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aayus\OneDrive\Desktop\Nation with NaMo\EXCEL SET 2\"/>
    </mc:Choice>
  </mc:AlternateContent>
  <xr:revisionPtr revIDLastSave="0" documentId="13_ncr:1_{9ED89C43-AAF0-4A0F-90A6-3D8C723F9C2C}" xr6:coauthVersionLast="47" xr6:coauthVersionMax="47" xr10:uidLastSave="{00000000-0000-0000-0000-000000000000}"/>
  <bookViews>
    <workbookView xWindow="-108" yWindow="-108" windowWidth="23256" windowHeight="12456" firstSheet="8" activeTab="10" xr2:uid="{00000000-000D-0000-FFFF-FFFF00000000}"/>
  </bookViews>
  <sheets>
    <sheet name="0. markSheet" sheetId="1" r:id="rId1"/>
    <sheet name="Instructions" sheetId="2" r:id="rId2"/>
    <sheet name="Table1" sheetId="12" r:id="rId3"/>
    <sheet name="1. Data" sheetId="3" r:id="rId4"/>
    <sheet name="2. Model  Data description" sheetId="4" r:id="rId5"/>
    <sheet name="3. Correlation" sheetId="5" r:id="rId6"/>
    <sheet name="4. Analysis" sheetId="6" r:id="rId7"/>
    <sheet name="5. Control" sheetId="7" r:id="rId8"/>
    <sheet name="6. Scoring &amp; assessment" sheetId="8" r:id="rId9"/>
    <sheet name="7. Model summary" sheetId="9" r:id="rId10"/>
    <sheet name="8. Interpretation of results" sheetId="10" r:id="rId11"/>
  </sheets>
  <definedNames>
    <definedName name="_xlnm._FilterDatabase" localSheetId="8" hidden="1">'6. Scoring &amp; assessment'!$B$3:$L$1602</definedName>
    <definedName name="alcohol">'1. Data'!$L$2:$L$1600</definedName>
    <definedName name="chlorides">'1. Data'!$F$2:$F$1600</definedName>
    <definedName name="citric_acid">'1. Data'!$D$2:$D$1600</definedName>
    <definedName name="density">'1. Data'!$I$2:$I$1600</definedName>
    <definedName name="ExternalData_1" localSheetId="2" hidden="1">Table1!$A$1:$M$1600</definedName>
    <definedName name="fixed_acidity">'1. Data'!$B$2:$B$1600</definedName>
    <definedName name="free_sulfur_dioxide">'1. Data'!$G$2:$G$1600</definedName>
    <definedName name="pH">'1. Data'!$J$2:$J$1600</definedName>
    <definedName name="quality">'1. Data'!$M$2:$M$1600</definedName>
    <definedName name="residual_sugar">'1. Data'!$E$2:$E$1600</definedName>
    <definedName name="sulphates">'1. Data'!$K$2:$K$1600</definedName>
    <definedName name="total_sulfur_dioxide">'1. Data'!$H$2:$H$1600</definedName>
    <definedName name="volatile_acidity">'1. Data'!$C$2:$C$1600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9" i="10" l="1"/>
  <c r="E9" i="10"/>
  <c r="F12" i="10"/>
  <c r="E12" i="10"/>
  <c r="F11" i="10"/>
  <c r="E11" i="10"/>
  <c r="F10" i="10"/>
  <c r="E10" i="10"/>
  <c r="D12" i="10"/>
  <c r="D11" i="10"/>
  <c r="D10" i="10"/>
  <c r="D9" i="10"/>
  <c r="F8" i="10"/>
  <c r="E8" i="10"/>
  <c r="D8" i="10"/>
  <c r="D27" i="9"/>
  <c r="E27" i="9"/>
  <c r="F27" i="9"/>
  <c r="G27" i="9"/>
  <c r="H27" i="9"/>
  <c r="I27" i="9"/>
  <c r="J27" i="9"/>
  <c r="K27" i="9"/>
  <c r="L27" i="9"/>
  <c r="D26" i="9"/>
  <c r="E26" i="9"/>
  <c r="F26" i="9"/>
  <c r="G26" i="9"/>
  <c r="H26" i="9"/>
  <c r="I26" i="9"/>
  <c r="J26" i="9"/>
  <c r="K26" i="9"/>
  <c r="L26" i="9"/>
  <c r="D25" i="9"/>
  <c r="E25" i="9"/>
  <c r="F25" i="9"/>
  <c r="G25" i="9"/>
  <c r="H25" i="9"/>
  <c r="I25" i="9"/>
  <c r="J25" i="9"/>
  <c r="K25" i="9"/>
  <c r="L25" i="9"/>
  <c r="C27" i="9"/>
  <c r="C26" i="9"/>
  <c r="C25" i="9"/>
  <c r="D20" i="9"/>
  <c r="E20" i="9"/>
  <c r="F20" i="9"/>
  <c r="G20" i="9"/>
  <c r="H20" i="9"/>
  <c r="I20" i="9"/>
  <c r="J20" i="9"/>
  <c r="K20" i="9"/>
  <c r="L20" i="9"/>
  <c r="C20" i="9"/>
  <c r="D24" i="9"/>
  <c r="E24" i="9"/>
  <c r="F24" i="9"/>
  <c r="G24" i="9"/>
  <c r="H24" i="9"/>
  <c r="I24" i="9"/>
  <c r="J24" i="9"/>
  <c r="K24" i="9"/>
  <c r="L24" i="9"/>
  <c r="C24" i="9"/>
  <c r="D19" i="9"/>
  <c r="E19" i="9"/>
  <c r="F19" i="9"/>
  <c r="G19" i="9"/>
  <c r="H19" i="9"/>
  <c r="I19" i="9"/>
  <c r="J19" i="9"/>
  <c r="K19" i="9"/>
  <c r="L19" i="9"/>
  <c r="C19" i="9"/>
  <c r="C18" i="9"/>
  <c r="D18" i="9"/>
  <c r="E18" i="9"/>
  <c r="F18" i="9"/>
  <c r="G18" i="9"/>
  <c r="H18" i="9"/>
  <c r="I18" i="9"/>
  <c r="J18" i="9"/>
  <c r="K18" i="9"/>
  <c r="L18" i="9"/>
  <c r="C7" i="9"/>
  <c r="J41" i="8"/>
  <c r="I5" i="8" a="1"/>
  <c r="I5" i="8" s="1"/>
  <c r="J5" i="8" s="1"/>
  <c r="I6" i="8" a="1"/>
  <c r="I6" i="8" s="1"/>
  <c r="J6" i="8" s="1"/>
  <c r="I7" i="8" a="1"/>
  <c r="I7" i="8" s="1"/>
  <c r="J7" i="8" s="1"/>
  <c r="I8" i="8" a="1"/>
  <c r="I8" i="8" s="1"/>
  <c r="J8" i="8" s="1"/>
  <c r="I9" i="8" a="1"/>
  <c r="I9" i="8" s="1"/>
  <c r="J9" i="8" s="1"/>
  <c r="I10" i="8" a="1"/>
  <c r="I10" i="8" s="1"/>
  <c r="J10" i="8" s="1"/>
  <c r="I11" i="8" a="1"/>
  <c r="I11" i="8" s="1"/>
  <c r="J11" i="8" s="1"/>
  <c r="I12" i="8" a="1"/>
  <c r="I12" i="8" s="1"/>
  <c r="J12" i="8" s="1"/>
  <c r="I13" i="8" a="1"/>
  <c r="I13" i="8" s="1"/>
  <c r="I14" i="8" a="1"/>
  <c r="I14" i="8" s="1"/>
  <c r="J14" i="8" s="1"/>
  <c r="I15" i="8" a="1"/>
  <c r="I15" i="8" s="1"/>
  <c r="J15" i="8" s="1"/>
  <c r="I16" i="8" a="1"/>
  <c r="I16" i="8" s="1"/>
  <c r="J16" i="8" s="1"/>
  <c r="I17" i="8" a="1"/>
  <c r="I17" i="8" s="1"/>
  <c r="J17" i="8" s="1"/>
  <c r="I18" i="8" a="1"/>
  <c r="I18" i="8" s="1"/>
  <c r="J18" i="8" s="1"/>
  <c r="I19" i="8" a="1"/>
  <c r="I19" i="8" s="1"/>
  <c r="J19" i="8" s="1"/>
  <c r="I20" i="8" a="1"/>
  <c r="I20" i="8" s="1"/>
  <c r="J20" i="8" s="1"/>
  <c r="I21" i="8" a="1"/>
  <c r="I21" i="8" s="1"/>
  <c r="J21" i="8" s="1"/>
  <c r="I22" i="8" a="1"/>
  <c r="I22" i="8" s="1"/>
  <c r="J22" i="8" s="1"/>
  <c r="I23" i="8" a="1"/>
  <c r="I23" i="8" s="1"/>
  <c r="J23" i="8" s="1"/>
  <c r="I24" i="8" a="1"/>
  <c r="I24" i="8" s="1"/>
  <c r="J24" i="8" s="1"/>
  <c r="I25" i="8" a="1"/>
  <c r="I25" i="8" s="1"/>
  <c r="J25" i="8" s="1"/>
  <c r="I26" i="8" a="1"/>
  <c r="I26" i="8" s="1"/>
  <c r="J26" i="8" s="1"/>
  <c r="I27" i="8" a="1"/>
  <c r="I27" i="8" s="1"/>
  <c r="J27" i="8" s="1"/>
  <c r="I28" i="8" a="1"/>
  <c r="I28" i="8" s="1"/>
  <c r="J28" i="8" s="1"/>
  <c r="I29" i="8" a="1"/>
  <c r="I29" i="8" s="1"/>
  <c r="J29" i="8" s="1"/>
  <c r="I30" i="8" a="1"/>
  <c r="I30" i="8" s="1"/>
  <c r="J30" i="8" s="1"/>
  <c r="I31" i="8" a="1"/>
  <c r="I31" i="8" s="1"/>
  <c r="J31" i="8" s="1"/>
  <c r="I32" i="8" a="1"/>
  <c r="I32" i="8" s="1"/>
  <c r="J32" i="8" s="1"/>
  <c r="I33" i="8" a="1"/>
  <c r="I33" i="8" s="1"/>
  <c r="J33" i="8" s="1"/>
  <c r="I34" i="8" a="1"/>
  <c r="I34" i="8" s="1"/>
  <c r="J34" i="8" s="1"/>
  <c r="I35" i="8" a="1"/>
  <c r="I35" i="8" s="1"/>
  <c r="J35" i="8" s="1"/>
  <c r="I36" i="8" a="1"/>
  <c r="I36" i="8" s="1"/>
  <c r="J36" i="8" s="1"/>
  <c r="I37" i="8" a="1"/>
  <c r="I37" i="8" s="1"/>
  <c r="J37" i="8" s="1"/>
  <c r="I38" i="8" a="1"/>
  <c r="I38" i="8" s="1"/>
  <c r="J38" i="8" s="1"/>
  <c r="I39" i="8" a="1"/>
  <c r="I39" i="8" s="1"/>
  <c r="J39" i="8" s="1"/>
  <c r="I40" i="8" a="1"/>
  <c r="I40" i="8" s="1"/>
  <c r="J40" i="8" s="1"/>
  <c r="I41" i="8" a="1"/>
  <c r="I41" i="8" s="1"/>
  <c r="I42" i="8" a="1"/>
  <c r="I42" i="8" s="1"/>
  <c r="J42" i="8" s="1"/>
  <c r="I43" i="8" a="1"/>
  <c r="I43" i="8" s="1"/>
  <c r="J43" i="8" s="1"/>
  <c r="I44" i="8" a="1"/>
  <c r="I44" i="8" s="1"/>
  <c r="J44" i="8" s="1"/>
  <c r="I45" i="8" a="1"/>
  <c r="I45" i="8" s="1"/>
  <c r="J45" i="8" s="1"/>
  <c r="I46" i="8" a="1"/>
  <c r="I46" i="8" s="1"/>
  <c r="J46" i="8" s="1"/>
  <c r="I47" i="8" a="1"/>
  <c r="I47" i="8" s="1"/>
  <c r="J47" i="8" s="1"/>
  <c r="I48" i="8" a="1"/>
  <c r="I48" i="8" s="1"/>
  <c r="J48" i="8" s="1"/>
  <c r="I49" i="8" a="1"/>
  <c r="I49" i="8" s="1"/>
  <c r="J49" i="8" s="1"/>
  <c r="I50" i="8" a="1"/>
  <c r="I50" i="8" s="1"/>
  <c r="J50" i="8" s="1"/>
  <c r="I51" i="8" a="1"/>
  <c r="I51" i="8" s="1"/>
  <c r="J51" i="8" s="1"/>
  <c r="I52" i="8" a="1"/>
  <c r="I52" i="8" s="1"/>
  <c r="J52" i="8" s="1"/>
  <c r="I53" i="8" a="1"/>
  <c r="I53" i="8" s="1"/>
  <c r="J53" i="8" s="1"/>
  <c r="I54" i="8" a="1"/>
  <c r="I54" i="8" s="1"/>
  <c r="J54" i="8" s="1"/>
  <c r="I55" i="8" a="1"/>
  <c r="I55" i="8" s="1"/>
  <c r="J55" i="8" s="1"/>
  <c r="I56" i="8" a="1"/>
  <c r="I56" i="8" s="1"/>
  <c r="J56" i="8" s="1"/>
  <c r="I57" i="8" a="1"/>
  <c r="I57" i="8" s="1"/>
  <c r="J57" i="8" s="1"/>
  <c r="I58" i="8" a="1"/>
  <c r="I58" i="8" s="1"/>
  <c r="J58" i="8" s="1"/>
  <c r="I59" i="8" a="1"/>
  <c r="I59" i="8" s="1"/>
  <c r="J59" i="8" s="1"/>
  <c r="I60" i="8" a="1"/>
  <c r="I60" i="8" s="1"/>
  <c r="J60" i="8" s="1"/>
  <c r="I61" i="8" a="1"/>
  <c r="I61" i="8" s="1"/>
  <c r="J61" i="8" s="1"/>
  <c r="I62" i="8" a="1"/>
  <c r="I62" i="8" s="1"/>
  <c r="J62" i="8" s="1"/>
  <c r="I63" i="8" a="1"/>
  <c r="I63" i="8" s="1"/>
  <c r="J63" i="8" s="1"/>
  <c r="L63" i="8" s="1"/>
  <c r="I64" i="8" a="1"/>
  <c r="I64" i="8" s="1"/>
  <c r="J64" i="8" s="1"/>
  <c r="I65" i="8" a="1"/>
  <c r="I65" i="8" s="1"/>
  <c r="J65" i="8" s="1"/>
  <c r="I66" i="8" a="1"/>
  <c r="I66" i="8" s="1"/>
  <c r="J66" i="8" s="1"/>
  <c r="I67" i="8" a="1"/>
  <c r="I67" i="8" s="1"/>
  <c r="J67" i="8" s="1"/>
  <c r="I68" i="8" a="1"/>
  <c r="I68" i="8" s="1"/>
  <c r="J68" i="8" s="1"/>
  <c r="I69" i="8" a="1"/>
  <c r="I69" i="8" s="1"/>
  <c r="J69" i="8" s="1"/>
  <c r="I70" i="8" a="1"/>
  <c r="I70" i="8" s="1"/>
  <c r="J70" i="8" s="1"/>
  <c r="I71" i="8" a="1"/>
  <c r="I71" i="8" s="1"/>
  <c r="J71" i="8" s="1"/>
  <c r="I72" i="8" a="1"/>
  <c r="I72" i="8" s="1"/>
  <c r="J72" i="8" s="1"/>
  <c r="I73" i="8" a="1"/>
  <c r="I73" i="8" s="1"/>
  <c r="J73" i="8" s="1"/>
  <c r="I74" i="8" a="1"/>
  <c r="I74" i="8" s="1"/>
  <c r="J74" i="8" s="1"/>
  <c r="I75" i="8" a="1"/>
  <c r="I75" i="8" s="1"/>
  <c r="J75" i="8" s="1"/>
  <c r="I76" i="8" a="1"/>
  <c r="I76" i="8" s="1"/>
  <c r="J76" i="8" s="1"/>
  <c r="I77" i="8" a="1"/>
  <c r="I77" i="8" s="1"/>
  <c r="J77" i="8" s="1"/>
  <c r="I78" i="8" a="1"/>
  <c r="I78" i="8" s="1"/>
  <c r="J78" i="8" s="1"/>
  <c r="I79" i="8" a="1"/>
  <c r="I79" i="8" s="1"/>
  <c r="J79" i="8" s="1"/>
  <c r="I80" i="8" a="1"/>
  <c r="I80" i="8" s="1"/>
  <c r="J80" i="8" s="1"/>
  <c r="I81" i="8" a="1"/>
  <c r="I81" i="8" s="1"/>
  <c r="J81" i="8" s="1"/>
  <c r="I82" i="8" a="1"/>
  <c r="I82" i="8" s="1"/>
  <c r="J82" i="8" s="1"/>
  <c r="I83" i="8" a="1"/>
  <c r="I83" i="8" s="1"/>
  <c r="J83" i="8" s="1"/>
  <c r="I84" i="8" a="1"/>
  <c r="I84" i="8" s="1"/>
  <c r="J84" i="8" s="1"/>
  <c r="I85" i="8" a="1"/>
  <c r="I85" i="8" s="1"/>
  <c r="J85" i="8" s="1"/>
  <c r="I86" i="8" a="1"/>
  <c r="I86" i="8" s="1"/>
  <c r="J86" i="8" s="1"/>
  <c r="I87" i="8" a="1"/>
  <c r="I87" i="8" s="1"/>
  <c r="J87" i="8" s="1"/>
  <c r="I88" i="8" a="1"/>
  <c r="I88" i="8" s="1"/>
  <c r="J88" i="8" s="1"/>
  <c r="I89" i="8" a="1"/>
  <c r="I89" i="8" s="1"/>
  <c r="J89" i="8" s="1"/>
  <c r="I90" i="8" a="1"/>
  <c r="I90" i="8" s="1"/>
  <c r="J90" i="8" s="1"/>
  <c r="I91" i="8" a="1"/>
  <c r="I91" i="8" s="1"/>
  <c r="J91" i="8" s="1"/>
  <c r="I92" i="8" a="1"/>
  <c r="I92" i="8" s="1"/>
  <c r="J92" i="8" s="1"/>
  <c r="I93" i="8" a="1"/>
  <c r="I93" i="8" s="1"/>
  <c r="J93" i="8" s="1"/>
  <c r="I94" i="8" a="1"/>
  <c r="I94" i="8" s="1"/>
  <c r="J94" i="8" s="1"/>
  <c r="I95" i="8" a="1"/>
  <c r="I95" i="8" s="1"/>
  <c r="J95" i="8" s="1"/>
  <c r="I96" i="8" a="1"/>
  <c r="I96" i="8" s="1"/>
  <c r="J96" i="8" s="1"/>
  <c r="I97" i="8" a="1"/>
  <c r="I97" i="8" s="1"/>
  <c r="J97" i="8" s="1"/>
  <c r="I98" i="8" a="1"/>
  <c r="I98" i="8" s="1"/>
  <c r="J98" i="8" s="1"/>
  <c r="I99" i="8" a="1"/>
  <c r="I99" i="8" s="1"/>
  <c r="J99" i="8" s="1"/>
  <c r="I100" i="8" a="1"/>
  <c r="I100" i="8" s="1"/>
  <c r="J100" i="8" s="1"/>
  <c r="I101" i="8" a="1"/>
  <c r="I101" i="8" s="1"/>
  <c r="J101" i="8" s="1"/>
  <c r="I102" i="8" a="1"/>
  <c r="I102" i="8" s="1"/>
  <c r="J102" i="8" s="1"/>
  <c r="I103" i="8" a="1"/>
  <c r="I103" i="8" s="1"/>
  <c r="J103" i="8" s="1"/>
  <c r="I104" i="8" a="1"/>
  <c r="I104" i="8" s="1"/>
  <c r="J104" i="8" s="1"/>
  <c r="I105" i="8" a="1"/>
  <c r="I105" i="8" s="1"/>
  <c r="J105" i="8" s="1"/>
  <c r="I106" i="8" a="1"/>
  <c r="I106" i="8" s="1"/>
  <c r="J106" i="8" s="1"/>
  <c r="I107" i="8" a="1"/>
  <c r="I107" i="8" s="1"/>
  <c r="J107" i="8" s="1"/>
  <c r="I108" i="8" a="1"/>
  <c r="I108" i="8" s="1"/>
  <c r="J108" i="8" s="1"/>
  <c r="I109" i="8" a="1"/>
  <c r="I109" i="8" s="1"/>
  <c r="J109" i="8" s="1"/>
  <c r="I110" i="8" a="1"/>
  <c r="I110" i="8" s="1"/>
  <c r="J110" i="8" s="1"/>
  <c r="I111" i="8" a="1"/>
  <c r="I111" i="8" s="1"/>
  <c r="J111" i="8" s="1"/>
  <c r="I112" i="8" a="1"/>
  <c r="I112" i="8" s="1"/>
  <c r="J112" i="8" s="1"/>
  <c r="I113" i="8" a="1"/>
  <c r="I113" i="8" s="1"/>
  <c r="J113" i="8" s="1"/>
  <c r="I114" i="8" a="1"/>
  <c r="I114" i="8" s="1"/>
  <c r="J114" i="8" s="1"/>
  <c r="I115" i="8" a="1"/>
  <c r="I115" i="8" s="1"/>
  <c r="J115" i="8" s="1"/>
  <c r="I116" i="8" a="1"/>
  <c r="I116" i="8" s="1"/>
  <c r="J116" i="8" s="1"/>
  <c r="I117" i="8" a="1"/>
  <c r="I117" i="8" s="1"/>
  <c r="J117" i="8" s="1"/>
  <c r="I118" i="8" a="1"/>
  <c r="I118" i="8" s="1"/>
  <c r="J118" i="8" s="1"/>
  <c r="I119" i="8" a="1"/>
  <c r="I119" i="8" s="1"/>
  <c r="J119" i="8" s="1"/>
  <c r="I120" i="8" a="1"/>
  <c r="I120" i="8" s="1"/>
  <c r="J120" i="8" s="1"/>
  <c r="I121" i="8" a="1"/>
  <c r="I121" i="8" s="1"/>
  <c r="J121" i="8" s="1"/>
  <c r="I122" i="8" a="1"/>
  <c r="I122" i="8" s="1"/>
  <c r="J122" i="8" s="1"/>
  <c r="I123" i="8" a="1"/>
  <c r="I123" i="8" s="1"/>
  <c r="J123" i="8" s="1"/>
  <c r="I124" i="8" a="1"/>
  <c r="I124" i="8" s="1"/>
  <c r="J124" i="8" s="1"/>
  <c r="I125" i="8" a="1"/>
  <c r="I125" i="8" s="1"/>
  <c r="J125" i="8" s="1"/>
  <c r="I126" i="8" a="1"/>
  <c r="I126" i="8" s="1"/>
  <c r="J126" i="8" s="1"/>
  <c r="I127" i="8" a="1"/>
  <c r="I127" i="8" s="1"/>
  <c r="J127" i="8" s="1"/>
  <c r="I128" i="8" a="1"/>
  <c r="I128" i="8" s="1"/>
  <c r="J128" i="8" s="1"/>
  <c r="I129" i="8" a="1"/>
  <c r="I129" i="8" s="1"/>
  <c r="J129" i="8" s="1"/>
  <c r="I130" i="8" a="1"/>
  <c r="I130" i="8" s="1"/>
  <c r="J130" i="8" s="1"/>
  <c r="I131" i="8" a="1"/>
  <c r="I131" i="8" s="1"/>
  <c r="J131" i="8" s="1"/>
  <c r="I132" i="8" a="1"/>
  <c r="I132" i="8" s="1"/>
  <c r="J132" i="8" s="1"/>
  <c r="I133" i="8" a="1"/>
  <c r="I133" i="8" s="1"/>
  <c r="J133" i="8" s="1"/>
  <c r="I134" i="8" a="1"/>
  <c r="I134" i="8" s="1"/>
  <c r="J134" i="8" s="1"/>
  <c r="I135" i="8" a="1"/>
  <c r="I135" i="8" s="1"/>
  <c r="J135" i="8" s="1"/>
  <c r="I136" i="8" a="1"/>
  <c r="I136" i="8" s="1"/>
  <c r="J136" i="8" s="1"/>
  <c r="I137" i="8" a="1"/>
  <c r="I137" i="8" s="1"/>
  <c r="J137" i="8" s="1"/>
  <c r="I138" i="8" a="1"/>
  <c r="I138" i="8" s="1"/>
  <c r="J138" i="8" s="1"/>
  <c r="I139" i="8" a="1"/>
  <c r="I139" i="8" s="1"/>
  <c r="J139" i="8" s="1"/>
  <c r="I140" i="8" a="1"/>
  <c r="I140" i="8" s="1"/>
  <c r="J140" i="8" s="1"/>
  <c r="I141" i="8" a="1"/>
  <c r="I141" i="8" s="1"/>
  <c r="J141" i="8" s="1"/>
  <c r="I142" i="8" a="1"/>
  <c r="I142" i="8" s="1"/>
  <c r="J142" i="8" s="1"/>
  <c r="I143" i="8" a="1"/>
  <c r="I143" i="8" s="1"/>
  <c r="J143" i="8" s="1"/>
  <c r="I144" i="8" a="1"/>
  <c r="I144" i="8" s="1"/>
  <c r="J144" i="8" s="1"/>
  <c r="I145" i="8" a="1"/>
  <c r="I145" i="8" s="1"/>
  <c r="J145" i="8" s="1"/>
  <c r="I146" i="8" a="1"/>
  <c r="I146" i="8" s="1"/>
  <c r="J146" i="8" s="1"/>
  <c r="I147" i="8" a="1"/>
  <c r="I147" i="8" s="1"/>
  <c r="J147" i="8" s="1"/>
  <c r="I148" i="8" a="1"/>
  <c r="I148" i="8" s="1"/>
  <c r="J148" i="8" s="1"/>
  <c r="I149" i="8" a="1"/>
  <c r="I149" i="8" s="1"/>
  <c r="J149" i="8" s="1"/>
  <c r="I150" i="8" a="1"/>
  <c r="I150" i="8" s="1"/>
  <c r="J150" i="8" s="1"/>
  <c r="I151" i="8" a="1"/>
  <c r="I151" i="8" s="1"/>
  <c r="J151" i="8" s="1"/>
  <c r="I152" i="8" a="1"/>
  <c r="I152" i="8" s="1"/>
  <c r="J152" i="8" s="1"/>
  <c r="I153" i="8" a="1"/>
  <c r="I153" i="8" s="1"/>
  <c r="J153" i="8" s="1"/>
  <c r="I154" i="8" a="1"/>
  <c r="I154" i="8" s="1"/>
  <c r="J154" i="8" s="1"/>
  <c r="I155" i="8" a="1"/>
  <c r="I155" i="8" s="1"/>
  <c r="J155" i="8" s="1"/>
  <c r="I156" i="8" a="1"/>
  <c r="I156" i="8" s="1"/>
  <c r="J156" i="8" s="1"/>
  <c r="I157" i="8" a="1"/>
  <c r="I157" i="8" s="1"/>
  <c r="J157" i="8" s="1"/>
  <c r="I158" i="8" a="1"/>
  <c r="I158" i="8" s="1"/>
  <c r="J158" i="8" s="1"/>
  <c r="I159" i="8" a="1"/>
  <c r="I159" i="8" s="1"/>
  <c r="J159" i="8" s="1"/>
  <c r="I160" i="8" a="1"/>
  <c r="I160" i="8" s="1"/>
  <c r="J160" i="8" s="1"/>
  <c r="I161" i="8" a="1"/>
  <c r="I161" i="8" s="1"/>
  <c r="J161" i="8" s="1"/>
  <c r="I162" i="8" a="1"/>
  <c r="I162" i="8" s="1"/>
  <c r="J162" i="8" s="1"/>
  <c r="I163" i="8" a="1"/>
  <c r="I163" i="8" s="1"/>
  <c r="J163" i="8" s="1"/>
  <c r="I164" i="8" a="1"/>
  <c r="I164" i="8" s="1"/>
  <c r="J164" i="8" s="1"/>
  <c r="I165" i="8" a="1"/>
  <c r="I165" i="8" s="1"/>
  <c r="J165" i="8" s="1"/>
  <c r="I166" i="8" a="1"/>
  <c r="I166" i="8" s="1"/>
  <c r="J166" i="8" s="1"/>
  <c r="I167" i="8" a="1"/>
  <c r="I167" i="8" s="1"/>
  <c r="J167" i="8" s="1"/>
  <c r="I168" i="8" a="1"/>
  <c r="I168" i="8" s="1"/>
  <c r="J168" i="8" s="1"/>
  <c r="I169" i="8" a="1"/>
  <c r="I169" i="8" s="1"/>
  <c r="J169" i="8" s="1"/>
  <c r="I170" i="8" a="1"/>
  <c r="I170" i="8" s="1"/>
  <c r="J170" i="8" s="1"/>
  <c r="I171" i="8" a="1"/>
  <c r="I171" i="8" s="1"/>
  <c r="J171" i="8" s="1"/>
  <c r="I172" i="8" a="1"/>
  <c r="I172" i="8" s="1"/>
  <c r="J172" i="8" s="1"/>
  <c r="I173" i="8" a="1"/>
  <c r="I173" i="8" s="1"/>
  <c r="J173" i="8" s="1"/>
  <c r="I174" i="8" a="1"/>
  <c r="I174" i="8" s="1"/>
  <c r="J174" i="8" s="1"/>
  <c r="I175" i="8" a="1"/>
  <c r="I175" i="8" s="1"/>
  <c r="J175" i="8" s="1"/>
  <c r="I176" i="8" a="1"/>
  <c r="I176" i="8" s="1"/>
  <c r="J176" i="8" s="1"/>
  <c r="I177" i="8" a="1"/>
  <c r="I177" i="8" s="1"/>
  <c r="J177" i="8" s="1"/>
  <c r="I178" i="8" a="1"/>
  <c r="I178" i="8" s="1"/>
  <c r="J178" i="8" s="1"/>
  <c r="I179" i="8" a="1"/>
  <c r="I179" i="8" s="1"/>
  <c r="J179" i="8" s="1"/>
  <c r="I180" i="8" a="1"/>
  <c r="I180" i="8" s="1"/>
  <c r="J180" i="8" s="1"/>
  <c r="I181" i="8" a="1"/>
  <c r="I181" i="8" s="1"/>
  <c r="J181" i="8" s="1"/>
  <c r="I182" i="8" a="1"/>
  <c r="I182" i="8" s="1"/>
  <c r="J182" i="8" s="1"/>
  <c r="I183" i="8" a="1"/>
  <c r="I183" i="8" s="1"/>
  <c r="J183" i="8" s="1"/>
  <c r="I184" i="8" a="1"/>
  <c r="I184" i="8" s="1"/>
  <c r="J184" i="8" s="1"/>
  <c r="I185" i="8" a="1"/>
  <c r="I185" i="8" s="1"/>
  <c r="J185" i="8" s="1"/>
  <c r="I186" i="8" a="1"/>
  <c r="I186" i="8" s="1"/>
  <c r="J186" i="8" s="1"/>
  <c r="I187" i="8" a="1"/>
  <c r="I187" i="8" s="1"/>
  <c r="J187" i="8" s="1"/>
  <c r="I188" i="8" a="1"/>
  <c r="I188" i="8" s="1"/>
  <c r="J188" i="8" s="1"/>
  <c r="I189" i="8" a="1"/>
  <c r="I189" i="8" s="1"/>
  <c r="J189" i="8" s="1"/>
  <c r="I190" i="8" a="1"/>
  <c r="I190" i="8" s="1"/>
  <c r="J190" i="8" s="1"/>
  <c r="I191" i="8" a="1"/>
  <c r="I191" i="8" s="1"/>
  <c r="J191" i="8" s="1"/>
  <c r="I192" i="8" a="1"/>
  <c r="I192" i="8" s="1"/>
  <c r="J192" i="8" s="1"/>
  <c r="I193" i="8" a="1"/>
  <c r="I193" i="8" s="1"/>
  <c r="J193" i="8" s="1"/>
  <c r="I194" i="8" a="1"/>
  <c r="I194" i="8" s="1"/>
  <c r="J194" i="8" s="1"/>
  <c r="I195" i="8" a="1"/>
  <c r="I195" i="8" s="1"/>
  <c r="J195" i="8" s="1"/>
  <c r="I196" i="8" a="1"/>
  <c r="I196" i="8" s="1"/>
  <c r="J196" i="8" s="1"/>
  <c r="I197" i="8" a="1"/>
  <c r="I197" i="8" s="1"/>
  <c r="J197" i="8" s="1"/>
  <c r="I198" i="8" a="1"/>
  <c r="I198" i="8" s="1"/>
  <c r="J198" i="8" s="1"/>
  <c r="I199" i="8" a="1"/>
  <c r="I199" i="8" s="1"/>
  <c r="J199" i="8" s="1"/>
  <c r="I200" i="8" a="1"/>
  <c r="I200" i="8" s="1"/>
  <c r="J200" i="8" s="1"/>
  <c r="I201" i="8" a="1"/>
  <c r="I201" i="8" s="1"/>
  <c r="J201" i="8" s="1"/>
  <c r="I202" i="8" a="1"/>
  <c r="I202" i="8" s="1"/>
  <c r="J202" i="8" s="1"/>
  <c r="I203" i="8" a="1"/>
  <c r="I203" i="8" s="1"/>
  <c r="J203" i="8" s="1"/>
  <c r="I204" i="8" a="1"/>
  <c r="I204" i="8" s="1"/>
  <c r="J204" i="8" s="1"/>
  <c r="I205" i="8" a="1"/>
  <c r="I205" i="8" s="1"/>
  <c r="J205" i="8" s="1"/>
  <c r="I206" i="8" a="1"/>
  <c r="I206" i="8" s="1"/>
  <c r="J206" i="8" s="1"/>
  <c r="I207" i="8" a="1"/>
  <c r="I207" i="8" s="1"/>
  <c r="J207" i="8" s="1"/>
  <c r="I208" i="8" a="1"/>
  <c r="I208" i="8" s="1"/>
  <c r="J208" i="8" s="1"/>
  <c r="I209" i="8" a="1"/>
  <c r="I209" i="8" s="1"/>
  <c r="J209" i="8" s="1"/>
  <c r="I210" i="8" a="1"/>
  <c r="I210" i="8" s="1"/>
  <c r="J210" i="8" s="1"/>
  <c r="I211" i="8" a="1"/>
  <c r="I211" i="8" s="1"/>
  <c r="J211" i="8" s="1"/>
  <c r="I212" i="8" a="1"/>
  <c r="I212" i="8" s="1"/>
  <c r="J212" i="8" s="1"/>
  <c r="I213" i="8" a="1"/>
  <c r="I213" i="8" s="1"/>
  <c r="J213" i="8" s="1"/>
  <c r="I214" i="8" a="1"/>
  <c r="I214" i="8" s="1"/>
  <c r="J214" i="8" s="1"/>
  <c r="I215" i="8" a="1"/>
  <c r="I215" i="8" s="1"/>
  <c r="J215" i="8" s="1"/>
  <c r="I216" i="8" a="1"/>
  <c r="I216" i="8" s="1"/>
  <c r="J216" i="8" s="1"/>
  <c r="I217" i="8" a="1"/>
  <c r="I217" i="8" s="1"/>
  <c r="J217" i="8" s="1"/>
  <c r="I218" i="8" a="1"/>
  <c r="I218" i="8" s="1"/>
  <c r="J218" i="8" s="1"/>
  <c r="I219" i="8" a="1"/>
  <c r="I219" i="8" s="1"/>
  <c r="J219" i="8" s="1"/>
  <c r="I220" i="8" a="1"/>
  <c r="I220" i="8" s="1"/>
  <c r="J220" i="8" s="1"/>
  <c r="I221" i="8" a="1"/>
  <c r="I221" i="8" s="1"/>
  <c r="J221" i="8" s="1"/>
  <c r="I222" i="8" a="1"/>
  <c r="I222" i="8" s="1"/>
  <c r="J222" i="8" s="1"/>
  <c r="I223" i="8" a="1"/>
  <c r="I223" i="8" s="1"/>
  <c r="J223" i="8" s="1"/>
  <c r="L223" i="8" s="1"/>
  <c r="I224" i="8" a="1"/>
  <c r="I224" i="8" s="1"/>
  <c r="J224" i="8" s="1"/>
  <c r="I225" i="8" a="1"/>
  <c r="I225" i="8" s="1"/>
  <c r="J225" i="8" s="1"/>
  <c r="I226" i="8" a="1"/>
  <c r="I226" i="8" s="1"/>
  <c r="J226" i="8" s="1"/>
  <c r="I227" i="8" a="1"/>
  <c r="I227" i="8" s="1"/>
  <c r="J227" i="8" s="1"/>
  <c r="I228" i="8" a="1"/>
  <c r="I228" i="8" s="1"/>
  <c r="J228" i="8" s="1"/>
  <c r="I229" i="8" a="1"/>
  <c r="I229" i="8" s="1"/>
  <c r="J229" i="8" s="1"/>
  <c r="I230" i="8" a="1"/>
  <c r="I230" i="8" s="1"/>
  <c r="J230" i="8" s="1"/>
  <c r="I231" i="8" a="1"/>
  <c r="I231" i="8" s="1"/>
  <c r="J231" i="8" s="1"/>
  <c r="I232" i="8" a="1"/>
  <c r="I232" i="8" s="1"/>
  <c r="J232" i="8" s="1"/>
  <c r="I233" i="8" a="1"/>
  <c r="I233" i="8" s="1"/>
  <c r="J233" i="8" s="1"/>
  <c r="I234" i="8" a="1"/>
  <c r="I234" i="8" s="1"/>
  <c r="J234" i="8" s="1"/>
  <c r="I235" i="8" a="1"/>
  <c r="I235" i="8" s="1"/>
  <c r="J235" i="8" s="1"/>
  <c r="I236" i="8" a="1"/>
  <c r="I236" i="8" s="1"/>
  <c r="J236" i="8" s="1"/>
  <c r="I237" i="8" a="1"/>
  <c r="I237" i="8" s="1"/>
  <c r="J237" i="8" s="1"/>
  <c r="I238" i="8" a="1"/>
  <c r="I238" i="8" s="1"/>
  <c r="J238" i="8" s="1"/>
  <c r="I239" i="8" a="1"/>
  <c r="I239" i="8" s="1"/>
  <c r="J239" i="8" s="1"/>
  <c r="I240" i="8" a="1"/>
  <c r="I240" i="8" s="1"/>
  <c r="J240" i="8" s="1"/>
  <c r="I241" i="8" a="1"/>
  <c r="I241" i="8" s="1"/>
  <c r="J241" i="8" s="1"/>
  <c r="I242" i="8" a="1"/>
  <c r="I242" i="8" s="1"/>
  <c r="J242" i="8" s="1"/>
  <c r="I243" i="8" a="1"/>
  <c r="I243" i="8" s="1"/>
  <c r="J243" i="8" s="1"/>
  <c r="I244" i="8" a="1"/>
  <c r="I244" i="8" s="1"/>
  <c r="J244" i="8" s="1"/>
  <c r="I245" i="8" a="1"/>
  <c r="I245" i="8" s="1"/>
  <c r="J245" i="8" s="1"/>
  <c r="I246" i="8" a="1"/>
  <c r="I246" i="8" s="1"/>
  <c r="J246" i="8" s="1"/>
  <c r="I247" i="8" a="1"/>
  <c r="I247" i="8" s="1"/>
  <c r="J247" i="8" s="1"/>
  <c r="I248" i="8" a="1"/>
  <c r="I248" i="8" s="1"/>
  <c r="J248" i="8" s="1"/>
  <c r="I249" i="8" a="1"/>
  <c r="I249" i="8" s="1"/>
  <c r="J249" i="8" s="1"/>
  <c r="I250" i="8" a="1"/>
  <c r="I250" i="8" s="1"/>
  <c r="J250" i="8" s="1"/>
  <c r="I251" i="8" a="1"/>
  <c r="I251" i="8" s="1"/>
  <c r="J251" i="8" s="1"/>
  <c r="I252" i="8" a="1"/>
  <c r="I252" i="8" s="1"/>
  <c r="J252" i="8" s="1"/>
  <c r="I253" i="8" a="1"/>
  <c r="I253" i="8" s="1"/>
  <c r="J253" i="8" s="1"/>
  <c r="I254" i="8" a="1"/>
  <c r="I254" i="8" s="1"/>
  <c r="J254" i="8" s="1"/>
  <c r="I255" i="8" a="1"/>
  <c r="I255" i="8" s="1"/>
  <c r="J255" i="8" s="1"/>
  <c r="I256" i="8" a="1"/>
  <c r="I256" i="8" s="1"/>
  <c r="J256" i="8" s="1"/>
  <c r="I257" i="8" a="1"/>
  <c r="I257" i="8" s="1"/>
  <c r="J257" i="8" s="1"/>
  <c r="I258" i="8" a="1"/>
  <c r="I258" i="8" s="1"/>
  <c r="J258" i="8" s="1"/>
  <c r="I259" i="8" a="1"/>
  <c r="I259" i="8" s="1"/>
  <c r="J259" i="8" s="1"/>
  <c r="I260" i="8" a="1"/>
  <c r="I260" i="8" s="1"/>
  <c r="J260" i="8" s="1"/>
  <c r="I261" i="8" a="1"/>
  <c r="I261" i="8" s="1"/>
  <c r="J261" i="8" s="1"/>
  <c r="I262" i="8" a="1"/>
  <c r="I262" i="8" s="1"/>
  <c r="J262" i="8" s="1"/>
  <c r="I263" i="8" a="1"/>
  <c r="I263" i="8" s="1"/>
  <c r="J263" i="8" s="1"/>
  <c r="I264" i="8" a="1"/>
  <c r="I264" i="8" s="1"/>
  <c r="J264" i="8" s="1"/>
  <c r="I265" i="8" a="1"/>
  <c r="I265" i="8" s="1"/>
  <c r="J265" i="8" s="1"/>
  <c r="I266" i="8" a="1"/>
  <c r="I266" i="8" s="1"/>
  <c r="J266" i="8" s="1"/>
  <c r="I267" i="8" a="1"/>
  <c r="I267" i="8" s="1"/>
  <c r="J267" i="8" s="1"/>
  <c r="I268" i="8" a="1"/>
  <c r="I268" i="8" s="1"/>
  <c r="J268" i="8" s="1"/>
  <c r="I269" i="8" a="1"/>
  <c r="I269" i="8" s="1"/>
  <c r="J269" i="8" s="1"/>
  <c r="I270" i="8" a="1"/>
  <c r="I270" i="8" s="1"/>
  <c r="J270" i="8" s="1"/>
  <c r="I271" i="8" a="1"/>
  <c r="I271" i="8" s="1"/>
  <c r="J271" i="8" s="1"/>
  <c r="I272" i="8" a="1"/>
  <c r="I272" i="8" s="1"/>
  <c r="J272" i="8" s="1"/>
  <c r="I273" i="8" a="1"/>
  <c r="I273" i="8" s="1"/>
  <c r="J273" i="8" s="1"/>
  <c r="I274" i="8" a="1"/>
  <c r="I274" i="8" s="1"/>
  <c r="J274" i="8" s="1"/>
  <c r="I275" i="8" a="1"/>
  <c r="I275" i="8" s="1"/>
  <c r="J275" i="8" s="1"/>
  <c r="I276" i="8" a="1"/>
  <c r="I276" i="8" s="1"/>
  <c r="J276" i="8" s="1"/>
  <c r="I277" i="8" a="1"/>
  <c r="I277" i="8" s="1"/>
  <c r="J277" i="8" s="1"/>
  <c r="I278" i="8" a="1"/>
  <c r="I278" i="8" s="1"/>
  <c r="J278" i="8" s="1"/>
  <c r="I279" i="8" a="1"/>
  <c r="I279" i="8" s="1"/>
  <c r="J279" i="8" s="1"/>
  <c r="I280" i="8" a="1"/>
  <c r="I280" i="8" s="1"/>
  <c r="J280" i="8" s="1"/>
  <c r="I281" i="8" a="1"/>
  <c r="I281" i="8" s="1"/>
  <c r="J281" i="8" s="1"/>
  <c r="I282" i="8" a="1"/>
  <c r="I282" i="8" s="1"/>
  <c r="J282" i="8" s="1"/>
  <c r="I283" i="8" a="1"/>
  <c r="I283" i="8" s="1"/>
  <c r="J283" i="8" s="1"/>
  <c r="I284" i="8" a="1"/>
  <c r="I284" i="8" s="1"/>
  <c r="J284" i="8" s="1"/>
  <c r="I285" i="8" a="1"/>
  <c r="I285" i="8" s="1"/>
  <c r="J285" i="8" s="1"/>
  <c r="I286" i="8" a="1"/>
  <c r="I286" i="8" s="1"/>
  <c r="J286" i="8" s="1"/>
  <c r="I287" i="8" a="1"/>
  <c r="I287" i="8" s="1"/>
  <c r="J287" i="8" s="1"/>
  <c r="I288" i="8" a="1"/>
  <c r="I288" i="8" s="1"/>
  <c r="J288" i="8" s="1"/>
  <c r="I289" i="8" a="1"/>
  <c r="I289" i="8" s="1"/>
  <c r="J289" i="8" s="1"/>
  <c r="I290" i="8" a="1"/>
  <c r="I290" i="8" s="1"/>
  <c r="J290" i="8" s="1"/>
  <c r="I291" i="8" a="1"/>
  <c r="I291" i="8" s="1"/>
  <c r="J291" i="8" s="1"/>
  <c r="I292" i="8" a="1"/>
  <c r="I292" i="8" s="1"/>
  <c r="J292" i="8" s="1"/>
  <c r="I293" i="8" a="1"/>
  <c r="I293" i="8" s="1"/>
  <c r="J293" i="8" s="1"/>
  <c r="I294" i="8" a="1"/>
  <c r="I294" i="8" s="1"/>
  <c r="J294" i="8" s="1"/>
  <c r="I295" i="8" a="1"/>
  <c r="I295" i="8" s="1"/>
  <c r="J295" i="8" s="1"/>
  <c r="I296" i="8" a="1"/>
  <c r="I296" i="8" s="1"/>
  <c r="J296" i="8" s="1"/>
  <c r="I297" i="8" a="1"/>
  <c r="I297" i="8" s="1"/>
  <c r="J297" i="8" s="1"/>
  <c r="I298" i="8" a="1"/>
  <c r="I298" i="8" s="1"/>
  <c r="J298" i="8" s="1"/>
  <c r="I299" i="8" a="1"/>
  <c r="I299" i="8" s="1"/>
  <c r="J299" i="8" s="1"/>
  <c r="I300" i="8" a="1"/>
  <c r="I300" i="8" s="1"/>
  <c r="J300" i="8" s="1"/>
  <c r="I301" i="8" a="1"/>
  <c r="I301" i="8" s="1"/>
  <c r="J301" i="8" s="1"/>
  <c r="I302" i="8" a="1"/>
  <c r="I302" i="8" s="1"/>
  <c r="J302" i="8" s="1"/>
  <c r="I303" i="8" a="1"/>
  <c r="I303" i="8" s="1"/>
  <c r="J303" i="8" s="1"/>
  <c r="I304" i="8" a="1"/>
  <c r="I304" i="8" s="1"/>
  <c r="J304" i="8" s="1"/>
  <c r="I305" i="8" a="1"/>
  <c r="I305" i="8" s="1"/>
  <c r="J305" i="8" s="1"/>
  <c r="I306" i="8" a="1"/>
  <c r="I306" i="8" s="1"/>
  <c r="J306" i="8" s="1"/>
  <c r="I307" i="8" a="1"/>
  <c r="I307" i="8" s="1"/>
  <c r="J307" i="8" s="1"/>
  <c r="I308" i="8" a="1"/>
  <c r="I308" i="8" s="1"/>
  <c r="J308" i="8" s="1"/>
  <c r="I309" i="8" a="1"/>
  <c r="I309" i="8" s="1"/>
  <c r="J309" i="8" s="1"/>
  <c r="I310" i="8" a="1"/>
  <c r="I310" i="8" s="1"/>
  <c r="J310" i="8" s="1"/>
  <c r="I311" i="8" a="1"/>
  <c r="I311" i="8" s="1"/>
  <c r="J311" i="8" s="1"/>
  <c r="I312" i="8" a="1"/>
  <c r="I312" i="8" s="1"/>
  <c r="J312" i="8" s="1"/>
  <c r="I313" i="8" a="1"/>
  <c r="I313" i="8" s="1"/>
  <c r="J313" i="8" s="1"/>
  <c r="I314" i="8" a="1"/>
  <c r="I314" i="8" s="1"/>
  <c r="J314" i="8" s="1"/>
  <c r="I315" i="8" a="1"/>
  <c r="I315" i="8" s="1"/>
  <c r="J315" i="8" s="1"/>
  <c r="I316" i="8" a="1"/>
  <c r="I316" i="8" s="1"/>
  <c r="J316" i="8" s="1"/>
  <c r="I317" i="8" a="1"/>
  <c r="I317" i="8" s="1"/>
  <c r="J317" i="8" s="1"/>
  <c r="I318" i="8" a="1"/>
  <c r="I318" i="8" s="1"/>
  <c r="J318" i="8" s="1"/>
  <c r="I319" i="8" a="1"/>
  <c r="I319" i="8" s="1"/>
  <c r="J319" i="8" s="1"/>
  <c r="I320" i="8" a="1"/>
  <c r="I320" i="8" s="1"/>
  <c r="J320" i="8" s="1"/>
  <c r="I321" i="8" a="1"/>
  <c r="I321" i="8" s="1"/>
  <c r="J321" i="8" s="1"/>
  <c r="I322" i="8" a="1"/>
  <c r="I322" i="8" s="1"/>
  <c r="J322" i="8" s="1"/>
  <c r="I323" i="8" a="1"/>
  <c r="I323" i="8" s="1"/>
  <c r="J323" i="8" s="1"/>
  <c r="I324" i="8" a="1"/>
  <c r="I324" i="8" s="1"/>
  <c r="J324" i="8" s="1"/>
  <c r="I325" i="8" a="1"/>
  <c r="I325" i="8" s="1"/>
  <c r="J325" i="8" s="1"/>
  <c r="I326" i="8" a="1"/>
  <c r="I326" i="8" s="1"/>
  <c r="J326" i="8" s="1"/>
  <c r="I327" i="8" a="1"/>
  <c r="I327" i="8" s="1"/>
  <c r="J327" i="8" s="1"/>
  <c r="I328" i="8" a="1"/>
  <c r="I328" i="8" s="1"/>
  <c r="J328" i="8" s="1"/>
  <c r="I329" i="8" a="1"/>
  <c r="I329" i="8" s="1"/>
  <c r="J329" i="8" s="1"/>
  <c r="I330" i="8" a="1"/>
  <c r="I330" i="8" s="1"/>
  <c r="J330" i="8" s="1"/>
  <c r="I331" i="8" a="1"/>
  <c r="I331" i="8" s="1"/>
  <c r="J331" i="8" s="1"/>
  <c r="I332" i="8" a="1"/>
  <c r="I332" i="8" s="1"/>
  <c r="J332" i="8" s="1"/>
  <c r="I333" i="8" a="1"/>
  <c r="I333" i="8" s="1"/>
  <c r="J333" i="8" s="1"/>
  <c r="I334" i="8" a="1"/>
  <c r="I334" i="8" s="1"/>
  <c r="J334" i="8" s="1"/>
  <c r="I335" i="8" a="1"/>
  <c r="I335" i="8" s="1"/>
  <c r="J335" i="8" s="1"/>
  <c r="I336" i="8" a="1"/>
  <c r="I336" i="8" s="1"/>
  <c r="J336" i="8" s="1"/>
  <c r="I337" i="8" a="1"/>
  <c r="I337" i="8" s="1"/>
  <c r="J337" i="8" s="1"/>
  <c r="I338" i="8" a="1"/>
  <c r="I338" i="8" s="1"/>
  <c r="J338" i="8" s="1"/>
  <c r="I339" i="8" a="1"/>
  <c r="I339" i="8" s="1"/>
  <c r="J339" i="8" s="1"/>
  <c r="I340" i="8" a="1"/>
  <c r="I340" i="8" s="1"/>
  <c r="J340" i="8" s="1"/>
  <c r="I341" i="8" a="1"/>
  <c r="I341" i="8" s="1"/>
  <c r="J341" i="8" s="1"/>
  <c r="I342" i="8" a="1"/>
  <c r="I342" i="8" s="1"/>
  <c r="J342" i="8" s="1"/>
  <c r="I343" i="8" a="1"/>
  <c r="I343" i="8" s="1"/>
  <c r="J343" i="8" s="1"/>
  <c r="I344" i="8" a="1"/>
  <c r="I344" i="8" s="1"/>
  <c r="J344" i="8" s="1"/>
  <c r="I345" i="8" a="1"/>
  <c r="I345" i="8" s="1"/>
  <c r="J345" i="8" s="1"/>
  <c r="I346" i="8" a="1"/>
  <c r="I346" i="8" s="1"/>
  <c r="J346" i="8" s="1"/>
  <c r="I347" i="8" a="1"/>
  <c r="I347" i="8" s="1"/>
  <c r="J347" i="8" s="1"/>
  <c r="I348" i="8" a="1"/>
  <c r="I348" i="8" s="1"/>
  <c r="J348" i="8" s="1"/>
  <c r="I349" i="8" a="1"/>
  <c r="I349" i="8" s="1"/>
  <c r="J349" i="8" s="1"/>
  <c r="I350" i="8" a="1"/>
  <c r="I350" i="8" s="1"/>
  <c r="J350" i="8" s="1"/>
  <c r="I351" i="8" a="1"/>
  <c r="I351" i="8" s="1"/>
  <c r="J351" i="8" s="1"/>
  <c r="I352" i="8" a="1"/>
  <c r="I352" i="8" s="1"/>
  <c r="J352" i="8" s="1"/>
  <c r="I353" i="8" a="1"/>
  <c r="I353" i="8" s="1"/>
  <c r="J353" i="8" s="1"/>
  <c r="I354" i="8" a="1"/>
  <c r="I354" i="8" s="1"/>
  <c r="J354" i="8" s="1"/>
  <c r="I355" i="8" a="1"/>
  <c r="I355" i="8" s="1"/>
  <c r="J355" i="8" s="1"/>
  <c r="I356" i="8" a="1"/>
  <c r="I356" i="8" s="1"/>
  <c r="J356" i="8" s="1"/>
  <c r="I357" i="8" a="1"/>
  <c r="I357" i="8" s="1"/>
  <c r="J357" i="8" s="1"/>
  <c r="I358" i="8" a="1"/>
  <c r="I358" i="8" s="1"/>
  <c r="J358" i="8" s="1"/>
  <c r="I359" i="8" a="1"/>
  <c r="I359" i="8" s="1"/>
  <c r="J359" i="8" s="1"/>
  <c r="I360" i="8" a="1"/>
  <c r="I360" i="8" s="1"/>
  <c r="J360" i="8" s="1"/>
  <c r="I361" i="8" a="1"/>
  <c r="I361" i="8" s="1"/>
  <c r="J361" i="8" s="1"/>
  <c r="I362" i="8" a="1"/>
  <c r="I362" i="8" s="1"/>
  <c r="J362" i="8" s="1"/>
  <c r="I363" i="8" a="1"/>
  <c r="I363" i="8" s="1"/>
  <c r="J363" i="8" s="1"/>
  <c r="I364" i="8" a="1"/>
  <c r="I364" i="8" s="1"/>
  <c r="J364" i="8" s="1"/>
  <c r="I365" i="8" a="1"/>
  <c r="I365" i="8" s="1"/>
  <c r="J365" i="8" s="1"/>
  <c r="I366" i="8" a="1"/>
  <c r="I366" i="8" s="1"/>
  <c r="J366" i="8" s="1"/>
  <c r="I367" i="8" a="1"/>
  <c r="I367" i="8" s="1"/>
  <c r="J367" i="8" s="1"/>
  <c r="I368" i="8" a="1"/>
  <c r="I368" i="8" s="1"/>
  <c r="J368" i="8" s="1"/>
  <c r="I369" i="8" a="1"/>
  <c r="I369" i="8" s="1"/>
  <c r="J369" i="8" s="1"/>
  <c r="I370" i="8" a="1"/>
  <c r="I370" i="8" s="1"/>
  <c r="J370" i="8" s="1"/>
  <c r="I371" i="8" a="1"/>
  <c r="I371" i="8" s="1"/>
  <c r="J371" i="8" s="1"/>
  <c r="I372" i="8" a="1"/>
  <c r="I372" i="8" s="1"/>
  <c r="J372" i="8" s="1"/>
  <c r="I373" i="8" a="1"/>
  <c r="I373" i="8" s="1"/>
  <c r="J373" i="8" s="1"/>
  <c r="I374" i="8" a="1"/>
  <c r="I374" i="8" s="1"/>
  <c r="J374" i="8" s="1"/>
  <c r="I375" i="8" a="1"/>
  <c r="I375" i="8" s="1"/>
  <c r="J375" i="8" s="1"/>
  <c r="I376" i="8" a="1"/>
  <c r="I376" i="8" s="1"/>
  <c r="J376" i="8" s="1"/>
  <c r="I377" i="8" a="1"/>
  <c r="I377" i="8" s="1"/>
  <c r="J377" i="8" s="1"/>
  <c r="I378" i="8" a="1"/>
  <c r="I378" i="8" s="1"/>
  <c r="J378" i="8" s="1"/>
  <c r="I379" i="8" a="1"/>
  <c r="I379" i="8" s="1"/>
  <c r="J379" i="8" s="1"/>
  <c r="I380" i="8" a="1"/>
  <c r="I380" i="8" s="1"/>
  <c r="J380" i="8" s="1"/>
  <c r="I381" i="8" a="1"/>
  <c r="I381" i="8" s="1"/>
  <c r="J381" i="8" s="1"/>
  <c r="I382" i="8" a="1"/>
  <c r="I382" i="8" s="1"/>
  <c r="I383" i="8" a="1"/>
  <c r="I383" i="8" s="1"/>
  <c r="J383" i="8" s="1"/>
  <c r="I384" i="8" a="1"/>
  <c r="I384" i="8" s="1"/>
  <c r="J384" i="8" s="1"/>
  <c r="I385" i="8" a="1"/>
  <c r="I385" i="8" s="1"/>
  <c r="J385" i="8" s="1"/>
  <c r="I386" i="8" a="1"/>
  <c r="I386" i="8" s="1"/>
  <c r="J386" i="8" s="1"/>
  <c r="I387" i="8" a="1"/>
  <c r="I387" i="8" s="1"/>
  <c r="J387" i="8" s="1"/>
  <c r="I388" i="8" a="1"/>
  <c r="I388" i="8" s="1"/>
  <c r="J388" i="8" s="1"/>
  <c r="I389" i="8" a="1"/>
  <c r="I389" i="8" s="1"/>
  <c r="J389" i="8" s="1"/>
  <c r="I390" i="8" a="1"/>
  <c r="I390" i="8" s="1"/>
  <c r="J390" i="8" s="1"/>
  <c r="I391" i="8" a="1"/>
  <c r="I391" i="8" s="1"/>
  <c r="J391" i="8" s="1"/>
  <c r="L391" i="8" s="1"/>
  <c r="I392" i="8" a="1"/>
  <c r="I392" i="8" s="1"/>
  <c r="J392" i="8" s="1"/>
  <c r="I393" i="8" a="1"/>
  <c r="I393" i="8" s="1"/>
  <c r="J393" i="8" s="1"/>
  <c r="I394" i="8" a="1"/>
  <c r="I394" i="8" s="1"/>
  <c r="J394" i="8" s="1"/>
  <c r="I395" i="8" a="1"/>
  <c r="I395" i="8" s="1"/>
  <c r="J395" i="8" s="1"/>
  <c r="I396" i="8" a="1"/>
  <c r="I396" i="8" s="1"/>
  <c r="J396" i="8" s="1"/>
  <c r="I397" i="8" a="1"/>
  <c r="I397" i="8" s="1"/>
  <c r="J397" i="8" s="1"/>
  <c r="I398" i="8" a="1"/>
  <c r="I398" i="8" s="1"/>
  <c r="J398" i="8" s="1"/>
  <c r="I399" i="8" a="1"/>
  <c r="I399" i="8" s="1"/>
  <c r="J399" i="8" s="1"/>
  <c r="I400" i="8" a="1"/>
  <c r="I400" i="8" s="1"/>
  <c r="J400" i="8" s="1"/>
  <c r="I401" i="8" a="1"/>
  <c r="I401" i="8" s="1"/>
  <c r="J401" i="8" s="1"/>
  <c r="I402" i="8" a="1"/>
  <c r="I402" i="8" s="1"/>
  <c r="J402" i="8" s="1"/>
  <c r="I403" i="8" a="1"/>
  <c r="I403" i="8" s="1"/>
  <c r="J403" i="8" s="1"/>
  <c r="I404" i="8" a="1"/>
  <c r="I404" i="8" s="1"/>
  <c r="J404" i="8" s="1"/>
  <c r="I405" i="8" a="1"/>
  <c r="I405" i="8" s="1"/>
  <c r="J405" i="8" s="1"/>
  <c r="I406" i="8" a="1"/>
  <c r="I406" i="8" s="1"/>
  <c r="J406" i="8" s="1"/>
  <c r="I407" i="8" a="1"/>
  <c r="I407" i="8" s="1"/>
  <c r="J407" i="8" s="1"/>
  <c r="I408" i="8" a="1"/>
  <c r="I408" i="8" s="1"/>
  <c r="J408" i="8" s="1"/>
  <c r="I409" i="8" a="1"/>
  <c r="I409" i="8" s="1"/>
  <c r="J409" i="8" s="1"/>
  <c r="I410" i="8" a="1"/>
  <c r="I410" i="8" s="1"/>
  <c r="J410" i="8" s="1"/>
  <c r="I411" i="8" a="1"/>
  <c r="I411" i="8" s="1"/>
  <c r="J411" i="8" s="1"/>
  <c r="I412" i="8" a="1"/>
  <c r="I412" i="8" s="1"/>
  <c r="J412" i="8" s="1"/>
  <c r="I413" i="8" a="1"/>
  <c r="I413" i="8" s="1"/>
  <c r="J413" i="8" s="1"/>
  <c r="I414" i="8" a="1"/>
  <c r="I414" i="8" s="1"/>
  <c r="J414" i="8" s="1"/>
  <c r="I415" i="8" a="1"/>
  <c r="I415" i="8" s="1"/>
  <c r="J415" i="8" s="1"/>
  <c r="I416" i="8" a="1"/>
  <c r="I416" i="8" s="1"/>
  <c r="J416" i="8" s="1"/>
  <c r="I417" i="8" a="1"/>
  <c r="I417" i="8" s="1"/>
  <c r="J417" i="8" s="1"/>
  <c r="I418" i="8" a="1"/>
  <c r="I418" i="8" s="1"/>
  <c r="J418" i="8" s="1"/>
  <c r="I419" i="8" a="1"/>
  <c r="I419" i="8" s="1"/>
  <c r="J419" i="8" s="1"/>
  <c r="I420" i="8" a="1"/>
  <c r="I420" i="8" s="1"/>
  <c r="J420" i="8" s="1"/>
  <c r="I421" i="8" a="1"/>
  <c r="I421" i="8" s="1"/>
  <c r="J421" i="8" s="1"/>
  <c r="I422" i="8" a="1"/>
  <c r="I422" i="8" s="1"/>
  <c r="J422" i="8" s="1"/>
  <c r="I423" i="8" a="1"/>
  <c r="I423" i="8" s="1"/>
  <c r="J423" i="8" s="1"/>
  <c r="I424" i="8" a="1"/>
  <c r="I424" i="8" s="1"/>
  <c r="J424" i="8" s="1"/>
  <c r="I425" i="8" a="1"/>
  <c r="I425" i="8" s="1"/>
  <c r="J425" i="8" s="1"/>
  <c r="I426" i="8" a="1"/>
  <c r="I426" i="8" s="1"/>
  <c r="J426" i="8" s="1"/>
  <c r="I427" i="8" a="1"/>
  <c r="I427" i="8" s="1"/>
  <c r="J427" i="8" s="1"/>
  <c r="I428" i="8" a="1"/>
  <c r="I428" i="8" s="1"/>
  <c r="J428" i="8" s="1"/>
  <c r="I429" i="8" a="1"/>
  <c r="I429" i="8" s="1"/>
  <c r="J429" i="8" s="1"/>
  <c r="I430" i="8" a="1"/>
  <c r="I430" i="8" s="1"/>
  <c r="J430" i="8" s="1"/>
  <c r="I431" i="8" a="1"/>
  <c r="I431" i="8" s="1"/>
  <c r="J431" i="8" s="1"/>
  <c r="I432" i="8" a="1"/>
  <c r="I432" i="8" s="1"/>
  <c r="J432" i="8" s="1"/>
  <c r="I433" i="8" a="1"/>
  <c r="I433" i="8" s="1"/>
  <c r="J433" i="8" s="1"/>
  <c r="I434" i="8" a="1"/>
  <c r="I434" i="8" s="1"/>
  <c r="J434" i="8" s="1"/>
  <c r="I435" i="8" a="1"/>
  <c r="I435" i="8" s="1"/>
  <c r="J435" i="8" s="1"/>
  <c r="I436" i="8" a="1"/>
  <c r="I436" i="8" s="1"/>
  <c r="J436" i="8" s="1"/>
  <c r="I437" i="8" a="1"/>
  <c r="I437" i="8" s="1"/>
  <c r="J437" i="8" s="1"/>
  <c r="I438" i="8" a="1"/>
  <c r="I438" i="8" s="1"/>
  <c r="J438" i="8" s="1"/>
  <c r="I439" i="8" a="1"/>
  <c r="I439" i="8" s="1"/>
  <c r="J439" i="8" s="1"/>
  <c r="I440" i="8" a="1"/>
  <c r="I440" i="8" s="1"/>
  <c r="J440" i="8" s="1"/>
  <c r="I441" i="8" a="1"/>
  <c r="I441" i="8" s="1"/>
  <c r="J441" i="8" s="1"/>
  <c r="I442" i="8" a="1"/>
  <c r="I442" i="8" s="1"/>
  <c r="J442" i="8" s="1"/>
  <c r="I443" i="8" a="1"/>
  <c r="I443" i="8" s="1"/>
  <c r="J443" i="8" s="1"/>
  <c r="I444" i="8" a="1"/>
  <c r="I444" i="8" s="1"/>
  <c r="J444" i="8" s="1"/>
  <c r="I445" i="8" a="1"/>
  <c r="I445" i="8" s="1"/>
  <c r="J445" i="8" s="1"/>
  <c r="I446" i="8" a="1"/>
  <c r="I446" i="8" s="1"/>
  <c r="J446" i="8" s="1"/>
  <c r="I447" i="8" a="1"/>
  <c r="I447" i="8" s="1"/>
  <c r="J447" i="8" s="1"/>
  <c r="I448" i="8" a="1"/>
  <c r="I448" i="8" s="1"/>
  <c r="J448" i="8" s="1"/>
  <c r="I449" i="8" a="1"/>
  <c r="I449" i="8" s="1"/>
  <c r="J449" i="8" s="1"/>
  <c r="I450" i="8" a="1"/>
  <c r="I450" i="8"/>
  <c r="J450" i="8" s="1"/>
  <c r="I451" i="8" a="1"/>
  <c r="I451" i="8" s="1"/>
  <c r="J451" i="8" s="1"/>
  <c r="I452" i="8" a="1"/>
  <c r="I452" i="8" s="1"/>
  <c r="J452" i="8" s="1"/>
  <c r="I453" i="8" a="1"/>
  <c r="I453" i="8" s="1"/>
  <c r="J453" i="8" s="1"/>
  <c r="I454" i="8" a="1"/>
  <c r="I454" i="8" s="1"/>
  <c r="J454" i="8" s="1"/>
  <c r="I455" i="8" a="1"/>
  <c r="I455" i="8" s="1"/>
  <c r="J455" i="8" s="1"/>
  <c r="I456" i="8" a="1"/>
  <c r="I456" i="8" s="1"/>
  <c r="J456" i="8" s="1"/>
  <c r="I457" i="8" a="1"/>
  <c r="I457" i="8" s="1"/>
  <c r="J457" i="8" s="1"/>
  <c r="I458" i="8" a="1"/>
  <c r="I458" i="8" s="1"/>
  <c r="J458" i="8" s="1"/>
  <c r="I459" i="8" a="1"/>
  <c r="I459" i="8" s="1"/>
  <c r="J459" i="8" s="1"/>
  <c r="I460" i="8" a="1"/>
  <c r="I460" i="8" s="1"/>
  <c r="J460" i="8" s="1"/>
  <c r="I461" i="8" a="1"/>
  <c r="I461" i="8" s="1"/>
  <c r="J461" i="8" s="1"/>
  <c r="I462" i="8" a="1"/>
  <c r="I462" i="8" s="1"/>
  <c r="J462" i="8" s="1"/>
  <c r="I463" i="8" a="1"/>
  <c r="I463" i="8" s="1"/>
  <c r="J463" i="8" s="1"/>
  <c r="I464" i="8" a="1"/>
  <c r="I464" i="8" s="1"/>
  <c r="J464" i="8" s="1"/>
  <c r="I465" i="8" a="1"/>
  <c r="I465" i="8" s="1"/>
  <c r="J465" i="8" s="1"/>
  <c r="I466" i="8" a="1"/>
  <c r="I466" i="8" s="1"/>
  <c r="J466" i="8" s="1"/>
  <c r="I467" i="8" a="1"/>
  <c r="I467" i="8" s="1"/>
  <c r="J467" i="8" s="1"/>
  <c r="I468" i="8" a="1"/>
  <c r="I468" i="8" s="1"/>
  <c r="J468" i="8" s="1"/>
  <c r="I469" i="8" a="1"/>
  <c r="I469" i="8" s="1"/>
  <c r="J469" i="8" s="1"/>
  <c r="I470" i="8" a="1"/>
  <c r="I470" i="8" s="1"/>
  <c r="J470" i="8" s="1"/>
  <c r="I471" i="8" a="1"/>
  <c r="I471" i="8" s="1"/>
  <c r="J471" i="8" s="1"/>
  <c r="I472" i="8" a="1"/>
  <c r="I472" i="8" s="1"/>
  <c r="J472" i="8" s="1"/>
  <c r="I473" i="8" a="1"/>
  <c r="I473" i="8" s="1"/>
  <c r="J473" i="8" s="1"/>
  <c r="L473" i="8" s="1"/>
  <c r="I474" i="8" a="1"/>
  <c r="I474" i="8" s="1"/>
  <c r="J474" i="8" s="1"/>
  <c r="I475" i="8" a="1"/>
  <c r="I475" i="8" s="1"/>
  <c r="J475" i="8" s="1"/>
  <c r="I476" i="8" a="1"/>
  <c r="I476" i="8" s="1"/>
  <c r="J476" i="8" s="1"/>
  <c r="I477" i="8" a="1"/>
  <c r="I477" i="8" s="1"/>
  <c r="J477" i="8" s="1"/>
  <c r="I478" i="8" a="1"/>
  <c r="I478" i="8" s="1"/>
  <c r="J478" i="8" s="1"/>
  <c r="I479" i="8" a="1"/>
  <c r="I479" i="8" s="1"/>
  <c r="J479" i="8" s="1"/>
  <c r="I480" i="8" a="1"/>
  <c r="I480" i="8" s="1"/>
  <c r="J480" i="8" s="1"/>
  <c r="I481" i="8" a="1"/>
  <c r="I481" i="8" s="1"/>
  <c r="J481" i="8" s="1"/>
  <c r="I482" i="8" a="1"/>
  <c r="I482" i="8" s="1"/>
  <c r="J482" i="8" s="1"/>
  <c r="I483" i="8" a="1"/>
  <c r="I483" i="8" s="1"/>
  <c r="J483" i="8" s="1"/>
  <c r="I484" i="8" a="1"/>
  <c r="I484" i="8" s="1"/>
  <c r="J484" i="8" s="1"/>
  <c r="I485" i="8" a="1"/>
  <c r="I485" i="8" s="1"/>
  <c r="J485" i="8" s="1"/>
  <c r="I486" i="8" a="1"/>
  <c r="I486" i="8" s="1"/>
  <c r="J486" i="8" s="1"/>
  <c r="I487" i="8" a="1"/>
  <c r="I487" i="8" s="1"/>
  <c r="J487" i="8" s="1"/>
  <c r="I488" i="8" a="1"/>
  <c r="I488" i="8" s="1"/>
  <c r="J488" i="8" s="1"/>
  <c r="I489" i="8" a="1"/>
  <c r="I489" i="8" s="1"/>
  <c r="J489" i="8" s="1"/>
  <c r="I490" i="8" a="1"/>
  <c r="I490" i="8" s="1"/>
  <c r="J490" i="8" s="1"/>
  <c r="I491" i="8" a="1"/>
  <c r="I491" i="8" s="1"/>
  <c r="J491" i="8" s="1"/>
  <c r="I492" i="8" a="1"/>
  <c r="I492" i="8" s="1"/>
  <c r="J492" i="8" s="1"/>
  <c r="I493" i="8" a="1"/>
  <c r="I493" i="8" s="1"/>
  <c r="J493" i="8" s="1"/>
  <c r="I494" i="8" a="1"/>
  <c r="I494" i="8" s="1"/>
  <c r="J494" i="8" s="1"/>
  <c r="I495" i="8" a="1"/>
  <c r="I495" i="8" s="1"/>
  <c r="J495" i="8" s="1"/>
  <c r="I496" i="8" a="1"/>
  <c r="I496" i="8" s="1"/>
  <c r="J496" i="8" s="1"/>
  <c r="I497" i="8" a="1"/>
  <c r="I497" i="8" s="1"/>
  <c r="J497" i="8" s="1"/>
  <c r="I498" i="8" a="1"/>
  <c r="I498" i="8" s="1"/>
  <c r="J498" i="8" s="1"/>
  <c r="I499" i="8" a="1"/>
  <c r="I499" i="8" s="1"/>
  <c r="J499" i="8" s="1"/>
  <c r="I500" i="8" a="1"/>
  <c r="I500" i="8" s="1"/>
  <c r="J500" i="8" s="1"/>
  <c r="I501" i="8" a="1"/>
  <c r="I501" i="8" s="1"/>
  <c r="J501" i="8" s="1"/>
  <c r="I502" i="8" a="1"/>
  <c r="I502" i="8" s="1"/>
  <c r="J502" i="8" s="1"/>
  <c r="I503" i="8" a="1"/>
  <c r="I503" i="8" s="1"/>
  <c r="J503" i="8" s="1"/>
  <c r="I504" i="8" a="1"/>
  <c r="I504" i="8" s="1"/>
  <c r="J504" i="8" s="1"/>
  <c r="I505" i="8" a="1"/>
  <c r="I505" i="8" s="1"/>
  <c r="J505" i="8" s="1"/>
  <c r="I506" i="8" a="1"/>
  <c r="I506" i="8" s="1"/>
  <c r="J506" i="8" s="1"/>
  <c r="I507" i="8" a="1"/>
  <c r="I507" i="8" s="1"/>
  <c r="J507" i="8" s="1"/>
  <c r="I508" i="8" a="1"/>
  <c r="I508" i="8" s="1"/>
  <c r="J508" i="8" s="1"/>
  <c r="I509" i="8" a="1"/>
  <c r="I509" i="8" s="1"/>
  <c r="J509" i="8" s="1"/>
  <c r="I510" i="8" a="1"/>
  <c r="I510" i="8" s="1"/>
  <c r="J510" i="8" s="1"/>
  <c r="I511" i="8" a="1"/>
  <c r="I511" i="8" s="1"/>
  <c r="J511" i="8" s="1"/>
  <c r="I512" i="8" a="1"/>
  <c r="I512" i="8" s="1"/>
  <c r="J512" i="8" s="1"/>
  <c r="I513" i="8" a="1"/>
  <c r="I513" i="8" s="1"/>
  <c r="J513" i="8" s="1"/>
  <c r="I514" i="8" a="1"/>
  <c r="I514" i="8" s="1"/>
  <c r="J514" i="8" s="1"/>
  <c r="I515" i="8" a="1"/>
  <c r="I515" i="8" s="1"/>
  <c r="J515" i="8" s="1"/>
  <c r="I516" i="8" a="1"/>
  <c r="I516" i="8" s="1"/>
  <c r="J516" i="8" s="1"/>
  <c r="I517" i="8" a="1"/>
  <c r="I517" i="8" s="1"/>
  <c r="J517" i="8" s="1"/>
  <c r="I518" i="8" a="1"/>
  <c r="I518" i="8" s="1"/>
  <c r="J518" i="8" s="1"/>
  <c r="I519" i="8" a="1"/>
  <c r="I519" i="8" s="1"/>
  <c r="J519" i="8" s="1"/>
  <c r="I520" i="8" a="1"/>
  <c r="I520" i="8" s="1"/>
  <c r="J520" i="8" s="1"/>
  <c r="I521" i="8" a="1"/>
  <c r="I521" i="8" s="1"/>
  <c r="J521" i="8" s="1"/>
  <c r="I522" i="8" a="1"/>
  <c r="I522" i="8" s="1"/>
  <c r="J522" i="8" s="1"/>
  <c r="I523" i="8" a="1"/>
  <c r="I523" i="8" s="1"/>
  <c r="J523" i="8" s="1"/>
  <c r="I524" i="8" a="1"/>
  <c r="I524" i="8" s="1"/>
  <c r="J524" i="8" s="1"/>
  <c r="I525" i="8" a="1"/>
  <c r="I525" i="8" s="1"/>
  <c r="J525" i="8" s="1"/>
  <c r="I526" i="8" a="1"/>
  <c r="I526" i="8" s="1"/>
  <c r="J526" i="8" s="1"/>
  <c r="I527" i="8" a="1"/>
  <c r="I527" i="8" s="1"/>
  <c r="J527" i="8" s="1"/>
  <c r="I528" i="8" a="1"/>
  <c r="I528" i="8" s="1"/>
  <c r="J528" i="8" s="1"/>
  <c r="I529" i="8" a="1"/>
  <c r="I529" i="8" s="1"/>
  <c r="J529" i="8" s="1"/>
  <c r="I530" i="8" a="1"/>
  <c r="I530" i="8" s="1"/>
  <c r="J530" i="8" s="1"/>
  <c r="I531" i="8" a="1"/>
  <c r="I531" i="8" s="1"/>
  <c r="J531" i="8" s="1"/>
  <c r="I532" i="8" a="1"/>
  <c r="I532" i="8" s="1"/>
  <c r="J532" i="8" s="1"/>
  <c r="I533" i="8" a="1"/>
  <c r="I533" i="8" s="1"/>
  <c r="J533" i="8" s="1"/>
  <c r="I534" i="8" a="1"/>
  <c r="I534" i="8" s="1"/>
  <c r="J534" i="8" s="1"/>
  <c r="I535" i="8" a="1"/>
  <c r="I535" i="8" s="1"/>
  <c r="J535" i="8" s="1"/>
  <c r="I536" i="8" a="1"/>
  <c r="I536" i="8" s="1"/>
  <c r="J536" i="8" s="1"/>
  <c r="I537" i="8" a="1"/>
  <c r="I537" i="8" s="1"/>
  <c r="J537" i="8" s="1"/>
  <c r="I538" i="8" a="1"/>
  <c r="I538" i="8" s="1"/>
  <c r="J538" i="8" s="1"/>
  <c r="I539" i="8" a="1"/>
  <c r="I539" i="8" s="1"/>
  <c r="J539" i="8" s="1"/>
  <c r="I540" i="8" a="1"/>
  <c r="I540" i="8" s="1"/>
  <c r="J540" i="8" s="1"/>
  <c r="I541" i="8" a="1"/>
  <c r="I541" i="8" s="1"/>
  <c r="J541" i="8" s="1"/>
  <c r="I542" i="8" a="1"/>
  <c r="I542" i="8" s="1"/>
  <c r="J542" i="8" s="1"/>
  <c r="I543" i="8" a="1"/>
  <c r="I543" i="8" s="1"/>
  <c r="J543" i="8" s="1"/>
  <c r="I544" i="8" a="1"/>
  <c r="I544" i="8" s="1"/>
  <c r="J544" i="8" s="1"/>
  <c r="I545" i="8" a="1"/>
  <c r="I545" i="8" s="1"/>
  <c r="J545" i="8" s="1"/>
  <c r="I546" i="8" a="1"/>
  <c r="I546" i="8" s="1"/>
  <c r="J546" i="8" s="1"/>
  <c r="I547" i="8" a="1"/>
  <c r="I547" i="8" s="1"/>
  <c r="J547" i="8" s="1"/>
  <c r="I548" i="8" a="1"/>
  <c r="I548" i="8" s="1"/>
  <c r="J548" i="8" s="1"/>
  <c r="I549" i="8" a="1"/>
  <c r="I549" i="8" s="1"/>
  <c r="J549" i="8" s="1"/>
  <c r="I550" i="8" a="1"/>
  <c r="I550" i="8" s="1"/>
  <c r="J550" i="8" s="1"/>
  <c r="I551" i="8" a="1"/>
  <c r="I551" i="8" s="1"/>
  <c r="J551" i="8" s="1"/>
  <c r="I552" i="8" a="1"/>
  <c r="I552" i="8" s="1"/>
  <c r="J552" i="8" s="1"/>
  <c r="I553" i="8" a="1"/>
  <c r="I553" i="8" s="1"/>
  <c r="J553" i="8" s="1"/>
  <c r="I554" i="8" a="1"/>
  <c r="I554" i="8" s="1"/>
  <c r="J554" i="8" s="1"/>
  <c r="I555" i="8" a="1"/>
  <c r="I555" i="8" s="1"/>
  <c r="J555" i="8" s="1"/>
  <c r="I556" i="8" a="1"/>
  <c r="I556" i="8" s="1"/>
  <c r="J556" i="8" s="1"/>
  <c r="I557" i="8" a="1"/>
  <c r="I557" i="8" s="1"/>
  <c r="J557" i="8" s="1"/>
  <c r="I558" i="8" a="1"/>
  <c r="I558" i="8" s="1"/>
  <c r="J558" i="8" s="1"/>
  <c r="I559" i="8" a="1"/>
  <c r="I559" i="8" s="1"/>
  <c r="J559" i="8" s="1"/>
  <c r="I560" i="8" a="1"/>
  <c r="I560" i="8" s="1"/>
  <c r="J560" i="8" s="1"/>
  <c r="I561" i="8" a="1"/>
  <c r="I561" i="8" s="1"/>
  <c r="J561" i="8" s="1"/>
  <c r="I562" i="8" a="1"/>
  <c r="I562" i="8" s="1"/>
  <c r="J562" i="8" s="1"/>
  <c r="I563" i="8" a="1"/>
  <c r="I563" i="8" s="1"/>
  <c r="J563" i="8" s="1"/>
  <c r="I564" i="8" a="1"/>
  <c r="I564" i="8" s="1"/>
  <c r="J564" i="8" s="1"/>
  <c r="I565" i="8" a="1"/>
  <c r="I565" i="8" s="1"/>
  <c r="J565" i="8" s="1"/>
  <c r="I566" i="8" a="1"/>
  <c r="I566" i="8" s="1"/>
  <c r="J566" i="8" s="1"/>
  <c r="I567" i="8" a="1"/>
  <c r="I567" i="8" s="1"/>
  <c r="J567" i="8" s="1"/>
  <c r="I568" i="8" a="1"/>
  <c r="I568" i="8" s="1"/>
  <c r="J568" i="8" s="1"/>
  <c r="I569" i="8" a="1"/>
  <c r="I569" i="8" s="1"/>
  <c r="J569" i="8" s="1"/>
  <c r="I570" i="8" a="1"/>
  <c r="I570" i="8" s="1"/>
  <c r="J570" i="8" s="1"/>
  <c r="I571" i="8" a="1"/>
  <c r="I571" i="8" s="1"/>
  <c r="J571" i="8" s="1"/>
  <c r="I572" i="8" a="1"/>
  <c r="I572" i="8" s="1"/>
  <c r="J572" i="8" s="1"/>
  <c r="I573" i="8" a="1"/>
  <c r="I573" i="8" s="1"/>
  <c r="J573" i="8" s="1"/>
  <c r="I574" i="8" a="1"/>
  <c r="I574" i="8" s="1"/>
  <c r="J574" i="8" s="1"/>
  <c r="I575" i="8" a="1"/>
  <c r="I575" i="8" s="1"/>
  <c r="J575" i="8" s="1"/>
  <c r="I576" i="8" a="1"/>
  <c r="I576" i="8" s="1"/>
  <c r="J576" i="8" s="1"/>
  <c r="I577" i="8" a="1"/>
  <c r="I577" i="8" s="1"/>
  <c r="J577" i="8" s="1"/>
  <c r="I578" i="8" a="1"/>
  <c r="I578" i="8" s="1"/>
  <c r="J578" i="8" s="1"/>
  <c r="I579" i="8" a="1"/>
  <c r="I579" i="8" s="1"/>
  <c r="J579" i="8" s="1"/>
  <c r="I580" i="8" a="1"/>
  <c r="I580" i="8" s="1"/>
  <c r="J580" i="8" s="1"/>
  <c r="I581" i="8" a="1"/>
  <c r="I581" i="8" s="1"/>
  <c r="J581" i="8" s="1"/>
  <c r="I582" i="8" a="1"/>
  <c r="I582" i="8" s="1"/>
  <c r="J582" i="8" s="1"/>
  <c r="I583" i="8" a="1"/>
  <c r="I583" i="8" s="1"/>
  <c r="J583" i="8" s="1"/>
  <c r="I584" i="8" a="1"/>
  <c r="I584" i="8" s="1"/>
  <c r="J584" i="8" s="1"/>
  <c r="I585" i="8" a="1"/>
  <c r="I585" i="8" s="1"/>
  <c r="J585" i="8" s="1"/>
  <c r="I586" i="8" a="1"/>
  <c r="I586" i="8" s="1"/>
  <c r="J586" i="8" s="1"/>
  <c r="I587" i="8" a="1"/>
  <c r="I587" i="8" s="1"/>
  <c r="J587" i="8" s="1"/>
  <c r="I588" i="8" a="1"/>
  <c r="I588" i="8" s="1"/>
  <c r="J588" i="8" s="1"/>
  <c r="I589" i="8" a="1"/>
  <c r="I589" i="8" s="1"/>
  <c r="J589" i="8" s="1"/>
  <c r="I590" i="8" a="1"/>
  <c r="I590" i="8" s="1"/>
  <c r="J590" i="8" s="1"/>
  <c r="I591" i="8" a="1"/>
  <c r="I591" i="8" s="1"/>
  <c r="J591" i="8" s="1"/>
  <c r="L591" i="8" s="1"/>
  <c r="I592" i="8" a="1"/>
  <c r="I592" i="8" s="1"/>
  <c r="J592" i="8" s="1"/>
  <c r="I593" i="8" a="1"/>
  <c r="I593" i="8" s="1"/>
  <c r="J593" i="8" s="1"/>
  <c r="I594" i="8" a="1"/>
  <c r="I594" i="8" s="1"/>
  <c r="J594" i="8" s="1"/>
  <c r="I595" i="8" a="1"/>
  <c r="I595" i="8" s="1"/>
  <c r="J595" i="8" s="1"/>
  <c r="I596" i="8" a="1"/>
  <c r="I596" i="8" s="1"/>
  <c r="J596" i="8" s="1"/>
  <c r="I597" i="8" a="1"/>
  <c r="I597" i="8" s="1"/>
  <c r="J597" i="8" s="1"/>
  <c r="I598" i="8" a="1"/>
  <c r="I598" i="8" s="1"/>
  <c r="J598" i="8" s="1"/>
  <c r="I599" i="8" a="1"/>
  <c r="I599" i="8" s="1"/>
  <c r="J599" i="8" s="1"/>
  <c r="I600" i="8" a="1"/>
  <c r="I600" i="8" s="1"/>
  <c r="J600" i="8" s="1"/>
  <c r="I601" i="8" a="1"/>
  <c r="I601" i="8" s="1"/>
  <c r="J601" i="8" s="1"/>
  <c r="I602" i="8" a="1"/>
  <c r="I602" i="8" s="1"/>
  <c r="J602" i="8" s="1"/>
  <c r="I603" i="8" a="1"/>
  <c r="I603" i="8" s="1"/>
  <c r="J603" i="8" s="1"/>
  <c r="I604" i="8" a="1"/>
  <c r="I604" i="8" s="1"/>
  <c r="J604" i="8" s="1"/>
  <c r="I605" i="8" a="1"/>
  <c r="I605" i="8" s="1"/>
  <c r="J605" i="8" s="1"/>
  <c r="I606" i="8" a="1"/>
  <c r="I606" i="8" s="1"/>
  <c r="J606" i="8" s="1"/>
  <c r="I607" i="8" a="1"/>
  <c r="I607" i="8" s="1"/>
  <c r="J607" i="8" s="1"/>
  <c r="I608" i="8" a="1"/>
  <c r="I608" i="8" s="1"/>
  <c r="J608" i="8" s="1"/>
  <c r="I609" i="8" a="1"/>
  <c r="I609" i="8" s="1"/>
  <c r="J609" i="8" s="1"/>
  <c r="I610" i="8" a="1"/>
  <c r="I610" i="8" s="1"/>
  <c r="J610" i="8" s="1"/>
  <c r="I611" i="8" a="1"/>
  <c r="I611" i="8" s="1"/>
  <c r="J611" i="8" s="1"/>
  <c r="I612" i="8" a="1"/>
  <c r="I612" i="8" s="1"/>
  <c r="J612" i="8" s="1"/>
  <c r="I613" i="8" a="1"/>
  <c r="I613" i="8" s="1"/>
  <c r="J613" i="8" s="1"/>
  <c r="I614" i="8" a="1"/>
  <c r="I614" i="8" s="1"/>
  <c r="J614" i="8" s="1"/>
  <c r="I615" i="8" a="1"/>
  <c r="I615" i="8" s="1"/>
  <c r="J615" i="8" s="1"/>
  <c r="I616" i="8" a="1"/>
  <c r="I616" i="8" s="1"/>
  <c r="J616" i="8" s="1"/>
  <c r="I617" i="8" a="1"/>
  <c r="I617" i="8" s="1"/>
  <c r="J617" i="8" s="1"/>
  <c r="I618" i="8" a="1"/>
  <c r="I618" i="8" s="1"/>
  <c r="J618" i="8" s="1"/>
  <c r="I619" i="8" a="1"/>
  <c r="I619" i="8" s="1"/>
  <c r="J619" i="8" s="1"/>
  <c r="I620" i="8" a="1"/>
  <c r="I620" i="8" s="1"/>
  <c r="J620" i="8" s="1"/>
  <c r="I621" i="8" a="1"/>
  <c r="I621" i="8" s="1"/>
  <c r="J621" i="8" s="1"/>
  <c r="I622" i="8" a="1"/>
  <c r="I622" i="8" s="1"/>
  <c r="J622" i="8" s="1"/>
  <c r="I623" i="8" a="1"/>
  <c r="I623" i="8" s="1"/>
  <c r="J623" i="8" s="1"/>
  <c r="I624" i="8" a="1"/>
  <c r="I624" i="8" s="1"/>
  <c r="J624" i="8" s="1"/>
  <c r="I625" i="8" a="1"/>
  <c r="I625" i="8" s="1"/>
  <c r="J625" i="8" s="1"/>
  <c r="I626" i="8" a="1"/>
  <c r="I626" i="8" s="1"/>
  <c r="J626" i="8" s="1"/>
  <c r="I627" i="8" a="1"/>
  <c r="I627" i="8" s="1"/>
  <c r="J627" i="8" s="1"/>
  <c r="I628" i="8" a="1"/>
  <c r="I628" i="8" s="1"/>
  <c r="J628" i="8" s="1"/>
  <c r="I629" i="8" a="1"/>
  <c r="I629" i="8" s="1"/>
  <c r="J629" i="8" s="1"/>
  <c r="I630" i="8" a="1"/>
  <c r="I630" i="8" s="1"/>
  <c r="J630" i="8" s="1"/>
  <c r="I631" i="8" a="1"/>
  <c r="I631" i="8" s="1"/>
  <c r="J631" i="8" s="1"/>
  <c r="I632" i="8" a="1"/>
  <c r="I632" i="8" s="1"/>
  <c r="J632" i="8" s="1"/>
  <c r="I633" i="8" a="1"/>
  <c r="I633" i="8" s="1"/>
  <c r="J633" i="8" s="1"/>
  <c r="I634" i="8" a="1"/>
  <c r="I634" i="8" s="1"/>
  <c r="J634" i="8" s="1"/>
  <c r="I635" i="8" a="1"/>
  <c r="I635" i="8" s="1"/>
  <c r="J635" i="8" s="1"/>
  <c r="I636" i="8" a="1"/>
  <c r="I636" i="8" s="1"/>
  <c r="J636" i="8" s="1"/>
  <c r="I637" i="8" a="1"/>
  <c r="I637" i="8" s="1"/>
  <c r="J637" i="8" s="1"/>
  <c r="I638" i="8" a="1"/>
  <c r="I638" i="8" s="1"/>
  <c r="J638" i="8" s="1"/>
  <c r="I639" i="8" a="1"/>
  <c r="I639" i="8"/>
  <c r="J639" i="8" s="1"/>
  <c r="I640" i="8" a="1"/>
  <c r="I640" i="8" s="1"/>
  <c r="J640" i="8" s="1"/>
  <c r="I641" i="8" a="1"/>
  <c r="I641" i="8" s="1"/>
  <c r="J641" i="8" s="1"/>
  <c r="I642" i="8" a="1"/>
  <c r="I642" i="8" s="1"/>
  <c r="J642" i="8" s="1"/>
  <c r="I643" i="8" a="1"/>
  <c r="I643" i="8" s="1"/>
  <c r="J643" i="8" s="1"/>
  <c r="I644" i="8" a="1"/>
  <c r="I644" i="8" s="1"/>
  <c r="J644" i="8" s="1"/>
  <c r="I645" i="8" a="1"/>
  <c r="I645" i="8" s="1"/>
  <c r="J645" i="8" s="1"/>
  <c r="I646" i="8" a="1"/>
  <c r="I646" i="8" s="1"/>
  <c r="J646" i="8" s="1"/>
  <c r="I647" i="8" a="1"/>
  <c r="I647" i="8" s="1"/>
  <c r="J647" i="8" s="1"/>
  <c r="I648" i="8" a="1"/>
  <c r="I648" i="8" s="1"/>
  <c r="J648" i="8" s="1"/>
  <c r="I649" i="8" a="1"/>
  <c r="I649" i="8" s="1"/>
  <c r="J649" i="8" s="1"/>
  <c r="I650" i="8" a="1"/>
  <c r="I650" i="8" s="1"/>
  <c r="J650" i="8" s="1"/>
  <c r="I651" i="8" a="1"/>
  <c r="I651" i="8" s="1"/>
  <c r="J651" i="8" s="1"/>
  <c r="I652" i="8" a="1"/>
  <c r="I652" i="8" s="1"/>
  <c r="J652" i="8" s="1"/>
  <c r="I653" i="8" a="1"/>
  <c r="I653" i="8" s="1"/>
  <c r="J653" i="8" s="1"/>
  <c r="I654" i="8" a="1"/>
  <c r="I654" i="8" s="1"/>
  <c r="J654" i="8" s="1"/>
  <c r="I655" i="8" a="1"/>
  <c r="I655" i="8" s="1"/>
  <c r="J655" i="8" s="1"/>
  <c r="I656" i="8" a="1"/>
  <c r="I656" i="8" s="1"/>
  <c r="J656" i="8" s="1"/>
  <c r="I657" i="8" a="1"/>
  <c r="I657" i="8" s="1"/>
  <c r="J657" i="8" s="1"/>
  <c r="I658" i="8" a="1"/>
  <c r="I658" i="8" s="1"/>
  <c r="J658" i="8" s="1"/>
  <c r="I659" i="8" a="1"/>
  <c r="I659" i="8" s="1"/>
  <c r="J659" i="8" s="1"/>
  <c r="I660" i="8" a="1"/>
  <c r="I660" i="8" s="1"/>
  <c r="J660" i="8" s="1"/>
  <c r="I661" i="8" a="1"/>
  <c r="I661" i="8" s="1"/>
  <c r="J661" i="8" s="1"/>
  <c r="I662" i="8" a="1"/>
  <c r="I662" i="8" s="1"/>
  <c r="J662" i="8" s="1"/>
  <c r="I663" i="8" a="1"/>
  <c r="I663" i="8" s="1"/>
  <c r="J663" i="8" s="1"/>
  <c r="I664" i="8" a="1"/>
  <c r="I664" i="8" s="1"/>
  <c r="J664" i="8" s="1"/>
  <c r="I665" i="8" a="1"/>
  <c r="I665" i="8" s="1"/>
  <c r="J665" i="8" s="1"/>
  <c r="I666" i="8" a="1"/>
  <c r="I666" i="8" s="1"/>
  <c r="J666" i="8" s="1"/>
  <c r="I667" i="8" a="1"/>
  <c r="I667" i="8" s="1"/>
  <c r="J667" i="8" s="1"/>
  <c r="I668" i="8" a="1"/>
  <c r="I668" i="8" s="1"/>
  <c r="J668" i="8" s="1"/>
  <c r="I669" i="8" a="1"/>
  <c r="I669" i="8" s="1"/>
  <c r="J669" i="8" s="1"/>
  <c r="I670" i="8" a="1"/>
  <c r="I670" i="8" s="1"/>
  <c r="J670" i="8" s="1"/>
  <c r="I671" i="8" a="1"/>
  <c r="I671" i="8" s="1"/>
  <c r="J671" i="8" s="1"/>
  <c r="I672" i="8" a="1"/>
  <c r="I672" i="8" s="1"/>
  <c r="J672" i="8" s="1"/>
  <c r="I673" i="8" a="1"/>
  <c r="I673" i="8" s="1"/>
  <c r="J673" i="8" s="1"/>
  <c r="I674" i="8" a="1"/>
  <c r="I674" i="8" s="1"/>
  <c r="J674" i="8" s="1"/>
  <c r="I675" i="8" a="1"/>
  <c r="I675" i="8" s="1"/>
  <c r="J675" i="8" s="1"/>
  <c r="I676" i="8" a="1"/>
  <c r="I676" i="8" s="1"/>
  <c r="J676" i="8" s="1"/>
  <c r="I677" i="8" a="1"/>
  <c r="I677" i="8" s="1"/>
  <c r="J677" i="8" s="1"/>
  <c r="I678" i="8" a="1"/>
  <c r="I678" i="8" s="1"/>
  <c r="J678" i="8" s="1"/>
  <c r="I679" i="8" a="1"/>
  <c r="I679" i="8" s="1"/>
  <c r="J679" i="8" s="1"/>
  <c r="I680" i="8" a="1"/>
  <c r="I680" i="8" s="1"/>
  <c r="J680" i="8" s="1"/>
  <c r="I681" i="8" a="1"/>
  <c r="I681" i="8" s="1"/>
  <c r="J681" i="8" s="1"/>
  <c r="I682" i="8" a="1"/>
  <c r="I682" i="8" s="1"/>
  <c r="J682" i="8" s="1"/>
  <c r="I683" i="8" a="1"/>
  <c r="I683" i="8" s="1"/>
  <c r="J683" i="8" s="1"/>
  <c r="I684" i="8" a="1"/>
  <c r="I684" i="8" s="1"/>
  <c r="J684" i="8" s="1"/>
  <c r="I685" i="8" a="1"/>
  <c r="I685" i="8" s="1"/>
  <c r="J685" i="8" s="1"/>
  <c r="I686" i="8" a="1"/>
  <c r="I686" i="8" s="1"/>
  <c r="J686" i="8" s="1"/>
  <c r="I687" i="8" a="1"/>
  <c r="I687" i="8" s="1"/>
  <c r="J687" i="8" s="1"/>
  <c r="I688" i="8" a="1"/>
  <c r="I688" i="8" s="1"/>
  <c r="J688" i="8" s="1"/>
  <c r="I689" i="8" a="1"/>
  <c r="I689" i="8" s="1"/>
  <c r="J689" i="8" s="1"/>
  <c r="I690" i="8" a="1"/>
  <c r="I690" i="8" s="1"/>
  <c r="J690" i="8" s="1"/>
  <c r="I691" i="8" a="1"/>
  <c r="I691" i="8" s="1"/>
  <c r="J691" i="8" s="1"/>
  <c r="I692" i="8" a="1"/>
  <c r="I692" i="8" s="1"/>
  <c r="J692" i="8" s="1"/>
  <c r="I693" i="8" a="1"/>
  <c r="I693" i="8" s="1"/>
  <c r="J693" i="8" s="1"/>
  <c r="I694" i="8" a="1"/>
  <c r="I694" i="8" s="1"/>
  <c r="J694" i="8" s="1"/>
  <c r="I695" i="8" a="1"/>
  <c r="I695" i="8" s="1"/>
  <c r="J695" i="8" s="1"/>
  <c r="I696" i="8" a="1"/>
  <c r="I696" i="8" s="1"/>
  <c r="J696" i="8" s="1"/>
  <c r="I697" i="8" a="1"/>
  <c r="I697" i="8" s="1"/>
  <c r="J697" i="8" s="1"/>
  <c r="I698" i="8" a="1"/>
  <c r="I698" i="8" s="1"/>
  <c r="J698" i="8" s="1"/>
  <c r="I699" i="8" a="1"/>
  <c r="I699" i="8" s="1"/>
  <c r="J699" i="8" s="1"/>
  <c r="I700" i="8" a="1"/>
  <c r="I700" i="8" s="1"/>
  <c r="J700" i="8" s="1"/>
  <c r="I701" i="8" a="1"/>
  <c r="I701" i="8" s="1"/>
  <c r="J701" i="8" s="1"/>
  <c r="I702" i="8" a="1"/>
  <c r="I702" i="8" s="1"/>
  <c r="J702" i="8" s="1"/>
  <c r="I703" i="8" a="1"/>
  <c r="I703" i="8" s="1"/>
  <c r="J703" i="8" s="1"/>
  <c r="I704" i="8" a="1"/>
  <c r="I704" i="8" s="1"/>
  <c r="J704" i="8" s="1"/>
  <c r="I705" i="8" a="1"/>
  <c r="I705" i="8" s="1"/>
  <c r="J705" i="8" s="1"/>
  <c r="I706" i="8" a="1"/>
  <c r="I706" i="8" s="1"/>
  <c r="J706" i="8" s="1"/>
  <c r="I707" i="8" a="1"/>
  <c r="I707" i="8" s="1"/>
  <c r="J707" i="8" s="1"/>
  <c r="I708" i="8" a="1"/>
  <c r="I708" i="8" s="1"/>
  <c r="J708" i="8" s="1"/>
  <c r="I709" i="8" a="1"/>
  <c r="I709" i="8" s="1"/>
  <c r="J709" i="8" s="1"/>
  <c r="I710" i="8" a="1"/>
  <c r="I710" i="8" s="1"/>
  <c r="J710" i="8" s="1"/>
  <c r="I711" i="8" a="1"/>
  <c r="I711" i="8" s="1"/>
  <c r="J711" i="8" s="1"/>
  <c r="I712" i="8" a="1"/>
  <c r="I712" i="8" s="1"/>
  <c r="J712" i="8" s="1"/>
  <c r="I713" i="8" a="1"/>
  <c r="I713" i="8" s="1"/>
  <c r="J713" i="8" s="1"/>
  <c r="I714" i="8" a="1"/>
  <c r="I714" i="8" s="1"/>
  <c r="J714" i="8" s="1"/>
  <c r="I715" i="8" a="1"/>
  <c r="I715" i="8" s="1"/>
  <c r="J715" i="8" s="1"/>
  <c r="I716" i="8" a="1"/>
  <c r="I716" i="8" s="1"/>
  <c r="J716" i="8" s="1"/>
  <c r="I717" i="8" a="1"/>
  <c r="I717" i="8" s="1"/>
  <c r="J717" i="8" s="1"/>
  <c r="I718" i="8" a="1"/>
  <c r="I718" i="8" s="1"/>
  <c r="J718" i="8" s="1"/>
  <c r="I719" i="8" a="1"/>
  <c r="I719" i="8" s="1"/>
  <c r="J719" i="8" s="1"/>
  <c r="I720" i="8" a="1"/>
  <c r="I720" i="8" s="1"/>
  <c r="J720" i="8" s="1"/>
  <c r="I721" i="8" a="1"/>
  <c r="I721" i="8" s="1"/>
  <c r="J721" i="8" s="1"/>
  <c r="I722" i="8" a="1"/>
  <c r="I722" i="8" s="1"/>
  <c r="J722" i="8" s="1"/>
  <c r="I723" i="8" a="1"/>
  <c r="I723" i="8" s="1"/>
  <c r="J723" i="8" s="1"/>
  <c r="I724" i="8" a="1"/>
  <c r="I724" i="8" s="1"/>
  <c r="J724" i="8" s="1"/>
  <c r="I725" i="8" a="1"/>
  <c r="I725" i="8" s="1"/>
  <c r="J725" i="8" s="1"/>
  <c r="I726" i="8" a="1"/>
  <c r="I726" i="8" s="1"/>
  <c r="J726" i="8" s="1"/>
  <c r="I727" i="8" a="1"/>
  <c r="I727" i="8" s="1"/>
  <c r="J727" i="8" s="1"/>
  <c r="I728" i="8" a="1"/>
  <c r="I728" i="8" s="1"/>
  <c r="J728" i="8" s="1"/>
  <c r="I729" i="8" a="1"/>
  <c r="I729" i="8" s="1"/>
  <c r="J729" i="8" s="1"/>
  <c r="I730" i="8" a="1"/>
  <c r="I730" i="8" s="1"/>
  <c r="J730" i="8" s="1"/>
  <c r="I731" i="8" a="1"/>
  <c r="I731" i="8" s="1"/>
  <c r="J731" i="8" s="1"/>
  <c r="I732" i="8" a="1"/>
  <c r="I732" i="8" s="1"/>
  <c r="J732" i="8" s="1"/>
  <c r="I733" i="8" a="1"/>
  <c r="I733" i="8" s="1"/>
  <c r="J733" i="8" s="1"/>
  <c r="I734" i="8" a="1"/>
  <c r="I734" i="8" s="1"/>
  <c r="J734" i="8" s="1"/>
  <c r="I735" i="8" a="1"/>
  <c r="I735" i="8" s="1"/>
  <c r="J735" i="8" s="1"/>
  <c r="I736" i="8" a="1"/>
  <c r="I736" i="8" s="1"/>
  <c r="J736" i="8" s="1"/>
  <c r="I737" i="8" a="1"/>
  <c r="I737" i="8" s="1"/>
  <c r="J737" i="8" s="1"/>
  <c r="I738" i="8" a="1"/>
  <c r="I738" i="8" s="1"/>
  <c r="J738" i="8" s="1"/>
  <c r="I739" i="8" a="1"/>
  <c r="I739" i="8" s="1"/>
  <c r="J739" i="8" s="1"/>
  <c r="I740" i="8" a="1"/>
  <c r="I740" i="8" s="1"/>
  <c r="J740" i="8" s="1"/>
  <c r="I741" i="8" a="1"/>
  <c r="I741" i="8" s="1"/>
  <c r="J741" i="8" s="1"/>
  <c r="I742" i="8" a="1"/>
  <c r="I742" i="8" s="1"/>
  <c r="J742" i="8" s="1"/>
  <c r="I743" i="8" a="1"/>
  <c r="I743" i="8" s="1"/>
  <c r="J743" i="8" s="1"/>
  <c r="I744" i="8" a="1"/>
  <c r="I744" i="8" s="1"/>
  <c r="J744" i="8" s="1"/>
  <c r="I745" i="8" a="1"/>
  <c r="I745" i="8" s="1"/>
  <c r="J745" i="8" s="1"/>
  <c r="I746" i="8" a="1"/>
  <c r="I746" i="8" s="1"/>
  <c r="J746" i="8" s="1"/>
  <c r="I747" i="8" a="1"/>
  <c r="I747" i="8" s="1"/>
  <c r="J747" i="8" s="1"/>
  <c r="I748" i="8" a="1"/>
  <c r="I748" i="8" s="1"/>
  <c r="J748" i="8" s="1"/>
  <c r="I749" i="8" a="1"/>
  <c r="I749" i="8" s="1"/>
  <c r="J749" i="8" s="1"/>
  <c r="I750" i="8" a="1"/>
  <c r="I750" i="8" s="1"/>
  <c r="J750" i="8" s="1"/>
  <c r="I751" i="8" a="1"/>
  <c r="I751" i="8" s="1"/>
  <c r="J751" i="8" s="1"/>
  <c r="I752" i="8" a="1"/>
  <c r="I752" i="8" s="1"/>
  <c r="J752" i="8" s="1"/>
  <c r="I753" i="8" a="1"/>
  <c r="I753" i="8" s="1"/>
  <c r="J753" i="8" s="1"/>
  <c r="I754" i="8" a="1"/>
  <c r="I754" i="8" s="1"/>
  <c r="J754" i="8" s="1"/>
  <c r="I755" i="8" a="1"/>
  <c r="I755" i="8" s="1"/>
  <c r="J755" i="8" s="1"/>
  <c r="I756" i="8" a="1"/>
  <c r="I756" i="8" s="1"/>
  <c r="J756" i="8" s="1"/>
  <c r="I757" i="8" a="1"/>
  <c r="I757" i="8" s="1"/>
  <c r="J757" i="8" s="1"/>
  <c r="I758" i="8" a="1"/>
  <c r="I758" i="8" s="1"/>
  <c r="J758" i="8" s="1"/>
  <c r="I759" i="8" a="1"/>
  <c r="I759" i="8" s="1"/>
  <c r="J759" i="8" s="1"/>
  <c r="I760" i="8" a="1"/>
  <c r="I760" i="8" s="1"/>
  <c r="J760" i="8" s="1"/>
  <c r="I761" i="8" a="1"/>
  <c r="I761" i="8" s="1"/>
  <c r="J761" i="8" s="1"/>
  <c r="I762" i="8" a="1"/>
  <c r="I762" i="8" s="1"/>
  <c r="J762" i="8" s="1"/>
  <c r="I763" i="8" a="1"/>
  <c r="I763" i="8" s="1"/>
  <c r="J763" i="8" s="1"/>
  <c r="I764" i="8" a="1"/>
  <c r="I764" i="8" s="1"/>
  <c r="J764" i="8" s="1"/>
  <c r="I765" i="8" a="1"/>
  <c r="I765" i="8" s="1"/>
  <c r="J765" i="8" s="1"/>
  <c r="I766" i="8" a="1"/>
  <c r="I766" i="8" s="1"/>
  <c r="J766" i="8" s="1"/>
  <c r="I767" i="8" a="1"/>
  <c r="I767" i="8" s="1"/>
  <c r="J767" i="8" s="1"/>
  <c r="I768" i="8" a="1"/>
  <c r="I768" i="8" s="1"/>
  <c r="J768" i="8" s="1"/>
  <c r="I769" i="8" a="1"/>
  <c r="I769" i="8" s="1"/>
  <c r="J769" i="8" s="1"/>
  <c r="I770" i="8" a="1"/>
  <c r="I770" i="8" s="1"/>
  <c r="J770" i="8" s="1"/>
  <c r="I771" i="8" a="1"/>
  <c r="I771" i="8" s="1"/>
  <c r="J771" i="8" s="1"/>
  <c r="I772" i="8" a="1"/>
  <c r="I772" i="8" s="1"/>
  <c r="J772" i="8" s="1"/>
  <c r="I773" i="8" a="1"/>
  <c r="I773" i="8" s="1"/>
  <c r="J773" i="8" s="1"/>
  <c r="I774" i="8" a="1"/>
  <c r="I774" i="8" s="1"/>
  <c r="J774" i="8" s="1"/>
  <c r="I775" i="8" a="1"/>
  <c r="I775" i="8" s="1"/>
  <c r="J775" i="8" s="1"/>
  <c r="I776" i="8" a="1"/>
  <c r="I776" i="8" s="1"/>
  <c r="J776" i="8" s="1"/>
  <c r="I777" i="8" a="1"/>
  <c r="I777" i="8" s="1"/>
  <c r="J777" i="8" s="1"/>
  <c r="I778" i="8" a="1"/>
  <c r="I778" i="8" s="1"/>
  <c r="J778" i="8" s="1"/>
  <c r="I779" i="8" a="1"/>
  <c r="I779" i="8" s="1"/>
  <c r="J779" i="8" s="1"/>
  <c r="I780" i="8" a="1"/>
  <c r="I780" i="8" s="1"/>
  <c r="J780" i="8" s="1"/>
  <c r="I781" i="8" a="1"/>
  <c r="I781" i="8" s="1"/>
  <c r="J781" i="8" s="1"/>
  <c r="I782" i="8" a="1"/>
  <c r="I782" i="8" s="1"/>
  <c r="J782" i="8" s="1"/>
  <c r="I783" i="8" a="1"/>
  <c r="I783" i="8" s="1"/>
  <c r="J783" i="8" s="1"/>
  <c r="I784" i="8" a="1"/>
  <c r="I784" i="8" s="1"/>
  <c r="J784" i="8" s="1"/>
  <c r="I785" i="8" a="1"/>
  <c r="I785" i="8" s="1"/>
  <c r="J785" i="8" s="1"/>
  <c r="I786" i="8" a="1"/>
  <c r="I786" i="8" s="1"/>
  <c r="J786" i="8" s="1"/>
  <c r="I787" i="8" a="1"/>
  <c r="I787" i="8" s="1"/>
  <c r="J787" i="8" s="1"/>
  <c r="I788" i="8" a="1"/>
  <c r="I788" i="8" s="1"/>
  <c r="J788" i="8" s="1"/>
  <c r="I789" i="8" a="1"/>
  <c r="I789" i="8" s="1"/>
  <c r="J789" i="8" s="1"/>
  <c r="I790" i="8" a="1"/>
  <c r="I790" i="8" s="1"/>
  <c r="J790" i="8" s="1"/>
  <c r="I791" i="8" a="1"/>
  <c r="I791" i="8" s="1"/>
  <c r="J791" i="8" s="1"/>
  <c r="I792" i="8" a="1"/>
  <c r="I792" i="8" s="1"/>
  <c r="J792" i="8" s="1"/>
  <c r="I793" i="8" a="1"/>
  <c r="I793" i="8" s="1"/>
  <c r="J793" i="8" s="1"/>
  <c r="I794" i="8" a="1"/>
  <c r="I794" i="8" s="1"/>
  <c r="J794" i="8" s="1"/>
  <c r="I795" i="8" a="1"/>
  <c r="I795" i="8" s="1"/>
  <c r="J795" i="8" s="1"/>
  <c r="I796" i="8" a="1"/>
  <c r="I796" i="8" s="1"/>
  <c r="J796" i="8" s="1"/>
  <c r="I797" i="8" a="1"/>
  <c r="I797" i="8" s="1"/>
  <c r="J797" i="8" s="1"/>
  <c r="I798" i="8" a="1"/>
  <c r="I798" i="8" s="1"/>
  <c r="J798" i="8" s="1"/>
  <c r="I799" i="8" a="1"/>
  <c r="I799" i="8" s="1"/>
  <c r="J799" i="8" s="1"/>
  <c r="I800" i="8" a="1"/>
  <c r="I800" i="8" s="1"/>
  <c r="J800" i="8" s="1"/>
  <c r="I801" i="8" a="1"/>
  <c r="I801" i="8" s="1"/>
  <c r="J801" i="8" s="1"/>
  <c r="I802" i="8" a="1"/>
  <c r="I802" i="8" s="1"/>
  <c r="J802" i="8" s="1"/>
  <c r="I803" i="8" a="1"/>
  <c r="I803" i="8" s="1"/>
  <c r="J803" i="8" s="1"/>
  <c r="I804" i="8" a="1"/>
  <c r="I804" i="8" s="1"/>
  <c r="J804" i="8" s="1"/>
  <c r="I805" i="8" a="1"/>
  <c r="I805" i="8" s="1"/>
  <c r="J805" i="8" s="1"/>
  <c r="I806" i="8" a="1"/>
  <c r="I806" i="8" s="1"/>
  <c r="J806" i="8" s="1"/>
  <c r="I807" i="8" a="1"/>
  <c r="I807" i="8" s="1"/>
  <c r="J807" i="8" s="1"/>
  <c r="I808" i="8" a="1"/>
  <c r="I808" i="8" s="1"/>
  <c r="J808" i="8" s="1"/>
  <c r="I809" i="8" a="1"/>
  <c r="I809" i="8" s="1"/>
  <c r="J809" i="8" s="1"/>
  <c r="I810" i="8" a="1"/>
  <c r="I810" i="8" s="1"/>
  <c r="J810" i="8" s="1"/>
  <c r="I811" i="8" a="1"/>
  <c r="I811" i="8" s="1"/>
  <c r="J811" i="8" s="1"/>
  <c r="I812" i="8" a="1"/>
  <c r="I812" i="8" s="1"/>
  <c r="J812" i="8" s="1"/>
  <c r="I813" i="8" a="1"/>
  <c r="I813" i="8" s="1"/>
  <c r="J813" i="8" s="1"/>
  <c r="I814" i="8" a="1"/>
  <c r="I814" i="8" s="1"/>
  <c r="J814" i="8" s="1"/>
  <c r="I815" i="8" a="1"/>
  <c r="I815" i="8" s="1"/>
  <c r="J815" i="8" s="1"/>
  <c r="I816" i="8" a="1"/>
  <c r="I816" i="8" s="1"/>
  <c r="J816" i="8" s="1"/>
  <c r="I817" i="8" a="1"/>
  <c r="I817" i="8" s="1"/>
  <c r="J817" i="8" s="1"/>
  <c r="I818" i="8" a="1"/>
  <c r="I818" i="8" s="1"/>
  <c r="J818" i="8" s="1"/>
  <c r="I819" i="8" a="1"/>
  <c r="I819" i="8" s="1"/>
  <c r="J819" i="8" s="1"/>
  <c r="I820" i="8" a="1"/>
  <c r="I820" i="8" s="1"/>
  <c r="J820" i="8" s="1"/>
  <c r="I821" i="8" a="1"/>
  <c r="I821" i="8" s="1"/>
  <c r="J821" i="8" s="1"/>
  <c r="I822" i="8" a="1"/>
  <c r="I822" i="8" s="1"/>
  <c r="J822" i="8" s="1"/>
  <c r="I823" i="8" a="1"/>
  <c r="I823" i="8" s="1"/>
  <c r="J823" i="8" s="1"/>
  <c r="I824" i="8" a="1"/>
  <c r="I824" i="8" s="1"/>
  <c r="J824" i="8" s="1"/>
  <c r="I825" i="8" a="1"/>
  <c r="I825" i="8" s="1"/>
  <c r="J825" i="8" s="1"/>
  <c r="I826" i="8" a="1"/>
  <c r="I826" i="8" s="1"/>
  <c r="J826" i="8" s="1"/>
  <c r="I827" i="8" a="1"/>
  <c r="I827" i="8" s="1"/>
  <c r="J827" i="8" s="1"/>
  <c r="I828" i="8" a="1"/>
  <c r="I828" i="8" s="1"/>
  <c r="J828" i="8" s="1"/>
  <c r="I829" i="8" a="1"/>
  <c r="I829" i="8" s="1"/>
  <c r="J829" i="8" s="1"/>
  <c r="I830" i="8" a="1"/>
  <c r="I830" i="8" s="1"/>
  <c r="J830" i="8" s="1"/>
  <c r="I831" i="8" a="1"/>
  <c r="I831" i="8" s="1"/>
  <c r="J831" i="8" s="1"/>
  <c r="I832" i="8" a="1"/>
  <c r="I832" i="8" s="1"/>
  <c r="J832" i="8" s="1"/>
  <c r="I833" i="8" a="1"/>
  <c r="I833" i="8" s="1"/>
  <c r="J833" i="8" s="1"/>
  <c r="I834" i="8" a="1"/>
  <c r="I834" i="8" s="1"/>
  <c r="J834" i="8" s="1"/>
  <c r="I835" i="8" a="1"/>
  <c r="I835" i="8" s="1"/>
  <c r="J835" i="8" s="1"/>
  <c r="I836" i="8" a="1"/>
  <c r="I836" i="8" s="1"/>
  <c r="J836" i="8" s="1"/>
  <c r="I837" i="8" a="1"/>
  <c r="I837" i="8" s="1"/>
  <c r="J837" i="8" s="1"/>
  <c r="I838" i="8" a="1"/>
  <c r="I838" i="8" s="1"/>
  <c r="J838" i="8" s="1"/>
  <c r="I839" i="8" a="1"/>
  <c r="I839" i="8" s="1"/>
  <c r="J839" i="8" s="1"/>
  <c r="I840" i="8" a="1"/>
  <c r="I840" i="8" s="1"/>
  <c r="J840" i="8" s="1"/>
  <c r="I841" i="8" a="1"/>
  <c r="I841" i="8" s="1"/>
  <c r="J841" i="8" s="1"/>
  <c r="I842" i="8" a="1"/>
  <c r="I842" i="8" s="1"/>
  <c r="J842" i="8" s="1"/>
  <c r="I843" i="8" a="1"/>
  <c r="I843" i="8" s="1"/>
  <c r="J843" i="8" s="1"/>
  <c r="I844" i="8" a="1"/>
  <c r="I844" i="8" s="1"/>
  <c r="J844" i="8" s="1"/>
  <c r="I845" i="8" a="1"/>
  <c r="I845" i="8" s="1"/>
  <c r="J845" i="8" s="1"/>
  <c r="I846" i="8" a="1"/>
  <c r="I846" i="8" s="1"/>
  <c r="J846" i="8" s="1"/>
  <c r="I847" i="8" a="1"/>
  <c r="I847" i="8" s="1"/>
  <c r="J847" i="8" s="1"/>
  <c r="I848" i="8" a="1"/>
  <c r="I848" i="8" s="1"/>
  <c r="J848" i="8" s="1"/>
  <c r="I849" i="8" a="1"/>
  <c r="I849" i="8" s="1"/>
  <c r="J849" i="8" s="1"/>
  <c r="I850" i="8" a="1"/>
  <c r="I850" i="8" s="1"/>
  <c r="J850" i="8" s="1"/>
  <c r="I851" i="8" a="1"/>
  <c r="I851" i="8" s="1"/>
  <c r="J851" i="8" s="1"/>
  <c r="I852" i="8" a="1"/>
  <c r="I852" i="8" s="1"/>
  <c r="J852" i="8" s="1"/>
  <c r="I853" i="8" a="1"/>
  <c r="I853" i="8" s="1"/>
  <c r="J853" i="8" s="1"/>
  <c r="I854" i="8" a="1"/>
  <c r="I854" i="8" s="1"/>
  <c r="J854" i="8" s="1"/>
  <c r="I855" i="8" a="1"/>
  <c r="I855" i="8" s="1"/>
  <c r="J855" i="8" s="1"/>
  <c r="I856" i="8" a="1"/>
  <c r="I856" i="8" s="1"/>
  <c r="J856" i="8" s="1"/>
  <c r="I857" i="8" a="1"/>
  <c r="I857" i="8" s="1"/>
  <c r="J857" i="8" s="1"/>
  <c r="I858" i="8" a="1"/>
  <c r="I858" i="8" s="1"/>
  <c r="J858" i="8" s="1"/>
  <c r="I859" i="8" a="1"/>
  <c r="I859" i="8" s="1"/>
  <c r="J859" i="8" s="1"/>
  <c r="I860" i="8" a="1"/>
  <c r="I860" i="8" s="1"/>
  <c r="J860" i="8" s="1"/>
  <c r="I861" i="8" a="1"/>
  <c r="I861" i="8" s="1"/>
  <c r="J861" i="8" s="1"/>
  <c r="I862" i="8" a="1"/>
  <c r="I862" i="8" s="1"/>
  <c r="J862" i="8" s="1"/>
  <c r="I863" i="8" a="1"/>
  <c r="I863" i="8" s="1"/>
  <c r="J863" i="8" s="1"/>
  <c r="I864" i="8" a="1"/>
  <c r="I864" i="8" s="1"/>
  <c r="J864" i="8" s="1"/>
  <c r="I865" i="8" a="1"/>
  <c r="I865" i="8" s="1"/>
  <c r="J865" i="8" s="1"/>
  <c r="I866" i="8" a="1"/>
  <c r="I866" i="8" s="1"/>
  <c r="J866" i="8" s="1"/>
  <c r="I867" i="8" a="1"/>
  <c r="I867" i="8" s="1"/>
  <c r="J867" i="8" s="1"/>
  <c r="I868" i="8" a="1"/>
  <c r="I868" i="8" s="1"/>
  <c r="J868" i="8" s="1"/>
  <c r="I869" i="8" a="1"/>
  <c r="I869" i="8" s="1"/>
  <c r="J869" i="8" s="1"/>
  <c r="I870" i="8" a="1"/>
  <c r="I870" i="8" s="1"/>
  <c r="J870" i="8" s="1"/>
  <c r="I871" i="8" a="1"/>
  <c r="I871" i="8" s="1"/>
  <c r="J871" i="8" s="1"/>
  <c r="I872" i="8" a="1"/>
  <c r="I872" i="8" s="1"/>
  <c r="J872" i="8" s="1"/>
  <c r="I873" i="8" a="1"/>
  <c r="I873" i="8" s="1"/>
  <c r="J873" i="8" s="1"/>
  <c r="I874" i="8" a="1"/>
  <c r="I874" i="8" s="1"/>
  <c r="J874" i="8" s="1"/>
  <c r="I875" i="8" a="1"/>
  <c r="I875" i="8" s="1"/>
  <c r="J875" i="8" s="1"/>
  <c r="I876" i="8" a="1"/>
  <c r="I876" i="8" s="1"/>
  <c r="J876" i="8" s="1"/>
  <c r="I877" i="8" a="1"/>
  <c r="I877" i="8" s="1"/>
  <c r="J877" i="8" s="1"/>
  <c r="I878" i="8" a="1"/>
  <c r="I878" i="8" s="1"/>
  <c r="J878" i="8" s="1"/>
  <c r="I879" i="8" a="1"/>
  <c r="I879" i="8" s="1"/>
  <c r="J879" i="8" s="1"/>
  <c r="I880" i="8" a="1"/>
  <c r="I880" i="8" s="1"/>
  <c r="J880" i="8" s="1"/>
  <c r="I881" i="8" a="1"/>
  <c r="I881" i="8" s="1"/>
  <c r="J881" i="8" s="1"/>
  <c r="I882" i="8" a="1"/>
  <c r="I882" i="8" s="1"/>
  <c r="J882" i="8" s="1"/>
  <c r="I883" i="8" a="1"/>
  <c r="I883" i="8" s="1"/>
  <c r="J883" i="8" s="1"/>
  <c r="I884" i="8" a="1"/>
  <c r="I884" i="8" s="1"/>
  <c r="J884" i="8" s="1"/>
  <c r="I885" i="8" a="1"/>
  <c r="I885" i="8" s="1"/>
  <c r="J885" i="8" s="1"/>
  <c r="I886" i="8" a="1"/>
  <c r="I886" i="8" s="1"/>
  <c r="J886" i="8" s="1"/>
  <c r="I887" i="8" a="1"/>
  <c r="I887" i="8" s="1"/>
  <c r="J887" i="8" s="1"/>
  <c r="I888" i="8" a="1"/>
  <c r="I888" i="8" s="1"/>
  <c r="J888" i="8" s="1"/>
  <c r="I889" i="8" a="1"/>
  <c r="I889" i="8" s="1"/>
  <c r="J889" i="8" s="1"/>
  <c r="I890" i="8" a="1"/>
  <c r="I890" i="8" s="1"/>
  <c r="J890" i="8" s="1"/>
  <c r="I891" i="8" a="1"/>
  <c r="I891" i="8" s="1"/>
  <c r="J891" i="8" s="1"/>
  <c r="I892" i="8" a="1"/>
  <c r="I892" i="8" s="1"/>
  <c r="J892" i="8" s="1"/>
  <c r="I893" i="8" a="1"/>
  <c r="I893" i="8" s="1"/>
  <c r="J893" i="8" s="1"/>
  <c r="I894" i="8" a="1"/>
  <c r="I894" i="8" s="1"/>
  <c r="J894" i="8" s="1"/>
  <c r="I895" i="8" a="1"/>
  <c r="I895" i="8" s="1"/>
  <c r="J895" i="8" s="1"/>
  <c r="I896" i="8" a="1"/>
  <c r="I896" i="8" s="1"/>
  <c r="J896" i="8" s="1"/>
  <c r="I897" i="8" a="1"/>
  <c r="I897" i="8" s="1"/>
  <c r="J897" i="8" s="1"/>
  <c r="I898" i="8" a="1"/>
  <c r="I898" i="8" s="1"/>
  <c r="J898" i="8" s="1"/>
  <c r="I899" i="8" a="1"/>
  <c r="I899" i="8" s="1"/>
  <c r="J899" i="8" s="1"/>
  <c r="I900" i="8" a="1"/>
  <c r="I900" i="8" s="1"/>
  <c r="J900" i="8" s="1"/>
  <c r="I901" i="8" a="1"/>
  <c r="I901" i="8" s="1"/>
  <c r="J901" i="8" s="1"/>
  <c r="I902" i="8" a="1"/>
  <c r="I902" i="8" s="1"/>
  <c r="J902" i="8" s="1"/>
  <c r="I903" i="8" a="1"/>
  <c r="I903" i="8" s="1"/>
  <c r="J903" i="8" s="1"/>
  <c r="I904" i="8" a="1"/>
  <c r="I904" i="8" s="1"/>
  <c r="J904" i="8" s="1"/>
  <c r="I905" i="8" a="1"/>
  <c r="I905" i="8" s="1"/>
  <c r="J905" i="8" s="1"/>
  <c r="I906" i="8" a="1"/>
  <c r="I906" i="8" s="1"/>
  <c r="J906" i="8" s="1"/>
  <c r="I907" i="8" a="1"/>
  <c r="I907" i="8" s="1"/>
  <c r="J907" i="8" s="1"/>
  <c r="I908" i="8" a="1"/>
  <c r="I908" i="8" s="1"/>
  <c r="J908" i="8" s="1"/>
  <c r="I909" i="8" a="1"/>
  <c r="I909" i="8" s="1"/>
  <c r="J909" i="8" s="1"/>
  <c r="I910" i="8" a="1"/>
  <c r="I910" i="8" s="1"/>
  <c r="J910" i="8" s="1"/>
  <c r="I911" i="8" a="1"/>
  <c r="I911" i="8" s="1"/>
  <c r="J911" i="8" s="1"/>
  <c r="I912" i="8" a="1"/>
  <c r="I912" i="8" s="1"/>
  <c r="J912" i="8" s="1"/>
  <c r="I913" i="8" a="1"/>
  <c r="I913" i="8" s="1"/>
  <c r="J913" i="8" s="1"/>
  <c r="I914" i="8" a="1"/>
  <c r="I914" i="8" s="1"/>
  <c r="J914" i="8" s="1"/>
  <c r="I915" i="8" a="1"/>
  <c r="I915" i="8" s="1"/>
  <c r="J915" i="8" s="1"/>
  <c r="I916" i="8" a="1"/>
  <c r="I916" i="8" s="1"/>
  <c r="J916" i="8" s="1"/>
  <c r="I917" i="8" a="1"/>
  <c r="I917" i="8" s="1"/>
  <c r="J917" i="8" s="1"/>
  <c r="I918" i="8" a="1"/>
  <c r="I918" i="8" s="1"/>
  <c r="J918" i="8" s="1"/>
  <c r="I919" i="8" a="1"/>
  <c r="I919" i="8" s="1"/>
  <c r="J919" i="8" s="1"/>
  <c r="I920" i="8" a="1"/>
  <c r="I920" i="8" s="1"/>
  <c r="J920" i="8" s="1"/>
  <c r="I921" i="8" a="1"/>
  <c r="I921" i="8" s="1"/>
  <c r="J921" i="8" s="1"/>
  <c r="I922" i="8" a="1"/>
  <c r="I922" i="8" s="1"/>
  <c r="J922" i="8" s="1"/>
  <c r="I923" i="8" a="1"/>
  <c r="I923" i="8" s="1"/>
  <c r="J923" i="8" s="1"/>
  <c r="I924" i="8" a="1"/>
  <c r="I924" i="8" s="1"/>
  <c r="J924" i="8" s="1"/>
  <c r="I925" i="8" a="1"/>
  <c r="I925" i="8" s="1"/>
  <c r="J925" i="8" s="1"/>
  <c r="I926" i="8" a="1"/>
  <c r="I926" i="8" s="1"/>
  <c r="J926" i="8" s="1"/>
  <c r="I927" i="8" a="1"/>
  <c r="I927" i="8" s="1"/>
  <c r="J927" i="8" s="1"/>
  <c r="I928" i="8" a="1"/>
  <c r="I928" i="8" s="1"/>
  <c r="J928" i="8" s="1"/>
  <c r="I929" i="8" a="1"/>
  <c r="I929" i="8" s="1"/>
  <c r="J929" i="8" s="1"/>
  <c r="I930" i="8" a="1"/>
  <c r="I930" i="8" s="1"/>
  <c r="J930" i="8" s="1"/>
  <c r="I931" i="8" a="1"/>
  <c r="I931" i="8" s="1"/>
  <c r="J931" i="8" s="1"/>
  <c r="I932" i="8" a="1"/>
  <c r="I932" i="8" s="1"/>
  <c r="J932" i="8" s="1"/>
  <c r="I933" i="8" a="1"/>
  <c r="I933" i="8" s="1"/>
  <c r="J933" i="8" s="1"/>
  <c r="I934" i="8" a="1"/>
  <c r="I934" i="8" s="1"/>
  <c r="J934" i="8" s="1"/>
  <c r="I935" i="8" a="1"/>
  <c r="I935" i="8" s="1"/>
  <c r="J935" i="8" s="1"/>
  <c r="I936" i="8" a="1"/>
  <c r="I936" i="8" s="1"/>
  <c r="J936" i="8" s="1"/>
  <c r="I937" i="8" a="1"/>
  <c r="I937" i="8" s="1"/>
  <c r="J937" i="8" s="1"/>
  <c r="I938" i="8" a="1"/>
  <c r="I938" i="8" s="1"/>
  <c r="J938" i="8" s="1"/>
  <c r="I939" i="8" a="1"/>
  <c r="I939" i="8" s="1"/>
  <c r="J939" i="8" s="1"/>
  <c r="I940" i="8" a="1"/>
  <c r="I940" i="8" s="1"/>
  <c r="J940" i="8" s="1"/>
  <c r="I941" i="8" a="1"/>
  <c r="I941" i="8" s="1"/>
  <c r="J941" i="8" s="1"/>
  <c r="I942" i="8" a="1"/>
  <c r="I942" i="8" s="1"/>
  <c r="J942" i="8" s="1"/>
  <c r="I943" i="8" a="1"/>
  <c r="I943" i="8" s="1"/>
  <c r="J943" i="8" s="1"/>
  <c r="I944" i="8" a="1"/>
  <c r="I944" i="8" s="1"/>
  <c r="J944" i="8" s="1"/>
  <c r="I945" i="8" a="1"/>
  <c r="I945" i="8" s="1"/>
  <c r="J945" i="8" s="1"/>
  <c r="I946" i="8" a="1"/>
  <c r="I946" i="8" s="1"/>
  <c r="J946" i="8" s="1"/>
  <c r="I947" i="8" a="1"/>
  <c r="I947" i="8" s="1"/>
  <c r="J947" i="8" s="1"/>
  <c r="I948" i="8" a="1"/>
  <c r="I948" i="8" s="1"/>
  <c r="J948" i="8" s="1"/>
  <c r="I949" i="8" a="1"/>
  <c r="I949" i="8" s="1"/>
  <c r="J949" i="8" s="1"/>
  <c r="I950" i="8" a="1"/>
  <c r="I950" i="8" s="1"/>
  <c r="J950" i="8" s="1"/>
  <c r="I951" i="8" a="1"/>
  <c r="I951" i="8" s="1"/>
  <c r="J951" i="8" s="1"/>
  <c r="I952" i="8" a="1"/>
  <c r="I952" i="8" s="1"/>
  <c r="J952" i="8" s="1"/>
  <c r="I953" i="8" a="1"/>
  <c r="I953" i="8" s="1"/>
  <c r="J953" i="8" s="1"/>
  <c r="I954" i="8" a="1"/>
  <c r="I954" i="8" s="1"/>
  <c r="J954" i="8" s="1"/>
  <c r="I955" i="8" a="1"/>
  <c r="I955" i="8" s="1"/>
  <c r="J955" i="8" s="1"/>
  <c r="I956" i="8" a="1"/>
  <c r="I956" i="8" s="1"/>
  <c r="J956" i="8" s="1"/>
  <c r="I957" i="8" a="1"/>
  <c r="I957" i="8"/>
  <c r="J957" i="8" s="1"/>
  <c r="I958" i="8" a="1"/>
  <c r="I958" i="8" s="1"/>
  <c r="J958" i="8" s="1"/>
  <c r="I959" i="8" a="1"/>
  <c r="I959" i="8" s="1"/>
  <c r="J959" i="8" s="1"/>
  <c r="I960" i="8" a="1"/>
  <c r="I960" i="8" s="1"/>
  <c r="J960" i="8" s="1"/>
  <c r="I961" i="8" a="1"/>
  <c r="I961" i="8" s="1"/>
  <c r="J961" i="8" s="1"/>
  <c r="I962" i="8" a="1"/>
  <c r="I962" i="8" s="1"/>
  <c r="J962" i="8" s="1"/>
  <c r="I963" i="8" a="1"/>
  <c r="I963" i="8" s="1"/>
  <c r="J963" i="8" s="1"/>
  <c r="I964" i="8" a="1"/>
  <c r="I964" i="8" s="1"/>
  <c r="J964" i="8" s="1"/>
  <c r="I965" i="8" a="1"/>
  <c r="I965" i="8" s="1"/>
  <c r="J965" i="8" s="1"/>
  <c r="I966" i="8" a="1"/>
  <c r="I966" i="8" s="1"/>
  <c r="J966" i="8" s="1"/>
  <c r="I967" i="8" a="1"/>
  <c r="I967" i="8" s="1"/>
  <c r="J967" i="8" s="1"/>
  <c r="I968" i="8" a="1"/>
  <c r="I968" i="8" s="1"/>
  <c r="J968" i="8" s="1"/>
  <c r="I969" i="8" a="1"/>
  <c r="I969" i="8" s="1"/>
  <c r="J969" i="8" s="1"/>
  <c r="I970" i="8" a="1"/>
  <c r="I970" i="8" s="1"/>
  <c r="J970" i="8" s="1"/>
  <c r="I971" i="8" a="1"/>
  <c r="I971" i="8" s="1"/>
  <c r="J971" i="8" s="1"/>
  <c r="I972" i="8" a="1"/>
  <c r="I972" i="8" s="1"/>
  <c r="J972" i="8" s="1"/>
  <c r="I973" i="8" a="1"/>
  <c r="I973" i="8" s="1"/>
  <c r="J973" i="8" s="1"/>
  <c r="I974" i="8" a="1"/>
  <c r="I974" i="8" s="1"/>
  <c r="J974" i="8" s="1"/>
  <c r="I975" i="8" a="1"/>
  <c r="I975" i="8" s="1"/>
  <c r="J975" i="8" s="1"/>
  <c r="I976" i="8" a="1"/>
  <c r="I976" i="8" s="1"/>
  <c r="J976" i="8" s="1"/>
  <c r="I977" i="8" a="1"/>
  <c r="I977" i="8" s="1"/>
  <c r="J977" i="8" s="1"/>
  <c r="I978" i="8" a="1"/>
  <c r="I978" i="8" s="1"/>
  <c r="J978" i="8" s="1"/>
  <c r="I979" i="8" a="1"/>
  <c r="I979" i="8" s="1"/>
  <c r="J979" i="8" s="1"/>
  <c r="I980" i="8" a="1"/>
  <c r="I980" i="8" s="1"/>
  <c r="J980" i="8" s="1"/>
  <c r="I981" i="8" a="1"/>
  <c r="I981" i="8" s="1"/>
  <c r="J981" i="8" s="1"/>
  <c r="I982" i="8" a="1"/>
  <c r="I982" i="8" s="1"/>
  <c r="J982" i="8" s="1"/>
  <c r="I983" i="8" a="1"/>
  <c r="I983" i="8" s="1"/>
  <c r="J983" i="8" s="1"/>
  <c r="I984" i="8" a="1"/>
  <c r="I984" i="8" s="1"/>
  <c r="J984" i="8" s="1"/>
  <c r="I985" i="8" a="1"/>
  <c r="I985" i="8" s="1"/>
  <c r="J985" i="8" s="1"/>
  <c r="I986" i="8" a="1"/>
  <c r="I986" i="8" s="1"/>
  <c r="J986" i="8" s="1"/>
  <c r="I987" i="8" a="1"/>
  <c r="I987" i="8" s="1"/>
  <c r="J987" i="8" s="1"/>
  <c r="I988" i="8" a="1"/>
  <c r="I988" i="8" s="1"/>
  <c r="J988" i="8" s="1"/>
  <c r="I989" i="8" a="1"/>
  <c r="I989" i="8" s="1"/>
  <c r="J989" i="8" s="1"/>
  <c r="I990" i="8" a="1"/>
  <c r="I990" i="8" s="1"/>
  <c r="J990" i="8" s="1"/>
  <c r="I991" i="8" a="1"/>
  <c r="I991" i="8" s="1"/>
  <c r="J991" i="8" s="1"/>
  <c r="I992" i="8" a="1"/>
  <c r="I992" i="8" s="1"/>
  <c r="J992" i="8" s="1"/>
  <c r="I993" i="8" a="1"/>
  <c r="I993" i="8" s="1"/>
  <c r="J993" i="8" s="1"/>
  <c r="I994" i="8" a="1"/>
  <c r="I994" i="8" s="1"/>
  <c r="J994" i="8" s="1"/>
  <c r="I995" i="8" a="1"/>
  <c r="I995" i="8" s="1"/>
  <c r="J995" i="8" s="1"/>
  <c r="I996" i="8" a="1"/>
  <c r="I996" i="8" s="1"/>
  <c r="J996" i="8" s="1"/>
  <c r="I997" i="8" a="1"/>
  <c r="I997" i="8" s="1"/>
  <c r="J997" i="8" s="1"/>
  <c r="I998" i="8" a="1"/>
  <c r="I998" i="8" s="1"/>
  <c r="J998" i="8" s="1"/>
  <c r="I999" i="8" a="1"/>
  <c r="I999" i="8" s="1"/>
  <c r="J999" i="8" s="1"/>
  <c r="I1000" i="8" a="1"/>
  <c r="I1000" i="8" s="1"/>
  <c r="J1000" i="8" s="1"/>
  <c r="I1001" i="8" a="1"/>
  <c r="I1001" i="8" s="1"/>
  <c r="J1001" i="8" s="1"/>
  <c r="I1002" i="8" a="1"/>
  <c r="I1002" i="8" s="1"/>
  <c r="J1002" i="8" s="1"/>
  <c r="I1003" i="8" a="1"/>
  <c r="I1003" i="8" s="1"/>
  <c r="J1003" i="8" s="1"/>
  <c r="I1004" i="8" a="1"/>
  <c r="I1004" i="8" s="1"/>
  <c r="J1004" i="8" s="1"/>
  <c r="I1005" i="8" a="1"/>
  <c r="I1005" i="8" s="1"/>
  <c r="J1005" i="8" s="1"/>
  <c r="I1006" i="8" a="1"/>
  <c r="I1006" i="8" s="1"/>
  <c r="J1006" i="8" s="1"/>
  <c r="I1007" i="8" a="1"/>
  <c r="I1007" i="8" s="1"/>
  <c r="J1007" i="8" s="1"/>
  <c r="I1008" i="8" a="1"/>
  <c r="I1008" i="8" s="1"/>
  <c r="J1008" i="8" s="1"/>
  <c r="I1009" i="8" a="1"/>
  <c r="I1009" i="8" s="1"/>
  <c r="J1009" i="8" s="1"/>
  <c r="I1010" i="8" a="1"/>
  <c r="I1010" i="8" s="1"/>
  <c r="J1010" i="8" s="1"/>
  <c r="I1011" i="8" a="1"/>
  <c r="I1011" i="8" s="1"/>
  <c r="J1011" i="8" s="1"/>
  <c r="I1012" i="8" a="1"/>
  <c r="I1012" i="8" s="1"/>
  <c r="J1012" i="8" s="1"/>
  <c r="I1013" i="8" a="1"/>
  <c r="I1013" i="8" s="1"/>
  <c r="J1013" i="8" s="1"/>
  <c r="I1014" i="8" a="1"/>
  <c r="I1014" i="8" s="1"/>
  <c r="J1014" i="8" s="1"/>
  <c r="I1015" i="8" a="1"/>
  <c r="I1015" i="8" s="1"/>
  <c r="J1015" i="8" s="1"/>
  <c r="I1016" i="8" a="1"/>
  <c r="I1016" i="8" s="1"/>
  <c r="J1016" i="8" s="1"/>
  <c r="I1017" i="8" a="1"/>
  <c r="I1017" i="8" s="1"/>
  <c r="J1017" i="8" s="1"/>
  <c r="I1018" i="8" a="1"/>
  <c r="I1018" i="8" s="1"/>
  <c r="J1018" i="8" s="1"/>
  <c r="I1019" i="8" a="1"/>
  <c r="I1019" i="8" s="1"/>
  <c r="J1019" i="8" s="1"/>
  <c r="I1020" i="8" a="1"/>
  <c r="I1020" i="8" s="1"/>
  <c r="J1020" i="8" s="1"/>
  <c r="I1021" i="8" a="1"/>
  <c r="I1021" i="8" s="1"/>
  <c r="J1021" i="8" s="1"/>
  <c r="I1022" i="8" a="1"/>
  <c r="I1022" i="8" s="1"/>
  <c r="J1022" i="8" s="1"/>
  <c r="I1023" i="8" a="1"/>
  <c r="I1023" i="8" s="1"/>
  <c r="J1023" i="8" s="1"/>
  <c r="I1024" i="8" a="1"/>
  <c r="I1024" i="8" s="1"/>
  <c r="J1024" i="8" s="1"/>
  <c r="I1025" i="8" a="1"/>
  <c r="I1025" i="8" s="1"/>
  <c r="J1025" i="8" s="1"/>
  <c r="I1026" i="8" a="1"/>
  <c r="I1026" i="8" s="1"/>
  <c r="J1026" i="8" s="1"/>
  <c r="I1027" i="8" a="1"/>
  <c r="I1027" i="8" s="1"/>
  <c r="J1027" i="8" s="1"/>
  <c r="I1028" i="8" a="1"/>
  <c r="I1028" i="8" s="1"/>
  <c r="J1028" i="8" s="1"/>
  <c r="I1029" i="8" a="1"/>
  <c r="I1029" i="8" s="1"/>
  <c r="J1029" i="8" s="1"/>
  <c r="I1030" i="8" a="1"/>
  <c r="I1030" i="8" s="1"/>
  <c r="J1030" i="8" s="1"/>
  <c r="I1031" i="8" a="1"/>
  <c r="I1031" i="8" s="1"/>
  <c r="J1031" i="8" s="1"/>
  <c r="I1032" i="8" a="1"/>
  <c r="I1032" i="8" s="1"/>
  <c r="J1032" i="8" s="1"/>
  <c r="I1033" i="8" a="1"/>
  <c r="I1033" i="8" s="1"/>
  <c r="J1033" i="8" s="1"/>
  <c r="I1034" i="8" a="1"/>
  <c r="I1034" i="8" s="1"/>
  <c r="J1034" i="8" s="1"/>
  <c r="I1035" i="8" a="1"/>
  <c r="I1035" i="8" s="1"/>
  <c r="J1035" i="8" s="1"/>
  <c r="I1036" i="8" a="1"/>
  <c r="I1036" i="8" s="1"/>
  <c r="J1036" i="8" s="1"/>
  <c r="I1037" i="8" a="1"/>
  <c r="I1037" i="8" s="1"/>
  <c r="J1037" i="8" s="1"/>
  <c r="I1038" i="8" a="1"/>
  <c r="I1038" i="8" s="1"/>
  <c r="J1038" i="8" s="1"/>
  <c r="I1039" i="8" a="1"/>
  <c r="I1039" i="8" s="1"/>
  <c r="J1039" i="8" s="1"/>
  <c r="I1040" i="8" a="1"/>
  <c r="I1040" i="8" s="1"/>
  <c r="J1040" i="8" s="1"/>
  <c r="I1041" i="8" a="1"/>
  <c r="I1041" i="8" s="1"/>
  <c r="J1041" i="8" s="1"/>
  <c r="I1042" i="8" a="1"/>
  <c r="I1042" i="8" s="1"/>
  <c r="J1042" i="8" s="1"/>
  <c r="I1043" i="8" a="1"/>
  <c r="I1043" i="8" s="1"/>
  <c r="J1043" i="8" s="1"/>
  <c r="I1044" i="8" a="1"/>
  <c r="I1044" i="8" s="1"/>
  <c r="J1044" i="8" s="1"/>
  <c r="I1045" i="8" a="1"/>
  <c r="I1045" i="8" s="1"/>
  <c r="J1045" i="8" s="1"/>
  <c r="I1046" i="8" a="1"/>
  <c r="I1046" i="8" s="1"/>
  <c r="J1046" i="8" s="1"/>
  <c r="I1047" i="8" a="1"/>
  <c r="I1047" i="8" s="1"/>
  <c r="J1047" i="8" s="1"/>
  <c r="I1048" i="8" a="1"/>
  <c r="I1048" i="8" s="1"/>
  <c r="J1048" i="8" s="1"/>
  <c r="I1049" i="8" a="1"/>
  <c r="I1049" i="8" s="1"/>
  <c r="J1049" i="8" s="1"/>
  <c r="I1050" i="8" a="1"/>
  <c r="I1050" i="8" s="1"/>
  <c r="J1050" i="8" s="1"/>
  <c r="I1051" i="8" a="1"/>
  <c r="I1051" i="8" s="1"/>
  <c r="J1051" i="8" s="1"/>
  <c r="I1052" i="8" a="1"/>
  <c r="I1052" i="8" s="1"/>
  <c r="J1052" i="8" s="1"/>
  <c r="I1053" i="8" a="1"/>
  <c r="I1053" i="8" s="1"/>
  <c r="J1053" i="8" s="1"/>
  <c r="I1054" i="8" a="1"/>
  <c r="I1054" i="8" s="1"/>
  <c r="J1054" i="8" s="1"/>
  <c r="I1055" i="8" a="1"/>
  <c r="I1055" i="8" s="1"/>
  <c r="J1055" i="8" s="1"/>
  <c r="I1056" i="8" a="1"/>
  <c r="I1056" i="8" s="1"/>
  <c r="J1056" i="8" s="1"/>
  <c r="I1057" i="8" a="1"/>
  <c r="I1057" i="8" s="1"/>
  <c r="J1057" i="8" s="1"/>
  <c r="I1058" i="8" a="1"/>
  <c r="I1058" i="8" s="1"/>
  <c r="J1058" i="8" s="1"/>
  <c r="I1059" i="8" a="1"/>
  <c r="I1059" i="8" s="1"/>
  <c r="J1059" i="8" s="1"/>
  <c r="I1060" i="8" a="1"/>
  <c r="I1060" i="8" s="1"/>
  <c r="J1060" i="8" s="1"/>
  <c r="I1061" i="8" a="1"/>
  <c r="I1061" i="8" s="1"/>
  <c r="J1061" i="8" s="1"/>
  <c r="I1062" i="8" a="1"/>
  <c r="I1062" i="8" s="1"/>
  <c r="J1062" i="8" s="1"/>
  <c r="I1063" i="8" a="1"/>
  <c r="I1063" i="8" s="1"/>
  <c r="J1063" i="8" s="1"/>
  <c r="I1064" i="8" a="1"/>
  <c r="I1064" i="8" s="1"/>
  <c r="J1064" i="8" s="1"/>
  <c r="I1065" i="8" a="1"/>
  <c r="I1065" i="8" s="1"/>
  <c r="J1065" i="8" s="1"/>
  <c r="I1066" i="8" a="1"/>
  <c r="I1066" i="8" s="1"/>
  <c r="J1066" i="8" s="1"/>
  <c r="I1067" i="8" a="1"/>
  <c r="I1067" i="8" s="1"/>
  <c r="J1067" i="8" s="1"/>
  <c r="I1068" i="8" a="1"/>
  <c r="I1068" i="8" s="1"/>
  <c r="J1068" i="8" s="1"/>
  <c r="I1069" i="8" a="1"/>
  <c r="I1069" i="8" s="1"/>
  <c r="J1069" i="8" s="1"/>
  <c r="I1070" i="8" a="1"/>
  <c r="I1070" i="8" s="1"/>
  <c r="J1070" i="8" s="1"/>
  <c r="I1071" i="8" a="1"/>
  <c r="I1071" i="8" s="1"/>
  <c r="J1071" i="8" s="1"/>
  <c r="I1072" i="8" a="1"/>
  <c r="I1072" i="8" s="1"/>
  <c r="J1072" i="8" s="1"/>
  <c r="I1073" i="8" a="1"/>
  <c r="I1073" i="8" s="1"/>
  <c r="J1073" i="8" s="1"/>
  <c r="I1074" i="8" a="1"/>
  <c r="I1074" i="8" s="1"/>
  <c r="J1074" i="8" s="1"/>
  <c r="I1075" i="8" a="1"/>
  <c r="I1075" i="8" s="1"/>
  <c r="J1075" i="8" s="1"/>
  <c r="I1076" i="8" a="1"/>
  <c r="I1076" i="8" s="1"/>
  <c r="J1076" i="8" s="1"/>
  <c r="I1077" i="8" a="1"/>
  <c r="I1077" i="8" s="1"/>
  <c r="J1077" i="8" s="1"/>
  <c r="I1078" i="8" a="1"/>
  <c r="I1078" i="8" s="1"/>
  <c r="J1078" i="8" s="1"/>
  <c r="I1079" i="8" a="1"/>
  <c r="I1079" i="8" s="1"/>
  <c r="J1079" i="8" s="1"/>
  <c r="I1080" i="8" a="1"/>
  <c r="I1080" i="8" s="1"/>
  <c r="J1080" i="8" s="1"/>
  <c r="I1081" i="8" a="1"/>
  <c r="I1081" i="8" s="1"/>
  <c r="J1081" i="8" s="1"/>
  <c r="I1082" i="8" a="1"/>
  <c r="I1082" i="8" s="1"/>
  <c r="J1082" i="8" s="1"/>
  <c r="I1083" i="8" a="1"/>
  <c r="I1083" i="8" s="1"/>
  <c r="J1083" i="8" s="1"/>
  <c r="I1084" i="8" a="1"/>
  <c r="I1084" i="8" s="1"/>
  <c r="J1084" i="8" s="1"/>
  <c r="I1085" i="8" a="1"/>
  <c r="I1085" i="8" s="1"/>
  <c r="J1085" i="8" s="1"/>
  <c r="I1086" i="8" a="1"/>
  <c r="I1086" i="8" s="1"/>
  <c r="J1086" i="8" s="1"/>
  <c r="I1087" i="8" a="1"/>
  <c r="I1087" i="8" s="1"/>
  <c r="J1087" i="8" s="1"/>
  <c r="I1088" i="8" a="1"/>
  <c r="I1088" i="8" s="1"/>
  <c r="J1088" i="8" s="1"/>
  <c r="I1089" i="8" a="1"/>
  <c r="I1089" i="8" s="1"/>
  <c r="J1089" i="8" s="1"/>
  <c r="I1090" i="8" a="1"/>
  <c r="I1090" i="8" s="1"/>
  <c r="J1090" i="8" s="1"/>
  <c r="I1091" i="8" a="1"/>
  <c r="I1091" i="8" s="1"/>
  <c r="J1091" i="8" s="1"/>
  <c r="I1092" i="8" a="1"/>
  <c r="I1092" i="8" s="1"/>
  <c r="J1092" i="8" s="1"/>
  <c r="I1093" i="8" a="1"/>
  <c r="I1093" i="8" s="1"/>
  <c r="J1093" i="8" s="1"/>
  <c r="I1094" i="8" a="1"/>
  <c r="I1094" i="8" s="1"/>
  <c r="J1094" i="8" s="1"/>
  <c r="I1095" i="8" a="1"/>
  <c r="I1095" i="8" s="1"/>
  <c r="J1095" i="8" s="1"/>
  <c r="I1096" i="8" a="1"/>
  <c r="I1096" i="8" s="1"/>
  <c r="J1096" i="8" s="1"/>
  <c r="I1097" i="8" a="1"/>
  <c r="I1097" i="8" s="1"/>
  <c r="J1097" i="8" s="1"/>
  <c r="I1098" i="8" a="1"/>
  <c r="I1098" i="8" s="1"/>
  <c r="J1098" i="8" s="1"/>
  <c r="I1099" i="8" a="1"/>
  <c r="I1099" i="8" s="1"/>
  <c r="J1099" i="8" s="1"/>
  <c r="I1100" i="8" a="1"/>
  <c r="I1100" i="8" s="1"/>
  <c r="J1100" i="8" s="1"/>
  <c r="I1101" i="8" a="1"/>
  <c r="I1101" i="8" s="1"/>
  <c r="J1101" i="8" s="1"/>
  <c r="I1102" i="8" a="1"/>
  <c r="I1102" i="8" s="1"/>
  <c r="J1102" i="8" s="1"/>
  <c r="I1103" i="8" a="1"/>
  <c r="I1103" i="8" s="1"/>
  <c r="J1103" i="8" s="1"/>
  <c r="I1104" i="8" a="1"/>
  <c r="I1104" i="8" s="1"/>
  <c r="J1104" i="8" s="1"/>
  <c r="I1105" i="8" a="1"/>
  <c r="I1105" i="8" s="1"/>
  <c r="J1105" i="8" s="1"/>
  <c r="I1106" i="8" a="1"/>
  <c r="I1106" i="8" s="1"/>
  <c r="J1106" i="8" s="1"/>
  <c r="I1107" i="8" a="1"/>
  <c r="I1107" i="8" s="1"/>
  <c r="J1107" i="8" s="1"/>
  <c r="I1108" i="8" a="1"/>
  <c r="I1108" i="8" s="1"/>
  <c r="J1108" i="8" s="1"/>
  <c r="I1109" i="8" a="1"/>
  <c r="I1109" i="8"/>
  <c r="J1109" i="8" s="1"/>
  <c r="I1110" i="8" a="1"/>
  <c r="I1110" i="8" s="1"/>
  <c r="J1110" i="8" s="1"/>
  <c r="I1111" i="8" a="1"/>
  <c r="I1111" i="8" s="1"/>
  <c r="J1111" i="8" s="1"/>
  <c r="I1112" i="8" a="1"/>
  <c r="I1112" i="8" s="1"/>
  <c r="J1112" i="8" s="1"/>
  <c r="I1113" i="8" a="1"/>
  <c r="I1113" i="8" s="1"/>
  <c r="J1113" i="8" s="1"/>
  <c r="I1114" i="8" a="1"/>
  <c r="I1114" i="8" s="1"/>
  <c r="J1114" i="8" s="1"/>
  <c r="I1115" i="8" a="1"/>
  <c r="I1115" i="8" s="1"/>
  <c r="J1115" i="8" s="1"/>
  <c r="I1116" i="8" a="1"/>
  <c r="I1116" i="8" s="1"/>
  <c r="J1116" i="8" s="1"/>
  <c r="I1117" i="8" a="1"/>
  <c r="I1117" i="8" s="1"/>
  <c r="J1117" i="8" s="1"/>
  <c r="I1118" i="8" a="1"/>
  <c r="I1118" i="8" s="1"/>
  <c r="J1118" i="8" s="1"/>
  <c r="I1119" i="8" a="1"/>
  <c r="I1119" i="8" s="1"/>
  <c r="J1119" i="8" s="1"/>
  <c r="I1120" i="8" a="1"/>
  <c r="I1120" i="8" s="1"/>
  <c r="J1120" i="8" s="1"/>
  <c r="I1121" i="8" a="1"/>
  <c r="I1121" i="8" s="1"/>
  <c r="J1121" i="8" s="1"/>
  <c r="I1122" i="8" a="1"/>
  <c r="I1122" i="8" s="1"/>
  <c r="J1122" i="8" s="1"/>
  <c r="I1123" i="8" a="1"/>
  <c r="I1123" i="8" s="1"/>
  <c r="J1123" i="8" s="1"/>
  <c r="I1124" i="8" a="1"/>
  <c r="I1124" i="8" s="1"/>
  <c r="J1124" i="8" s="1"/>
  <c r="I1125" i="8" a="1"/>
  <c r="I1125" i="8" s="1"/>
  <c r="J1125" i="8" s="1"/>
  <c r="I1126" i="8" a="1"/>
  <c r="I1126" i="8" s="1"/>
  <c r="J1126" i="8" s="1"/>
  <c r="I1127" i="8" a="1"/>
  <c r="I1127" i="8" s="1"/>
  <c r="J1127" i="8" s="1"/>
  <c r="I1128" i="8" a="1"/>
  <c r="I1128" i="8" s="1"/>
  <c r="J1128" i="8" s="1"/>
  <c r="I1129" i="8" a="1"/>
  <c r="I1129" i="8" s="1"/>
  <c r="J1129" i="8" s="1"/>
  <c r="I1130" i="8" a="1"/>
  <c r="I1130" i="8" s="1"/>
  <c r="J1130" i="8" s="1"/>
  <c r="I1131" i="8" a="1"/>
  <c r="I1131" i="8" s="1"/>
  <c r="J1131" i="8" s="1"/>
  <c r="I1132" i="8" a="1"/>
  <c r="I1132" i="8" s="1"/>
  <c r="J1132" i="8" s="1"/>
  <c r="I1133" i="8" a="1"/>
  <c r="I1133" i="8" s="1"/>
  <c r="J1133" i="8" s="1"/>
  <c r="I1134" i="8" a="1"/>
  <c r="I1134" i="8" s="1"/>
  <c r="J1134" i="8" s="1"/>
  <c r="I1135" i="8" a="1"/>
  <c r="I1135" i="8" s="1"/>
  <c r="J1135" i="8" s="1"/>
  <c r="I1136" i="8" a="1"/>
  <c r="I1136" i="8" s="1"/>
  <c r="J1136" i="8" s="1"/>
  <c r="I1137" i="8" a="1"/>
  <c r="I1137" i="8" s="1"/>
  <c r="J1137" i="8" s="1"/>
  <c r="I1138" i="8" a="1"/>
  <c r="I1138" i="8" s="1"/>
  <c r="J1138" i="8" s="1"/>
  <c r="I1139" i="8" a="1"/>
  <c r="I1139" i="8" s="1"/>
  <c r="J1139" i="8" s="1"/>
  <c r="I1140" i="8" a="1"/>
  <c r="I1140" i="8" s="1"/>
  <c r="J1140" i="8" s="1"/>
  <c r="I1141" i="8" a="1"/>
  <c r="I1141" i="8" s="1"/>
  <c r="J1141" i="8" s="1"/>
  <c r="I1142" i="8" a="1"/>
  <c r="I1142" i="8" s="1"/>
  <c r="J1142" i="8" s="1"/>
  <c r="I1143" i="8" a="1"/>
  <c r="I1143" i="8" s="1"/>
  <c r="J1143" i="8" s="1"/>
  <c r="I1144" i="8" a="1"/>
  <c r="I1144" i="8" s="1"/>
  <c r="J1144" i="8" s="1"/>
  <c r="I1145" i="8" a="1"/>
  <c r="I1145" i="8" s="1"/>
  <c r="J1145" i="8" s="1"/>
  <c r="I1146" i="8" a="1"/>
  <c r="I1146" i="8" s="1"/>
  <c r="J1146" i="8" s="1"/>
  <c r="I1147" i="8" a="1"/>
  <c r="I1147" i="8" s="1"/>
  <c r="J1147" i="8" s="1"/>
  <c r="I1148" i="8" a="1"/>
  <c r="I1148" i="8" s="1"/>
  <c r="J1148" i="8" s="1"/>
  <c r="I1149" i="8" a="1"/>
  <c r="I1149" i="8" s="1"/>
  <c r="J1149" i="8" s="1"/>
  <c r="I1150" i="8" a="1"/>
  <c r="I1150" i="8" s="1"/>
  <c r="J1150" i="8" s="1"/>
  <c r="I1151" i="8" a="1"/>
  <c r="I1151" i="8" s="1"/>
  <c r="J1151" i="8" s="1"/>
  <c r="I1152" i="8" a="1"/>
  <c r="I1152" i="8" s="1"/>
  <c r="J1152" i="8" s="1"/>
  <c r="I1153" i="8" a="1"/>
  <c r="I1153" i="8" s="1"/>
  <c r="J1153" i="8" s="1"/>
  <c r="I1154" i="8" a="1"/>
  <c r="I1154" i="8" s="1"/>
  <c r="J1154" i="8" s="1"/>
  <c r="I1155" i="8" a="1"/>
  <c r="I1155" i="8" s="1"/>
  <c r="J1155" i="8" s="1"/>
  <c r="I1156" i="8" a="1"/>
  <c r="I1156" i="8" s="1"/>
  <c r="J1156" i="8" s="1"/>
  <c r="I1157" i="8" a="1"/>
  <c r="I1157" i="8" s="1"/>
  <c r="J1157" i="8" s="1"/>
  <c r="I1158" i="8" a="1"/>
  <c r="I1158" i="8" s="1"/>
  <c r="J1158" i="8" s="1"/>
  <c r="I1159" i="8" a="1"/>
  <c r="I1159" i="8" s="1"/>
  <c r="J1159" i="8" s="1"/>
  <c r="I1160" i="8" a="1"/>
  <c r="I1160" i="8" s="1"/>
  <c r="J1160" i="8" s="1"/>
  <c r="I1161" i="8" a="1"/>
  <c r="I1161" i="8" s="1"/>
  <c r="J1161" i="8" s="1"/>
  <c r="I1162" i="8" a="1"/>
  <c r="I1162" i="8" s="1"/>
  <c r="J1162" i="8" s="1"/>
  <c r="I1163" i="8" a="1"/>
  <c r="I1163" i="8" s="1"/>
  <c r="J1163" i="8" s="1"/>
  <c r="I1164" i="8" a="1"/>
  <c r="I1164" i="8" s="1"/>
  <c r="J1164" i="8" s="1"/>
  <c r="I1165" i="8" a="1"/>
  <c r="I1165" i="8" s="1"/>
  <c r="J1165" i="8" s="1"/>
  <c r="I1166" i="8" a="1"/>
  <c r="I1166" i="8" s="1"/>
  <c r="J1166" i="8" s="1"/>
  <c r="I1167" i="8" a="1"/>
  <c r="I1167" i="8" s="1"/>
  <c r="J1167" i="8" s="1"/>
  <c r="I1168" i="8" a="1"/>
  <c r="I1168" i="8" s="1"/>
  <c r="J1168" i="8" s="1"/>
  <c r="I1169" i="8" a="1"/>
  <c r="I1169" i="8" s="1"/>
  <c r="J1169" i="8" s="1"/>
  <c r="I1170" i="8" a="1"/>
  <c r="I1170" i="8" s="1"/>
  <c r="J1170" i="8" s="1"/>
  <c r="I1171" i="8" a="1"/>
  <c r="I1171" i="8" s="1"/>
  <c r="J1171" i="8" s="1"/>
  <c r="I1172" i="8" a="1"/>
  <c r="I1172" i="8" s="1"/>
  <c r="J1172" i="8" s="1"/>
  <c r="I1173" i="8" a="1"/>
  <c r="I1173" i="8" s="1"/>
  <c r="J1173" i="8" s="1"/>
  <c r="I1174" i="8" a="1"/>
  <c r="I1174" i="8" s="1"/>
  <c r="J1174" i="8" s="1"/>
  <c r="I1175" i="8" a="1"/>
  <c r="I1175" i="8" s="1"/>
  <c r="J1175" i="8" s="1"/>
  <c r="I1176" i="8" a="1"/>
  <c r="I1176" i="8" s="1"/>
  <c r="J1176" i="8" s="1"/>
  <c r="I1177" i="8" a="1"/>
  <c r="I1177" i="8" s="1"/>
  <c r="J1177" i="8" s="1"/>
  <c r="I1178" i="8" a="1"/>
  <c r="I1178" i="8" s="1"/>
  <c r="J1178" i="8" s="1"/>
  <c r="I1179" i="8" a="1"/>
  <c r="I1179" i="8" s="1"/>
  <c r="J1179" i="8" s="1"/>
  <c r="I1180" i="8" a="1"/>
  <c r="I1180" i="8" s="1"/>
  <c r="J1180" i="8" s="1"/>
  <c r="I1181" i="8" a="1"/>
  <c r="I1181" i="8" s="1"/>
  <c r="J1181" i="8" s="1"/>
  <c r="I1182" i="8" a="1"/>
  <c r="I1182" i="8" s="1"/>
  <c r="J1182" i="8" s="1"/>
  <c r="I1183" i="8" a="1"/>
  <c r="I1183" i="8" s="1"/>
  <c r="J1183" i="8" s="1"/>
  <c r="I1184" i="8" a="1"/>
  <c r="I1184" i="8" s="1"/>
  <c r="J1184" i="8" s="1"/>
  <c r="I1185" i="8" a="1"/>
  <c r="I1185" i="8" s="1"/>
  <c r="J1185" i="8" s="1"/>
  <c r="I1186" i="8" a="1"/>
  <c r="I1186" i="8" s="1"/>
  <c r="J1186" i="8" s="1"/>
  <c r="I1187" i="8" a="1"/>
  <c r="I1187" i="8" s="1"/>
  <c r="J1187" i="8" s="1"/>
  <c r="I1188" i="8" a="1"/>
  <c r="I1188" i="8" s="1"/>
  <c r="J1188" i="8" s="1"/>
  <c r="I1189" i="8" a="1"/>
  <c r="I1189" i="8" s="1"/>
  <c r="J1189" i="8" s="1"/>
  <c r="I1190" i="8" a="1"/>
  <c r="I1190" i="8" s="1"/>
  <c r="J1190" i="8" s="1"/>
  <c r="I1191" i="8" a="1"/>
  <c r="I1191" i="8" s="1"/>
  <c r="J1191" i="8" s="1"/>
  <c r="I1192" i="8" a="1"/>
  <c r="I1192" i="8" s="1"/>
  <c r="J1192" i="8" s="1"/>
  <c r="I1193" i="8" a="1"/>
  <c r="I1193" i="8" s="1"/>
  <c r="J1193" i="8" s="1"/>
  <c r="I1194" i="8" a="1"/>
  <c r="I1194" i="8" s="1"/>
  <c r="J1194" i="8" s="1"/>
  <c r="I1195" i="8" a="1"/>
  <c r="I1195" i="8" s="1"/>
  <c r="J1195" i="8" s="1"/>
  <c r="I1196" i="8" a="1"/>
  <c r="I1196" i="8" s="1"/>
  <c r="J1196" i="8" s="1"/>
  <c r="I1197" i="8" a="1"/>
  <c r="I1197" i="8" s="1"/>
  <c r="J1197" i="8" s="1"/>
  <c r="I1198" i="8" a="1"/>
  <c r="I1198" i="8" s="1"/>
  <c r="J1198" i="8" s="1"/>
  <c r="I1199" i="8" a="1"/>
  <c r="I1199" i="8" s="1"/>
  <c r="J1199" i="8" s="1"/>
  <c r="I1200" i="8" a="1"/>
  <c r="I1200" i="8" s="1"/>
  <c r="J1200" i="8" s="1"/>
  <c r="I1201" i="8" a="1"/>
  <c r="I1201" i="8" s="1"/>
  <c r="J1201" i="8" s="1"/>
  <c r="I1202" i="8" a="1"/>
  <c r="I1202" i="8" s="1"/>
  <c r="J1202" i="8" s="1"/>
  <c r="I1203" i="8" a="1"/>
  <c r="I1203" i="8" s="1"/>
  <c r="J1203" i="8" s="1"/>
  <c r="I1204" i="8" a="1"/>
  <c r="I1204" i="8" s="1"/>
  <c r="J1204" i="8" s="1"/>
  <c r="I1205" i="8" a="1"/>
  <c r="I1205" i="8" s="1"/>
  <c r="J1205" i="8" s="1"/>
  <c r="I1206" i="8" a="1"/>
  <c r="I1206" i="8" s="1"/>
  <c r="J1206" i="8" s="1"/>
  <c r="I1207" i="8" a="1"/>
  <c r="I1207" i="8" s="1"/>
  <c r="J1207" i="8" s="1"/>
  <c r="I1208" i="8" a="1"/>
  <c r="I1208" i="8" s="1"/>
  <c r="J1208" i="8" s="1"/>
  <c r="I1209" i="8" a="1"/>
  <c r="I1209" i="8" s="1"/>
  <c r="J1209" i="8" s="1"/>
  <c r="I1210" i="8" a="1"/>
  <c r="I1210" i="8" s="1"/>
  <c r="J1210" i="8" s="1"/>
  <c r="I1211" i="8" a="1"/>
  <c r="I1211" i="8" s="1"/>
  <c r="J1211" i="8" s="1"/>
  <c r="I1212" i="8" a="1"/>
  <c r="I1212" i="8" s="1"/>
  <c r="J1212" i="8" s="1"/>
  <c r="I1213" i="8" a="1"/>
  <c r="I1213" i="8" s="1"/>
  <c r="J1213" i="8" s="1"/>
  <c r="I1214" i="8" a="1"/>
  <c r="I1214" i="8" s="1"/>
  <c r="J1214" i="8" s="1"/>
  <c r="I1215" i="8" a="1"/>
  <c r="I1215" i="8" s="1"/>
  <c r="J1215" i="8" s="1"/>
  <c r="I1216" i="8" a="1"/>
  <c r="I1216" i="8" s="1"/>
  <c r="J1216" i="8" s="1"/>
  <c r="I1217" i="8" a="1"/>
  <c r="I1217" i="8" s="1"/>
  <c r="J1217" i="8" s="1"/>
  <c r="I1218" i="8" a="1"/>
  <c r="I1218" i="8" s="1"/>
  <c r="J1218" i="8" s="1"/>
  <c r="I1219" i="8" a="1"/>
  <c r="I1219" i="8" s="1"/>
  <c r="J1219" i="8" s="1"/>
  <c r="I1220" i="8" a="1"/>
  <c r="I1220" i="8" s="1"/>
  <c r="J1220" i="8" s="1"/>
  <c r="I1221" i="8" a="1"/>
  <c r="I1221" i="8" s="1"/>
  <c r="J1221" i="8" s="1"/>
  <c r="I1222" i="8" a="1"/>
  <c r="I1222" i="8" s="1"/>
  <c r="J1222" i="8" s="1"/>
  <c r="I1223" i="8" a="1"/>
  <c r="I1223" i="8" s="1"/>
  <c r="J1223" i="8" s="1"/>
  <c r="I1224" i="8" a="1"/>
  <c r="I1224" i="8" s="1"/>
  <c r="J1224" i="8" s="1"/>
  <c r="I1225" i="8" a="1"/>
  <c r="I1225" i="8" s="1"/>
  <c r="J1225" i="8" s="1"/>
  <c r="I1226" i="8" a="1"/>
  <c r="I1226" i="8" s="1"/>
  <c r="J1226" i="8" s="1"/>
  <c r="I1227" i="8" a="1"/>
  <c r="I1227" i="8" s="1"/>
  <c r="J1227" i="8" s="1"/>
  <c r="I1228" i="8" a="1"/>
  <c r="I1228" i="8" s="1"/>
  <c r="J1228" i="8" s="1"/>
  <c r="I1229" i="8" a="1"/>
  <c r="I1229" i="8" s="1"/>
  <c r="J1229" i="8" s="1"/>
  <c r="I1230" i="8" a="1"/>
  <c r="I1230" i="8" s="1"/>
  <c r="J1230" i="8" s="1"/>
  <c r="I1231" i="8" a="1"/>
  <c r="I1231" i="8" s="1"/>
  <c r="J1231" i="8" s="1"/>
  <c r="I1232" i="8" a="1"/>
  <c r="I1232" i="8" s="1"/>
  <c r="J1232" i="8" s="1"/>
  <c r="I1233" i="8" a="1"/>
  <c r="I1233" i="8" s="1"/>
  <c r="J1233" i="8" s="1"/>
  <c r="I1234" i="8" a="1"/>
  <c r="I1234" i="8" s="1"/>
  <c r="J1234" i="8" s="1"/>
  <c r="I1235" i="8" a="1"/>
  <c r="I1235" i="8" s="1"/>
  <c r="J1235" i="8" s="1"/>
  <c r="I1236" i="8" a="1"/>
  <c r="I1236" i="8" s="1"/>
  <c r="J1236" i="8" s="1"/>
  <c r="I1237" i="8" a="1"/>
  <c r="I1237" i="8" s="1"/>
  <c r="J1237" i="8" s="1"/>
  <c r="I1238" i="8" a="1"/>
  <c r="I1238" i="8" s="1"/>
  <c r="J1238" i="8" s="1"/>
  <c r="I1239" i="8" a="1"/>
  <c r="I1239" i="8" s="1"/>
  <c r="J1239" i="8" s="1"/>
  <c r="I1240" i="8" a="1"/>
  <c r="I1240" i="8" s="1"/>
  <c r="J1240" i="8" s="1"/>
  <c r="I1241" i="8" a="1"/>
  <c r="I1241" i="8" s="1"/>
  <c r="J1241" i="8" s="1"/>
  <c r="I1242" i="8" a="1"/>
  <c r="I1242" i="8" s="1"/>
  <c r="J1242" i="8" s="1"/>
  <c r="I1243" i="8" a="1"/>
  <c r="I1243" i="8" s="1"/>
  <c r="J1243" i="8" s="1"/>
  <c r="I1244" i="8" a="1"/>
  <c r="I1244" i="8" s="1"/>
  <c r="J1244" i="8" s="1"/>
  <c r="I1245" i="8" a="1"/>
  <c r="I1245" i="8" s="1"/>
  <c r="J1245" i="8" s="1"/>
  <c r="I1246" i="8" a="1"/>
  <c r="I1246" i="8" s="1"/>
  <c r="J1246" i="8" s="1"/>
  <c r="I1247" i="8" a="1"/>
  <c r="I1247" i="8" s="1"/>
  <c r="J1247" i="8" s="1"/>
  <c r="I1248" i="8" a="1"/>
  <c r="I1248" i="8" s="1"/>
  <c r="J1248" i="8" s="1"/>
  <c r="I1249" i="8" a="1"/>
  <c r="I1249" i="8" s="1"/>
  <c r="J1249" i="8" s="1"/>
  <c r="I1250" i="8" a="1"/>
  <c r="I1250" i="8" s="1"/>
  <c r="J1250" i="8" s="1"/>
  <c r="I1251" i="8" a="1"/>
  <c r="I1251" i="8" s="1"/>
  <c r="J1251" i="8" s="1"/>
  <c r="I1252" i="8" a="1"/>
  <c r="I1252" i="8" s="1"/>
  <c r="J1252" i="8" s="1"/>
  <c r="I1253" i="8" a="1"/>
  <c r="I1253" i="8" s="1"/>
  <c r="J1253" i="8" s="1"/>
  <c r="I1254" i="8" a="1"/>
  <c r="I1254" i="8" s="1"/>
  <c r="J1254" i="8" s="1"/>
  <c r="I1255" i="8" a="1"/>
  <c r="I1255" i="8" s="1"/>
  <c r="J1255" i="8" s="1"/>
  <c r="I1256" i="8" a="1"/>
  <c r="I1256" i="8" s="1"/>
  <c r="J1256" i="8" s="1"/>
  <c r="I1257" i="8" a="1"/>
  <c r="I1257" i="8" s="1"/>
  <c r="J1257" i="8" s="1"/>
  <c r="I1258" i="8" a="1"/>
  <c r="I1258" i="8" s="1"/>
  <c r="J1258" i="8" s="1"/>
  <c r="I1259" i="8" a="1"/>
  <c r="I1259" i="8" s="1"/>
  <c r="J1259" i="8" s="1"/>
  <c r="I1260" i="8" a="1"/>
  <c r="I1260" i="8" s="1"/>
  <c r="J1260" i="8" s="1"/>
  <c r="I1261" i="8" a="1"/>
  <c r="I1261" i="8" s="1"/>
  <c r="J1261" i="8" s="1"/>
  <c r="I1262" i="8" a="1"/>
  <c r="I1262" i="8" s="1"/>
  <c r="J1262" i="8" s="1"/>
  <c r="I1263" i="8" a="1"/>
  <c r="I1263" i="8" s="1"/>
  <c r="J1263" i="8" s="1"/>
  <c r="I1264" i="8" a="1"/>
  <c r="I1264" i="8" s="1"/>
  <c r="J1264" i="8" s="1"/>
  <c r="I1265" i="8" a="1"/>
  <c r="I1265" i="8" s="1"/>
  <c r="J1265" i="8" s="1"/>
  <c r="I1266" i="8" a="1"/>
  <c r="I1266" i="8" s="1"/>
  <c r="J1266" i="8" s="1"/>
  <c r="I1267" i="8" a="1"/>
  <c r="I1267" i="8" s="1"/>
  <c r="J1267" i="8" s="1"/>
  <c r="I1268" i="8" a="1"/>
  <c r="I1268" i="8" s="1"/>
  <c r="J1268" i="8" s="1"/>
  <c r="I1269" i="8" a="1"/>
  <c r="I1269" i="8" s="1"/>
  <c r="J1269" i="8" s="1"/>
  <c r="I1270" i="8" a="1"/>
  <c r="I1270" i="8" s="1"/>
  <c r="J1270" i="8" s="1"/>
  <c r="I1271" i="8" a="1"/>
  <c r="I1271" i="8" s="1"/>
  <c r="J1271" i="8" s="1"/>
  <c r="I1272" i="8" a="1"/>
  <c r="I1272" i="8" s="1"/>
  <c r="J1272" i="8" s="1"/>
  <c r="I1273" i="8" a="1"/>
  <c r="I1273" i="8" s="1"/>
  <c r="J1273" i="8" s="1"/>
  <c r="I1274" i="8" a="1"/>
  <c r="I1274" i="8" s="1"/>
  <c r="J1274" i="8" s="1"/>
  <c r="I1275" i="8" a="1"/>
  <c r="I1275" i="8" s="1"/>
  <c r="J1275" i="8" s="1"/>
  <c r="I1276" i="8" a="1"/>
  <c r="I1276" i="8" s="1"/>
  <c r="J1276" i="8" s="1"/>
  <c r="I1277" i="8" a="1"/>
  <c r="I1277" i="8" s="1"/>
  <c r="J1277" i="8" s="1"/>
  <c r="I1278" i="8" a="1"/>
  <c r="I1278" i="8" s="1"/>
  <c r="J1278" i="8" s="1"/>
  <c r="I1279" i="8" a="1"/>
  <c r="I1279" i="8" s="1"/>
  <c r="J1279" i="8" s="1"/>
  <c r="I1280" i="8" a="1"/>
  <c r="I1280" i="8" s="1"/>
  <c r="J1280" i="8" s="1"/>
  <c r="I1281" i="8" a="1"/>
  <c r="I1281" i="8" s="1"/>
  <c r="J1281" i="8" s="1"/>
  <c r="I1282" i="8" a="1"/>
  <c r="I1282" i="8" s="1"/>
  <c r="J1282" i="8" s="1"/>
  <c r="I1283" i="8" a="1"/>
  <c r="I1283" i="8" s="1"/>
  <c r="J1283" i="8" s="1"/>
  <c r="I1284" i="8" a="1"/>
  <c r="I1284" i="8" s="1"/>
  <c r="J1284" i="8" s="1"/>
  <c r="I1285" i="8" a="1"/>
  <c r="I1285" i="8" s="1"/>
  <c r="J1285" i="8" s="1"/>
  <c r="I1286" i="8" a="1"/>
  <c r="I1286" i="8" s="1"/>
  <c r="J1286" i="8" s="1"/>
  <c r="I1287" i="8" a="1"/>
  <c r="I1287" i="8" s="1"/>
  <c r="J1287" i="8" s="1"/>
  <c r="I1288" i="8" a="1"/>
  <c r="I1288" i="8" s="1"/>
  <c r="J1288" i="8" s="1"/>
  <c r="I1289" i="8" a="1"/>
  <c r="I1289" i="8" s="1"/>
  <c r="J1289" i="8" s="1"/>
  <c r="I1290" i="8" a="1"/>
  <c r="I1290" i="8" s="1"/>
  <c r="J1290" i="8" s="1"/>
  <c r="I1291" i="8" a="1"/>
  <c r="I1291" i="8" s="1"/>
  <c r="J1291" i="8" s="1"/>
  <c r="I1292" i="8" a="1"/>
  <c r="I1292" i="8" s="1"/>
  <c r="J1292" i="8" s="1"/>
  <c r="I1293" i="8" a="1"/>
  <c r="I1293" i="8" s="1"/>
  <c r="J1293" i="8" s="1"/>
  <c r="I1294" i="8" a="1"/>
  <c r="I1294" i="8" s="1"/>
  <c r="J1294" i="8" s="1"/>
  <c r="I1295" i="8" a="1"/>
  <c r="I1295" i="8" s="1"/>
  <c r="J1295" i="8" s="1"/>
  <c r="I1296" i="8" a="1"/>
  <c r="I1296" i="8" s="1"/>
  <c r="J1296" i="8" s="1"/>
  <c r="I1297" i="8" a="1"/>
  <c r="I1297" i="8" s="1"/>
  <c r="J1297" i="8" s="1"/>
  <c r="I1298" i="8" a="1"/>
  <c r="I1298" i="8" s="1"/>
  <c r="J1298" i="8" s="1"/>
  <c r="I1299" i="8" a="1"/>
  <c r="I1299" i="8" s="1"/>
  <c r="J1299" i="8" s="1"/>
  <c r="I1300" i="8" a="1"/>
  <c r="I1300" i="8" s="1"/>
  <c r="J1300" i="8" s="1"/>
  <c r="I1301" i="8" a="1"/>
  <c r="I1301" i="8" s="1"/>
  <c r="J1301" i="8" s="1"/>
  <c r="I1302" i="8" a="1"/>
  <c r="I1302" i="8" s="1"/>
  <c r="J1302" i="8" s="1"/>
  <c r="I1303" i="8" a="1"/>
  <c r="I1303" i="8" s="1"/>
  <c r="J1303" i="8" s="1"/>
  <c r="I1304" i="8" a="1"/>
  <c r="I1304" i="8" s="1"/>
  <c r="J1304" i="8" s="1"/>
  <c r="I1305" i="8" a="1"/>
  <c r="I1305" i="8" s="1"/>
  <c r="J1305" i="8" s="1"/>
  <c r="I1306" i="8" a="1"/>
  <c r="I1306" i="8" s="1"/>
  <c r="J1306" i="8" s="1"/>
  <c r="I1307" i="8" a="1"/>
  <c r="I1307" i="8" s="1"/>
  <c r="J1307" i="8" s="1"/>
  <c r="I1308" i="8" a="1"/>
  <c r="I1308" i="8" s="1"/>
  <c r="J1308" i="8" s="1"/>
  <c r="I1309" i="8" a="1"/>
  <c r="I1309" i="8" s="1"/>
  <c r="J1309" i="8" s="1"/>
  <c r="I1310" i="8" a="1"/>
  <c r="I1310" i="8" s="1"/>
  <c r="J1310" i="8" s="1"/>
  <c r="I1311" i="8" a="1"/>
  <c r="I1311" i="8" s="1"/>
  <c r="J1311" i="8" s="1"/>
  <c r="I1312" i="8" a="1"/>
  <c r="I1312" i="8" s="1"/>
  <c r="J1312" i="8" s="1"/>
  <c r="I1313" i="8" a="1"/>
  <c r="I1313" i="8" s="1"/>
  <c r="J1313" i="8" s="1"/>
  <c r="I1314" i="8" a="1"/>
  <c r="I1314" i="8" s="1"/>
  <c r="J1314" i="8" s="1"/>
  <c r="I1315" i="8" a="1"/>
  <c r="I1315" i="8" s="1"/>
  <c r="J1315" i="8" s="1"/>
  <c r="I1316" i="8" a="1"/>
  <c r="I1316" i="8" s="1"/>
  <c r="J1316" i="8" s="1"/>
  <c r="I1317" i="8" a="1"/>
  <c r="I1317" i="8" s="1"/>
  <c r="J1317" i="8" s="1"/>
  <c r="I1318" i="8" a="1"/>
  <c r="I1318" i="8" s="1"/>
  <c r="J1318" i="8" s="1"/>
  <c r="I1319" i="8" a="1"/>
  <c r="I1319" i="8" s="1"/>
  <c r="J1319" i="8" s="1"/>
  <c r="I1320" i="8" a="1"/>
  <c r="I1320" i="8" s="1"/>
  <c r="J1320" i="8" s="1"/>
  <c r="I1321" i="8" a="1"/>
  <c r="I1321" i="8" s="1"/>
  <c r="J1321" i="8" s="1"/>
  <c r="I1322" i="8" a="1"/>
  <c r="I1322" i="8" s="1"/>
  <c r="J1322" i="8" s="1"/>
  <c r="I1323" i="8" a="1"/>
  <c r="I1323" i="8" s="1"/>
  <c r="J1323" i="8" s="1"/>
  <c r="I1324" i="8" a="1"/>
  <c r="I1324" i="8" s="1"/>
  <c r="J1324" i="8" s="1"/>
  <c r="I1325" i="8" a="1"/>
  <c r="I1325" i="8" s="1"/>
  <c r="J1325" i="8" s="1"/>
  <c r="I1326" i="8" a="1"/>
  <c r="I1326" i="8" s="1"/>
  <c r="J1326" i="8" s="1"/>
  <c r="I1327" i="8" a="1"/>
  <c r="I1327" i="8" s="1"/>
  <c r="J1327" i="8" s="1"/>
  <c r="I1328" i="8" a="1"/>
  <c r="I1328" i="8" s="1"/>
  <c r="J1328" i="8" s="1"/>
  <c r="I1329" i="8" a="1"/>
  <c r="I1329" i="8" s="1"/>
  <c r="J1329" i="8" s="1"/>
  <c r="I1330" i="8" a="1"/>
  <c r="I1330" i="8" s="1"/>
  <c r="J1330" i="8" s="1"/>
  <c r="I1331" i="8" a="1"/>
  <c r="I1331" i="8" s="1"/>
  <c r="J1331" i="8" s="1"/>
  <c r="I1332" i="8" a="1"/>
  <c r="I1332" i="8" s="1"/>
  <c r="J1332" i="8" s="1"/>
  <c r="I1333" i="8" a="1"/>
  <c r="I1333" i="8" s="1"/>
  <c r="J1333" i="8" s="1"/>
  <c r="I1334" i="8" a="1"/>
  <c r="I1334" i="8" s="1"/>
  <c r="J1334" i="8" s="1"/>
  <c r="I1335" i="8" a="1"/>
  <c r="I1335" i="8" s="1"/>
  <c r="J1335" i="8" s="1"/>
  <c r="I1336" i="8" a="1"/>
  <c r="I1336" i="8" s="1"/>
  <c r="J1336" i="8" s="1"/>
  <c r="I1337" i="8" a="1"/>
  <c r="I1337" i="8" s="1"/>
  <c r="J1337" i="8" s="1"/>
  <c r="I1338" i="8" a="1"/>
  <c r="I1338" i="8" s="1"/>
  <c r="J1338" i="8" s="1"/>
  <c r="I1339" i="8" a="1"/>
  <c r="I1339" i="8" s="1"/>
  <c r="J1339" i="8" s="1"/>
  <c r="I1340" i="8" a="1"/>
  <c r="I1340" i="8" s="1"/>
  <c r="J1340" i="8" s="1"/>
  <c r="I1341" i="8" a="1"/>
  <c r="I1341" i="8" s="1"/>
  <c r="J1341" i="8" s="1"/>
  <c r="I1342" i="8" a="1"/>
  <c r="I1342" i="8" s="1"/>
  <c r="J1342" i="8" s="1"/>
  <c r="I1343" i="8" a="1"/>
  <c r="I1343" i="8" s="1"/>
  <c r="J1343" i="8" s="1"/>
  <c r="I1344" i="8" a="1"/>
  <c r="I1344" i="8" s="1"/>
  <c r="J1344" i="8" s="1"/>
  <c r="I1345" i="8" a="1"/>
  <c r="I1345" i="8" s="1"/>
  <c r="J1345" i="8" s="1"/>
  <c r="I1346" i="8" a="1"/>
  <c r="I1346" i="8" s="1"/>
  <c r="J1346" i="8" s="1"/>
  <c r="I1347" i="8" a="1"/>
  <c r="I1347" i="8" s="1"/>
  <c r="J1347" i="8" s="1"/>
  <c r="I1348" i="8" a="1"/>
  <c r="I1348" i="8" s="1"/>
  <c r="J1348" i="8" s="1"/>
  <c r="I1349" i="8" a="1"/>
  <c r="I1349" i="8" s="1"/>
  <c r="J1349" i="8" s="1"/>
  <c r="I1350" i="8" a="1"/>
  <c r="I1350" i="8" s="1"/>
  <c r="J1350" i="8" s="1"/>
  <c r="I1351" i="8" a="1"/>
  <c r="I1351" i="8" s="1"/>
  <c r="J1351" i="8" s="1"/>
  <c r="I1352" i="8" a="1"/>
  <c r="I1352" i="8" s="1"/>
  <c r="J1352" i="8" s="1"/>
  <c r="I1353" i="8" a="1"/>
  <c r="I1353" i="8" s="1"/>
  <c r="J1353" i="8" s="1"/>
  <c r="I1354" i="8" a="1"/>
  <c r="I1354" i="8" s="1"/>
  <c r="J1354" i="8" s="1"/>
  <c r="I1355" i="8" a="1"/>
  <c r="I1355" i="8" s="1"/>
  <c r="J1355" i="8" s="1"/>
  <c r="I1356" i="8" a="1"/>
  <c r="I1356" i="8" s="1"/>
  <c r="J1356" i="8" s="1"/>
  <c r="I1357" i="8" a="1"/>
  <c r="I1357" i="8" s="1"/>
  <c r="J1357" i="8" s="1"/>
  <c r="I1358" i="8" a="1"/>
  <c r="I1358" i="8" s="1"/>
  <c r="J1358" i="8" s="1"/>
  <c r="I1359" i="8" a="1"/>
  <c r="I1359" i="8" s="1"/>
  <c r="J1359" i="8" s="1"/>
  <c r="I1360" i="8" a="1"/>
  <c r="I1360" i="8" s="1"/>
  <c r="J1360" i="8" s="1"/>
  <c r="I1361" i="8" a="1"/>
  <c r="I1361" i="8" s="1"/>
  <c r="J1361" i="8" s="1"/>
  <c r="I1362" i="8" a="1"/>
  <c r="I1362" i="8" s="1"/>
  <c r="J1362" i="8" s="1"/>
  <c r="I1363" i="8" a="1"/>
  <c r="I1363" i="8" s="1"/>
  <c r="J1363" i="8" s="1"/>
  <c r="I1364" i="8" a="1"/>
  <c r="I1364" i="8" s="1"/>
  <c r="J1364" i="8" s="1"/>
  <c r="I1365" i="8" a="1"/>
  <c r="I1365" i="8" s="1"/>
  <c r="J1365" i="8" s="1"/>
  <c r="I1366" i="8" a="1"/>
  <c r="I1366" i="8" s="1"/>
  <c r="J1366" i="8" s="1"/>
  <c r="I1367" i="8" a="1"/>
  <c r="I1367" i="8" s="1"/>
  <c r="J1367" i="8" s="1"/>
  <c r="I1368" i="8" a="1"/>
  <c r="I1368" i="8" s="1"/>
  <c r="J1368" i="8" s="1"/>
  <c r="I1369" i="8" a="1"/>
  <c r="I1369" i="8" s="1"/>
  <c r="J1369" i="8" s="1"/>
  <c r="I1370" i="8" a="1"/>
  <c r="I1370" i="8" s="1"/>
  <c r="J1370" i="8" s="1"/>
  <c r="I1371" i="8" a="1"/>
  <c r="I1371" i="8" s="1"/>
  <c r="J1371" i="8" s="1"/>
  <c r="I1372" i="8" a="1"/>
  <c r="I1372" i="8" s="1"/>
  <c r="J1372" i="8" s="1"/>
  <c r="I1373" i="8" a="1"/>
  <c r="I1373" i="8" s="1"/>
  <c r="J1373" i="8" s="1"/>
  <c r="I1374" i="8" a="1"/>
  <c r="I1374" i="8" s="1"/>
  <c r="J1374" i="8" s="1"/>
  <c r="I1375" i="8" a="1"/>
  <c r="I1375" i="8" s="1"/>
  <c r="J1375" i="8" s="1"/>
  <c r="I1376" i="8" a="1"/>
  <c r="I1376" i="8" s="1"/>
  <c r="J1376" i="8" s="1"/>
  <c r="I1377" i="8" a="1"/>
  <c r="I1377" i="8" s="1"/>
  <c r="J1377" i="8" s="1"/>
  <c r="I1378" i="8" a="1"/>
  <c r="I1378" i="8" s="1"/>
  <c r="J1378" i="8" s="1"/>
  <c r="I1379" i="8" a="1"/>
  <c r="I1379" i="8" s="1"/>
  <c r="J1379" i="8" s="1"/>
  <c r="I1380" i="8" a="1"/>
  <c r="I1380" i="8" s="1"/>
  <c r="J1380" i="8" s="1"/>
  <c r="I1381" i="8" a="1"/>
  <c r="I1381" i="8" s="1"/>
  <c r="J1381" i="8" s="1"/>
  <c r="I1382" i="8" a="1"/>
  <c r="I1382" i="8" s="1"/>
  <c r="J1382" i="8" s="1"/>
  <c r="I1383" i="8" a="1"/>
  <c r="I1383" i="8" s="1"/>
  <c r="J1383" i="8" s="1"/>
  <c r="I1384" i="8" a="1"/>
  <c r="I1384" i="8" s="1"/>
  <c r="J1384" i="8" s="1"/>
  <c r="I1385" i="8" a="1"/>
  <c r="I1385" i="8" s="1"/>
  <c r="J1385" i="8" s="1"/>
  <c r="I1386" i="8" a="1"/>
  <c r="I1386" i="8" s="1"/>
  <c r="J1386" i="8" s="1"/>
  <c r="I1387" i="8" a="1"/>
  <c r="I1387" i="8" s="1"/>
  <c r="J1387" i="8" s="1"/>
  <c r="I1388" i="8" a="1"/>
  <c r="I1388" i="8" s="1"/>
  <c r="J1388" i="8" s="1"/>
  <c r="I1389" i="8" a="1"/>
  <c r="I1389" i="8" s="1"/>
  <c r="J1389" i="8" s="1"/>
  <c r="I1390" i="8" a="1"/>
  <c r="I1390" i="8" s="1"/>
  <c r="J1390" i="8" s="1"/>
  <c r="I1391" i="8" a="1"/>
  <c r="I1391" i="8" s="1"/>
  <c r="J1391" i="8" s="1"/>
  <c r="I1392" i="8" a="1"/>
  <c r="I1392" i="8" s="1"/>
  <c r="J1392" i="8" s="1"/>
  <c r="I1393" i="8" a="1"/>
  <c r="I1393" i="8" s="1"/>
  <c r="J1393" i="8" s="1"/>
  <c r="I1394" i="8" a="1"/>
  <c r="I1394" i="8" s="1"/>
  <c r="J1394" i="8" s="1"/>
  <c r="I1395" i="8" a="1"/>
  <c r="I1395" i="8" s="1"/>
  <c r="J1395" i="8" s="1"/>
  <c r="I1396" i="8" a="1"/>
  <c r="I1396" i="8" s="1"/>
  <c r="J1396" i="8" s="1"/>
  <c r="I1397" i="8" a="1"/>
  <c r="I1397" i="8" s="1"/>
  <c r="J1397" i="8" s="1"/>
  <c r="I1398" i="8" a="1"/>
  <c r="I1398" i="8" s="1"/>
  <c r="J1398" i="8" s="1"/>
  <c r="I1399" i="8" a="1"/>
  <c r="I1399" i="8" s="1"/>
  <c r="J1399" i="8" s="1"/>
  <c r="I1400" i="8" a="1"/>
  <c r="I1400" i="8" s="1"/>
  <c r="J1400" i="8" s="1"/>
  <c r="I1401" i="8" a="1"/>
  <c r="I1401" i="8" s="1"/>
  <c r="J1401" i="8" s="1"/>
  <c r="I1402" i="8" a="1"/>
  <c r="I1402" i="8" s="1"/>
  <c r="J1402" i="8" s="1"/>
  <c r="I1403" i="8" a="1"/>
  <c r="I1403" i="8" s="1"/>
  <c r="J1403" i="8" s="1"/>
  <c r="I1404" i="8" a="1"/>
  <c r="I1404" i="8" s="1"/>
  <c r="J1404" i="8" s="1"/>
  <c r="I1405" i="8" a="1"/>
  <c r="I1405" i="8" s="1"/>
  <c r="J1405" i="8" s="1"/>
  <c r="I1406" i="8" a="1"/>
  <c r="I1406" i="8" s="1"/>
  <c r="J1406" i="8" s="1"/>
  <c r="I1407" i="8" a="1"/>
  <c r="I1407" i="8" s="1"/>
  <c r="J1407" i="8" s="1"/>
  <c r="I1408" i="8" a="1"/>
  <c r="I1408" i="8" s="1"/>
  <c r="J1408" i="8" s="1"/>
  <c r="I1409" i="8" a="1"/>
  <c r="I1409" i="8" s="1"/>
  <c r="J1409" i="8" s="1"/>
  <c r="I1410" i="8" a="1"/>
  <c r="I1410" i="8" s="1"/>
  <c r="J1410" i="8" s="1"/>
  <c r="I1411" i="8" a="1"/>
  <c r="I1411" i="8" s="1"/>
  <c r="J1411" i="8" s="1"/>
  <c r="I1412" i="8" a="1"/>
  <c r="I1412" i="8" s="1"/>
  <c r="J1412" i="8" s="1"/>
  <c r="I1413" i="8" a="1"/>
  <c r="I1413" i="8" s="1"/>
  <c r="J1413" i="8" s="1"/>
  <c r="I1414" i="8" a="1"/>
  <c r="I1414" i="8" s="1"/>
  <c r="J1414" i="8" s="1"/>
  <c r="I1415" i="8" a="1"/>
  <c r="I1415" i="8" s="1"/>
  <c r="J1415" i="8" s="1"/>
  <c r="I1416" i="8" a="1"/>
  <c r="I1416" i="8" s="1"/>
  <c r="J1416" i="8" s="1"/>
  <c r="I1417" i="8" a="1"/>
  <c r="I1417" i="8" s="1"/>
  <c r="J1417" i="8" s="1"/>
  <c r="I1418" i="8" a="1"/>
  <c r="I1418" i="8" s="1"/>
  <c r="J1418" i="8" s="1"/>
  <c r="I1419" i="8" a="1"/>
  <c r="I1419" i="8" s="1"/>
  <c r="J1419" i="8" s="1"/>
  <c r="I1420" i="8" a="1"/>
  <c r="I1420" i="8" s="1"/>
  <c r="J1420" i="8" s="1"/>
  <c r="I1421" i="8" a="1"/>
  <c r="I1421" i="8" s="1"/>
  <c r="J1421" i="8" s="1"/>
  <c r="I1422" i="8" a="1"/>
  <c r="I1422" i="8" s="1"/>
  <c r="J1422" i="8" s="1"/>
  <c r="I1423" i="8" a="1"/>
  <c r="I1423" i="8" s="1"/>
  <c r="J1423" i="8" s="1"/>
  <c r="I1424" i="8" a="1"/>
  <c r="I1424" i="8" s="1"/>
  <c r="J1424" i="8" s="1"/>
  <c r="I1425" i="8" a="1"/>
  <c r="I1425" i="8" s="1"/>
  <c r="J1425" i="8" s="1"/>
  <c r="I1426" i="8" a="1"/>
  <c r="I1426" i="8" s="1"/>
  <c r="J1426" i="8" s="1"/>
  <c r="I1427" i="8" a="1"/>
  <c r="I1427" i="8" s="1"/>
  <c r="J1427" i="8" s="1"/>
  <c r="I1428" i="8" a="1"/>
  <c r="I1428" i="8" s="1"/>
  <c r="J1428" i="8" s="1"/>
  <c r="I1429" i="8" a="1"/>
  <c r="I1429" i="8" s="1"/>
  <c r="J1429" i="8" s="1"/>
  <c r="I1430" i="8" a="1"/>
  <c r="I1430" i="8" s="1"/>
  <c r="J1430" i="8" s="1"/>
  <c r="I1431" i="8" a="1"/>
  <c r="I1431" i="8" s="1"/>
  <c r="J1431" i="8" s="1"/>
  <c r="I1432" i="8" a="1"/>
  <c r="I1432" i="8" s="1"/>
  <c r="J1432" i="8" s="1"/>
  <c r="I1433" i="8" a="1"/>
  <c r="I1433" i="8" s="1"/>
  <c r="J1433" i="8" s="1"/>
  <c r="I1434" i="8" a="1"/>
  <c r="I1434" i="8" s="1"/>
  <c r="J1434" i="8" s="1"/>
  <c r="I1435" i="8" a="1"/>
  <c r="I1435" i="8" s="1"/>
  <c r="J1435" i="8" s="1"/>
  <c r="I1436" i="8" a="1"/>
  <c r="I1436" i="8" s="1"/>
  <c r="J1436" i="8" s="1"/>
  <c r="I1437" i="8" a="1"/>
  <c r="I1437" i="8" s="1"/>
  <c r="J1437" i="8" s="1"/>
  <c r="I1438" i="8" a="1"/>
  <c r="I1438" i="8" s="1"/>
  <c r="J1438" i="8" s="1"/>
  <c r="I1439" i="8" a="1"/>
  <c r="I1439" i="8" s="1"/>
  <c r="J1439" i="8" s="1"/>
  <c r="I1440" i="8" a="1"/>
  <c r="I1440" i="8" s="1"/>
  <c r="J1440" i="8" s="1"/>
  <c r="I1441" i="8" a="1"/>
  <c r="I1441" i="8" s="1"/>
  <c r="J1441" i="8" s="1"/>
  <c r="I1442" i="8" a="1"/>
  <c r="I1442" i="8" s="1"/>
  <c r="J1442" i="8" s="1"/>
  <c r="I1443" i="8" a="1"/>
  <c r="I1443" i="8" s="1"/>
  <c r="J1443" i="8" s="1"/>
  <c r="I1444" i="8" a="1"/>
  <c r="I1444" i="8" s="1"/>
  <c r="J1444" i="8" s="1"/>
  <c r="I1445" i="8" a="1"/>
  <c r="I1445" i="8" s="1"/>
  <c r="J1445" i="8" s="1"/>
  <c r="I1446" i="8" a="1"/>
  <c r="I1446" i="8" s="1"/>
  <c r="J1446" i="8" s="1"/>
  <c r="I1447" i="8" a="1"/>
  <c r="I1447" i="8" s="1"/>
  <c r="J1447" i="8" s="1"/>
  <c r="I1448" i="8" a="1"/>
  <c r="I1448" i="8" s="1"/>
  <c r="J1448" i="8" s="1"/>
  <c r="I1449" i="8" a="1"/>
  <c r="I1449" i="8" s="1"/>
  <c r="J1449" i="8" s="1"/>
  <c r="I1450" i="8" a="1"/>
  <c r="I1450" i="8" s="1"/>
  <c r="J1450" i="8" s="1"/>
  <c r="I1451" i="8" a="1"/>
  <c r="I1451" i="8" s="1"/>
  <c r="J1451" i="8" s="1"/>
  <c r="I1452" i="8" a="1"/>
  <c r="I1452" i="8" s="1"/>
  <c r="J1452" i="8" s="1"/>
  <c r="I1453" i="8" a="1"/>
  <c r="I1453" i="8" s="1"/>
  <c r="J1453" i="8" s="1"/>
  <c r="I1454" i="8" a="1"/>
  <c r="I1454" i="8" s="1"/>
  <c r="J1454" i="8" s="1"/>
  <c r="I1455" i="8" a="1"/>
  <c r="I1455" i="8" s="1"/>
  <c r="J1455" i="8" s="1"/>
  <c r="I1456" i="8" a="1"/>
  <c r="I1456" i="8" s="1"/>
  <c r="J1456" i="8" s="1"/>
  <c r="I1457" i="8" a="1"/>
  <c r="I1457" i="8" s="1"/>
  <c r="J1457" i="8" s="1"/>
  <c r="I1458" i="8" a="1"/>
  <c r="I1458" i="8" s="1"/>
  <c r="J1458" i="8" s="1"/>
  <c r="I1459" i="8" a="1"/>
  <c r="I1459" i="8" s="1"/>
  <c r="J1459" i="8" s="1"/>
  <c r="I1460" i="8" a="1"/>
  <c r="I1460" i="8" s="1"/>
  <c r="J1460" i="8" s="1"/>
  <c r="I1461" i="8" a="1"/>
  <c r="I1461" i="8" s="1"/>
  <c r="J1461" i="8" s="1"/>
  <c r="I1462" i="8" a="1"/>
  <c r="I1462" i="8" s="1"/>
  <c r="J1462" i="8" s="1"/>
  <c r="I1463" i="8" a="1"/>
  <c r="I1463" i="8" s="1"/>
  <c r="J1463" i="8" s="1"/>
  <c r="I1464" i="8" a="1"/>
  <c r="I1464" i="8" s="1"/>
  <c r="J1464" i="8" s="1"/>
  <c r="I1465" i="8" a="1"/>
  <c r="I1465" i="8" s="1"/>
  <c r="J1465" i="8" s="1"/>
  <c r="I1466" i="8" a="1"/>
  <c r="I1466" i="8" s="1"/>
  <c r="J1466" i="8" s="1"/>
  <c r="I1467" i="8" a="1"/>
  <c r="I1467" i="8" s="1"/>
  <c r="J1467" i="8" s="1"/>
  <c r="I1468" i="8" a="1"/>
  <c r="I1468" i="8" s="1"/>
  <c r="J1468" i="8" s="1"/>
  <c r="I1469" i="8" a="1"/>
  <c r="I1469" i="8" s="1"/>
  <c r="J1469" i="8" s="1"/>
  <c r="I1470" i="8" a="1"/>
  <c r="I1470" i="8" s="1"/>
  <c r="J1470" i="8" s="1"/>
  <c r="I1471" i="8" a="1"/>
  <c r="I1471" i="8" s="1"/>
  <c r="J1471" i="8" s="1"/>
  <c r="I1472" i="8" a="1"/>
  <c r="I1472" i="8" s="1"/>
  <c r="J1472" i="8" s="1"/>
  <c r="I1473" i="8" a="1"/>
  <c r="I1473" i="8" s="1"/>
  <c r="J1473" i="8" s="1"/>
  <c r="I1474" i="8" a="1"/>
  <c r="I1474" i="8" s="1"/>
  <c r="J1474" i="8" s="1"/>
  <c r="I1475" i="8" a="1"/>
  <c r="I1475" i="8" s="1"/>
  <c r="J1475" i="8" s="1"/>
  <c r="I1476" i="8" a="1"/>
  <c r="I1476" i="8" s="1"/>
  <c r="J1476" i="8" s="1"/>
  <c r="I1477" i="8" a="1"/>
  <c r="I1477" i="8" s="1"/>
  <c r="J1477" i="8" s="1"/>
  <c r="I1478" i="8" a="1"/>
  <c r="I1478" i="8" s="1"/>
  <c r="J1478" i="8" s="1"/>
  <c r="I1479" i="8" a="1"/>
  <c r="I1479" i="8" s="1"/>
  <c r="J1479" i="8" s="1"/>
  <c r="I1480" i="8" a="1"/>
  <c r="I1480" i="8" s="1"/>
  <c r="J1480" i="8" s="1"/>
  <c r="I1481" i="8" a="1"/>
  <c r="I1481" i="8" s="1"/>
  <c r="J1481" i="8" s="1"/>
  <c r="I1482" i="8" a="1"/>
  <c r="I1482" i="8" s="1"/>
  <c r="J1482" i="8" s="1"/>
  <c r="I1483" i="8" a="1"/>
  <c r="I1483" i="8" s="1"/>
  <c r="J1483" i="8" s="1"/>
  <c r="I1484" i="8" a="1"/>
  <c r="I1484" i="8" s="1"/>
  <c r="J1484" i="8" s="1"/>
  <c r="I1485" i="8" a="1"/>
  <c r="I1485" i="8" s="1"/>
  <c r="J1485" i="8" s="1"/>
  <c r="I1486" i="8" a="1"/>
  <c r="I1486" i="8" s="1"/>
  <c r="J1486" i="8" s="1"/>
  <c r="I1487" i="8" a="1"/>
  <c r="I1487" i="8" s="1"/>
  <c r="J1487" i="8" s="1"/>
  <c r="I1488" i="8" a="1"/>
  <c r="I1488" i="8" s="1"/>
  <c r="J1488" i="8" s="1"/>
  <c r="I1489" i="8" a="1"/>
  <c r="I1489" i="8" s="1"/>
  <c r="J1489" i="8" s="1"/>
  <c r="I1490" i="8" a="1"/>
  <c r="I1490" i="8" s="1"/>
  <c r="J1490" i="8" s="1"/>
  <c r="I1491" i="8" a="1"/>
  <c r="I1491" i="8" s="1"/>
  <c r="J1491" i="8" s="1"/>
  <c r="I1492" i="8" a="1"/>
  <c r="I1492" i="8" s="1"/>
  <c r="J1492" i="8" s="1"/>
  <c r="I1493" i="8" a="1"/>
  <c r="I1493" i="8" s="1"/>
  <c r="J1493" i="8" s="1"/>
  <c r="I1494" i="8" a="1"/>
  <c r="I1494" i="8" s="1"/>
  <c r="J1494" i="8" s="1"/>
  <c r="I1495" i="8" a="1"/>
  <c r="I1495" i="8" s="1"/>
  <c r="J1495" i="8" s="1"/>
  <c r="I1496" i="8" a="1"/>
  <c r="I1496" i="8" s="1"/>
  <c r="J1496" i="8" s="1"/>
  <c r="I1497" i="8" a="1"/>
  <c r="I1497" i="8" s="1"/>
  <c r="J1497" i="8" s="1"/>
  <c r="I1498" i="8" a="1"/>
  <c r="I1498" i="8" s="1"/>
  <c r="J1498" i="8" s="1"/>
  <c r="I1499" i="8" a="1"/>
  <c r="I1499" i="8" s="1"/>
  <c r="J1499" i="8" s="1"/>
  <c r="I1500" i="8" a="1"/>
  <c r="I1500" i="8" s="1"/>
  <c r="J1500" i="8" s="1"/>
  <c r="I1501" i="8" a="1"/>
  <c r="I1501" i="8" s="1"/>
  <c r="J1501" i="8" s="1"/>
  <c r="I1502" i="8" a="1"/>
  <c r="I1502" i="8" s="1"/>
  <c r="J1502" i="8" s="1"/>
  <c r="I1503" i="8" a="1"/>
  <c r="I1503" i="8" s="1"/>
  <c r="J1503" i="8" s="1"/>
  <c r="I1504" i="8" a="1"/>
  <c r="I1504" i="8" s="1"/>
  <c r="J1504" i="8" s="1"/>
  <c r="I1505" i="8" a="1"/>
  <c r="I1505" i="8" s="1"/>
  <c r="J1505" i="8" s="1"/>
  <c r="I1506" i="8" a="1"/>
  <c r="I1506" i="8" s="1"/>
  <c r="J1506" i="8" s="1"/>
  <c r="I1507" i="8" a="1"/>
  <c r="I1507" i="8" s="1"/>
  <c r="J1507" i="8" s="1"/>
  <c r="I1508" i="8" a="1"/>
  <c r="I1508" i="8" s="1"/>
  <c r="J1508" i="8" s="1"/>
  <c r="I1509" i="8" a="1"/>
  <c r="I1509" i="8" s="1"/>
  <c r="J1509" i="8" s="1"/>
  <c r="I1510" i="8" a="1"/>
  <c r="I1510" i="8" s="1"/>
  <c r="J1510" i="8" s="1"/>
  <c r="I1511" i="8" a="1"/>
  <c r="I1511" i="8" s="1"/>
  <c r="J1511" i="8" s="1"/>
  <c r="I1512" i="8" a="1"/>
  <c r="I1512" i="8" s="1"/>
  <c r="J1512" i="8" s="1"/>
  <c r="I1513" i="8" a="1"/>
  <c r="I1513" i="8" s="1"/>
  <c r="J1513" i="8" s="1"/>
  <c r="I1514" i="8" a="1"/>
  <c r="I1514" i="8" s="1"/>
  <c r="J1514" i="8" s="1"/>
  <c r="I1515" i="8" a="1"/>
  <c r="I1515" i="8" s="1"/>
  <c r="J1515" i="8" s="1"/>
  <c r="I1516" i="8" a="1"/>
  <c r="I1516" i="8" s="1"/>
  <c r="J1516" i="8" s="1"/>
  <c r="I1517" i="8" a="1"/>
  <c r="I1517" i="8" s="1"/>
  <c r="J1517" i="8" s="1"/>
  <c r="I1518" i="8" a="1"/>
  <c r="I1518" i="8" s="1"/>
  <c r="J1518" i="8" s="1"/>
  <c r="I1519" i="8" a="1"/>
  <c r="I1519" i="8" s="1"/>
  <c r="J1519" i="8" s="1"/>
  <c r="I1520" i="8" a="1"/>
  <c r="I1520" i="8" s="1"/>
  <c r="J1520" i="8" s="1"/>
  <c r="I1521" i="8" a="1"/>
  <c r="I1521" i="8" s="1"/>
  <c r="J1521" i="8" s="1"/>
  <c r="I1522" i="8" a="1"/>
  <c r="I1522" i="8" s="1"/>
  <c r="J1522" i="8" s="1"/>
  <c r="I1523" i="8" a="1"/>
  <c r="I1523" i="8" s="1"/>
  <c r="J1523" i="8" s="1"/>
  <c r="I1524" i="8" a="1"/>
  <c r="I1524" i="8" s="1"/>
  <c r="J1524" i="8" s="1"/>
  <c r="I1525" i="8" a="1"/>
  <c r="I1525" i="8" s="1"/>
  <c r="J1525" i="8" s="1"/>
  <c r="I1526" i="8" a="1"/>
  <c r="I1526" i="8" s="1"/>
  <c r="J1526" i="8" s="1"/>
  <c r="I1527" i="8" a="1"/>
  <c r="I1527" i="8" s="1"/>
  <c r="J1527" i="8" s="1"/>
  <c r="I1528" i="8" a="1"/>
  <c r="I1528" i="8" s="1"/>
  <c r="J1528" i="8" s="1"/>
  <c r="I1529" i="8" a="1"/>
  <c r="I1529" i="8" s="1"/>
  <c r="J1529" i="8" s="1"/>
  <c r="I1530" i="8" a="1"/>
  <c r="I1530" i="8" s="1"/>
  <c r="J1530" i="8" s="1"/>
  <c r="I1531" i="8" a="1"/>
  <c r="I1531" i="8" s="1"/>
  <c r="J1531" i="8" s="1"/>
  <c r="I1532" i="8" a="1"/>
  <c r="I1532" i="8" s="1"/>
  <c r="J1532" i="8" s="1"/>
  <c r="I1533" i="8" a="1"/>
  <c r="I1533" i="8" s="1"/>
  <c r="J1533" i="8" s="1"/>
  <c r="I1534" i="8" a="1"/>
  <c r="I1534" i="8" s="1"/>
  <c r="J1534" i="8" s="1"/>
  <c r="I1535" i="8" a="1"/>
  <c r="I1535" i="8" s="1"/>
  <c r="J1535" i="8" s="1"/>
  <c r="I1536" i="8" a="1"/>
  <c r="I1536" i="8" s="1"/>
  <c r="J1536" i="8" s="1"/>
  <c r="I1537" i="8" a="1"/>
  <c r="I1537" i="8" s="1"/>
  <c r="J1537" i="8" s="1"/>
  <c r="I1538" i="8" a="1"/>
  <c r="I1538" i="8" s="1"/>
  <c r="J1538" i="8" s="1"/>
  <c r="I1539" i="8" a="1"/>
  <c r="I1539" i="8" s="1"/>
  <c r="J1539" i="8" s="1"/>
  <c r="I1540" i="8" a="1"/>
  <c r="I1540" i="8" s="1"/>
  <c r="J1540" i="8" s="1"/>
  <c r="I1541" i="8" a="1"/>
  <c r="I1541" i="8" s="1"/>
  <c r="J1541" i="8" s="1"/>
  <c r="I1542" i="8" a="1"/>
  <c r="I1542" i="8" s="1"/>
  <c r="J1542" i="8" s="1"/>
  <c r="I1543" i="8" a="1"/>
  <c r="I1543" i="8" s="1"/>
  <c r="J1543" i="8" s="1"/>
  <c r="I1544" i="8" a="1"/>
  <c r="I1544" i="8" s="1"/>
  <c r="J1544" i="8" s="1"/>
  <c r="I1545" i="8" a="1"/>
  <c r="I1545" i="8" s="1"/>
  <c r="J1545" i="8" s="1"/>
  <c r="I1546" i="8" a="1"/>
  <c r="I1546" i="8" s="1"/>
  <c r="J1546" i="8" s="1"/>
  <c r="I1547" i="8" a="1"/>
  <c r="I1547" i="8" s="1"/>
  <c r="J1547" i="8" s="1"/>
  <c r="I1548" i="8" a="1"/>
  <c r="I1548" i="8" s="1"/>
  <c r="J1548" i="8" s="1"/>
  <c r="I1549" i="8" a="1"/>
  <c r="I1549" i="8" s="1"/>
  <c r="J1549" i="8" s="1"/>
  <c r="I1550" i="8" a="1"/>
  <c r="I1550" i="8" s="1"/>
  <c r="J1550" i="8" s="1"/>
  <c r="I1551" i="8" a="1"/>
  <c r="I1551" i="8" s="1"/>
  <c r="J1551" i="8" s="1"/>
  <c r="I1552" i="8" a="1"/>
  <c r="I1552" i="8" s="1"/>
  <c r="J1552" i="8" s="1"/>
  <c r="I1553" i="8" a="1"/>
  <c r="I1553" i="8" s="1"/>
  <c r="J1553" i="8" s="1"/>
  <c r="I1554" i="8" a="1"/>
  <c r="I1554" i="8" s="1"/>
  <c r="J1554" i="8" s="1"/>
  <c r="I1555" i="8" a="1"/>
  <c r="I1555" i="8" s="1"/>
  <c r="J1555" i="8" s="1"/>
  <c r="I1556" i="8" a="1"/>
  <c r="I1556" i="8" s="1"/>
  <c r="J1556" i="8" s="1"/>
  <c r="I1557" i="8" a="1"/>
  <c r="I1557" i="8" s="1"/>
  <c r="J1557" i="8" s="1"/>
  <c r="I1558" i="8" a="1"/>
  <c r="I1558" i="8" s="1"/>
  <c r="J1558" i="8" s="1"/>
  <c r="I1559" i="8" a="1"/>
  <c r="I1559" i="8" s="1"/>
  <c r="J1559" i="8" s="1"/>
  <c r="I1560" i="8" a="1"/>
  <c r="I1560" i="8" s="1"/>
  <c r="J1560" i="8" s="1"/>
  <c r="I1561" i="8" a="1"/>
  <c r="I1561" i="8" s="1"/>
  <c r="J1561" i="8" s="1"/>
  <c r="I1562" i="8" a="1"/>
  <c r="I1562" i="8" s="1"/>
  <c r="J1562" i="8" s="1"/>
  <c r="I1563" i="8" a="1"/>
  <c r="I1563" i="8" s="1"/>
  <c r="J1563" i="8" s="1"/>
  <c r="I1564" i="8" a="1"/>
  <c r="I1564" i="8" s="1"/>
  <c r="J1564" i="8" s="1"/>
  <c r="I1565" i="8" a="1"/>
  <c r="I1565" i="8" s="1"/>
  <c r="J1565" i="8" s="1"/>
  <c r="I1566" i="8" a="1"/>
  <c r="I1566" i="8" s="1"/>
  <c r="J1566" i="8" s="1"/>
  <c r="I1567" i="8" a="1"/>
  <c r="I1567" i="8" s="1"/>
  <c r="J1567" i="8" s="1"/>
  <c r="I1568" i="8" a="1"/>
  <c r="I1568" i="8" s="1"/>
  <c r="J1568" i="8" s="1"/>
  <c r="I1569" i="8" a="1"/>
  <c r="I1569" i="8" s="1"/>
  <c r="J1569" i="8" s="1"/>
  <c r="I1570" i="8" a="1"/>
  <c r="I1570" i="8" s="1"/>
  <c r="J1570" i="8" s="1"/>
  <c r="I1571" i="8" a="1"/>
  <c r="I1571" i="8" s="1"/>
  <c r="J1571" i="8" s="1"/>
  <c r="I1572" i="8" a="1"/>
  <c r="I1572" i="8" s="1"/>
  <c r="J1572" i="8" s="1"/>
  <c r="I1573" i="8" a="1"/>
  <c r="I1573" i="8" s="1"/>
  <c r="J1573" i="8" s="1"/>
  <c r="I1574" i="8" a="1"/>
  <c r="I1574" i="8" s="1"/>
  <c r="J1574" i="8" s="1"/>
  <c r="I1575" i="8" a="1"/>
  <c r="I1575" i="8" s="1"/>
  <c r="J1575" i="8" s="1"/>
  <c r="I1576" i="8" a="1"/>
  <c r="I1576" i="8" s="1"/>
  <c r="J1576" i="8" s="1"/>
  <c r="I1577" i="8" a="1"/>
  <c r="I1577" i="8" s="1"/>
  <c r="J1577" i="8" s="1"/>
  <c r="I1578" i="8" a="1"/>
  <c r="I1578" i="8" s="1"/>
  <c r="J1578" i="8" s="1"/>
  <c r="I1579" i="8" a="1"/>
  <c r="I1579" i="8" s="1"/>
  <c r="J1579" i="8" s="1"/>
  <c r="I1580" i="8" a="1"/>
  <c r="I1580" i="8" s="1"/>
  <c r="J1580" i="8" s="1"/>
  <c r="I1581" i="8" a="1"/>
  <c r="I1581" i="8" s="1"/>
  <c r="J1581" i="8" s="1"/>
  <c r="I1582" i="8" a="1"/>
  <c r="I1582" i="8" s="1"/>
  <c r="J1582" i="8" s="1"/>
  <c r="I1583" i="8" a="1"/>
  <c r="I1583" i="8" s="1"/>
  <c r="J1583" i="8" s="1"/>
  <c r="I1584" i="8" a="1"/>
  <c r="I1584" i="8" s="1"/>
  <c r="J1584" i="8" s="1"/>
  <c r="I1585" i="8" a="1"/>
  <c r="I1585" i="8" s="1"/>
  <c r="J1585" i="8" s="1"/>
  <c r="I1586" i="8" a="1"/>
  <c r="I1586" i="8" s="1"/>
  <c r="J1586" i="8" s="1"/>
  <c r="I1587" i="8" a="1"/>
  <c r="I1587" i="8" s="1"/>
  <c r="J1587" i="8" s="1"/>
  <c r="I1588" i="8" a="1"/>
  <c r="I1588" i="8" s="1"/>
  <c r="J1588" i="8" s="1"/>
  <c r="I1589" i="8" a="1"/>
  <c r="I1589" i="8" s="1"/>
  <c r="J1589" i="8" s="1"/>
  <c r="I1590" i="8" a="1"/>
  <c r="I1590" i="8" s="1"/>
  <c r="J1590" i="8" s="1"/>
  <c r="I1591" i="8" a="1"/>
  <c r="I1591" i="8" s="1"/>
  <c r="J1591" i="8" s="1"/>
  <c r="I1592" i="8" a="1"/>
  <c r="I1592" i="8" s="1"/>
  <c r="J1592" i="8" s="1"/>
  <c r="I1593" i="8" a="1"/>
  <c r="I1593" i="8" s="1"/>
  <c r="J1593" i="8" s="1"/>
  <c r="I1594" i="8" a="1"/>
  <c r="I1594" i="8" s="1"/>
  <c r="J1594" i="8" s="1"/>
  <c r="I1595" i="8" a="1"/>
  <c r="I1595" i="8" s="1"/>
  <c r="J1595" i="8" s="1"/>
  <c r="I1596" i="8" a="1"/>
  <c r="I1596" i="8" s="1"/>
  <c r="J1596" i="8" s="1"/>
  <c r="I1597" i="8" a="1"/>
  <c r="I1597" i="8" s="1"/>
  <c r="J1597" i="8" s="1"/>
  <c r="I1598" i="8" a="1"/>
  <c r="I1598" i="8" s="1"/>
  <c r="J1598" i="8" s="1"/>
  <c r="I1599" i="8" a="1"/>
  <c r="I1599" i="8" s="1"/>
  <c r="J1599" i="8" s="1"/>
  <c r="I1600" i="8" a="1"/>
  <c r="I1600" i="8" s="1"/>
  <c r="J1600" i="8" s="1"/>
  <c r="I1601" i="8" a="1"/>
  <c r="I1601" i="8" s="1"/>
  <c r="J1601" i="8" s="1"/>
  <c r="I1602" i="8" a="1"/>
  <c r="I1602" i="8" s="1"/>
  <c r="J1602" i="8" s="1"/>
  <c r="I4" i="8" a="1"/>
  <c r="I4" i="8" s="1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4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580" i="8"/>
  <c r="D1604" i="3"/>
  <c r="D1603" i="3"/>
  <c r="D94" i="6" s="1"/>
  <c r="C1604" i="3"/>
  <c r="C1603" i="3"/>
  <c r="B1604" i="3"/>
  <c r="B1603" i="3"/>
  <c r="M1604" i="3"/>
  <c r="M1603" i="3"/>
  <c r="L1604" i="3"/>
  <c r="L1603" i="3"/>
  <c r="L273" i="6" s="1"/>
  <c r="K1604" i="3"/>
  <c r="K1603" i="3"/>
  <c r="J1604" i="3"/>
  <c r="J1603" i="3"/>
  <c r="I1604" i="3"/>
  <c r="I1603" i="3"/>
  <c r="H1604" i="3"/>
  <c r="H1603" i="3"/>
  <c r="G1604" i="3"/>
  <c r="G1603" i="3"/>
  <c r="F1604" i="3"/>
  <c r="F1603" i="3"/>
  <c r="E1604" i="3"/>
  <c r="E1603" i="3"/>
  <c r="C24" i="7" a="1"/>
  <c r="C24" i="7" s="1"/>
  <c r="C17" i="7"/>
  <c r="D17" i="7" s="1"/>
  <c r="C16" i="7"/>
  <c r="D16" i="7" s="1"/>
  <c r="C15" i="7"/>
  <c r="D15" i="7" s="1"/>
  <c r="C14" i="7"/>
  <c r="E14" i="7" s="1"/>
  <c r="C13" i="7"/>
  <c r="E13" i="7" s="1"/>
  <c r="C12" i="7"/>
  <c r="E12" i="7" s="1"/>
  <c r="C11" i="7"/>
  <c r="E11" i="7" s="1"/>
  <c r="C10" i="7"/>
  <c r="E10" i="7" s="1"/>
  <c r="C9" i="7"/>
  <c r="D9" i="7" s="1"/>
  <c r="C8" i="7"/>
  <c r="D8" i="7" s="1"/>
  <c r="C7" i="7"/>
  <c r="E7" i="7" s="1"/>
  <c r="Q3" i="3"/>
  <c r="Q4" i="3"/>
  <c r="Q5" i="3"/>
  <c r="Q6" i="3"/>
  <c r="Q7" i="3"/>
  <c r="Q8" i="3"/>
  <c r="Q9" i="3"/>
  <c r="Q10" i="3"/>
  <c r="Q11" i="3"/>
  <c r="Q12" i="3"/>
  <c r="Q13" i="3"/>
  <c r="Q2" i="3"/>
  <c r="O2" i="3"/>
  <c r="N2" i="3"/>
  <c r="P5" i="3" s="1"/>
  <c r="B1297" i="6" l="1"/>
  <c r="B910" i="6"/>
  <c r="M27" i="9"/>
  <c r="B1393" i="6"/>
  <c r="B1553" i="6"/>
  <c r="E8" i="6"/>
  <c r="M77" i="6"/>
  <c r="B584" i="6"/>
  <c r="B1128" i="6"/>
  <c r="K1426" i="6"/>
  <c r="B328" i="6"/>
  <c r="L505" i="6"/>
  <c r="D298" i="6"/>
  <c r="B1425" i="6"/>
  <c r="B1169" i="6"/>
  <c r="B456" i="6"/>
  <c r="D1557" i="6"/>
  <c r="D1470" i="6"/>
  <c r="D1366" i="6"/>
  <c r="D1205" i="6"/>
  <c r="D1017" i="6"/>
  <c r="D812" i="6"/>
  <c r="D608" i="6"/>
  <c r="E1528" i="6"/>
  <c r="E1272" i="6"/>
  <c r="E992" i="6"/>
  <c r="E649" i="6"/>
  <c r="E311" i="6"/>
  <c r="M1590" i="6"/>
  <c r="M1398" i="6"/>
  <c r="M1148" i="6"/>
  <c r="M909" i="6"/>
  <c r="M717" i="6"/>
  <c r="M461" i="6"/>
  <c r="M118" i="6"/>
  <c r="D1556" i="6"/>
  <c r="D1469" i="6"/>
  <c r="D1365" i="6"/>
  <c r="D1204" i="6"/>
  <c r="D1016" i="6"/>
  <c r="D810" i="6"/>
  <c r="D606" i="6"/>
  <c r="D248" i="6"/>
  <c r="E1527" i="6"/>
  <c r="E1271" i="6"/>
  <c r="E991" i="6"/>
  <c r="E648" i="6"/>
  <c r="E305" i="6"/>
  <c r="M1573" i="6"/>
  <c r="M1334" i="6"/>
  <c r="M1142" i="6"/>
  <c r="M892" i="6"/>
  <c r="M653" i="6"/>
  <c r="M380" i="6"/>
  <c r="M37" i="6"/>
  <c r="L179" i="6"/>
  <c r="D30" i="6"/>
  <c r="B1361" i="6"/>
  <c r="B1078" i="6"/>
  <c r="B200" i="6"/>
  <c r="D1534" i="6"/>
  <c r="D1452" i="6"/>
  <c r="D1333" i="6"/>
  <c r="D1162" i="6"/>
  <c r="D966" i="6"/>
  <c r="D761" i="6"/>
  <c r="D556" i="6"/>
  <c r="D196" i="6"/>
  <c r="E1464" i="6"/>
  <c r="E1208" i="6"/>
  <c r="E905" i="6"/>
  <c r="E567" i="6"/>
  <c r="E224" i="6"/>
  <c r="M1572" i="6"/>
  <c r="M1317" i="6"/>
  <c r="M1078" i="6"/>
  <c r="M886" i="6"/>
  <c r="M636" i="6"/>
  <c r="M374" i="6"/>
  <c r="M36" i="6"/>
  <c r="M26" i="9"/>
  <c r="B1585" i="6"/>
  <c r="B1329" i="6"/>
  <c r="B1012" i="6"/>
  <c r="B72" i="6"/>
  <c r="D1533" i="6"/>
  <c r="D1446" i="6"/>
  <c r="D1332" i="6"/>
  <c r="D1161" i="6"/>
  <c r="D964" i="6"/>
  <c r="D760" i="6"/>
  <c r="D554" i="6"/>
  <c r="D145" i="6"/>
  <c r="E1463" i="6"/>
  <c r="E1207" i="6"/>
  <c r="E904" i="6"/>
  <c r="E561" i="6"/>
  <c r="E223" i="6"/>
  <c r="M1508" i="6"/>
  <c r="M1316" i="6"/>
  <c r="M1061" i="6"/>
  <c r="M822" i="6"/>
  <c r="M630" i="6"/>
  <c r="M293" i="6"/>
  <c r="L1524" i="6"/>
  <c r="D1598" i="6"/>
  <c r="D1516" i="6"/>
  <c r="D1429" i="6"/>
  <c r="D1290" i="6"/>
  <c r="D1120" i="6"/>
  <c r="D914" i="6"/>
  <c r="D710" i="6"/>
  <c r="D504" i="6"/>
  <c r="E1400" i="6"/>
  <c r="E1144" i="6"/>
  <c r="E823" i="6"/>
  <c r="E480" i="6"/>
  <c r="E137" i="6"/>
  <c r="M1486" i="6"/>
  <c r="M1252" i="6"/>
  <c r="M1060" i="6"/>
  <c r="M805" i="6"/>
  <c r="M566" i="6"/>
  <c r="M292" i="6"/>
  <c r="L1386" i="6"/>
  <c r="M25" i="9"/>
  <c r="B1521" i="6"/>
  <c r="B1265" i="6"/>
  <c r="B807" i="6"/>
  <c r="D1597" i="6"/>
  <c r="D1510" i="6"/>
  <c r="D1428" i="6"/>
  <c r="D1289" i="6"/>
  <c r="D1118" i="6"/>
  <c r="D913" i="6"/>
  <c r="D708" i="6"/>
  <c r="D452" i="6"/>
  <c r="D42" i="6"/>
  <c r="E1399" i="6"/>
  <c r="E1143" i="6"/>
  <c r="E817" i="6"/>
  <c r="E479" i="6"/>
  <c r="E136" i="6"/>
  <c r="M1485" i="6"/>
  <c r="M1230" i="6"/>
  <c r="M996" i="6"/>
  <c r="M804" i="6"/>
  <c r="M549" i="6"/>
  <c r="M206" i="6"/>
  <c r="L1186" i="6"/>
  <c r="M24" i="9"/>
  <c r="B1489" i="6"/>
  <c r="B1233" i="6"/>
  <c r="B704" i="6"/>
  <c r="D1580" i="6"/>
  <c r="D1493" i="6"/>
  <c r="D1398" i="6"/>
  <c r="D1248" i="6"/>
  <c r="D1068" i="6"/>
  <c r="D864" i="6"/>
  <c r="D658" i="6"/>
  <c r="D401" i="6"/>
  <c r="E1592" i="6"/>
  <c r="E1336" i="6"/>
  <c r="E1079" i="6"/>
  <c r="E736" i="6"/>
  <c r="E393" i="6"/>
  <c r="E55" i="6"/>
  <c r="M1421" i="6"/>
  <c r="M1229" i="6"/>
  <c r="M974" i="6"/>
  <c r="M740" i="6"/>
  <c r="M548" i="6"/>
  <c r="M205" i="6"/>
  <c r="L954" i="6"/>
  <c r="K506" i="6"/>
  <c r="C149" i="6"/>
  <c r="B1457" i="6"/>
  <c r="B1201" i="6"/>
  <c r="D1574" i="6"/>
  <c r="D1492" i="6"/>
  <c r="D1397" i="6"/>
  <c r="D1246" i="6"/>
  <c r="D1066" i="6"/>
  <c r="D862" i="6"/>
  <c r="D657" i="6"/>
  <c r="D350" i="6"/>
  <c r="E1591" i="6"/>
  <c r="E1335" i="6"/>
  <c r="E1073" i="6"/>
  <c r="E735" i="6"/>
  <c r="E392" i="6"/>
  <c r="E49" i="6"/>
  <c r="M1404" i="6"/>
  <c r="M1165" i="6"/>
  <c r="M973" i="6"/>
  <c r="M718" i="6"/>
  <c r="M462" i="6"/>
  <c r="M124" i="6"/>
  <c r="L722" i="6"/>
  <c r="F7" i="6"/>
  <c r="F15" i="6"/>
  <c r="F23" i="6"/>
  <c r="F31" i="6"/>
  <c r="F39" i="6"/>
  <c r="F47" i="6"/>
  <c r="F55" i="6"/>
  <c r="F63" i="6"/>
  <c r="F71" i="6"/>
  <c r="F79" i="6"/>
  <c r="F87" i="6"/>
  <c r="F95" i="6"/>
  <c r="F103" i="6"/>
  <c r="F111" i="6"/>
  <c r="F119" i="6"/>
  <c r="F127" i="6"/>
  <c r="F135" i="6"/>
  <c r="F143" i="6"/>
  <c r="F151" i="6"/>
  <c r="F159" i="6"/>
  <c r="F167" i="6"/>
  <c r="F175" i="6"/>
  <c r="F183" i="6"/>
  <c r="F191" i="6"/>
  <c r="F199" i="6"/>
  <c r="F207" i="6"/>
  <c r="F215" i="6"/>
  <c r="F223" i="6"/>
  <c r="F231" i="6"/>
  <c r="F239" i="6"/>
  <c r="F247" i="6"/>
  <c r="F255" i="6"/>
  <c r="F263" i="6"/>
  <c r="F271" i="6"/>
  <c r="F279" i="6"/>
  <c r="F287" i="6"/>
  <c r="F295" i="6"/>
  <c r="F303" i="6"/>
  <c r="F311" i="6"/>
  <c r="F319" i="6"/>
  <c r="F327" i="6"/>
  <c r="F335" i="6"/>
  <c r="F343" i="6"/>
  <c r="F351" i="6"/>
  <c r="F359" i="6"/>
  <c r="F367" i="6"/>
  <c r="F375" i="6"/>
  <c r="F383" i="6"/>
  <c r="F391" i="6"/>
  <c r="F399" i="6"/>
  <c r="F407" i="6"/>
  <c r="F415" i="6"/>
  <c r="F423" i="6"/>
  <c r="F431" i="6"/>
  <c r="F439" i="6"/>
  <c r="F447" i="6"/>
  <c r="F455" i="6"/>
  <c r="F463" i="6"/>
  <c r="F471" i="6"/>
  <c r="F479" i="6"/>
  <c r="F487" i="6"/>
  <c r="F495" i="6"/>
  <c r="F503" i="6"/>
  <c r="F511" i="6"/>
  <c r="F519" i="6"/>
  <c r="F527" i="6"/>
  <c r="F535" i="6"/>
  <c r="F543" i="6"/>
  <c r="F551" i="6"/>
  <c r="F559" i="6"/>
  <c r="F567" i="6"/>
  <c r="F575" i="6"/>
  <c r="F583" i="6"/>
  <c r="F591" i="6"/>
  <c r="F599" i="6"/>
  <c r="F607" i="6"/>
  <c r="F615" i="6"/>
  <c r="F623" i="6"/>
  <c r="F631" i="6"/>
  <c r="F639" i="6"/>
  <c r="F647" i="6"/>
  <c r="F655" i="6"/>
  <c r="F663" i="6"/>
  <c r="F671" i="6"/>
  <c r="F679" i="6"/>
  <c r="F687" i="6"/>
  <c r="F695" i="6"/>
  <c r="F703" i="6"/>
  <c r="F711" i="6"/>
  <c r="F719" i="6"/>
  <c r="F727" i="6"/>
  <c r="F735" i="6"/>
  <c r="F743" i="6"/>
  <c r="F751" i="6"/>
  <c r="F759" i="6"/>
  <c r="F767" i="6"/>
  <c r="F775" i="6"/>
  <c r="F783" i="6"/>
  <c r="F791" i="6"/>
  <c r="F799" i="6"/>
  <c r="F807" i="6"/>
  <c r="F815" i="6"/>
  <c r="F823" i="6"/>
  <c r="F831" i="6"/>
  <c r="F839" i="6"/>
  <c r="F847" i="6"/>
  <c r="F855" i="6"/>
  <c r="F863" i="6"/>
  <c r="F871" i="6"/>
  <c r="F879" i="6"/>
  <c r="F887" i="6"/>
  <c r="F895" i="6"/>
  <c r="F12" i="6"/>
  <c r="F21" i="6"/>
  <c r="F30" i="6"/>
  <c r="F40" i="6"/>
  <c r="F49" i="6"/>
  <c r="F58" i="6"/>
  <c r="F67" i="6"/>
  <c r="F76" i="6"/>
  <c r="F85" i="6"/>
  <c r="F94" i="6"/>
  <c r="F104" i="6"/>
  <c r="F113" i="6"/>
  <c r="F122" i="6"/>
  <c r="F131" i="6"/>
  <c r="F140" i="6"/>
  <c r="F149" i="6"/>
  <c r="F158" i="6"/>
  <c r="F168" i="6"/>
  <c r="F177" i="6"/>
  <c r="F186" i="6"/>
  <c r="F195" i="6"/>
  <c r="F204" i="6"/>
  <c r="F213" i="6"/>
  <c r="F222" i="6"/>
  <c r="F232" i="6"/>
  <c r="F241" i="6"/>
  <c r="F250" i="6"/>
  <c r="F259" i="6"/>
  <c r="F268" i="6"/>
  <c r="F277" i="6"/>
  <c r="F286" i="6"/>
  <c r="F296" i="6"/>
  <c r="F305" i="6"/>
  <c r="F314" i="6"/>
  <c r="F323" i="6"/>
  <c r="F332" i="6"/>
  <c r="F341" i="6"/>
  <c r="F350" i="6"/>
  <c r="F360" i="6"/>
  <c r="F369" i="6"/>
  <c r="F378" i="6"/>
  <c r="F387" i="6"/>
  <c r="F396" i="6"/>
  <c r="F405" i="6"/>
  <c r="F414" i="6"/>
  <c r="F424" i="6"/>
  <c r="F433" i="6"/>
  <c r="F442" i="6"/>
  <c r="F451" i="6"/>
  <c r="F460" i="6"/>
  <c r="F469" i="6"/>
  <c r="F478" i="6"/>
  <c r="F488" i="6"/>
  <c r="F497" i="6"/>
  <c r="F506" i="6"/>
  <c r="F515" i="6"/>
  <c r="F524" i="6"/>
  <c r="F533" i="6"/>
  <c r="F542" i="6"/>
  <c r="F552" i="6"/>
  <c r="F561" i="6"/>
  <c r="F570" i="6"/>
  <c r="F579" i="6"/>
  <c r="F588" i="6"/>
  <c r="F597" i="6"/>
  <c r="F606" i="6"/>
  <c r="F616" i="6"/>
  <c r="F625" i="6"/>
  <c r="F634" i="6"/>
  <c r="F643" i="6"/>
  <c r="F652" i="6"/>
  <c r="F661" i="6"/>
  <c r="F670" i="6"/>
  <c r="F680" i="6"/>
  <c r="F689" i="6"/>
  <c r="F698" i="6"/>
  <c r="F707" i="6"/>
  <c r="F716" i="6"/>
  <c r="F725" i="6"/>
  <c r="F734" i="6"/>
  <c r="F744" i="6"/>
  <c r="F753" i="6"/>
  <c r="F762" i="6"/>
  <c r="F771" i="6"/>
  <c r="F780" i="6"/>
  <c r="F789" i="6"/>
  <c r="F798" i="6"/>
  <c r="F808" i="6"/>
  <c r="F817" i="6"/>
  <c r="F826" i="6"/>
  <c r="F835" i="6"/>
  <c r="F844" i="6"/>
  <c r="F853" i="6"/>
  <c r="F862" i="6"/>
  <c r="F872" i="6"/>
  <c r="F881" i="6"/>
  <c r="F890" i="6"/>
  <c r="F899" i="6"/>
  <c r="F907" i="6"/>
  <c r="F915" i="6"/>
  <c r="F923" i="6"/>
  <c r="F931" i="6"/>
  <c r="F939" i="6"/>
  <c r="F947" i="6"/>
  <c r="F955" i="6"/>
  <c r="F963" i="6"/>
  <c r="F971" i="6"/>
  <c r="F979" i="6"/>
  <c r="F987" i="6"/>
  <c r="F995" i="6"/>
  <c r="F1003" i="6"/>
  <c r="F1011" i="6"/>
  <c r="F1019" i="6"/>
  <c r="F1027" i="6"/>
  <c r="F1035" i="6"/>
  <c r="F1043" i="6"/>
  <c r="F1051" i="6"/>
  <c r="F1059" i="6"/>
  <c r="F1067" i="6"/>
  <c r="F1075" i="6"/>
  <c r="F1083" i="6"/>
  <c r="F1091" i="6"/>
  <c r="F1099" i="6"/>
  <c r="F1107" i="6"/>
  <c r="F1115" i="6"/>
  <c r="F1123" i="6"/>
  <c r="F1131" i="6"/>
  <c r="F1139" i="6"/>
  <c r="F1147" i="6"/>
  <c r="F1155" i="6"/>
  <c r="F1163" i="6"/>
  <c r="F1171" i="6"/>
  <c r="F1179" i="6"/>
  <c r="F1187" i="6"/>
  <c r="F1195" i="6"/>
  <c r="F1203" i="6"/>
  <c r="F1211" i="6"/>
  <c r="F1219" i="6"/>
  <c r="F1227" i="6"/>
  <c r="F1235" i="6"/>
  <c r="F1243" i="6"/>
  <c r="F1251" i="6"/>
  <c r="F1259" i="6"/>
  <c r="F1267" i="6"/>
  <c r="F1275" i="6"/>
  <c r="F1283" i="6"/>
  <c r="F1291" i="6"/>
  <c r="F1299" i="6"/>
  <c r="F1307" i="6"/>
  <c r="F1315" i="6"/>
  <c r="F1323" i="6"/>
  <c r="F1331" i="6"/>
  <c r="F1339" i="6"/>
  <c r="F1347" i="6"/>
  <c r="F1355" i="6"/>
  <c r="F1363" i="6"/>
  <c r="F1371" i="6"/>
  <c r="F1379" i="6"/>
  <c r="F1387" i="6"/>
  <c r="F1395" i="6"/>
  <c r="F1403" i="6"/>
  <c r="F1411" i="6"/>
  <c r="F1419" i="6"/>
  <c r="F1427" i="6"/>
  <c r="F1435" i="6"/>
  <c r="F1443" i="6"/>
  <c r="F1451" i="6"/>
  <c r="F1459" i="6"/>
  <c r="F1467" i="6"/>
  <c r="F1475" i="6"/>
  <c r="F1483" i="6"/>
  <c r="F1491" i="6"/>
  <c r="F1499" i="6"/>
  <c r="F1507" i="6"/>
  <c r="F1515" i="6"/>
  <c r="F1523" i="6"/>
  <c r="F1531" i="6"/>
  <c r="F1539" i="6"/>
  <c r="F1547" i="6"/>
  <c r="F1555" i="6"/>
  <c r="F1563" i="6"/>
  <c r="F1571" i="6"/>
  <c r="F1579" i="6"/>
  <c r="F1587" i="6"/>
  <c r="F1595" i="6"/>
  <c r="F1603" i="6"/>
  <c r="F13" i="6"/>
  <c r="F24" i="6"/>
  <c r="F34" i="6"/>
  <c r="F44" i="6"/>
  <c r="F54" i="6"/>
  <c r="F65" i="6"/>
  <c r="F75" i="6"/>
  <c r="F86" i="6"/>
  <c r="F97" i="6"/>
  <c r="F107" i="6"/>
  <c r="F117" i="6"/>
  <c r="F128" i="6"/>
  <c r="F138" i="6"/>
  <c r="F148" i="6"/>
  <c r="F160" i="6"/>
  <c r="F170" i="6"/>
  <c r="F180" i="6"/>
  <c r="F190" i="6"/>
  <c r="F201" i="6"/>
  <c r="F211" i="6"/>
  <c r="F221" i="6"/>
  <c r="F233" i="6"/>
  <c r="F243" i="6"/>
  <c r="F253" i="6"/>
  <c r="F264" i="6"/>
  <c r="F274" i="6"/>
  <c r="F284" i="6"/>
  <c r="F294" i="6"/>
  <c r="F306" i="6"/>
  <c r="F316" i="6"/>
  <c r="F326" i="6"/>
  <c r="F337" i="6"/>
  <c r="F347" i="6"/>
  <c r="F357" i="6"/>
  <c r="F368" i="6"/>
  <c r="F379" i="6"/>
  <c r="F389" i="6"/>
  <c r="F400" i="6"/>
  <c r="F410" i="6"/>
  <c r="F420" i="6"/>
  <c r="F430" i="6"/>
  <c r="F441" i="6"/>
  <c r="F452" i="6"/>
  <c r="F462" i="6"/>
  <c r="F473" i="6"/>
  <c r="F483" i="6"/>
  <c r="F493" i="6"/>
  <c r="F504" i="6"/>
  <c r="F514" i="6"/>
  <c r="F525" i="6"/>
  <c r="F536" i="6"/>
  <c r="F546" i="6"/>
  <c r="F556" i="6"/>
  <c r="F566" i="6"/>
  <c r="F577" i="6"/>
  <c r="F587" i="6"/>
  <c r="F598" i="6"/>
  <c r="F609" i="6"/>
  <c r="F619" i="6"/>
  <c r="F629" i="6"/>
  <c r="F640" i="6"/>
  <c r="F650" i="6"/>
  <c r="F660" i="6"/>
  <c r="F672" i="6"/>
  <c r="F682" i="6"/>
  <c r="F692" i="6"/>
  <c r="F702" i="6"/>
  <c r="F713" i="6"/>
  <c r="F723" i="6"/>
  <c r="F733" i="6"/>
  <c r="F745" i="6"/>
  <c r="F755" i="6"/>
  <c r="F765" i="6"/>
  <c r="F776" i="6"/>
  <c r="F786" i="6"/>
  <c r="F796" i="6"/>
  <c r="F806" i="6"/>
  <c r="F818" i="6"/>
  <c r="F828" i="6"/>
  <c r="F838" i="6"/>
  <c r="F849" i="6"/>
  <c r="F859" i="6"/>
  <c r="F869" i="6"/>
  <c r="F880" i="6"/>
  <c r="F891" i="6"/>
  <c r="F901" i="6"/>
  <c r="F910" i="6"/>
  <c r="F919" i="6"/>
  <c r="F928" i="6"/>
  <c r="F937" i="6"/>
  <c r="F946" i="6"/>
  <c r="F956" i="6"/>
  <c r="F965" i="6"/>
  <c r="F974" i="6"/>
  <c r="F983" i="6"/>
  <c r="F992" i="6"/>
  <c r="F1001" i="6"/>
  <c r="F1010" i="6"/>
  <c r="F1020" i="6"/>
  <c r="F1029" i="6"/>
  <c r="F1038" i="6"/>
  <c r="F1047" i="6"/>
  <c r="F1056" i="6"/>
  <c r="F1065" i="6"/>
  <c r="F1074" i="6"/>
  <c r="F1084" i="6"/>
  <c r="F1093" i="6"/>
  <c r="F1102" i="6"/>
  <c r="F1111" i="6"/>
  <c r="F1120" i="6"/>
  <c r="F1129" i="6"/>
  <c r="F1138" i="6"/>
  <c r="F1148" i="6"/>
  <c r="F1157" i="6"/>
  <c r="F1166" i="6"/>
  <c r="F1175" i="6"/>
  <c r="F1184" i="6"/>
  <c r="F1193" i="6"/>
  <c r="F1202" i="6"/>
  <c r="F1212" i="6"/>
  <c r="F1221" i="6"/>
  <c r="F1230" i="6"/>
  <c r="F1239" i="6"/>
  <c r="F1248" i="6"/>
  <c r="F1257" i="6"/>
  <c r="F1266" i="6"/>
  <c r="F1276" i="6"/>
  <c r="F1285" i="6"/>
  <c r="F1294" i="6"/>
  <c r="F1303" i="6"/>
  <c r="F1312" i="6"/>
  <c r="F1321" i="6"/>
  <c r="F1330" i="6"/>
  <c r="F1340" i="6"/>
  <c r="F1349" i="6"/>
  <c r="F1358" i="6"/>
  <c r="F1367" i="6"/>
  <c r="F1376" i="6"/>
  <c r="F1385" i="6"/>
  <c r="F1394" i="6"/>
  <c r="F1404" i="6"/>
  <c r="F1413" i="6"/>
  <c r="F1422" i="6"/>
  <c r="F1431" i="6"/>
  <c r="F1440" i="6"/>
  <c r="F1449" i="6"/>
  <c r="F1458" i="6"/>
  <c r="F1468" i="6"/>
  <c r="F1477" i="6"/>
  <c r="F1486" i="6"/>
  <c r="F1495" i="6"/>
  <c r="F1504" i="6"/>
  <c r="F1513" i="6"/>
  <c r="F1522" i="6"/>
  <c r="F1532" i="6"/>
  <c r="F1541" i="6"/>
  <c r="F1550" i="6"/>
  <c r="F1559" i="6"/>
  <c r="F1568" i="6"/>
  <c r="F1577" i="6"/>
  <c r="F1586" i="6"/>
  <c r="F1596" i="6"/>
  <c r="F14" i="6"/>
  <c r="F25" i="6"/>
  <c r="F35" i="6"/>
  <c r="F45" i="6"/>
  <c r="F56" i="6"/>
  <c r="F66" i="6"/>
  <c r="F77" i="6"/>
  <c r="F88" i="6"/>
  <c r="F98" i="6"/>
  <c r="F108" i="6"/>
  <c r="F118" i="6"/>
  <c r="F129" i="6"/>
  <c r="F139" i="6"/>
  <c r="F150" i="6"/>
  <c r="F161" i="6"/>
  <c r="F171" i="6"/>
  <c r="F181" i="6"/>
  <c r="F192" i="6"/>
  <c r="F202" i="6"/>
  <c r="F212" i="6"/>
  <c r="F224" i="6"/>
  <c r="F234" i="6"/>
  <c r="F244" i="6"/>
  <c r="F254" i="6"/>
  <c r="F265" i="6"/>
  <c r="F275" i="6"/>
  <c r="F285" i="6"/>
  <c r="F297" i="6"/>
  <c r="F307" i="6"/>
  <c r="F317" i="6"/>
  <c r="F328" i="6"/>
  <c r="F338" i="6"/>
  <c r="F348" i="6"/>
  <c r="F358" i="6"/>
  <c r="F370" i="6"/>
  <c r="F380" i="6"/>
  <c r="F390" i="6"/>
  <c r="F401" i="6"/>
  <c r="F411" i="6"/>
  <c r="F421" i="6"/>
  <c r="F432" i="6"/>
  <c r="F443" i="6"/>
  <c r="F453" i="6"/>
  <c r="F464" i="6"/>
  <c r="F474" i="6"/>
  <c r="F484" i="6"/>
  <c r="F494" i="6"/>
  <c r="F505" i="6"/>
  <c r="F516" i="6"/>
  <c r="F526" i="6"/>
  <c r="F537" i="6"/>
  <c r="F547" i="6"/>
  <c r="F557" i="6"/>
  <c r="F568" i="6"/>
  <c r="F578" i="6"/>
  <c r="F589" i="6"/>
  <c r="F600" i="6"/>
  <c r="F610" i="6"/>
  <c r="F620" i="6"/>
  <c r="F630" i="6"/>
  <c r="F641" i="6"/>
  <c r="F651" i="6"/>
  <c r="F662" i="6"/>
  <c r="F673" i="6"/>
  <c r="F683" i="6"/>
  <c r="F693" i="6"/>
  <c r="F704" i="6"/>
  <c r="F714" i="6"/>
  <c r="F724" i="6"/>
  <c r="F736" i="6"/>
  <c r="F746" i="6"/>
  <c r="F756" i="6"/>
  <c r="F766" i="6"/>
  <c r="F777" i="6"/>
  <c r="F787" i="6"/>
  <c r="F797" i="6"/>
  <c r="F809" i="6"/>
  <c r="F819" i="6"/>
  <c r="F829" i="6"/>
  <c r="F840" i="6"/>
  <c r="F850" i="6"/>
  <c r="F860" i="6"/>
  <c r="F870" i="6"/>
  <c r="F882" i="6"/>
  <c r="F892" i="6"/>
  <c r="F902" i="6"/>
  <c r="F911" i="6"/>
  <c r="F920" i="6"/>
  <c r="F929" i="6"/>
  <c r="F938" i="6"/>
  <c r="F948" i="6"/>
  <c r="F957" i="6"/>
  <c r="F966" i="6"/>
  <c r="F975" i="6"/>
  <c r="F984" i="6"/>
  <c r="F993" i="6"/>
  <c r="F1002" i="6"/>
  <c r="F1012" i="6"/>
  <c r="F1021" i="6"/>
  <c r="F1030" i="6"/>
  <c r="F1039" i="6"/>
  <c r="F1048" i="6"/>
  <c r="F1057" i="6"/>
  <c r="F1066" i="6"/>
  <c r="F1076" i="6"/>
  <c r="F1085" i="6"/>
  <c r="F1094" i="6"/>
  <c r="F1103" i="6"/>
  <c r="F1112" i="6"/>
  <c r="F1121" i="6"/>
  <c r="F1130" i="6"/>
  <c r="F1140" i="6"/>
  <c r="F1149" i="6"/>
  <c r="F1158" i="6"/>
  <c r="F1167" i="6"/>
  <c r="F1176" i="6"/>
  <c r="F1185" i="6"/>
  <c r="F1194" i="6"/>
  <c r="F1204" i="6"/>
  <c r="F1213" i="6"/>
  <c r="F1222" i="6"/>
  <c r="F1231" i="6"/>
  <c r="F1240" i="6"/>
  <c r="F1249" i="6"/>
  <c r="F1258" i="6"/>
  <c r="F1268" i="6"/>
  <c r="F1277" i="6"/>
  <c r="F1286" i="6"/>
  <c r="F1295" i="6"/>
  <c r="F1304" i="6"/>
  <c r="F1313" i="6"/>
  <c r="F1322" i="6"/>
  <c r="F1332" i="6"/>
  <c r="F1341" i="6"/>
  <c r="F1350" i="6"/>
  <c r="F1359" i="6"/>
  <c r="F1368" i="6"/>
  <c r="F1377" i="6"/>
  <c r="F1386" i="6"/>
  <c r="F1396" i="6"/>
  <c r="F1405" i="6"/>
  <c r="F1414" i="6"/>
  <c r="F1423" i="6"/>
  <c r="F1432" i="6"/>
  <c r="F1441" i="6"/>
  <c r="F1450" i="6"/>
  <c r="F1460" i="6"/>
  <c r="F1469" i="6"/>
  <c r="F1478" i="6"/>
  <c r="F1487" i="6"/>
  <c r="F1496" i="6"/>
  <c r="F1505" i="6"/>
  <c r="F1514" i="6"/>
  <c r="F1524" i="6"/>
  <c r="F1533" i="6"/>
  <c r="F1542" i="6"/>
  <c r="F1551" i="6"/>
  <c r="F1560" i="6"/>
  <c r="F1569" i="6"/>
  <c r="F1578" i="6"/>
  <c r="F1588" i="6"/>
  <c r="F1597" i="6"/>
  <c r="F11" i="6"/>
  <c r="F27" i="6"/>
  <c r="F41" i="6"/>
  <c r="F53" i="6"/>
  <c r="F69" i="6"/>
  <c r="F82" i="6"/>
  <c r="F96" i="6"/>
  <c r="F110" i="6"/>
  <c r="F124" i="6"/>
  <c r="F137" i="6"/>
  <c r="F153" i="6"/>
  <c r="F165" i="6"/>
  <c r="F179" i="6"/>
  <c r="F194" i="6"/>
  <c r="F208" i="6"/>
  <c r="F220" i="6"/>
  <c r="F236" i="6"/>
  <c r="F249" i="6"/>
  <c r="F262" i="6"/>
  <c r="F278" i="6"/>
  <c r="F291" i="6"/>
  <c r="F304" i="6"/>
  <c r="F320" i="6"/>
  <c r="F333" i="6"/>
  <c r="F346" i="6"/>
  <c r="F362" i="6"/>
  <c r="F374" i="6"/>
  <c r="F388" i="6"/>
  <c r="F403" i="6"/>
  <c r="F417" i="6"/>
  <c r="F429" i="6"/>
  <c r="F445" i="6"/>
  <c r="F458" i="6"/>
  <c r="F472" i="6"/>
  <c r="F486" i="6"/>
  <c r="F500" i="6"/>
  <c r="F513" i="6"/>
  <c r="F529" i="6"/>
  <c r="F541" i="6"/>
  <c r="F555" i="6"/>
  <c r="F571" i="6"/>
  <c r="F584" i="6"/>
  <c r="F596" i="6"/>
  <c r="F612" i="6"/>
  <c r="F626" i="6"/>
  <c r="F638" i="6"/>
  <c r="F654" i="6"/>
  <c r="F667" i="6"/>
  <c r="F681" i="6"/>
  <c r="F696" i="6"/>
  <c r="F709" i="6"/>
  <c r="F722" i="6"/>
  <c r="F738" i="6"/>
  <c r="F750" i="6"/>
  <c r="F764" i="6"/>
  <c r="F779" i="6"/>
  <c r="F793" i="6"/>
  <c r="F805" i="6"/>
  <c r="F821" i="6"/>
  <c r="F834" i="6"/>
  <c r="F848" i="6"/>
  <c r="F864" i="6"/>
  <c r="F876" i="6"/>
  <c r="F889" i="6"/>
  <c r="F904" i="6"/>
  <c r="F916" i="6"/>
  <c r="F927" i="6"/>
  <c r="F941" i="6"/>
  <c r="F952" i="6"/>
  <c r="F964" i="6"/>
  <c r="F977" i="6"/>
  <c r="F989" i="6"/>
  <c r="F1000" i="6"/>
  <c r="F1014" i="6"/>
  <c r="F1025" i="6"/>
  <c r="F1037" i="6"/>
  <c r="F1050" i="6"/>
  <c r="F1062" i="6"/>
  <c r="F1073" i="6"/>
  <c r="F1087" i="6"/>
  <c r="F1098" i="6"/>
  <c r="F1110" i="6"/>
  <c r="F1124" i="6"/>
  <c r="F1135" i="6"/>
  <c r="F1146" i="6"/>
  <c r="F1160" i="6"/>
  <c r="F1172" i="6"/>
  <c r="F1183" i="6"/>
  <c r="F1197" i="6"/>
  <c r="F1208" i="6"/>
  <c r="F1220" i="6"/>
  <c r="F1233" i="6"/>
  <c r="F1245" i="6"/>
  <c r="F1256" i="6"/>
  <c r="F1270" i="6"/>
  <c r="F1281" i="6"/>
  <c r="F1293" i="6"/>
  <c r="F1306" i="6"/>
  <c r="F1318" i="6"/>
  <c r="F1329" i="6"/>
  <c r="F1343" i="6"/>
  <c r="F1354" i="6"/>
  <c r="F1366" i="6"/>
  <c r="F1380" i="6"/>
  <c r="F1391" i="6"/>
  <c r="F1402" i="6"/>
  <c r="F1416" i="6"/>
  <c r="F1428" i="6"/>
  <c r="F1439" i="6"/>
  <c r="F1453" i="6"/>
  <c r="F1464" i="6"/>
  <c r="F1476" i="6"/>
  <c r="F1489" i="6"/>
  <c r="F1501" i="6"/>
  <c r="F1512" i="6"/>
  <c r="F1526" i="6"/>
  <c r="F1537" i="6"/>
  <c r="F1549" i="6"/>
  <c r="F1562" i="6"/>
  <c r="F1574" i="6"/>
  <c r="F1585" i="6"/>
  <c r="F1599" i="6"/>
  <c r="F16" i="6"/>
  <c r="F28" i="6"/>
  <c r="F42" i="6"/>
  <c r="F57" i="6"/>
  <c r="F70" i="6"/>
  <c r="F83" i="6"/>
  <c r="F99" i="6"/>
  <c r="F112" i="6"/>
  <c r="F125" i="6"/>
  <c r="F141" i="6"/>
  <c r="F154" i="6"/>
  <c r="F166" i="6"/>
  <c r="F182" i="6"/>
  <c r="F196" i="6"/>
  <c r="F209" i="6"/>
  <c r="F225" i="6"/>
  <c r="F237" i="6"/>
  <c r="F251" i="6"/>
  <c r="F266" i="6"/>
  <c r="F280" i="6"/>
  <c r="F292" i="6"/>
  <c r="F308" i="6"/>
  <c r="F321" i="6"/>
  <c r="F334" i="6"/>
  <c r="F349" i="6"/>
  <c r="F17" i="6"/>
  <c r="F29" i="6"/>
  <c r="F43" i="6"/>
  <c r="F59" i="6"/>
  <c r="F72" i="6"/>
  <c r="F84" i="6"/>
  <c r="F100" i="6"/>
  <c r="F114" i="6"/>
  <c r="F126" i="6"/>
  <c r="F142" i="6"/>
  <c r="F155" i="6"/>
  <c r="F169" i="6"/>
  <c r="F184" i="6"/>
  <c r="F197" i="6"/>
  <c r="F210" i="6"/>
  <c r="F226" i="6"/>
  <c r="F238" i="6"/>
  <c r="F252" i="6"/>
  <c r="F267" i="6"/>
  <c r="F281" i="6"/>
  <c r="F293" i="6"/>
  <c r="F309" i="6"/>
  <c r="F322" i="6"/>
  <c r="F336" i="6"/>
  <c r="F352" i="6"/>
  <c r="F364" i="6"/>
  <c r="F377" i="6"/>
  <c r="F393" i="6"/>
  <c r="F406" i="6"/>
  <c r="F419" i="6"/>
  <c r="F435" i="6"/>
  <c r="F448" i="6"/>
  <c r="F461" i="6"/>
  <c r="F476" i="6"/>
  <c r="F490" i="6"/>
  <c r="F502" i="6"/>
  <c r="F518" i="6"/>
  <c r="F531" i="6"/>
  <c r="F545" i="6"/>
  <c r="F560" i="6"/>
  <c r="F573" i="6"/>
  <c r="F586" i="6"/>
  <c r="F602" i="6"/>
  <c r="F614" i="6"/>
  <c r="F628" i="6"/>
  <c r="F644" i="6"/>
  <c r="F657" i="6"/>
  <c r="F669" i="6"/>
  <c r="F685" i="6"/>
  <c r="F699" i="6"/>
  <c r="F712" i="6"/>
  <c r="F728" i="6"/>
  <c r="F740" i="6"/>
  <c r="F754" i="6"/>
  <c r="F769" i="6"/>
  <c r="F782" i="6"/>
  <c r="F795" i="6"/>
  <c r="F811" i="6"/>
  <c r="F824" i="6"/>
  <c r="F837" i="6"/>
  <c r="F852" i="6"/>
  <c r="F866" i="6"/>
  <c r="F878" i="6"/>
  <c r="F894" i="6"/>
  <c r="F906" i="6"/>
  <c r="F918" i="6"/>
  <c r="F932" i="6"/>
  <c r="F943" i="6"/>
  <c r="F954" i="6"/>
  <c r="F968" i="6"/>
  <c r="F980" i="6"/>
  <c r="F991" i="6"/>
  <c r="F1005" i="6"/>
  <c r="F1016" i="6"/>
  <c r="F1028" i="6"/>
  <c r="F1041" i="6"/>
  <c r="F1053" i="6"/>
  <c r="F1064" i="6"/>
  <c r="F1078" i="6"/>
  <c r="F1089" i="6"/>
  <c r="F1101" i="6"/>
  <c r="F1114" i="6"/>
  <c r="F1126" i="6"/>
  <c r="F1137" i="6"/>
  <c r="F1151" i="6"/>
  <c r="F1162" i="6"/>
  <c r="F1174" i="6"/>
  <c r="F1188" i="6"/>
  <c r="F1199" i="6"/>
  <c r="F1210" i="6"/>
  <c r="F1224" i="6"/>
  <c r="F1236" i="6"/>
  <c r="F1247" i="6"/>
  <c r="F1261" i="6"/>
  <c r="F1272" i="6"/>
  <c r="F1284" i="6"/>
  <c r="F1297" i="6"/>
  <c r="F1309" i="6"/>
  <c r="F1320" i="6"/>
  <c r="F1334" i="6"/>
  <c r="F1345" i="6"/>
  <c r="F1357" i="6"/>
  <c r="F1370" i="6"/>
  <c r="F1382" i="6"/>
  <c r="F1393" i="6"/>
  <c r="F1407" i="6"/>
  <c r="F1418" i="6"/>
  <c r="F1430" i="6"/>
  <c r="F1444" i="6"/>
  <c r="F1455" i="6"/>
  <c r="F1466" i="6"/>
  <c r="F1480" i="6"/>
  <c r="F1492" i="6"/>
  <c r="F1503" i="6"/>
  <c r="F1517" i="6"/>
  <c r="F1528" i="6"/>
  <c r="F1540" i="6"/>
  <c r="F1553" i="6"/>
  <c r="F1565" i="6"/>
  <c r="F1576" i="6"/>
  <c r="F1590" i="6"/>
  <c r="F1601" i="6"/>
  <c r="F18" i="6"/>
  <c r="F32" i="6"/>
  <c r="F46" i="6"/>
  <c r="F60" i="6"/>
  <c r="F73" i="6"/>
  <c r="F89" i="6"/>
  <c r="F101" i="6"/>
  <c r="F115" i="6"/>
  <c r="F130" i="6"/>
  <c r="F144" i="6"/>
  <c r="F156" i="6"/>
  <c r="F172" i="6"/>
  <c r="F185" i="6"/>
  <c r="F198" i="6"/>
  <c r="F214" i="6"/>
  <c r="F227" i="6"/>
  <c r="F240" i="6"/>
  <c r="F256" i="6"/>
  <c r="F269" i="6"/>
  <c r="F282" i="6"/>
  <c r="F298" i="6"/>
  <c r="F310" i="6"/>
  <c r="F324" i="6"/>
  <c r="F339" i="6"/>
  <c r="F353" i="6"/>
  <c r="F365" i="6"/>
  <c r="F381" i="6"/>
  <c r="F394" i="6"/>
  <c r="F408" i="6"/>
  <c r="F422" i="6"/>
  <c r="F436" i="6"/>
  <c r="F449" i="6"/>
  <c r="F465" i="6"/>
  <c r="F477" i="6"/>
  <c r="F491" i="6"/>
  <c r="F507" i="6"/>
  <c r="F520" i="6"/>
  <c r="F532" i="6"/>
  <c r="F548" i="6"/>
  <c r="F562" i="6"/>
  <c r="F574" i="6"/>
  <c r="F590" i="6"/>
  <c r="F603" i="6"/>
  <c r="F617" i="6"/>
  <c r="F632" i="6"/>
  <c r="F645" i="6"/>
  <c r="F658" i="6"/>
  <c r="F674" i="6"/>
  <c r="F686" i="6"/>
  <c r="F700" i="6"/>
  <c r="F715" i="6"/>
  <c r="F729" i="6"/>
  <c r="F741" i="6"/>
  <c r="F757" i="6"/>
  <c r="F770" i="6"/>
  <c r="F784" i="6"/>
  <c r="F800" i="6"/>
  <c r="F812" i="6"/>
  <c r="F825" i="6"/>
  <c r="F841" i="6"/>
  <c r="F854" i="6"/>
  <c r="F867" i="6"/>
  <c r="F883" i="6"/>
  <c r="F896" i="6"/>
  <c r="F908" i="6"/>
  <c r="F921" i="6"/>
  <c r="F933" i="6"/>
  <c r="F944" i="6"/>
  <c r="F958" i="6"/>
  <c r="F969" i="6"/>
  <c r="F981" i="6"/>
  <c r="F994" i="6"/>
  <c r="F1006" i="6"/>
  <c r="F1017" i="6"/>
  <c r="F1031" i="6"/>
  <c r="F1042" i="6"/>
  <c r="F1054" i="6"/>
  <c r="F1068" i="6"/>
  <c r="F1079" i="6"/>
  <c r="F1090" i="6"/>
  <c r="F1104" i="6"/>
  <c r="F1116" i="6"/>
  <c r="F1127" i="6"/>
  <c r="F1141" i="6"/>
  <c r="F1152" i="6"/>
  <c r="F1164" i="6"/>
  <c r="F1177" i="6"/>
  <c r="F1189" i="6"/>
  <c r="F1200" i="6"/>
  <c r="F1214" i="6"/>
  <c r="F1225" i="6"/>
  <c r="F1237" i="6"/>
  <c r="F1250" i="6"/>
  <c r="F1262" i="6"/>
  <c r="F1273" i="6"/>
  <c r="F1287" i="6"/>
  <c r="F1298" i="6"/>
  <c r="F1310" i="6"/>
  <c r="F1324" i="6"/>
  <c r="F1335" i="6"/>
  <c r="F1346" i="6"/>
  <c r="F1360" i="6"/>
  <c r="F1372" i="6"/>
  <c r="F1383" i="6"/>
  <c r="F1397" i="6"/>
  <c r="F1408" i="6"/>
  <c r="F1420" i="6"/>
  <c r="F1433" i="6"/>
  <c r="F1445" i="6"/>
  <c r="F1456" i="6"/>
  <c r="F1470" i="6"/>
  <c r="F1481" i="6"/>
  <c r="F1493" i="6"/>
  <c r="F1506" i="6"/>
  <c r="F1518" i="6"/>
  <c r="F1529" i="6"/>
  <c r="F1543" i="6"/>
  <c r="F1554" i="6"/>
  <c r="F1566" i="6"/>
  <c r="F1580" i="6"/>
  <c r="F1591" i="6"/>
  <c r="F1602" i="6"/>
  <c r="F6" i="6"/>
  <c r="F19" i="6"/>
  <c r="F33" i="6"/>
  <c r="F48" i="6"/>
  <c r="F61" i="6"/>
  <c r="F74" i="6"/>
  <c r="F90" i="6"/>
  <c r="F102" i="6"/>
  <c r="F116" i="6"/>
  <c r="F132" i="6"/>
  <c r="F145" i="6"/>
  <c r="F157" i="6"/>
  <c r="F173" i="6"/>
  <c r="F187" i="6"/>
  <c r="F200" i="6"/>
  <c r="F216" i="6"/>
  <c r="F228" i="6"/>
  <c r="F242" i="6"/>
  <c r="F257" i="6"/>
  <c r="F270" i="6"/>
  <c r="F283" i="6"/>
  <c r="F299" i="6"/>
  <c r="F312" i="6"/>
  <c r="F325" i="6"/>
  <c r="F340" i="6"/>
  <c r="F354" i="6"/>
  <c r="F366" i="6"/>
  <c r="F382" i="6"/>
  <c r="F395" i="6"/>
  <c r="F409" i="6"/>
  <c r="F425" i="6"/>
  <c r="F437" i="6"/>
  <c r="F450" i="6"/>
  <c r="F466" i="6"/>
  <c r="F480" i="6"/>
  <c r="F492" i="6"/>
  <c r="F508" i="6"/>
  <c r="F521" i="6"/>
  <c r="F534" i="6"/>
  <c r="F549" i="6"/>
  <c r="F563" i="6"/>
  <c r="F576" i="6"/>
  <c r="F592" i="6"/>
  <c r="F604" i="6"/>
  <c r="F618" i="6"/>
  <c r="F633" i="6"/>
  <c r="F646" i="6"/>
  <c r="F659" i="6"/>
  <c r="F675" i="6"/>
  <c r="F688" i="6"/>
  <c r="F701" i="6"/>
  <c r="F717" i="6"/>
  <c r="F730" i="6"/>
  <c r="F742" i="6"/>
  <c r="F758" i="6"/>
  <c r="F772" i="6"/>
  <c r="F785" i="6"/>
  <c r="F801" i="6"/>
  <c r="F813" i="6"/>
  <c r="F827" i="6"/>
  <c r="F842" i="6"/>
  <c r="F856" i="6"/>
  <c r="F868" i="6"/>
  <c r="F884" i="6"/>
  <c r="F897" i="6"/>
  <c r="F909" i="6"/>
  <c r="F922" i="6"/>
  <c r="F934" i="6"/>
  <c r="F945" i="6"/>
  <c r="F959" i="6"/>
  <c r="F970" i="6"/>
  <c r="F982" i="6"/>
  <c r="F996" i="6"/>
  <c r="F1007" i="6"/>
  <c r="F1018" i="6"/>
  <c r="F1032" i="6"/>
  <c r="F1044" i="6"/>
  <c r="F1055" i="6"/>
  <c r="F1069" i="6"/>
  <c r="F1080" i="6"/>
  <c r="F1092" i="6"/>
  <c r="F1105" i="6"/>
  <c r="F1117" i="6"/>
  <c r="F1128" i="6"/>
  <c r="F1142" i="6"/>
  <c r="F1153" i="6"/>
  <c r="F1165" i="6"/>
  <c r="F1178" i="6"/>
  <c r="F1190" i="6"/>
  <c r="F1201" i="6"/>
  <c r="F1215" i="6"/>
  <c r="F1226" i="6"/>
  <c r="F1238" i="6"/>
  <c r="F1252" i="6"/>
  <c r="F1263" i="6"/>
  <c r="F1274" i="6"/>
  <c r="F1288" i="6"/>
  <c r="F1300" i="6"/>
  <c r="F1311" i="6"/>
  <c r="F1325" i="6"/>
  <c r="F1336" i="6"/>
  <c r="F1348" i="6"/>
  <c r="F1361" i="6"/>
  <c r="F1373" i="6"/>
  <c r="F1384" i="6"/>
  <c r="F1398" i="6"/>
  <c r="F1409" i="6"/>
  <c r="F1421" i="6"/>
  <c r="F1434" i="6"/>
  <c r="F1446" i="6"/>
  <c r="F1457" i="6"/>
  <c r="F1471" i="6"/>
  <c r="F1482" i="6"/>
  <c r="F1494" i="6"/>
  <c r="F1508" i="6"/>
  <c r="F1519" i="6"/>
  <c r="F1530" i="6"/>
  <c r="F1544" i="6"/>
  <c r="F1556" i="6"/>
  <c r="F1567" i="6"/>
  <c r="F1581" i="6"/>
  <c r="F1592" i="6"/>
  <c r="F22" i="6"/>
  <c r="F62" i="6"/>
  <c r="F93" i="6"/>
  <c r="F134" i="6"/>
  <c r="F174" i="6"/>
  <c r="F206" i="6"/>
  <c r="F246" i="6"/>
  <c r="F288" i="6"/>
  <c r="F318" i="6"/>
  <c r="F356" i="6"/>
  <c r="F385" i="6"/>
  <c r="F413" i="6"/>
  <c r="F440" i="6"/>
  <c r="F468" i="6"/>
  <c r="F498" i="6"/>
  <c r="F523" i="6"/>
  <c r="F553" i="6"/>
  <c r="F581" i="6"/>
  <c r="F608" i="6"/>
  <c r="F636" i="6"/>
  <c r="F665" i="6"/>
  <c r="F691" i="6"/>
  <c r="F720" i="6"/>
  <c r="F748" i="6"/>
  <c r="F774" i="6"/>
  <c r="F803" i="6"/>
  <c r="F832" i="6"/>
  <c r="F858" i="6"/>
  <c r="F886" i="6"/>
  <c r="F913" i="6"/>
  <c r="F936" i="6"/>
  <c r="F961" i="6"/>
  <c r="F986" i="6"/>
  <c r="F1009" i="6"/>
  <c r="F1034" i="6"/>
  <c r="F1060" i="6"/>
  <c r="F1082" i="6"/>
  <c r="F1108" i="6"/>
  <c r="F1133" i="6"/>
  <c r="F1156" i="6"/>
  <c r="F1181" i="6"/>
  <c r="F1206" i="6"/>
  <c r="F1229" i="6"/>
  <c r="F1254" i="6"/>
  <c r="F1279" i="6"/>
  <c r="F1302" i="6"/>
  <c r="F1327" i="6"/>
  <c r="F1352" i="6"/>
  <c r="F1375" i="6"/>
  <c r="F1400" i="6"/>
  <c r="F1425" i="6"/>
  <c r="F1448" i="6"/>
  <c r="F1473" i="6"/>
  <c r="F1498" i="6"/>
  <c r="F1521" i="6"/>
  <c r="F1546" i="6"/>
  <c r="F1572" i="6"/>
  <c r="F1594" i="6"/>
  <c r="F26" i="6"/>
  <c r="F64" i="6"/>
  <c r="F105" i="6"/>
  <c r="F136" i="6"/>
  <c r="F176" i="6"/>
  <c r="F217" i="6"/>
  <c r="F248" i="6"/>
  <c r="F289" i="6"/>
  <c r="F329" i="6"/>
  <c r="F361" i="6"/>
  <c r="F386" i="6"/>
  <c r="F416" i="6"/>
  <c r="F444" i="6"/>
  <c r="F470" i="6"/>
  <c r="F499" i="6"/>
  <c r="F528" i="6"/>
  <c r="F554" i="6"/>
  <c r="F582" i="6"/>
  <c r="F611" i="6"/>
  <c r="F637" i="6"/>
  <c r="F666" i="6"/>
  <c r="F694" i="6"/>
  <c r="F721" i="6"/>
  <c r="F749" i="6"/>
  <c r="F778" i="6"/>
  <c r="F804" i="6"/>
  <c r="F833" i="6"/>
  <c r="F861" i="6"/>
  <c r="F888" i="6"/>
  <c r="F914" i="6"/>
  <c r="F940" i="6"/>
  <c r="F962" i="6"/>
  <c r="F988" i="6"/>
  <c r="F1013" i="6"/>
  <c r="F1036" i="6"/>
  <c r="F1061" i="6"/>
  <c r="F1086" i="6"/>
  <c r="F1109" i="6"/>
  <c r="F1134" i="6"/>
  <c r="F1159" i="6"/>
  <c r="F1182" i="6"/>
  <c r="F1207" i="6"/>
  <c r="F1232" i="6"/>
  <c r="F1255" i="6"/>
  <c r="F1280" i="6"/>
  <c r="F1305" i="6"/>
  <c r="F1328" i="6"/>
  <c r="F1353" i="6"/>
  <c r="F1378" i="6"/>
  <c r="F1401" i="6"/>
  <c r="F1426" i="6"/>
  <c r="F1452" i="6"/>
  <c r="F1474" i="6"/>
  <c r="F1500" i="6"/>
  <c r="F1525" i="6"/>
  <c r="F1548" i="6"/>
  <c r="F1573" i="6"/>
  <c r="F1598" i="6"/>
  <c r="F36" i="6"/>
  <c r="F68" i="6"/>
  <c r="F106" i="6"/>
  <c r="F146" i="6"/>
  <c r="F178" i="6"/>
  <c r="F218" i="6"/>
  <c r="F258" i="6"/>
  <c r="F290" i="6"/>
  <c r="F330" i="6"/>
  <c r="F363" i="6"/>
  <c r="F392" i="6"/>
  <c r="F418" i="6"/>
  <c r="F446" i="6"/>
  <c r="F475" i="6"/>
  <c r="F501" i="6"/>
  <c r="F530" i="6"/>
  <c r="F558" i="6"/>
  <c r="F585" i="6"/>
  <c r="F613" i="6"/>
  <c r="F642" i="6"/>
  <c r="F668" i="6"/>
  <c r="F697" i="6"/>
  <c r="F726" i="6"/>
  <c r="F752" i="6"/>
  <c r="F781" i="6"/>
  <c r="F810" i="6"/>
  <c r="F836" i="6"/>
  <c r="F865" i="6"/>
  <c r="F893" i="6"/>
  <c r="F917" i="6"/>
  <c r="F942" i="6"/>
  <c r="F967" i="6"/>
  <c r="F990" i="6"/>
  <c r="F1015" i="6"/>
  <c r="F1040" i="6"/>
  <c r="F1063" i="6"/>
  <c r="F1088" i="6"/>
  <c r="F1113" i="6"/>
  <c r="F1136" i="6"/>
  <c r="F1161" i="6"/>
  <c r="F1186" i="6"/>
  <c r="F1209" i="6"/>
  <c r="F1234" i="6"/>
  <c r="F1260" i="6"/>
  <c r="F1282" i="6"/>
  <c r="F1308" i="6"/>
  <c r="F1333" i="6"/>
  <c r="F1356" i="6"/>
  <c r="F1381" i="6"/>
  <c r="F1406" i="6"/>
  <c r="F1429" i="6"/>
  <c r="F1454" i="6"/>
  <c r="F1479" i="6"/>
  <c r="F1502" i="6"/>
  <c r="F1527" i="6"/>
  <c r="F1552" i="6"/>
  <c r="F1575" i="6"/>
  <c r="F1600" i="6"/>
  <c r="F37" i="6"/>
  <c r="F78" i="6"/>
  <c r="F109" i="6"/>
  <c r="F147" i="6"/>
  <c r="F188" i="6"/>
  <c r="F219" i="6"/>
  <c r="F260" i="6"/>
  <c r="F300" i="6"/>
  <c r="F331" i="6"/>
  <c r="F371" i="6"/>
  <c r="F397" i="6"/>
  <c r="F426" i="6"/>
  <c r="F454" i="6"/>
  <c r="F481" i="6"/>
  <c r="F509" i="6"/>
  <c r="F538" i="6"/>
  <c r="F564" i="6"/>
  <c r="F593" i="6"/>
  <c r="F621" i="6"/>
  <c r="F648" i="6"/>
  <c r="F676" i="6"/>
  <c r="F705" i="6"/>
  <c r="F731" i="6"/>
  <c r="F760" i="6"/>
  <c r="F788" i="6"/>
  <c r="F814" i="6"/>
  <c r="F843" i="6"/>
  <c r="F873" i="6"/>
  <c r="F898" i="6"/>
  <c r="F924" i="6"/>
  <c r="F949" i="6"/>
  <c r="F972" i="6"/>
  <c r="F997" i="6"/>
  <c r="F1022" i="6"/>
  <c r="F1045" i="6"/>
  <c r="F1070" i="6"/>
  <c r="F1095" i="6"/>
  <c r="F1118" i="6"/>
  <c r="F1143" i="6"/>
  <c r="F1168" i="6"/>
  <c r="F1191" i="6"/>
  <c r="F1216" i="6"/>
  <c r="F1241" i="6"/>
  <c r="F1264" i="6"/>
  <c r="F1289" i="6"/>
  <c r="F1314" i="6"/>
  <c r="F1337" i="6"/>
  <c r="F1362" i="6"/>
  <c r="F1388" i="6"/>
  <c r="F1410" i="6"/>
  <c r="F1436" i="6"/>
  <c r="F1461" i="6"/>
  <c r="F1484" i="6"/>
  <c r="F1509" i="6"/>
  <c r="F1534" i="6"/>
  <c r="F1557" i="6"/>
  <c r="F1582" i="6"/>
  <c r="F8" i="6"/>
  <c r="F38" i="6"/>
  <c r="F80" i="6"/>
  <c r="F120" i="6"/>
  <c r="F152" i="6"/>
  <c r="F189" i="6"/>
  <c r="F229" i="6"/>
  <c r="F261" i="6"/>
  <c r="F301" i="6"/>
  <c r="F342" i="6"/>
  <c r="F372" i="6"/>
  <c r="F398" i="6"/>
  <c r="F427" i="6"/>
  <c r="F456" i="6"/>
  <c r="F482" i="6"/>
  <c r="F510" i="6"/>
  <c r="F539" i="6"/>
  <c r="F565" i="6"/>
  <c r="F594" i="6"/>
  <c r="F622" i="6"/>
  <c r="F649" i="6"/>
  <c r="F677" i="6"/>
  <c r="F706" i="6"/>
  <c r="F732" i="6"/>
  <c r="F761" i="6"/>
  <c r="F790" i="6"/>
  <c r="F816" i="6"/>
  <c r="F845" i="6"/>
  <c r="F874" i="6"/>
  <c r="F900" i="6"/>
  <c r="F925" i="6"/>
  <c r="F950" i="6"/>
  <c r="F973" i="6"/>
  <c r="F998" i="6"/>
  <c r="F1023" i="6"/>
  <c r="F1046" i="6"/>
  <c r="F1071" i="6"/>
  <c r="F1096" i="6"/>
  <c r="F1119" i="6"/>
  <c r="F1144" i="6"/>
  <c r="F1169" i="6"/>
  <c r="F1192" i="6"/>
  <c r="F1217" i="6"/>
  <c r="F1242" i="6"/>
  <c r="F1265" i="6"/>
  <c r="F1290" i="6"/>
  <c r="F1316" i="6"/>
  <c r="F1338" i="6"/>
  <c r="F1364" i="6"/>
  <c r="F1389" i="6"/>
  <c r="F1412" i="6"/>
  <c r="F1437" i="6"/>
  <c r="F1462" i="6"/>
  <c r="F1485" i="6"/>
  <c r="F1510" i="6"/>
  <c r="F1535" i="6"/>
  <c r="F1558" i="6"/>
  <c r="F1583" i="6"/>
  <c r="F51" i="6"/>
  <c r="F162" i="6"/>
  <c r="F245" i="6"/>
  <c r="F345" i="6"/>
  <c r="F428" i="6"/>
  <c r="F496" i="6"/>
  <c r="F572" i="6"/>
  <c r="F653" i="6"/>
  <c r="F718" i="6"/>
  <c r="F794" i="6"/>
  <c r="F875" i="6"/>
  <c r="F935" i="6"/>
  <c r="F1004" i="6"/>
  <c r="F1072" i="6"/>
  <c r="F1132" i="6"/>
  <c r="F1198" i="6"/>
  <c r="F1269" i="6"/>
  <c r="F1326" i="6"/>
  <c r="F1392" i="6"/>
  <c r="F1463" i="6"/>
  <c r="F1520" i="6"/>
  <c r="F1589" i="6"/>
  <c r="F52" i="6"/>
  <c r="F163" i="6"/>
  <c r="F272" i="6"/>
  <c r="F355" i="6"/>
  <c r="F434" i="6"/>
  <c r="F512" i="6"/>
  <c r="F580" i="6"/>
  <c r="F656" i="6"/>
  <c r="F737" i="6"/>
  <c r="F802" i="6"/>
  <c r="F877" i="6"/>
  <c r="F951" i="6"/>
  <c r="F1008" i="6"/>
  <c r="F1077" i="6"/>
  <c r="F1145" i="6"/>
  <c r="F1205" i="6"/>
  <c r="F1271" i="6"/>
  <c r="F1342" i="6"/>
  <c r="F1399" i="6"/>
  <c r="F1465" i="6"/>
  <c r="F1536" i="6"/>
  <c r="F1593" i="6"/>
  <c r="F81" i="6"/>
  <c r="F164" i="6"/>
  <c r="F273" i="6"/>
  <c r="F373" i="6"/>
  <c r="F438" i="6"/>
  <c r="F517" i="6"/>
  <c r="F595" i="6"/>
  <c r="F664" i="6"/>
  <c r="F739" i="6"/>
  <c r="F820" i="6"/>
  <c r="F885" i="6"/>
  <c r="F953" i="6"/>
  <c r="F1024" i="6"/>
  <c r="F1081" i="6"/>
  <c r="F1150" i="6"/>
  <c r="F1218" i="6"/>
  <c r="F1278" i="6"/>
  <c r="F1344" i="6"/>
  <c r="F1415" i="6"/>
  <c r="F1472" i="6"/>
  <c r="F1538" i="6"/>
  <c r="F91" i="6"/>
  <c r="F193" i="6"/>
  <c r="F276" i="6"/>
  <c r="F376" i="6"/>
  <c r="F457" i="6"/>
  <c r="F522" i="6"/>
  <c r="F601" i="6"/>
  <c r="F678" i="6"/>
  <c r="F747" i="6"/>
  <c r="F822" i="6"/>
  <c r="F903" i="6"/>
  <c r="F960" i="6"/>
  <c r="F1026" i="6"/>
  <c r="F1097" i="6"/>
  <c r="F1154" i="6"/>
  <c r="F1223" i="6"/>
  <c r="F1292" i="6"/>
  <c r="F1351" i="6"/>
  <c r="F1417" i="6"/>
  <c r="F1488" i="6"/>
  <c r="F1545" i="6"/>
  <c r="F92" i="6"/>
  <c r="F302" i="6"/>
  <c r="F459" i="6"/>
  <c r="F605" i="6"/>
  <c r="F763" i="6"/>
  <c r="F905" i="6"/>
  <c r="F1033" i="6"/>
  <c r="F1170" i="6"/>
  <c r="F1296" i="6"/>
  <c r="F1424" i="6"/>
  <c r="F1561" i="6"/>
  <c r="F121" i="6"/>
  <c r="F313" i="6"/>
  <c r="F467" i="6"/>
  <c r="F624" i="6"/>
  <c r="F768" i="6"/>
  <c r="F912" i="6"/>
  <c r="F1049" i="6"/>
  <c r="F1173" i="6"/>
  <c r="F1301" i="6"/>
  <c r="F1438" i="6"/>
  <c r="F1564" i="6"/>
  <c r="F123" i="6"/>
  <c r="F315" i="6"/>
  <c r="F485" i="6"/>
  <c r="F627" i="6"/>
  <c r="F773" i="6"/>
  <c r="F926" i="6"/>
  <c r="F1052" i="6"/>
  <c r="F1180" i="6"/>
  <c r="F1317" i="6"/>
  <c r="F1442" i="6"/>
  <c r="F1570" i="6"/>
  <c r="F133" i="6"/>
  <c r="F344" i="6"/>
  <c r="F489" i="6"/>
  <c r="F635" i="6"/>
  <c r="F792" i="6"/>
  <c r="F930" i="6"/>
  <c r="F1058" i="6"/>
  <c r="F1196" i="6"/>
  <c r="F1319" i="6"/>
  <c r="F1447" i="6"/>
  <c r="F1584" i="6"/>
  <c r="F10" i="6"/>
  <c r="F205" i="6"/>
  <c r="F402" i="6"/>
  <c r="F544" i="6"/>
  <c r="F690" i="6"/>
  <c r="F846" i="6"/>
  <c r="F978" i="6"/>
  <c r="F1106" i="6"/>
  <c r="F1244" i="6"/>
  <c r="F1369" i="6"/>
  <c r="F1497" i="6"/>
  <c r="F230" i="6"/>
  <c r="F684" i="6"/>
  <c r="F999" i="6"/>
  <c r="F1374" i="6"/>
  <c r="F235" i="6"/>
  <c r="F708" i="6"/>
  <c r="F1100" i="6"/>
  <c r="F1390" i="6"/>
  <c r="F384" i="6"/>
  <c r="F710" i="6"/>
  <c r="F1122" i="6"/>
  <c r="F1490" i="6"/>
  <c r="F404" i="6"/>
  <c r="F830" i="6"/>
  <c r="F1125" i="6"/>
  <c r="F1511" i="6"/>
  <c r="F20" i="6"/>
  <c r="F540" i="6"/>
  <c r="F857" i="6"/>
  <c r="F1246" i="6"/>
  <c r="F550" i="6"/>
  <c r="F1516" i="6"/>
  <c r="F569" i="6"/>
  <c r="F851" i="6"/>
  <c r="F976" i="6"/>
  <c r="F9" i="6"/>
  <c r="F985" i="6"/>
  <c r="F50" i="6"/>
  <c r="F1228" i="6"/>
  <c r="F5" i="6"/>
  <c r="F203" i="6"/>
  <c r="F412" i="6"/>
  <c r="F1253" i="6"/>
  <c r="F1365" i="6"/>
  <c r="J12" i="6"/>
  <c r="J20" i="6"/>
  <c r="J28" i="6"/>
  <c r="J36" i="6"/>
  <c r="J44" i="6"/>
  <c r="J52" i="6"/>
  <c r="J60" i="6"/>
  <c r="J68" i="6"/>
  <c r="J76" i="6"/>
  <c r="J84" i="6"/>
  <c r="J92" i="6"/>
  <c r="J100" i="6"/>
  <c r="J108" i="6"/>
  <c r="J116" i="6"/>
  <c r="J124" i="6"/>
  <c r="J132" i="6"/>
  <c r="J140" i="6"/>
  <c r="J148" i="6"/>
  <c r="J156" i="6"/>
  <c r="J164" i="6"/>
  <c r="J172" i="6"/>
  <c r="J180" i="6"/>
  <c r="J188" i="6"/>
  <c r="J196" i="6"/>
  <c r="J204" i="6"/>
  <c r="J212" i="6"/>
  <c r="J220" i="6"/>
  <c r="J228" i="6"/>
  <c r="J236" i="6"/>
  <c r="J244" i="6"/>
  <c r="J252" i="6"/>
  <c r="J260" i="6"/>
  <c r="J268" i="6"/>
  <c r="J276" i="6"/>
  <c r="J284" i="6"/>
  <c r="J292" i="6"/>
  <c r="J300" i="6"/>
  <c r="J308" i="6"/>
  <c r="J316" i="6"/>
  <c r="J324" i="6"/>
  <c r="J332" i="6"/>
  <c r="J340" i="6"/>
  <c r="J348" i="6"/>
  <c r="J356" i="6"/>
  <c r="J364" i="6"/>
  <c r="J372" i="6"/>
  <c r="J380" i="6"/>
  <c r="J388" i="6"/>
  <c r="J396" i="6"/>
  <c r="J404" i="6"/>
  <c r="J412" i="6"/>
  <c r="J420" i="6"/>
  <c r="J428" i="6"/>
  <c r="J436" i="6"/>
  <c r="J444" i="6"/>
  <c r="J452" i="6"/>
  <c r="J460" i="6"/>
  <c r="J468" i="6"/>
  <c r="J476" i="6"/>
  <c r="J484" i="6"/>
  <c r="J492" i="6"/>
  <c r="J500" i="6"/>
  <c r="J508" i="6"/>
  <c r="J516" i="6"/>
  <c r="J524" i="6"/>
  <c r="J532" i="6"/>
  <c r="J13" i="6"/>
  <c r="J21" i="6"/>
  <c r="J29" i="6"/>
  <c r="J37" i="6"/>
  <c r="J45" i="6"/>
  <c r="J53" i="6"/>
  <c r="J61" i="6"/>
  <c r="J69" i="6"/>
  <c r="J77" i="6"/>
  <c r="J85" i="6"/>
  <c r="J93" i="6"/>
  <c r="J101" i="6"/>
  <c r="J109" i="6"/>
  <c r="J117" i="6"/>
  <c r="J125" i="6"/>
  <c r="J133" i="6"/>
  <c r="J141" i="6"/>
  <c r="J149" i="6"/>
  <c r="J157" i="6"/>
  <c r="J165" i="6"/>
  <c r="J173" i="6"/>
  <c r="J181" i="6"/>
  <c r="J189" i="6"/>
  <c r="J197" i="6"/>
  <c r="J205" i="6"/>
  <c r="J213" i="6"/>
  <c r="J221" i="6"/>
  <c r="J229" i="6"/>
  <c r="J237" i="6"/>
  <c r="J245" i="6"/>
  <c r="J253" i="6"/>
  <c r="J261" i="6"/>
  <c r="J269" i="6"/>
  <c r="J277" i="6"/>
  <c r="J285" i="6"/>
  <c r="J293" i="6"/>
  <c r="J301" i="6"/>
  <c r="J309" i="6"/>
  <c r="J317" i="6"/>
  <c r="J325" i="6"/>
  <c r="J333" i="6"/>
  <c r="J341" i="6"/>
  <c r="J349" i="6"/>
  <c r="J357" i="6"/>
  <c r="J365" i="6"/>
  <c r="J373" i="6"/>
  <c r="J381" i="6"/>
  <c r="J389" i="6"/>
  <c r="J397" i="6"/>
  <c r="J405" i="6"/>
  <c r="J413" i="6"/>
  <c r="J421" i="6"/>
  <c r="J429" i="6"/>
  <c r="J437" i="6"/>
  <c r="J445" i="6"/>
  <c r="J453" i="6"/>
  <c r="J461" i="6"/>
  <c r="J469" i="6"/>
  <c r="J477" i="6"/>
  <c r="J485" i="6"/>
  <c r="J493" i="6"/>
  <c r="J501" i="6"/>
  <c r="J509" i="6"/>
  <c r="J517" i="6"/>
  <c r="J525" i="6"/>
  <c r="J533" i="6"/>
  <c r="J6" i="6"/>
  <c r="J14" i="6"/>
  <c r="J22" i="6"/>
  <c r="J30" i="6"/>
  <c r="J38" i="6"/>
  <c r="J46" i="6"/>
  <c r="J54" i="6"/>
  <c r="J62" i="6"/>
  <c r="J70" i="6"/>
  <c r="J78" i="6"/>
  <c r="J86" i="6"/>
  <c r="J94" i="6"/>
  <c r="J102" i="6"/>
  <c r="J110" i="6"/>
  <c r="J118" i="6"/>
  <c r="J126" i="6"/>
  <c r="J134" i="6"/>
  <c r="J142" i="6"/>
  <c r="J150" i="6"/>
  <c r="J158" i="6"/>
  <c r="J166" i="6"/>
  <c r="J174" i="6"/>
  <c r="J182" i="6"/>
  <c r="J190" i="6"/>
  <c r="J198" i="6"/>
  <c r="J206" i="6"/>
  <c r="J214" i="6"/>
  <c r="J222" i="6"/>
  <c r="J230" i="6"/>
  <c r="J238" i="6"/>
  <c r="J246" i="6"/>
  <c r="J254" i="6"/>
  <c r="J262" i="6"/>
  <c r="J270" i="6"/>
  <c r="J278" i="6"/>
  <c r="J286" i="6"/>
  <c r="J294" i="6"/>
  <c r="J302" i="6"/>
  <c r="J310" i="6"/>
  <c r="J318" i="6"/>
  <c r="J326" i="6"/>
  <c r="J334" i="6"/>
  <c r="J342" i="6"/>
  <c r="J350" i="6"/>
  <c r="J358" i="6"/>
  <c r="J366" i="6"/>
  <c r="J374" i="6"/>
  <c r="J382" i="6"/>
  <c r="J390" i="6"/>
  <c r="J398" i="6"/>
  <c r="J406" i="6"/>
  <c r="J414" i="6"/>
  <c r="J422" i="6"/>
  <c r="J430" i="6"/>
  <c r="J438" i="6"/>
  <c r="J446" i="6"/>
  <c r="J454" i="6"/>
  <c r="J462" i="6"/>
  <c r="J470" i="6"/>
  <c r="J478" i="6"/>
  <c r="J486" i="6"/>
  <c r="J494" i="6"/>
  <c r="J502" i="6"/>
  <c r="J510" i="6"/>
  <c r="J518" i="6"/>
  <c r="J526" i="6"/>
  <c r="J534" i="6"/>
  <c r="J7" i="6"/>
  <c r="J15" i="6"/>
  <c r="J23" i="6"/>
  <c r="J31" i="6"/>
  <c r="J39" i="6"/>
  <c r="J47" i="6"/>
  <c r="J55" i="6"/>
  <c r="J63" i="6"/>
  <c r="J71" i="6"/>
  <c r="J79" i="6"/>
  <c r="J87" i="6"/>
  <c r="J95" i="6"/>
  <c r="J103" i="6"/>
  <c r="J111" i="6"/>
  <c r="J119" i="6"/>
  <c r="J127" i="6"/>
  <c r="J135" i="6"/>
  <c r="J143" i="6"/>
  <c r="J151" i="6"/>
  <c r="J159" i="6"/>
  <c r="J167" i="6"/>
  <c r="J175" i="6"/>
  <c r="J183" i="6"/>
  <c r="J191" i="6"/>
  <c r="J199" i="6"/>
  <c r="J207" i="6"/>
  <c r="J215" i="6"/>
  <c r="J223" i="6"/>
  <c r="J231" i="6"/>
  <c r="J239" i="6"/>
  <c r="J247" i="6"/>
  <c r="J255" i="6"/>
  <c r="J263" i="6"/>
  <c r="J271" i="6"/>
  <c r="J279" i="6"/>
  <c r="J287" i="6"/>
  <c r="J295" i="6"/>
  <c r="J303" i="6"/>
  <c r="J311" i="6"/>
  <c r="J319" i="6"/>
  <c r="J327" i="6"/>
  <c r="J335" i="6"/>
  <c r="J343" i="6"/>
  <c r="J351" i="6"/>
  <c r="J359" i="6"/>
  <c r="J367" i="6"/>
  <c r="J375" i="6"/>
  <c r="J383" i="6"/>
  <c r="J391" i="6"/>
  <c r="J399" i="6"/>
  <c r="J407" i="6"/>
  <c r="J415" i="6"/>
  <c r="J423" i="6"/>
  <c r="J431" i="6"/>
  <c r="J439" i="6"/>
  <c r="J447" i="6"/>
  <c r="J455" i="6"/>
  <c r="J463" i="6"/>
  <c r="J471" i="6"/>
  <c r="J479" i="6"/>
  <c r="J487" i="6"/>
  <c r="J495" i="6"/>
  <c r="J503" i="6"/>
  <c r="J511" i="6"/>
  <c r="J519" i="6"/>
  <c r="J527" i="6"/>
  <c r="J535" i="6"/>
  <c r="J543" i="6"/>
  <c r="J8" i="6"/>
  <c r="J24" i="6"/>
  <c r="J40" i="6"/>
  <c r="J56" i="6"/>
  <c r="J72" i="6"/>
  <c r="J88" i="6"/>
  <c r="J104" i="6"/>
  <c r="J120" i="6"/>
  <c r="J136" i="6"/>
  <c r="J152" i="6"/>
  <c r="J168" i="6"/>
  <c r="J184" i="6"/>
  <c r="J200" i="6"/>
  <c r="J216" i="6"/>
  <c r="J232" i="6"/>
  <c r="J248" i="6"/>
  <c r="J264" i="6"/>
  <c r="J280" i="6"/>
  <c r="J296" i="6"/>
  <c r="J312" i="6"/>
  <c r="J328" i="6"/>
  <c r="J344" i="6"/>
  <c r="J360" i="6"/>
  <c r="J376" i="6"/>
  <c r="J392" i="6"/>
  <c r="J408" i="6"/>
  <c r="J424" i="6"/>
  <c r="J440" i="6"/>
  <c r="J456" i="6"/>
  <c r="J472" i="6"/>
  <c r="J488" i="6"/>
  <c r="J504" i="6"/>
  <c r="J520" i="6"/>
  <c r="J536" i="6"/>
  <c r="J545" i="6"/>
  <c r="J553" i="6"/>
  <c r="J561" i="6"/>
  <c r="J569" i="6"/>
  <c r="J577" i="6"/>
  <c r="J585" i="6"/>
  <c r="J593" i="6"/>
  <c r="J601" i="6"/>
  <c r="J609" i="6"/>
  <c r="J617" i="6"/>
  <c r="J625" i="6"/>
  <c r="J633" i="6"/>
  <c r="J641" i="6"/>
  <c r="J649" i="6"/>
  <c r="J657" i="6"/>
  <c r="J665" i="6"/>
  <c r="J673" i="6"/>
  <c r="J681" i="6"/>
  <c r="J689" i="6"/>
  <c r="J697" i="6"/>
  <c r="J705" i="6"/>
  <c r="J713" i="6"/>
  <c r="J721" i="6"/>
  <c r="J729" i="6"/>
  <c r="J737" i="6"/>
  <c r="J745" i="6"/>
  <c r="J753" i="6"/>
  <c r="J761" i="6"/>
  <c r="J769" i="6"/>
  <c r="J777" i="6"/>
  <c r="J785" i="6"/>
  <c r="J793" i="6"/>
  <c r="J801" i="6"/>
  <c r="J809" i="6"/>
  <c r="J817" i="6"/>
  <c r="J825" i="6"/>
  <c r="J833" i="6"/>
  <c r="J841" i="6"/>
  <c r="J849" i="6"/>
  <c r="J857" i="6"/>
  <c r="J865" i="6"/>
  <c r="J873" i="6"/>
  <c r="J881" i="6"/>
  <c r="J889" i="6"/>
  <c r="J897" i="6"/>
  <c r="J905" i="6"/>
  <c r="J913" i="6"/>
  <c r="J921" i="6"/>
  <c r="J929" i="6"/>
  <c r="J937" i="6"/>
  <c r="J945" i="6"/>
  <c r="J953" i="6"/>
  <c r="J961" i="6"/>
  <c r="J969" i="6"/>
  <c r="J977" i="6"/>
  <c r="J985" i="6"/>
  <c r="J993" i="6"/>
  <c r="J1001" i="6"/>
  <c r="J1009" i="6"/>
  <c r="J1017" i="6"/>
  <c r="J1025" i="6"/>
  <c r="J1033" i="6"/>
  <c r="J1041" i="6"/>
  <c r="J1049" i="6"/>
  <c r="J1057" i="6"/>
  <c r="J1065" i="6"/>
  <c r="J9" i="6"/>
  <c r="J25" i="6"/>
  <c r="J41" i="6"/>
  <c r="J57" i="6"/>
  <c r="J73" i="6"/>
  <c r="J89" i="6"/>
  <c r="J105" i="6"/>
  <c r="J121" i="6"/>
  <c r="J137" i="6"/>
  <c r="J153" i="6"/>
  <c r="J169" i="6"/>
  <c r="J185" i="6"/>
  <c r="J201" i="6"/>
  <c r="J217" i="6"/>
  <c r="J233" i="6"/>
  <c r="J249" i="6"/>
  <c r="J265" i="6"/>
  <c r="J281" i="6"/>
  <c r="J297" i="6"/>
  <c r="J313" i="6"/>
  <c r="J329" i="6"/>
  <c r="J345" i="6"/>
  <c r="J361" i="6"/>
  <c r="J377" i="6"/>
  <c r="J393" i="6"/>
  <c r="J409" i="6"/>
  <c r="J425" i="6"/>
  <c r="J441" i="6"/>
  <c r="J457" i="6"/>
  <c r="J473" i="6"/>
  <c r="J489" i="6"/>
  <c r="J505" i="6"/>
  <c r="J521" i="6"/>
  <c r="J537" i="6"/>
  <c r="J546" i="6"/>
  <c r="J554" i="6"/>
  <c r="J562" i="6"/>
  <c r="J570" i="6"/>
  <c r="J578" i="6"/>
  <c r="J586" i="6"/>
  <c r="J594" i="6"/>
  <c r="J602" i="6"/>
  <c r="J610" i="6"/>
  <c r="J618" i="6"/>
  <c r="J626" i="6"/>
  <c r="J634" i="6"/>
  <c r="J642" i="6"/>
  <c r="J650" i="6"/>
  <c r="J658" i="6"/>
  <c r="J666" i="6"/>
  <c r="J674" i="6"/>
  <c r="J682" i="6"/>
  <c r="J690" i="6"/>
  <c r="J698" i="6"/>
  <c r="J706" i="6"/>
  <c r="J714" i="6"/>
  <c r="J722" i="6"/>
  <c r="J730" i="6"/>
  <c r="J738" i="6"/>
  <c r="J746" i="6"/>
  <c r="J754" i="6"/>
  <c r="J762" i="6"/>
  <c r="J770" i="6"/>
  <c r="J778" i="6"/>
  <c r="J786" i="6"/>
  <c r="J794" i="6"/>
  <c r="J802" i="6"/>
  <c r="J810" i="6"/>
  <c r="J818" i="6"/>
  <c r="J826" i="6"/>
  <c r="J834" i="6"/>
  <c r="J842" i="6"/>
  <c r="J850" i="6"/>
  <c r="J858" i="6"/>
  <c r="J866" i="6"/>
  <c r="J874" i="6"/>
  <c r="J882" i="6"/>
  <c r="J890" i="6"/>
  <c r="J898" i="6"/>
  <c r="J906" i="6"/>
  <c r="J914" i="6"/>
  <c r="J922" i="6"/>
  <c r="J930" i="6"/>
  <c r="J938" i="6"/>
  <c r="J946" i="6"/>
  <c r="J954" i="6"/>
  <c r="J962" i="6"/>
  <c r="J970" i="6"/>
  <c r="J978" i="6"/>
  <c r="J986" i="6"/>
  <c r="J994" i="6"/>
  <c r="J1002" i="6"/>
  <c r="J1010" i="6"/>
  <c r="J1018" i="6"/>
  <c r="J1026" i="6"/>
  <c r="J1034" i="6"/>
  <c r="J1042" i="6"/>
  <c r="J1050" i="6"/>
  <c r="J1058" i="6"/>
  <c r="J10" i="6"/>
  <c r="J26" i="6"/>
  <c r="J42" i="6"/>
  <c r="J58" i="6"/>
  <c r="J74" i="6"/>
  <c r="J90" i="6"/>
  <c r="J106" i="6"/>
  <c r="J122" i="6"/>
  <c r="J138" i="6"/>
  <c r="J154" i="6"/>
  <c r="J170" i="6"/>
  <c r="J186" i="6"/>
  <c r="J202" i="6"/>
  <c r="J218" i="6"/>
  <c r="J234" i="6"/>
  <c r="J250" i="6"/>
  <c r="J266" i="6"/>
  <c r="J282" i="6"/>
  <c r="J298" i="6"/>
  <c r="J314" i="6"/>
  <c r="J330" i="6"/>
  <c r="J346" i="6"/>
  <c r="J362" i="6"/>
  <c r="J378" i="6"/>
  <c r="J394" i="6"/>
  <c r="J410" i="6"/>
  <c r="J426" i="6"/>
  <c r="J442" i="6"/>
  <c r="J458" i="6"/>
  <c r="J474" i="6"/>
  <c r="J490" i="6"/>
  <c r="J506" i="6"/>
  <c r="J522" i="6"/>
  <c r="J538" i="6"/>
  <c r="J547" i="6"/>
  <c r="J555" i="6"/>
  <c r="J563" i="6"/>
  <c r="J571" i="6"/>
  <c r="J579" i="6"/>
  <c r="J587" i="6"/>
  <c r="J595" i="6"/>
  <c r="J603" i="6"/>
  <c r="J611" i="6"/>
  <c r="J619" i="6"/>
  <c r="J627" i="6"/>
  <c r="J635" i="6"/>
  <c r="J643" i="6"/>
  <c r="J651" i="6"/>
  <c r="J659" i="6"/>
  <c r="J667" i="6"/>
  <c r="J675" i="6"/>
  <c r="J683" i="6"/>
  <c r="J691" i="6"/>
  <c r="J699" i="6"/>
  <c r="J707" i="6"/>
  <c r="J715" i="6"/>
  <c r="J723" i="6"/>
  <c r="J731" i="6"/>
  <c r="J739" i="6"/>
  <c r="J747" i="6"/>
  <c r="J755" i="6"/>
  <c r="J763" i="6"/>
  <c r="J771" i="6"/>
  <c r="J779" i="6"/>
  <c r="J787" i="6"/>
  <c r="J795" i="6"/>
  <c r="J803" i="6"/>
  <c r="J811" i="6"/>
  <c r="J819" i="6"/>
  <c r="J827" i="6"/>
  <c r="J835" i="6"/>
  <c r="J843" i="6"/>
  <c r="J851" i="6"/>
  <c r="J859" i="6"/>
  <c r="J867" i="6"/>
  <c r="J875" i="6"/>
  <c r="J883" i="6"/>
  <c r="J891" i="6"/>
  <c r="J899" i="6"/>
  <c r="J907" i="6"/>
  <c r="J915" i="6"/>
  <c r="J923" i="6"/>
  <c r="J931" i="6"/>
  <c r="J939" i="6"/>
  <c r="J947" i="6"/>
  <c r="J955" i="6"/>
  <c r="J963" i="6"/>
  <c r="J971" i="6"/>
  <c r="J979" i="6"/>
  <c r="J987" i="6"/>
  <c r="J995" i="6"/>
  <c r="J1003" i="6"/>
  <c r="J1011" i="6"/>
  <c r="J1019" i="6"/>
  <c r="J1027" i="6"/>
  <c r="J1035" i="6"/>
  <c r="J1043" i="6"/>
  <c r="J1051" i="6"/>
  <c r="J1059" i="6"/>
  <c r="J11" i="6"/>
  <c r="J27" i="6"/>
  <c r="J43" i="6"/>
  <c r="J59" i="6"/>
  <c r="J75" i="6"/>
  <c r="J91" i="6"/>
  <c r="J107" i="6"/>
  <c r="J123" i="6"/>
  <c r="J139" i="6"/>
  <c r="J155" i="6"/>
  <c r="J171" i="6"/>
  <c r="J187" i="6"/>
  <c r="J203" i="6"/>
  <c r="J219" i="6"/>
  <c r="J235" i="6"/>
  <c r="J251" i="6"/>
  <c r="J267" i="6"/>
  <c r="J283" i="6"/>
  <c r="J299" i="6"/>
  <c r="J315" i="6"/>
  <c r="J331" i="6"/>
  <c r="J347" i="6"/>
  <c r="J363" i="6"/>
  <c r="J379" i="6"/>
  <c r="J395" i="6"/>
  <c r="J411" i="6"/>
  <c r="J427" i="6"/>
  <c r="J443" i="6"/>
  <c r="J459" i="6"/>
  <c r="J475" i="6"/>
  <c r="J491" i="6"/>
  <c r="J507" i="6"/>
  <c r="J523" i="6"/>
  <c r="J539" i="6"/>
  <c r="J548" i="6"/>
  <c r="J556" i="6"/>
  <c r="J564" i="6"/>
  <c r="J572" i="6"/>
  <c r="J580" i="6"/>
  <c r="J588" i="6"/>
  <c r="J596" i="6"/>
  <c r="J604" i="6"/>
  <c r="J612" i="6"/>
  <c r="J620" i="6"/>
  <c r="J628" i="6"/>
  <c r="J636" i="6"/>
  <c r="J644" i="6"/>
  <c r="J652" i="6"/>
  <c r="J660" i="6"/>
  <c r="J668" i="6"/>
  <c r="J676" i="6"/>
  <c r="J684" i="6"/>
  <c r="J692" i="6"/>
  <c r="J700" i="6"/>
  <c r="J708" i="6"/>
  <c r="J716" i="6"/>
  <c r="J724" i="6"/>
  <c r="J732" i="6"/>
  <c r="J740" i="6"/>
  <c r="J748" i="6"/>
  <c r="J756" i="6"/>
  <c r="J764" i="6"/>
  <c r="J772" i="6"/>
  <c r="J780" i="6"/>
  <c r="J788" i="6"/>
  <c r="J796" i="6"/>
  <c r="J804" i="6"/>
  <c r="J812" i="6"/>
  <c r="J820" i="6"/>
  <c r="J828" i="6"/>
  <c r="J836" i="6"/>
  <c r="J844" i="6"/>
  <c r="J852" i="6"/>
  <c r="J860" i="6"/>
  <c r="J868" i="6"/>
  <c r="J876" i="6"/>
  <c r="J884" i="6"/>
  <c r="J892" i="6"/>
  <c r="J900" i="6"/>
  <c r="J908" i="6"/>
  <c r="J916" i="6"/>
  <c r="J924" i="6"/>
  <c r="J932" i="6"/>
  <c r="J940" i="6"/>
  <c r="J948" i="6"/>
  <c r="J956" i="6"/>
  <c r="J964" i="6"/>
  <c r="J972" i="6"/>
  <c r="J980" i="6"/>
  <c r="J988" i="6"/>
  <c r="J996" i="6"/>
  <c r="J1004" i="6"/>
  <c r="J1012" i="6"/>
  <c r="J1020" i="6"/>
  <c r="J1028" i="6"/>
  <c r="J1036" i="6"/>
  <c r="J1044" i="6"/>
  <c r="J1052" i="6"/>
  <c r="J1060" i="6"/>
  <c r="J1068" i="6"/>
  <c r="J17" i="6"/>
  <c r="J33" i="6"/>
  <c r="J49" i="6"/>
  <c r="J65" i="6"/>
  <c r="J81" i="6"/>
  <c r="J97" i="6"/>
  <c r="J113" i="6"/>
  <c r="J129" i="6"/>
  <c r="J145" i="6"/>
  <c r="J161" i="6"/>
  <c r="J177" i="6"/>
  <c r="J193" i="6"/>
  <c r="J209" i="6"/>
  <c r="J225" i="6"/>
  <c r="J241" i="6"/>
  <c r="J257" i="6"/>
  <c r="J273" i="6"/>
  <c r="J289" i="6"/>
  <c r="J305" i="6"/>
  <c r="J321" i="6"/>
  <c r="J337" i="6"/>
  <c r="J353" i="6"/>
  <c r="J369" i="6"/>
  <c r="J385" i="6"/>
  <c r="J401" i="6"/>
  <c r="J417" i="6"/>
  <c r="J433" i="6"/>
  <c r="J449" i="6"/>
  <c r="J465" i="6"/>
  <c r="J48" i="6"/>
  <c r="J83" i="6"/>
  <c r="J130" i="6"/>
  <c r="J176" i="6"/>
  <c r="J211" i="6"/>
  <c r="J258" i="6"/>
  <c r="J304" i="6"/>
  <c r="J339" i="6"/>
  <c r="J386" i="6"/>
  <c r="J432" i="6"/>
  <c r="J467" i="6"/>
  <c r="J499" i="6"/>
  <c r="J531" i="6"/>
  <c r="J552" i="6"/>
  <c r="J568" i="6"/>
  <c r="J584" i="6"/>
  <c r="J600" i="6"/>
  <c r="J616" i="6"/>
  <c r="J632" i="6"/>
  <c r="J648" i="6"/>
  <c r="J664" i="6"/>
  <c r="J680" i="6"/>
  <c r="J696" i="6"/>
  <c r="J712" i="6"/>
  <c r="J728" i="6"/>
  <c r="J744" i="6"/>
  <c r="J760" i="6"/>
  <c r="J776" i="6"/>
  <c r="J792" i="6"/>
  <c r="J808" i="6"/>
  <c r="J824" i="6"/>
  <c r="J840" i="6"/>
  <c r="J856" i="6"/>
  <c r="J872" i="6"/>
  <c r="J888" i="6"/>
  <c r="J904" i="6"/>
  <c r="J920" i="6"/>
  <c r="J936" i="6"/>
  <c r="J952" i="6"/>
  <c r="J968" i="6"/>
  <c r="J984" i="6"/>
  <c r="J1000" i="6"/>
  <c r="J1016" i="6"/>
  <c r="J1032" i="6"/>
  <c r="J1048" i="6"/>
  <c r="J1064" i="6"/>
  <c r="J1074" i="6"/>
  <c r="J1082" i="6"/>
  <c r="J1090" i="6"/>
  <c r="J1098" i="6"/>
  <c r="J1106" i="6"/>
  <c r="J1114" i="6"/>
  <c r="J1122" i="6"/>
  <c r="J1130" i="6"/>
  <c r="J1138" i="6"/>
  <c r="J1146" i="6"/>
  <c r="J1154" i="6"/>
  <c r="J1162" i="6"/>
  <c r="J1170" i="6"/>
  <c r="J1178" i="6"/>
  <c r="J1186" i="6"/>
  <c r="J1194" i="6"/>
  <c r="J1202" i="6"/>
  <c r="J1210" i="6"/>
  <c r="J1218" i="6"/>
  <c r="J1226" i="6"/>
  <c r="J1234" i="6"/>
  <c r="J1242" i="6"/>
  <c r="J1250" i="6"/>
  <c r="J1258" i="6"/>
  <c r="J1266" i="6"/>
  <c r="J1274" i="6"/>
  <c r="J1282" i="6"/>
  <c r="J1290" i="6"/>
  <c r="J1298" i="6"/>
  <c r="J1306" i="6"/>
  <c r="J1314" i="6"/>
  <c r="J1322" i="6"/>
  <c r="J1330" i="6"/>
  <c r="J1338" i="6"/>
  <c r="J1346" i="6"/>
  <c r="J1354" i="6"/>
  <c r="J1362" i="6"/>
  <c r="J1370" i="6"/>
  <c r="J1378" i="6"/>
  <c r="J1386" i="6"/>
  <c r="J1394" i="6"/>
  <c r="J1402" i="6"/>
  <c r="J1410" i="6"/>
  <c r="J1418" i="6"/>
  <c r="J1426" i="6"/>
  <c r="J1434" i="6"/>
  <c r="J1442" i="6"/>
  <c r="J1450" i="6"/>
  <c r="J1458" i="6"/>
  <c r="J1466" i="6"/>
  <c r="J1474" i="6"/>
  <c r="J1482" i="6"/>
  <c r="J1490" i="6"/>
  <c r="J1498" i="6"/>
  <c r="J1506" i="6"/>
  <c r="J1514" i="6"/>
  <c r="J1522" i="6"/>
  <c r="J1530" i="6"/>
  <c r="J1538" i="6"/>
  <c r="J1546" i="6"/>
  <c r="J1554" i="6"/>
  <c r="J1562" i="6"/>
  <c r="J1570" i="6"/>
  <c r="J1578" i="6"/>
  <c r="J1586" i="6"/>
  <c r="J1594" i="6"/>
  <c r="J1602" i="6"/>
  <c r="J50" i="6"/>
  <c r="J96" i="6"/>
  <c r="J131" i="6"/>
  <c r="J178" i="6"/>
  <c r="J224" i="6"/>
  <c r="J259" i="6"/>
  <c r="J306" i="6"/>
  <c r="J352" i="6"/>
  <c r="J387" i="6"/>
  <c r="J434" i="6"/>
  <c r="J480" i="6"/>
  <c r="J512" i="6"/>
  <c r="J540" i="6"/>
  <c r="J557" i="6"/>
  <c r="J573" i="6"/>
  <c r="J589" i="6"/>
  <c r="J605" i="6"/>
  <c r="J621" i="6"/>
  <c r="J637" i="6"/>
  <c r="J653" i="6"/>
  <c r="J669" i="6"/>
  <c r="J685" i="6"/>
  <c r="J701" i="6"/>
  <c r="J717" i="6"/>
  <c r="J733" i="6"/>
  <c r="J749" i="6"/>
  <c r="J765" i="6"/>
  <c r="J781" i="6"/>
  <c r="J797" i="6"/>
  <c r="J813" i="6"/>
  <c r="J829" i="6"/>
  <c r="J845" i="6"/>
  <c r="J861" i="6"/>
  <c r="J877" i="6"/>
  <c r="J893" i="6"/>
  <c r="J909" i="6"/>
  <c r="J925" i="6"/>
  <c r="J941" i="6"/>
  <c r="J957" i="6"/>
  <c r="J973" i="6"/>
  <c r="J989" i="6"/>
  <c r="J1005" i="6"/>
  <c r="J1021" i="6"/>
  <c r="J1037" i="6"/>
  <c r="J1053" i="6"/>
  <c r="J1066" i="6"/>
  <c r="J1075" i="6"/>
  <c r="J1083" i="6"/>
  <c r="J1091" i="6"/>
  <c r="J1099" i="6"/>
  <c r="J1107" i="6"/>
  <c r="J1115" i="6"/>
  <c r="J1123" i="6"/>
  <c r="J1131" i="6"/>
  <c r="J1139" i="6"/>
  <c r="J1147" i="6"/>
  <c r="J1155" i="6"/>
  <c r="J1163" i="6"/>
  <c r="J1171" i="6"/>
  <c r="J1179" i="6"/>
  <c r="J1187" i="6"/>
  <c r="J1195" i="6"/>
  <c r="J1203" i="6"/>
  <c r="J1211" i="6"/>
  <c r="J1219" i="6"/>
  <c r="J1227" i="6"/>
  <c r="J1235" i="6"/>
  <c r="J1243" i="6"/>
  <c r="J1251" i="6"/>
  <c r="J1259" i="6"/>
  <c r="J1267" i="6"/>
  <c r="J1275" i="6"/>
  <c r="J1283" i="6"/>
  <c r="J1291" i="6"/>
  <c r="J1299" i="6"/>
  <c r="J1307" i="6"/>
  <c r="J1315" i="6"/>
  <c r="J1323" i="6"/>
  <c r="J1331" i="6"/>
  <c r="J1339" i="6"/>
  <c r="J1347" i="6"/>
  <c r="J1355" i="6"/>
  <c r="J1363" i="6"/>
  <c r="J1371" i="6"/>
  <c r="J1379" i="6"/>
  <c r="J1387" i="6"/>
  <c r="J1395" i="6"/>
  <c r="J1403" i="6"/>
  <c r="J1411" i="6"/>
  <c r="J1419" i="6"/>
  <c r="J1427" i="6"/>
  <c r="J1435" i="6"/>
  <c r="J1443" i="6"/>
  <c r="J1451" i="6"/>
  <c r="J1459" i="6"/>
  <c r="J1467" i="6"/>
  <c r="J1475" i="6"/>
  <c r="J1483" i="6"/>
  <c r="J1491" i="6"/>
  <c r="J1499" i="6"/>
  <c r="J1507" i="6"/>
  <c r="J1515" i="6"/>
  <c r="J1523" i="6"/>
  <c r="J1531" i="6"/>
  <c r="J1539" i="6"/>
  <c r="J1547" i="6"/>
  <c r="J1555" i="6"/>
  <c r="J1563" i="6"/>
  <c r="J1571" i="6"/>
  <c r="J1579" i="6"/>
  <c r="J1587" i="6"/>
  <c r="J1595" i="6"/>
  <c r="J1603" i="6"/>
  <c r="J16" i="6"/>
  <c r="J51" i="6"/>
  <c r="J98" i="6"/>
  <c r="J144" i="6"/>
  <c r="J179" i="6"/>
  <c r="J226" i="6"/>
  <c r="J272" i="6"/>
  <c r="J307" i="6"/>
  <c r="J354" i="6"/>
  <c r="J400" i="6"/>
  <c r="J435" i="6"/>
  <c r="J481" i="6"/>
  <c r="J513" i="6"/>
  <c r="J541" i="6"/>
  <c r="J558" i="6"/>
  <c r="J574" i="6"/>
  <c r="J590" i="6"/>
  <c r="J606" i="6"/>
  <c r="J622" i="6"/>
  <c r="J638" i="6"/>
  <c r="J654" i="6"/>
  <c r="J670" i="6"/>
  <c r="J686" i="6"/>
  <c r="J702" i="6"/>
  <c r="J718" i="6"/>
  <c r="J734" i="6"/>
  <c r="J750" i="6"/>
  <c r="J766" i="6"/>
  <c r="J782" i="6"/>
  <c r="J798" i="6"/>
  <c r="J814" i="6"/>
  <c r="J830" i="6"/>
  <c r="J846" i="6"/>
  <c r="J862" i="6"/>
  <c r="J878" i="6"/>
  <c r="J894" i="6"/>
  <c r="J910" i="6"/>
  <c r="J926" i="6"/>
  <c r="J942" i="6"/>
  <c r="J958" i="6"/>
  <c r="J974" i="6"/>
  <c r="J990" i="6"/>
  <c r="J1006" i="6"/>
  <c r="J1022" i="6"/>
  <c r="J1038" i="6"/>
  <c r="J1054" i="6"/>
  <c r="J1067" i="6"/>
  <c r="J1076" i="6"/>
  <c r="J1084" i="6"/>
  <c r="J1092" i="6"/>
  <c r="J1100" i="6"/>
  <c r="J1108" i="6"/>
  <c r="J1116" i="6"/>
  <c r="J1124" i="6"/>
  <c r="J1132" i="6"/>
  <c r="J1140" i="6"/>
  <c r="J1148" i="6"/>
  <c r="J1156" i="6"/>
  <c r="J1164" i="6"/>
  <c r="J1172" i="6"/>
  <c r="J1180" i="6"/>
  <c r="J1188" i="6"/>
  <c r="J1196" i="6"/>
  <c r="J1204" i="6"/>
  <c r="J1212" i="6"/>
  <c r="J1220" i="6"/>
  <c r="J1228" i="6"/>
  <c r="J1236" i="6"/>
  <c r="J1244" i="6"/>
  <c r="J1252" i="6"/>
  <c r="J1260" i="6"/>
  <c r="J1268" i="6"/>
  <c r="J1276" i="6"/>
  <c r="J1284" i="6"/>
  <c r="J1292" i="6"/>
  <c r="J1300" i="6"/>
  <c r="J1308" i="6"/>
  <c r="J1316" i="6"/>
  <c r="J1324" i="6"/>
  <c r="J1332" i="6"/>
  <c r="J1340" i="6"/>
  <c r="J1348" i="6"/>
  <c r="J1356" i="6"/>
  <c r="J1364" i="6"/>
  <c r="J1372" i="6"/>
  <c r="J1380" i="6"/>
  <c r="J1388" i="6"/>
  <c r="J1396" i="6"/>
  <c r="J1404" i="6"/>
  <c r="J1412" i="6"/>
  <c r="J1420" i="6"/>
  <c r="J1428" i="6"/>
  <c r="J1436" i="6"/>
  <c r="J1444" i="6"/>
  <c r="J1452" i="6"/>
  <c r="J1460" i="6"/>
  <c r="J1468" i="6"/>
  <c r="J1476" i="6"/>
  <c r="J1484" i="6"/>
  <c r="J1492" i="6"/>
  <c r="J1500" i="6"/>
  <c r="J1508" i="6"/>
  <c r="J1516" i="6"/>
  <c r="J1524" i="6"/>
  <c r="J1532" i="6"/>
  <c r="J1540" i="6"/>
  <c r="J1548" i="6"/>
  <c r="J1556" i="6"/>
  <c r="J1564" i="6"/>
  <c r="J1572" i="6"/>
  <c r="J1580" i="6"/>
  <c r="J1588" i="6"/>
  <c r="J1596" i="6"/>
  <c r="J18" i="6"/>
  <c r="J64" i="6"/>
  <c r="J99" i="6"/>
  <c r="J146" i="6"/>
  <c r="J192" i="6"/>
  <c r="J227" i="6"/>
  <c r="J274" i="6"/>
  <c r="J320" i="6"/>
  <c r="J355" i="6"/>
  <c r="J402" i="6"/>
  <c r="J448" i="6"/>
  <c r="J482" i="6"/>
  <c r="J514" i="6"/>
  <c r="J542" i="6"/>
  <c r="J559" i="6"/>
  <c r="J575" i="6"/>
  <c r="J591" i="6"/>
  <c r="J607" i="6"/>
  <c r="J623" i="6"/>
  <c r="J639" i="6"/>
  <c r="J655" i="6"/>
  <c r="J671" i="6"/>
  <c r="J687" i="6"/>
  <c r="J703" i="6"/>
  <c r="J719" i="6"/>
  <c r="J735" i="6"/>
  <c r="J751" i="6"/>
  <c r="J767" i="6"/>
  <c r="J783" i="6"/>
  <c r="J799" i="6"/>
  <c r="J815" i="6"/>
  <c r="J831" i="6"/>
  <c r="J847" i="6"/>
  <c r="J863" i="6"/>
  <c r="J879" i="6"/>
  <c r="J895" i="6"/>
  <c r="J911" i="6"/>
  <c r="J927" i="6"/>
  <c r="J943" i="6"/>
  <c r="J959" i="6"/>
  <c r="J975" i="6"/>
  <c r="J991" i="6"/>
  <c r="J1007" i="6"/>
  <c r="J1023" i="6"/>
  <c r="J1039" i="6"/>
  <c r="J1055" i="6"/>
  <c r="J1069" i="6"/>
  <c r="J1077" i="6"/>
  <c r="J1085" i="6"/>
  <c r="J1093" i="6"/>
  <c r="J1101" i="6"/>
  <c r="J1109" i="6"/>
  <c r="J1117" i="6"/>
  <c r="J1125" i="6"/>
  <c r="J1133" i="6"/>
  <c r="J1141" i="6"/>
  <c r="J1149" i="6"/>
  <c r="J1157" i="6"/>
  <c r="J1165" i="6"/>
  <c r="J1173" i="6"/>
  <c r="J1181" i="6"/>
  <c r="J1189" i="6"/>
  <c r="J1197" i="6"/>
  <c r="J1205" i="6"/>
  <c r="J1213" i="6"/>
  <c r="J1221" i="6"/>
  <c r="J1229" i="6"/>
  <c r="J1237" i="6"/>
  <c r="J1245" i="6"/>
  <c r="J1253" i="6"/>
  <c r="J1261" i="6"/>
  <c r="J1269" i="6"/>
  <c r="J1277" i="6"/>
  <c r="J1285" i="6"/>
  <c r="J1293" i="6"/>
  <c r="J1301" i="6"/>
  <c r="J1309" i="6"/>
  <c r="J1317" i="6"/>
  <c r="J1325" i="6"/>
  <c r="J1333" i="6"/>
  <c r="J1341" i="6"/>
  <c r="J1349" i="6"/>
  <c r="J1357" i="6"/>
  <c r="J1365" i="6"/>
  <c r="J1373" i="6"/>
  <c r="J1381" i="6"/>
  <c r="J1389" i="6"/>
  <c r="J1397" i="6"/>
  <c r="J1405" i="6"/>
  <c r="J1413" i="6"/>
  <c r="J1421" i="6"/>
  <c r="J1429" i="6"/>
  <c r="J1437" i="6"/>
  <c r="J1445" i="6"/>
  <c r="J1453" i="6"/>
  <c r="J1461" i="6"/>
  <c r="J1469" i="6"/>
  <c r="J1477" i="6"/>
  <c r="J1485" i="6"/>
  <c r="J1493" i="6"/>
  <c r="J1501" i="6"/>
  <c r="J1509" i="6"/>
  <c r="J1517" i="6"/>
  <c r="J1525" i="6"/>
  <c r="J1533" i="6"/>
  <c r="J1541" i="6"/>
  <c r="J1549" i="6"/>
  <c r="J1557" i="6"/>
  <c r="J1565" i="6"/>
  <c r="J1573" i="6"/>
  <c r="J1581" i="6"/>
  <c r="J1589" i="6"/>
  <c r="J1597" i="6"/>
  <c r="J32" i="6"/>
  <c r="J67" i="6"/>
  <c r="J114" i="6"/>
  <c r="J160" i="6"/>
  <c r="J195" i="6"/>
  <c r="J242" i="6"/>
  <c r="J288" i="6"/>
  <c r="J323" i="6"/>
  <c r="J370" i="6"/>
  <c r="J416" i="6"/>
  <c r="J451" i="6"/>
  <c r="J496" i="6"/>
  <c r="J528" i="6"/>
  <c r="J549" i="6"/>
  <c r="J565" i="6"/>
  <c r="J581" i="6"/>
  <c r="J597" i="6"/>
  <c r="J613" i="6"/>
  <c r="J629" i="6"/>
  <c r="J645" i="6"/>
  <c r="J661" i="6"/>
  <c r="J677" i="6"/>
  <c r="J693" i="6"/>
  <c r="J709" i="6"/>
  <c r="J725" i="6"/>
  <c r="J741" i="6"/>
  <c r="J757" i="6"/>
  <c r="J773" i="6"/>
  <c r="J789" i="6"/>
  <c r="J805" i="6"/>
  <c r="J821" i="6"/>
  <c r="J837" i="6"/>
  <c r="J853" i="6"/>
  <c r="J869" i="6"/>
  <c r="J885" i="6"/>
  <c r="J901" i="6"/>
  <c r="J917" i="6"/>
  <c r="J933" i="6"/>
  <c r="J949" i="6"/>
  <c r="J965" i="6"/>
  <c r="J981" i="6"/>
  <c r="J997" i="6"/>
  <c r="J1013" i="6"/>
  <c r="J1029" i="6"/>
  <c r="J1045" i="6"/>
  <c r="J1061" i="6"/>
  <c r="J1071" i="6"/>
  <c r="J1079" i="6"/>
  <c r="J1087" i="6"/>
  <c r="J1095" i="6"/>
  <c r="J1103" i="6"/>
  <c r="J1111" i="6"/>
  <c r="J1119" i="6"/>
  <c r="J1127" i="6"/>
  <c r="J1135" i="6"/>
  <c r="J1143" i="6"/>
  <c r="J1151" i="6"/>
  <c r="J1159" i="6"/>
  <c r="J1167" i="6"/>
  <c r="J1175" i="6"/>
  <c r="J1183" i="6"/>
  <c r="J1191" i="6"/>
  <c r="J1199" i="6"/>
  <c r="J1207" i="6"/>
  <c r="J1215" i="6"/>
  <c r="J1223" i="6"/>
  <c r="J1231" i="6"/>
  <c r="J1239" i="6"/>
  <c r="J1247" i="6"/>
  <c r="J1255" i="6"/>
  <c r="J1263" i="6"/>
  <c r="J1271" i="6"/>
  <c r="J1279" i="6"/>
  <c r="J1287" i="6"/>
  <c r="J1295" i="6"/>
  <c r="J1303" i="6"/>
  <c r="J1311" i="6"/>
  <c r="J1319" i="6"/>
  <c r="J1327" i="6"/>
  <c r="J1335" i="6"/>
  <c r="J1343" i="6"/>
  <c r="J1351" i="6"/>
  <c r="J1359" i="6"/>
  <c r="J1367" i="6"/>
  <c r="J1375" i="6"/>
  <c r="J1383" i="6"/>
  <c r="J1391" i="6"/>
  <c r="J1399" i="6"/>
  <c r="J1407" i="6"/>
  <c r="J1415" i="6"/>
  <c r="J1423" i="6"/>
  <c r="J1431" i="6"/>
  <c r="J1439" i="6"/>
  <c r="J1447" i="6"/>
  <c r="J1455" i="6"/>
  <c r="J1463" i="6"/>
  <c r="J1471" i="6"/>
  <c r="J1479" i="6"/>
  <c r="J1487" i="6"/>
  <c r="J1495" i="6"/>
  <c r="J1503" i="6"/>
  <c r="J1511" i="6"/>
  <c r="J1519" i="6"/>
  <c r="J1527" i="6"/>
  <c r="J1535" i="6"/>
  <c r="J1543" i="6"/>
  <c r="J1551" i="6"/>
  <c r="J1559" i="6"/>
  <c r="J1567" i="6"/>
  <c r="J1575" i="6"/>
  <c r="J1583" i="6"/>
  <c r="J1591" i="6"/>
  <c r="J1599" i="6"/>
  <c r="J19" i="6"/>
  <c r="J128" i="6"/>
  <c r="J243" i="6"/>
  <c r="J368" i="6"/>
  <c r="J466" i="6"/>
  <c r="J550" i="6"/>
  <c r="J592" i="6"/>
  <c r="J631" i="6"/>
  <c r="J678" i="6"/>
  <c r="J720" i="6"/>
  <c r="J759" i="6"/>
  <c r="J806" i="6"/>
  <c r="J848" i="6"/>
  <c r="J887" i="6"/>
  <c r="J934" i="6"/>
  <c r="J976" i="6"/>
  <c r="J1015" i="6"/>
  <c r="J1062" i="6"/>
  <c r="J1086" i="6"/>
  <c r="J1105" i="6"/>
  <c r="J1128" i="6"/>
  <c r="J1150" i="6"/>
  <c r="J1169" i="6"/>
  <c r="J1192" i="6"/>
  <c r="J1214" i="6"/>
  <c r="J1233" i="6"/>
  <c r="J1256" i="6"/>
  <c r="J1278" i="6"/>
  <c r="J1297" i="6"/>
  <c r="J1320" i="6"/>
  <c r="J1342" i="6"/>
  <c r="J1361" i="6"/>
  <c r="J1384" i="6"/>
  <c r="J1406" i="6"/>
  <c r="J1425" i="6"/>
  <c r="J1448" i="6"/>
  <c r="J1470" i="6"/>
  <c r="J1489" i="6"/>
  <c r="J1512" i="6"/>
  <c r="J1534" i="6"/>
  <c r="J1553" i="6"/>
  <c r="J1576" i="6"/>
  <c r="J1598" i="6"/>
  <c r="J34" i="6"/>
  <c r="J147" i="6"/>
  <c r="J256" i="6"/>
  <c r="J371" i="6"/>
  <c r="J483" i="6"/>
  <c r="J551" i="6"/>
  <c r="J598" i="6"/>
  <c r="J640" i="6"/>
  <c r="J679" i="6"/>
  <c r="J726" i="6"/>
  <c r="J768" i="6"/>
  <c r="J807" i="6"/>
  <c r="J854" i="6"/>
  <c r="J896" i="6"/>
  <c r="J935" i="6"/>
  <c r="J982" i="6"/>
  <c r="J1024" i="6"/>
  <c r="J1063" i="6"/>
  <c r="J1088" i="6"/>
  <c r="J1110" i="6"/>
  <c r="J1129" i="6"/>
  <c r="J1152" i="6"/>
  <c r="J1174" i="6"/>
  <c r="J1193" i="6"/>
  <c r="J1216" i="6"/>
  <c r="J1238" i="6"/>
  <c r="J1257" i="6"/>
  <c r="J1280" i="6"/>
  <c r="J1302" i="6"/>
  <c r="J1321" i="6"/>
  <c r="J1344" i="6"/>
  <c r="J1366" i="6"/>
  <c r="J1385" i="6"/>
  <c r="J1408" i="6"/>
  <c r="J1430" i="6"/>
  <c r="J1449" i="6"/>
  <c r="J1472" i="6"/>
  <c r="J1494" i="6"/>
  <c r="J1513" i="6"/>
  <c r="J1536" i="6"/>
  <c r="J1558" i="6"/>
  <c r="J1577" i="6"/>
  <c r="J1600" i="6"/>
  <c r="J35" i="6"/>
  <c r="J162" i="6"/>
  <c r="J275" i="6"/>
  <c r="J384" i="6"/>
  <c r="J497" i="6"/>
  <c r="J560" i="6"/>
  <c r="J599" i="6"/>
  <c r="J646" i="6"/>
  <c r="J688" i="6"/>
  <c r="J727" i="6"/>
  <c r="J774" i="6"/>
  <c r="J816" i="6"/>
  <c r="J855" i="6"/>
  <c r="J902" i="6"/>
  <c r="J944" i="6"/>
  <c r="J983" i="6"/>
  <c r="J1030" i="6"/>
  <c r="J1070" i="6"/>
  <c r="J1089" i="6"/>
  <c r="J1112" i="6"/>
  <c r="J1134" i="6"/>
  <c r="J1153" i="6"/>
  <c r="J1176" i="6"/>
  <c r="J1198" i="6"/>
  <c r="J1217" i="6"/>
  <c r="J1240" i="6"/>
  <c r="J1262" i="6"/>
  <c r="J1281" i="6"/>
  <c r="J1304" i="6"/>
  <c r="J1326" i="6"/>
  <c r="J1345" i="6"/>
  <c r="J1368" i="6"/>
  <c r="J1390" i="6"/>
  <c r="J1409" i="6"/>
  <c r="J1432" i="6"/>
  <c r="J1454" i="6"/>
  <c r="J1473" i="6"/>
  <c r="J1496" i="6"/>
  <c r="J1518" i="6"/>
  <c r="J1537" i="6"/>
  <c r="J1560" i="6"/>
  <c r="J1582" i="6"/>
  <c r="J1601" i="6"/>
  <c r="J66" i="6"/>
  <c r="J163" i="6"/>
  <c r="J290" i="6"/>
  <c r="J403" i="6"/>
  <c r="J498" i="6"/>
  <c r="J566" i="6"/>
  <c r="J608" i="6"/>
  <c r="J647" i="6"/>
  <c r="J694" i="6"/>
  <c r="J736" i="6"/>
  <c r="J775" i="6"/>
  <c r="J822" i="6"/>
  <c r="J864" i="6"/>
  <c r="J903" i="6"/>
  <c r="J950" i="6"/>
  <c r="J992" i="6"/>
  <c r="J1031" i="6"/>
  <c r="J1072" i="6"/>
  <c r="J1094" i="6"/>
  <c r="J1113" i="6"/>
  <c r="J1136" i="6"/>
  <c r="J1158" i="6"/>
  <c r="J1177" i="6"/>
  <c r="J1200" i="6"/>
  <c r="J1222" i="6"/>
  <c r="J1241" i="6"/>
  <c r="J1264" i="6"/>
  <c r="J1286" i="6"/>
  <c r="J1305" i="6"/>
  <c r="J1328" i="6"/>
  <c r="J1350" i="6"/>
  <c r="J1369" i="6"/>
  <c r="J1392" i="6"/>
  <c r="J1414" i="6"/>
  <c r="J1433" i="6"/>
  <c r="J1456" i="6"/>
  <c r="J1478" i="6"/>
  <c r="J1497" i="6"/>
  <c r="J1520" i="6"/>
  <c r="J1542" i="6"/>
  <c r="J1561" i="6"/>
  <c r="J1584" i="6"/>
  <c r="J80" i="6"/>
  <c r="J194" i="6"/>
  <c r="J291" i="6"/>
  <c r="J418" i="6"/>
  <c r="J515" i="6"/>
  <c r="J567" i="6"/>
  <c r="J614" i="6"/>
  <c r="J656" i="6"/>
  <c r="J695" i="6"/>
  <c r="J742" i="6"/>
  <c r="J784" i="6"/>
  <c r="J823" i="6"/>
  <c r="J870" i="6"/>
  <c r="J912" i="6"/>
  <c r="J951" i="6"/>
  <c r="J998" i="6"/>
  <c r="J1040" i="6"/>
  <c r="J1073" i="6"/>
  <c r="J1096" i="6"/>
  <c r="J1118" i="6"/>
  <c r="J1137" i="6"/>
  <c r="J1160" i="6"/>
  <c r="J1182" i="6"/>
  <c r="J1201" i="6"/>
  <c r="J1224" i="6"/>
  <c r="J1246" i="6"/>
  <c r="J1265" i="6"/>
  <c r="J1288" i="6"/>
  <c r="J1310" i="6"/>
  <c r="J1329" i="6"/>
  <c r="J1352" i="6"/>
  <c r="J1374" i="6"/>
  <c r="J1393" i="6"/>
  <c r="J1416" i="6"/>
  <c r="J1438" i="6"/>
  <c r="J1457" i="6"/>
  <c r="J1480" i="6"/>
  <c r="J1502" i="6"/>
  <c r="J1521" i="6"/>
  <c r="J1544" i="6"/>
  <c r="J1566" i="6"/>
  <c r="J1585" i="6"/>
  <c r="J82" i="6"/>
  <c r="J208" i="6"/>
  <c r="J322" i="6"/>
  <c r="J419" i="6"/>
  <c r="J529" i="6"/>
  <c r="J576" i="6"/>
  <c r="J615" i="6"/>
  <c r="J662" i="6"/>
  <c r="J704" i="6"/>
  <c r="J743" i="6"/>
  <c r="J790" i="6"/>
  <c r="J832" i="6"/>
  <c r="J871" i="6"/>
  <c r="J918" i="6"/>
  <c r="J960" i="6"/>
  <c r="J999" i="6"/>
  <c r="J1046" i="6"/>
  <c r="J1078" i="6"/>
  <c r="J1097" i="6"/>
  <c r="J1120" i="6"/>
  <c r="J1142" i="6"/>
  <c r="J1161" i="6"/>
  <c r="J1184" i="6"/>
  <c r="J1206" i="6"/>
  <c r="J1225" i="6"/>
  <c r="J1248" i="6"/>
  <c r="J1270" i="6"/>
  <c r="J1289" i="6"/>
  <c r="J1312" i="6"/>
  <c r="J1334" i="6"/>
  <c r="J1353" i="6"/>
  <c r="J1376" i="6"/>
  <c r="J1398" i="6"/>
  <c r="J1417" i="6"/>
  <c r="J1440" i="6"/>
  <c r="J1462" i="6"/>
  <c r="J1481" i="6"/>
  <c r="J1504" i="6"/>
  <c r="J1526" i="6"/>
  <c r="J1545" i="6"/>
  <c r="J1568" i="6"/>
  <c r="J1590" i="6"/>
  <c r="J336" i="6"/>
  <c r="J624" i="6"/>
  <c r="J791" i="6"/>
  <c r="J966" i="6"/>
  <c r="J1102" i="6"/>
  <c r="J1185" i="6"/>
  <c r="J1272" i="6"/>
  <c r="J1358" i="6"/>
  <c r="J1441" i="6"/>
  <c r="J1528" i="6"/>
  <c r="J5" i="6"/>
  <c r="J338" i="6"/>
  <c r="J630" i="6"/>
  <c r="J800" i="6"/>
  <c r="J967" i="6"/>
  <c r="J1104" i="6"/>
  <c r="J1190" i="6"/>
  <c r="J1273" i="6"/>
  <c r="J1360" i="6"/>
  <c r="J1446" i="6"/>
  <c r="J1529" i="6"/>
  <c r="J450" i="6"/>
  <c r="J663" i="6"/>
  <c r="J838" i="6"/>
  <c r="J1008" i="6"/>
  <c r="J1121" i="6"/>
  <c r="J1208" i="6"/>
  <c r="J1294" i="6"/>
  <c r="J1377" i="6"/>
  <c r="J1464" i="6"/>
  <c r="J1550" i="6"/>
  <c r="J464" i="6"/>
  <c r="J672" i="6"/>
  <c r="J839" i="6"/>
  <c r="J1014" i="6"/>
  <c r="J1126" i="6"/>
  <c r="J1209" i="6"/>
  <c r="J1296" i="6"/>
  <c r="J1382" i="6"/>
  <c r="J1465" i="6"/>
  <c r="J1552" i="6"/>
  <c r="J112" i="6"/>
  <c r="J530" i="6"/>
  <c r="J710" i="6"/>
  <c r="J880" i="6"/>
  <c r="J1047" i="6"/>
  <c r="J1144" i="6"/>
  <c r="J1230" i="6"/>
  <c r="J1313" i="6"/>
  <c r="J1400" i="6"/>
  <c r="J1486" i="6"/>
  <c r="J1569" i="6"/>
  <c r="J115" i="6"/>
  <c r="J544" i="6"/>
  <c r="J711" i="6"/>
  <c r="J886" i="6"/>
  <c r="J1056" i="6"/>
  <c r="J1145" i="6"/>
  <c r="J1232" i="6"/>
  <c r="J1318" i="6"/>
  <c r="J1401" i="6"/>
  <c r="J1488" i="6"/>
  <c r="J1574" i="6"/>
  <c r="J582" i="6"/>
  <c r="J1166" i="6"/>
  <c r="J1505" i="6"/>
  <c r="J583" i="6"/>
  <c r="J1168" i="6"/>
  <c r="J1510" i="6"/>
  <c r="J752" i="6"/>
  <c r="J1249" i="6"/>
  <c r="J1592" i="6"/>
  <c r="J758" i="6"/>
  <c r="J1254" i="6"/>
  <c r="J1593" i="6"/>
  <c r="J919" i="6"/>
  <c r="J1336" i="6"/>
  <c r="J928" i="6"/>
  <c r="J1337" i="6"/>
  <c r="J1080" i="6"/>
  <c r="J1081" i="6"/>
  <c r="J1422" i="6"/>
  <c r="J1424" i="6"/>
  <c r="J240" i="6"/>
  <c r="B9" i="6"/>
  <c r="B17" i="6"/>
  <c r="B25" i="6"/>
  <c r="B33" i="6"/>
  <c r="B41" i="6"/>
  <c r="B49" i="6"/>
  <c r="B57" i="6"/>
  <c r="B65" i="6"/>
  <c r="B73" i="6"/>
  <c r="B81" i="6"/>
  <c r="B89" i="6"/>
  <c r="B97" i="6"/>
  <c r="B105" i="6"/>
  <c r="B113" i="6"/>
  <c r="B121" i="6"/>
  <c r="B129" i="6"/>
  <c r="B137" i="6"/>
  <c r="B145" i="6"/>
  <c r="B153" i="6"/>
  <c r="B161" i="6"/>
  <c r="B169" i="6"/>
  <c r="B177" i="6"/>
  <c r="B185" i="6"/>
  <c r="B193" i="6"/>
  <c r="B201" i="6"/>
  <c r="B209" i="6"/>
  <c r="B217" i="6"/>
  <c r="B225" i="6"/>
  <c r="B233" i="6"/>
  <c r="B241" i="6"/>
  <c r="B249" i="6"/>
  <c r="B257" i="6"/>
  <c r="B265" i="6"/>
  <c r="B273" i="6"/>
  <c r="B281" i="6"/>
  <c r="B289" i="6"/>
  <c r="B297" i="6"/>
  <c r="B305" i="6"/>
  <c r="B313" i="6"/>
  <c r="B321" i="6"/>
  <c r="B329" i="6"/>
  <c r="B337" i="6"/>
  <c r="B345" i="6"/>
  <c r="B353" i="6"/>
  <c r="B361" i="6"/>
  <c r="B369" i="6"/>
  <c r="B377" i="6"/>
  <c r="B385" i="6"/>
  <c r="B393" i="6"/>
  <c r="B401" i="6"/>
  <c r="B409" i="6"/>
  <c r="B417" i="6"/>
  <c r="B425" i="6"/>
  <c r="B433" i="6"/>
  <c r="B441" i="6"/>
  <c r="B449" i="6"/>
  <c r="B457" i="6"/>
  <c r="B465" i="6"/>
  <c r="B473" i="6"/>
  <c r="B481" i="6"/>
  <c r="B489" i="6"/>
  <c r="B497" i="6"/>
  <c r="B505" i="6"/>
  <c r="B513" i="6"/>
  <c r="B521" i="6"/>
  <c r="B529" i="6"/>
  <c r="B537" i="6"/>
  <c r="B545" i="6"/>
  <c r="B553" i="6"/>
  <c r="B561" i="6"/>
  <c r="B569" i="6"/>
  <c r="B577" i="6"/>
  <c r="B585" i="6"/>
  <c r="B593" i="6"/>
  <c r="B601" i="6"/>
  <c r="B609" i="6"/>
  <c r="B617" i="6"/>
  <c r="B625" i="6"/>
  <c r="B633" i="6"/>
  <c r="B641" i="6"/>
  <c r="B649" i="6"/>
  <c r="B657" i="6"/>
  <c r="B665" i="6"/>
  <c r="B673" i="6"/>
  <c r="B681" i="6"/>
  <c r="B689" i="6"/>
  <c r="B697" i="6"/>
  <c r="B705" i="6"/>
  <c r="B713" i="6"/>
  <c r="B721" i="6"/>
  <c r="B729" i="6"/>
  <c r="B737" i="6"/>
  <c r="B745" i="6"/>
  <c r="B753" i="6"/>
  <c r="B761" i="6"/>
  <c r="B769" i="6"/>
  <c r="B777" i="6"/>
  <c r="B785" i="6"/>
  <c r="B793" i="6"/>
  <c r="B801" i="6"/>
  <c r="B809" i="6"/>
  <c r="B817" i="6"/>
  <c r="B825" i="6"/>
  <c r="B833" i="6"/>
  <c r="B841" i="6"/>
  <c r="B849" i="6"/>
  <c r="B857" i="6"/>
  <c r="B865" i="6"/>
  <c r="B873" i="6"/>
  <c r="B881" i="6"/>
  <c r="B889" i="6"/>
  <c r="B897" i="6"/>
  <c r="B905" i="6"/>
  <c r="B913" i="6"/>
  <c r="B921" i="6"/>
  <c r="B929" i="6"/>
  <c r="B937" i="6"/>
  <c r="B945" i="6"/>
  <c r="B953" i="6"/>
  <c r="B961" i="6"/>
  <c r="B969" i="6"/>
  <c r="B977" i="6"/>
  <c r="B985" i="6"/>
  <c r="B993" i="6"/>
  <c r="B1001" i="6"/>
  <c r="B1009" i="6"/>
  <c r="B1017" i="6"/>
  <c r="B1025" i="6"/>
  <c r="B1033" i="6"/>
  <c r="B1041" i="6"/>
  <c r="B1049" i="6"/>
  <c r="B1057" i="6"/>
  <c r="B1065" i="6"/>
  <c r="B1073" i="6"/>
  <c r="B1081" i="6"/>
  <c r="B1089" i="6"/>
  <c r="B1097" i="6"/>
  <c r="B1105" i="6"/>
  <c r="B1113" i="6"/>
  <c r="B1121" i="6"/>
  <c r="B1129" i="6"/>
  <c r="B1137" i="6"/>
  <c r="B1145" i="6"/>
  <c r="B10" i="6"/>
  <c r="B18" i="6"/>
  <c r="B26" i="6"/>
  <c r="B34" i="6"/>
  <c r="B42" i="6"/>
  <c r="B50" i="6"/>
  <c r="B58" i="6"/>
  <c r="B66" i="6"/>
  <c r="B74" i="6"/>
  <c r="B82" i="6"/>
  <c r="B90" i="6"/>
  <c r="B98" i="6"/>
  <c r="B106" i="6"/>
  <c r="B114" i="6"/>
  <c r="B122" i="6"/>
  <c r="B130" i="6"/>
  <c r="B138" i="6"/>
  <c r="B146" i="6"/>
  <c r="B154" i="6"/>
  <c r="B162" i="6"/>
  <c r="B170" i="6"/>
  <c r="B178" i="6"/>
  <c r="B186" i="6"/>
  <c r="B194" i="6"/>
  <c r="B202" i="6"/>
  <c r="B210" i="6"/>
  <c r="B218" i="6"/>
  <c r="B226" i="6"/>
  <c r="B234" i="6"/>
  <c r="B242" i="6"/>
  <c r="B250" i="6"/>
  <c r="B258" i="6"/>
  <c r="B266" i="6"/>
  <c r="B274" i="6"/>
  <c r="B282" i="6"/>
  <c r="B290" i="6"/>
  <c r="B298" i="6"/>
  <c r="B306" i="6"/>
  <c r="B314" i="6"/>
  <c r="B322" i="6"/>
  <c r="B330" i="6"/>
  <c r="B338" i="6"/>
  <c r="B346" i="6"/>
  <c r="B354" i="6"/>
  <c r="B362" i="6"/>
  <c r="B370" i="6"/>
  <c r="B378" i="6"/>
  <c r="B386" i="6"/>
  <c r="B394" i="6"/>
  <c r="B402" i="6"/>
  <c r="B410" i="6"/>
  <c r="B418" i="6"/>
  <c r="B426" i="6"/>
  <c r="B434" i="6"/>
  <c r="B442" i="6"/>
  <c r="B450" i="6"/>
  <c r="B458" i="6"/>
  <c r="B466" i="6"/>
  <c r="B474" i="6"/>
  <c r="B482" i="6"/>
  <c r="B490" i="6"/>
  <c r="B498" i="6"/>
  <c r="B506" i="6"/>
  <c r="B514" i="6"/>
  <c r="B522" i="6"/>
  <c r="B530" i="6"/>
  <c r="B538" i="6"/>
  <c r="B546" i="6"/>
  <c r="B554" i="6"/>
  <c r="B562" i="6"/>
  <c r="B570" i="6"/>
  <c r="B578" i="6"/>
  <c r="B586" i="6"/>
  <c r="B594" i="6"/>
  <c r="B602" i="6"/>
  <c r="B610" i="6"/>
  <c r="B618" i="6"/>
  <c r="B626" i="6"/>
  <c r="B634" i="6"/>
  <c r="B642" i="6"/>
  <c r="B650" i="6"/>
  <c r="B658" i="6"/>
  <c r="B666" i="6"/>
  <c r="B674" i="6"/>
  <c r="B682" i="6"/>
  <c r="B690" i="6"/>
  <c r="B698" i="6"/>
  <c r="B706" i="6"/>
  <c r="B714" i="6"/>
  <c r="B722" i="6"/>
  <c r="B730" i="6"/>
  <c r="B738" i="6"/>
  <c r="B746" i="6"/>
  <c r="B754" i="6"/>
  <c r="B762" i="6"/>
  <c r="B770" i="6"/>
  <c r="B778" i="6"/>
  <c r="B786" i="6"/>
  <c r="B794" i="6"/>
  <c r="B802" i="6"/>
  <c r="B810" i="6"/>
  <c r="B818" i="6"/>
  <c r="B826" i="6"/>
  <c r="B834" i="6"/>
  <c r="B842" i="6"/>
  <c r="B850" i="6"/>
  <c r="B858" i="6"/>
  <c r="B866" i="6"/>
  <c r="B874" i="6"/>
  <c r="B882" i="6"/>
  <c r="B890" i="6"/>
  <c r="B898" i="6"/>
  <c r="B906" i="6"/>
  <c r="B914" i="6"/>
  <c r="B922" i="6"/>
  <c r="B930" i="6"/>
  <c r="B938" i="6"/>
  <c r="B946" i="6"/>
  <c r="B954" i="6"/>
  <c r="B962" i="6"/>
  <c r="B970" i="6"/>
  <c r="B978" i="6"/>
  <c r="B986" i="6"/>
  <c r="B994" i="6"/>
  <c r="B1002" i="6"/>
  <c r="B1010" i="6"/>
  <c r="B1018" i="6"/>
  <c r="B1026" i="6"/>
  <c r="B1034" i="6"/>
  <c r="B1042" i="6"/>
  <c r="B1050" i="6"/>
  <c r="B1058" i="6"/>
  <c r="B1066" i="6"/>
  <c r="B1074" i="6"/>
  <c r="B1082" i="6"/>
  <c r="B1090" i="6"/>
  <c r="B1098" i="6"/>
  <c r="B1106" i="6"/>
  <c r="B1114" i="6"/>
  <c r="B1122" i="6"/>
  <c r="B1130" i="6"/>
  <c r="B1138" i="6"/>
  <c r="B1146" i="6"/>
  <c r="B11" i="6"/>
  <c r="B19" i="6"/>
  <c r="B27" i="6"/>
  <c r="B35" i="6"/>
  <c r="B43" i="6"/>
  <c r="B51" i="6"/>
  <c r="B59" i="6"/>
  <c r="B67" i="6"/>
  <c r="B75" i="6"/>
  <c r="B83" i="6"/>
  <c r="B91" i="6"/>
  <c r="B99" i="6"/>
  <c r="B107" i="6"/>
  <c r="B115" i="6"/>
  <c r="B123" i="6"/>
  <c r="B131" i="6"/>
  <c r="B139" i="6"/>
  <c r="B147" i="6"/>
  <c r="B155" i="6"/>
  <c r="B163" i="6"/>
  <c r="B171" i="6"/>
  <c r="B179" i="6"/>
  <c r="B187" i="6"/>
  <c r="B195" i="6"/>
  <c r="B203" i="6"/>
  <c r="B211" i="6"/>
  <c r="B219" i="6"/>
  <c r="B227" i="6"/>
  <c r="B235" i="6"/>
  <c r="B243" i="6"/>
  <c r="B251" i="6"/>
  <c r="B259" i="6"/>
  <c r="B267" i="6"/>
  <c r="B275" i="6"/>
  <c r="B283" i="6"/>
  <c r="B291" i="6"/>
  <c r="B299" i="6"/>
  <c r="B307" i="6"/>
  <c r="B315" i="6"/>
  <c r="B323" i="6"/>
  <c r="B331" i="6"/>
  <c r="B339" i="6"/>
  <c r="B347" i="6"/>
  <c r="B355" i="6"/>
  <c r="B363" i="6"/>
  <c r="B371" i="6"/>
  <c r="B379" i="6"/>
  <c r="B387" i="6"/>
  <c r="B395" i="6"/>
  <c r="B403" i="6"/>
  <c r="B411" i="6"/>
  <c r="B419" i="6"/>
  <c r="B427" i="6"/>
  <c r="B435" i="6"/>
  <c r="B443" i="6"/>
  <c r="B451" i="6"/>
  <c r="B459" i="6"/>
  <c r="B467" i="6"/>
  <c r="B475" i="6"/>
  <c r="B483" i="6"/>
  <c r="B491" i="6"/>
  <c r="B499" i="6"/>
  <c r="B507" i="6"/>
  <c r="B515" i="6"/>
  <c r="B523" i="6"/>
  <c r="B531" i="6"/>
  <c r="B539" i="6"/>
  <c r="B547" i="6"/>
  <c r="B555" i="6"/>
  <c r="B563" i="6"/>
  <c r="B571" i="6"/>
  <c r="B579" i="6"/>
  <c r="B587" i="6"/>
  <c r="B595" i="6"/>
  <c r="B603" i="6"/>
  <c r="B611" i="6"/>
  <c r="B619" i="6"/>
  <c r="B627" i="6"/>
  <c r="B635" i="6"/>
  <c r="B643" i="6"/>
  <c r="B651" i="6"/>
  <c r="B659" i="6"/>
  <c r="B667" i="6"/>
  <c r="B13" i="6"/>
  <c r="B21" i="6"/>
  <c r="B29" i="6"/>
  <c r="B37" i="6"/>
  <c r="B45" i="6"/>
  <c r="B53" i="6"/>
  <c r="B61" i="6"/>
  <c r="B69" i="6"/>
  <c r="B77" i="6"/>
  <c r="B85" i="6"/>
  <c r="B93" i="6"/>
  <c r="B101" i="6"/>
  <c r="B109" i="6"/>
  <c r="B117" i="6"/>
  <c r="B125" i="6"/>
  <c r="B133" i="6"/>
  <c r="B141" i="6"/>
  <c r="B149" i="6"/>
  <c r="B157" i="6"/>
  <c r="B165" i="6"/>
  <c r="B173" i="6"/>
  <c r="B181" i="6"/>
  <c r="B189" i="6"/>
  <c r="B197" i="6"/>
  <c r="B205" i="6"/>
  <c r="B213" i="6"/>
  <c r="B221" i="6"/>
  <c r="B229" i="6"/>
  <c r="B237" i="6"/>
  <c r="B245" i="6"/>
  <c r="B253" i="6"/>
  <c r="B261" i="6"/>
  <c r="B269" i="6"/>
  <c r="B277" i="6"/>
  <c r="B285" i="6"/>
  <c r="B293" i="6"/>
  <c r="B301" i="6"/>
  <c r="B309" i="6"/>
  <c r="B317" i="6"/>
  <c r="B325" i="6"/>
  <c r="B333" i="6"/>
  <c r="B341" i="6"/>
  <c r="B349" i="6"/>
  <c r="B357" i="6"/>
  <c r="B365" i="6"/>
  <c r="B373" i="6"/>
  <c r="B381" i="6"/>
  <c r="B389" i="6"/>
  <c r="B397" i="6"/>
  <c r="B405" i="6"/>
  <c r="B413" i="6"/>
  <c r="B421" i="6"/>
  <c r="B429" i="6"/>
  <c r="B437" i="6"/>
  <c r="B445" i="6"/>
  <c r="B453" i="6"/>
  <c r="B461" i="6"/>
  <c r="B469" i="6"/>
  <c r="B477" i="6"/>
  <c r="B485" i="6"/>
  <c r="B493" i="6"/>
  <c r="B501" i="6"/>
  <c r="B509" i="6"/>
  <c r="B517" i="6"/>
  <c r="B525" i="6"/>
  <c r="B533" i="6"/>
  <c r="B541" i="6"/>
  <c r="B549" i="6"/>
  <c r="B557" i="6"/>
  <c r="B565" i="6"/>
  <c r="B573" i="6"/>
  <c r="B581" i="6"/>
  <c r="B589" i="6"/>
  <c r="B597" i="6"/>
  <c r="B605" i="6"/>
  <c r="B613" i="6"/>
  <c r="B621" i="6"/>
  <c r="B629" i="6"/>
  <c r="B637" i="6"/>
  <c r="B645" i="6"/>
  <c r="B653" i="6"/>
  <c r="B661" i="6"/>
  <c r="B669" i="6"/>
  <c r="B677" i="6"/>
  <c r="B685" i="6"/>
  <c r="B693" i="6"/>
  <c r="B701" i="6"/>
  <c r="B709" i="6"/>
  <c r="B717" i="6"/>
  <c r="B725" i="6"/>
  <c r="B733" i="6"/>
  <c r="B741" i="6"/>
  <c r="B749" i="6"/>
  <c r="B757" i="6"/>
  <c r="B765" i="6"/>
  <c r="B773" i="6"/>
  <c r="B781" i="6"/>
  <c r="B789" i="6"/>
  <c r="B797" i="6"/>
  <c r="B805" i="6"/>
  <c r="B813" i="6"/>
  <c r="B821" i="6"/>
  <c r="B829" i="6"/>
  <c r="B837" i="6"/>
  <c r="B845" i="6"/>
  <c r="B853" i="6"/>
  <c r="B861" i="6"/>
  <c r="B869" i="6"/>
  <c r="B877" i="6"/>
  <c r="B885" i="6"/>
  <c r="B893" i="6"/>
  <c r="B901" i="6"/>
  <c r="B909" i="6"/>
  <c r="B917" i="6"/>
  <c r="B925" i="6"/>
  <c r="B933" i="6"/>
  <c r="B941" i="6"/>
  <c r="B949" i="6"/>
  <c r="B957" i="6"/>
  <c r="B965" i="6"/>
  <c r="B973" i="6"/>
  <c r="B981" i="6"/>
  <c r="B989" i="6"/>
  <c r="B997" i="6"/>
  <c r="B1005" i="6"/>
  <c r="B1013" i="6"/>
  <c r="B1021" i="6"/>
  <c r="B1029" i="6"/>
  <c r="B1037" i="6"/>
  <c r="B1045" i="6"/>
  <c r="B1053" i="6"/>
  <c r="B1061" i="6"/>
  <c r="B1069" i="6"/>
  <c r="B1077" i="6"/>
  <c r="B1085" i="6"/>
  <c r="B1093" i="6"/>
  <c r="B1101" i="6"/>
  <c r="B1109" i="6"/>
  <c r="B1117" i="6"/>
  <c r="B1125" i="6"/>
  <c r="B1133" i="6"/>
  <c r="B1141" i="6"/>
  <c r="B1149" i="6"/>
  <c r="B14" i="6"/>
  <c r="B30" i="6"/>
  <c r="B46" i="6"/>
  <c r="B62" i="6"/>
  <c r="B78" i="6"/>
  <c r="B94" i="6"/>
  <c r="B110" i="6"/>
  <c r="B126" i="6"/>
  <c r="B142" i="6"/>
  <c r="B158" i="6"/>
  <c r="B174" i="6"/>
  <c r="B190" i="6"/>
  <c r="B206" i="6"/>
  <c r="B222" i="6"/>
  <c r="B238" i="6"/>
  <c r="B254" i="6"/>
  <c r="B270" i="6"/>
  <c r="B286" i="6"/>
  <c r="B302" i="6"/>
  <c r="B318" i="6"/>
  <c r="B334" i="6"/>
  <c r="B350" i="6"/>
  <c r="B366" i="6"/>
  <c r="B382" i="6"/>
  <c r="B398" i="6"/>
  <c r="B414" i="6"/>
  <c r="B430" i="6"/>
  <c r="B446" i="6"/>
  <c r="B462" i="6"/>
  <c r="B478" i="6"/>
  <c r="B494" i="6"/>
  <c r="B510" i="6"/>
  <c r="B526" i="6"/>
  <c r="B542" i="6"/>
  <c r="B558" i="6"/>
  <c r="B574" i="6"/>
  <c r="B590" i="6"/>
  <c r="B606" i="6"/>
  <c r="B622" i="6"/>
  <c r="B638" i="6"/>
  <c r="B654" i="6"/>
  <c r="B670" i="6"/>
  <c r="B683" i="6"/>
  <c r="B695" i="6"/>
  <c r="B708" i="6"/>
  <c r="B720" i="6"/>
  <c r="B734" i="6"/>
  <c r="B747" i="6"/>
  <c r="B759" i="6"/>
  <c r="B772" i="6"/>
  <c r="B784" i="6"/>
  <c r="B798" i="6"/>
  <c r="B811" i="6"/>
  <c r="B823" i="6"/>
  <c r="B836" i="6"/>
  <c r="B848" i="6"/>
  <c r="B862" i="6"/>
  <c r="B875" i="6"/>
  <c r="B887" i="6"/>
  <c r="B900" i="6"/>
  <c r="B912" i="6"/>
  <c r="B926" i="6"/>
  <c r="B939" i="6"/>
  <c r="B951" i="6"/>
  <c r="B964" i="6"/>
  <c r="B976" i="6"/>
  <c r="B990" i="6"/>
  <c r="B1003" i="6"/>
  <c r="B1015" i="6"/>
  <c r="B1028" i="6"/>
  <c r="B1040" i="6"/>
  <c r="B1054" i="6"/>
  <c r="B1067" i="6"/>
  <c r="B1079" i="6"/>
  <c r="B1092" i="6"/>
  <c r="B1104" i="6"/>
  <c r="B1118" i="6"/>
  <c r="B1131" i="6"/>
  <c r="B1143" i="6"/>
  <c r="B1154" i="6"/>
  <c r="B1162" i="6"/>
  <c r="B1170" i="6"/>
  <c r="B1178" i="6"/>
  <c r="B1186" i="6"/>
  <c r="B1194" i="6"/>
  <c r="B1202" i="6"/>
  <c r="B1210" i="6"/>
  <c r="B1218" i="6"/>
  <c r="B1226" i="6"/>
  <c r="B1234" i="6"/>
  <c r="B1242" i="6"/>
  <c r="B1250" i="6"/>
  <c r="B1258" i="6"/>
  <c r="B1266" i="6"/>
  <c r="B1274" i="6"/>
  <c r="B1282" i="6"/>
  <c r="B1290" i="6"/>
  <c r="B1298" i="6"/>
  <c r="B1306" i="6"/>
  <c r="B1314" i="6"/>
  <c r="B1322" i="6"/>
  <c r="B1330" i="6"/>
  <c r="B1338" i="6"/>
  <c r="B1346" i="6"/>
  <c r="B1354" i="6"/>
  <c r="B1362" i="6"/>
  <c r="B1370" i="6"/>
  <c r="B1378" i="6"/>
  <c r="B1386" i="6"/>
  <c r="B1394" i="6"/>
  <c r="B1402" i="6"/>
  <c r="B1410" i="6"/>
  <c r="B1418" i="6"/>
  <c r="B1426" i="6"/>
  <c r="B1434" i="6"/>
  <c r="B1442" i="6"/>
  <c r="B1450" i="6"/>
  <c r="B1458" i="6"/>
  <c r="B1466" i="6"/>
  <c r="B1474" i="6"/>
  <c r="B1482" i="6"/>
  <c r="B1490" i="6"/>
  <c r="B1498" i="6"/>
  <c r="B1506" i="6"/>
  <c r="B1514" i="6"/>
  <c r="B1522" i="6"/>
  <c r="B1530" i="6"/>
  <c r="B1538" i="6"/>
  <c r="B1546" i="6"/>
  <c r="B1554" i="6"/>
  <c r="B1562" i="6"/>
  <c r="B1570" i="6"/>
  <c r="B1578" i="6"/>
  <c r="B1586" i="6"/>
  <c r="B1594" i="6"/>
  <c r="B1602" i="6"/>
  <c r="B15" i="6"/>
  <c r="B31" i="6"/>
  <c r="B47" i="6"/>
  <c r="B63" i="6"/>
  <c r="B79" i="6"/>
  <c r="B95" i="6"/>
  <c r="B111" i="6"/>
  <c r="B127" i="6"/>
  <c r="B143" i="6"/>
  <c r="B159" i="6"/>
  <c r="B175" i="6"/>
  <c r="B191" i="6"/>
  <c r="B207" i="6"/>
  <c r="B223" i="6"/>
  <c r="B239" i="6"/>
  <c r="B255" i="6"/>
  <c r="B271" i="6"/>
  <c r="B287" i="6"/>
  <c r="B303" i="6"/>
  <c r="B319" i="6"/>
  <c r="B335" i="6"/>
  <c r="B351" i="6"/>
  <c r="B367" i="6"/>
  <c r="B383" i="6"/>
  <c r="B399" i="6"/>
  <c r="B415" i="6"/>
  <c r="B431" i="6"/>
  <c r="B447" i="6"/>
  <c r="B463" i="6"/>
  <c r="B479" i="6"/>
  <c r="B495" i="6"/>
  <c r="B511" i="6"/>
  <c r="B527" i="6"/>
  <c r="B543" i="6"/>
  <c r="B559" i="6"/>
  <c r="B575" i="6"/>
  <c r="B591" i="6"/>
  <c r="B607" i="6"/>
  <c r="B623" i="6"/>
  <c r="B639" i="6"/>
  <c r="B655" i="6"/>
  <c r="B671" i="6"/>
  <c r="B684" i="6"/>
  <c r="B696" i="6"/>
  <c r="B710" i="6"/>
  <c r="B723" i="6"/>
  <c r="B735" i="6"/>
  <c r="B748" i="6"/>
  <c r="B760" i="6"/>
  <c r="B774" i="6"/>
  <c r="B787" i="6"/>
  <c r="B799" i="6"/>
  <c r="B812" i="6"/>
  <c r="B824" i="6"/>
  <c r="B838" i="6"/>
  <c r="B851" i="6"/>
  <c r="B863" i="6"/>
  <c r="B876" i="6"/>
  <c r="B888" i="6"/>
  <c r="B902" i="6"/>
  <c r="B915" i="6"/>
  <c r="B927" i="6"/>
  <c r="B940" i="6"/>
  <c r="B952" i="6"/>
  <c r="B966" i="6"/>
  <c r="B979" i="6"/>
  <c r="B991" i="6"/>
  <c r="B1004" i="6"/>
  <c r="B1016" i="6"/>
  <c r="B1030" i="6"/>
  <c r="B1043" i="6"/>
  <c r="B1055" i="6"/>
  <c r="B1068" i="6"/>
  <c r="B1080" i="6"/>
  <c r="B1094" i="6"/>
  <c r="B1107" i="6"/>
  <c r="B1119" i="6"/>
  <c r="B1132" i="6"/>
  <c r="B1144" i="6"/>
  <c r="B1155" i="6"/>
  <c r="B1163" i="6"/>
  <c r="B1171" i="6"/>
  <c r="B1179" i="6"/>
  <c r="B1187" i="6"/>
  <c r="B1195" i="6"/>
  <c r="B1203" i="6"/>
  <c r="B1211" i="6"/>
  <c r="B1219" i="6"/>
  <c r="B1227" i="6"/>
  <c r="B1235" i="6"/>
  <c r="B1243" i="6"/>
  <c r="B1251" i="6"/>
  <c r="B1259" i="6"/>
  <c r="B1267" i="6"/>
  <c r="B1275" i="6"/>
  <c r="B1283" i="6"/>
  <c r="B1291" i="6"/>
  <c r="B1299" i="6"/>
  <c r="B1307" i="6"/>
  <c r="B1315" i="6"/>
  <c r="B1323" i="6"/>
  <c r="B1331" i="6"/>
  <c r="B1339" i="6"/>
  <c r="B1347" i="6"/>
  <c r="B1355" i="6"/>
  <c r="B1363" i="6"/>
  <c r="B1371" i="6"/>
  <c r="B1379" i="6"/>
  <c r="B1387" i="6"/>
  <c r="B1395" i="6"/>
  <c r="B1403" i="6"/>
  <c r="B1411" i="6"/>
  <c r="B1419" i="6"/>
  <c r="B1427" i="6"/>
  <c r="B1435" i="6"/>
  <c r="B1443" i="6"/>
  <c r="B1451" i="6"/>
  <c r="B1459" i="6"/>
  <c r="B1467" i="6"/>
  <c r="B1475" i="6"/>
  <c r="B1483" i="6"/>
  <c r="B1491" i="6"/>
  <c r="B1499" i="6"/>
  <c r="B1507" i="6"/>
  <c r="B1515" i="6"/>
  <c r="B1523" i="6"/>
  <c r="B1531" i="6"/>
  <c r="B1539" i="6"/>
  <c r="B1547" i="6"/>
  <c r="B1555" i="6"/>
  <c r="B1563" i="6"/>
  <c r="B1571" i="6"/>
  <c r="B1579" i="6"/>
  <c r="B1587" i="6"/>
  <c r="B1595" i="6"/>
  <c r="B1603" i="6"/>
  <c r="B16" i="6"/>
  <c r="B32" i="6"/>
  <c r="B48" i="6"/>
  <c r="B64" i="6"/>
  <c r="B80" i="6"/>
  <c r="B96" i="6"/>
  <c r="B112" i="6"/>
  <c r="B128" i="6"/>
  <c r="B144" i="6"/>
  <c r="B160" i="6"/>
  <c r="B176" i="6"/>
  <c r="B192" i="6"/>
  <c r="B208" i="6"/>
  <c r="B224" i="6"/>
  <c r="B240" i="6"/>
  <c r="B256" i="6"/>
  <c r="B272" i="6"/>
  <c r="B288" i="6"/>
  <c r="B304" i="6"/>
  <c r="B320" i="6"/>
  <c r="B336" i="6"/>
  <c r="B352" i="6"/>
  <c r="B368" i="6"/>
  <c r="B384" i="6"/>
  <c r="B400" i="6"/>
  <c r="B416" i="6"/>
  <c r="B432" i="6"/>
  <c r="B448" i="6"/>
  <c r="B464" i="6"/>
  <c r="B480" i="6"/>
  <c r="B496" i="6"/>
  <c r="B512" i="6"/>
  <c r="B528" i="6"/>
  <c r="B544" i="6"/>
  <c r="B560" i="6"/>
  <c r="B576" i="6"/>
  <c r="B592" i="6"/>
  <c r="B608" i="6"/>
  <c r="B624" i="6"/>
  <c r="B640" i="6"/>
  <c r="B656" i="6"/>
  <c r="B672" i="6"/>
  <c r="B686" i="6"/>
  <c r="B699" i="6"/>
  <c r="B711" i="6"/>
  <c r="B724" i="6"/>
  <c r="B736" i="6"/>
  <c r="B750" i="6"/>
  <c r="B763" i="6"/>
  <c r="B775" i="6"/>
  <c r="B788" i="6"/>
  <c r="B800" i="6"/>
  <c r="B814" i="6"/>
  <c r="B827" i="6"/>
  <c r="B839" i="6"/>
  <c r="B852" i="6"/>
  <c r="B864" i="6"/>
  <c r="B878" i="6"/>
  <c r="B891" i="6"/>
  <c r="B903" i="6"/>
  <c r="B916" i="6"/>
  <c r="B928" i="6"/>
  <c r="B942" i="6"/>
  <c r="B955" i="6"/>
  <c r="B967" i="6"/>
  <c r="B980" i="6"/>
  <c r="B992" i="6"/>
  <c r="B1006" i="6"/>
  <c r="B1019" i="6"/>
  <c r="B1031" i="6"/>
  <c r="B1044" i="6"/>
  <c r="B1056" i="6"/>
  <c r="B1070" i="6"/>
  <c r="B1083" i="6"/>
  <c r="B1095" i="6"/>
  <c r="B1108" i="6"/>
  <c r="B1120" i="6"/>
  <c r="B1134" i="6"/>
  <c r="B1147" i="6"/>
  <c r="B1156" i="6"/>
  <c r="B1164" i="6"/>
  <c r="B1172" i="6"/>
  <c r="B1180" i="6"/>
  <c r="B1188" i="6"/>
  <c r="B1196" i="6"/>
  <c r="B1204" i="6"/>
  <c r="B1212" i="6"/>
  <c r="B1220" i="6"/>
  <c r="B1228" i="6"/>
  <c r="B1236" i="6"/>
  <c r="B1244" i="6"/>
  <c r="B1252" i="6"/>
  <c r="B1260" i="6"/>
  <c r="B1268" i="6"/>
  <c r="B1276" i="6"/>
  <c r="B1284" i="6"/>
  <c r="B1292" i="6"/>
  <c r="B1300" i="6"/>
  <c r="B1308" i="6"/>
  <c r="B1316" i="6"/>
  <c r="B1324" i="6"/>
  <c r="B1332" i="6"/>
  <c r="B1340" i="6"/>
  <c r="B1348" i="6"/>
  <c r="B1356" i="6"/>
  <c r="B1364" i="6"/>
  <c r="B1372" i="6"/>
  <c r="B1380" i="6"/>
  <c r="B1388" i="6"/>
  <c r="B1396" i="6"/>
  <c r="B1404" i="6"/>
  <c r="B1412" i="6"/>
  <c r="B1420" i="6"/>
  <c r="B1428" i="6"/>
  <c r="B1436" i="6"/>
  <c r="B1444" i="6"/>
  <c r="B1452" i="6"/>
  <c r="B1460" i="6"/>
  <c r="B1468" i="6"/>
  <c r="B1476" i="6"/>
  <c r="B1484" i="6"/>
  <c r="B1492" i="6"/>
  <c r="B1500" i="6"/>
  <c r="B1508" i="6"/>
  <c r="B1516" i="6"/>
  <c r="B1524" i="6"/>
  <c r="B1532" i="6"/>
  <c r="B1540" i="6"/>
  <c r="B1548" i="6"/>
  <c r="B1556" i="6"/>
  <c r="B1564" i="6"/>
  <c r="B1572" i="6"/>
  <c r="B1580" i="6"/>
  <c r="B1588" i="6"/>
  <c r="B1596" i="6"/>
  <c r="B5" i="6"/>
  <c r="B20" i="6"/>
  <c r="B36" i="6"/>
  <c r="B52" i="6"/>
  <c r="B68" i="6"/>
  <c r="B84" i="6"/>
  <c r="B100" i="6"/>
  <c r="B116" i="6"/>
  <c r="B132" i="6"/>
  <c r="B148" i="6"/>
  <c r="B164" i="6"/>
  <c r="B180" i="6"/>
  <c r="B196" i="6"/>
  <c r="B212" i="6"/>
  <c r="B228" i="6"/>
  <c r="B244" i="6"/>
  <c r="B260" i="6"/>
  <c r="B276" i="6"/>
  <c r="B292" i="6"/>
  <c r="B308" i="6"/>
  <c r="B324" i="6"/>
  <c r="B340" i="6"/>
  <c r="B356" i="6"/>
  <c r="B372" i="6"/>
  <c r="B388" i="6"/>
  <c r="B404" i="6"/>
  <c r="B420" i="6"/>
  <c r="B436" i="6"/>
  <c r="B452" i="6"/>
  <c r="B468" i="6"/>
  <c r="B484" i="6"/>
  <c r="B500" i="6"/>
  <c r="B516" i="6"/>
  <c r="B532" i="6"/>
  <c r="B548" i="6"/>
  <c r="B564" i="6"/>
  <c r="B580" i="6"/>
  <c r="B596" i="6"/>
  <c r="B612" i="6"/>
  <c r="B628" i="6"/>
  <c r="B644" i="6"/>
  <c r="B660" i="6"/>
  <c r="B675" i="6"/>
  <c r="B687" i="6"/>
  <c r="B700" i="6"/>
  <c r="B712" i="6"/>
  <c r="B726" i="6"/>
  <c r="B739" i="6"/>
  <c r="B751" i="6"/>
  <c r="B764" i="6"/>
  <c r="B776" i="6"/>
  <c r="B790" i="6"/>
  <c r="B803" i="6"/>
  <c r="B815" i="6"/>
  <c r="B828" i="6"/>
  <c r="B840" i="6"/>
  <c r="B854" i="6"/>
  <c r="B867" i="6"/>
  <c r="B879" i="6"/>
  <c r="B892" i="6"/>
  <c r="B904" i="6"/>
  <c r="B918" i="6"/>
  <c r="B931" i="6"/>
  <c r="B943" i="6"/>
  <c r="B956" i="6"/>
  <c r="B968" i="6"/>
  <c r="B982" i="6"/>
  <c r="B995" i="6"/>
  <c r="B1007" i="6"/>
  <c r="B1020" i="6"/>
  <c r="B1032" i="6"/>
  <c r="B1046" i="6"/>
  <c r="B1059" i="6"/>
  <c r="B1071" i="6"/>
  <c r="B1084" i="6"/>
  <c r="B1096" i="6"/>
  <c r="B1110" i="6"/>
  <c r="B1123" i="6"/>
  <c r="B1135" i="6"/>
  <c r="B1148" i="6"/>
  <c r="B1157" i="6"/>
  <c r="B1165" i="6"/>
  <c r="B1173" i="6"/>
  <c r="B1181" i="6"/>
  <c r="B1189" i="6"/>
  <c r="B1197" i="6"/>
  <c r="B1205" i="6"/>
  <c r="B1213" i="6"/>
  <c r="B1221" i="6"/>
  <c r="B1229" i="6"/>
  <c r="B1237" i="6"/>
  <c r="B1245" i="6"/>
  <c r="B1253" i="6"/>
  <c r="B1261" i="6"/>
  <c r="B1269" i="6"/>
  <c r="B1277" i="6"/>
  <c r="B1285" i="6"/>
  <c r="B1293" i="6"/>
  <c r="B1301" i="6"/>
  <c r="B1309" i="6"/>
  <c r="B1317" i="6"/>
  <c r="B1325" i="6"/>
  <c r="B1333" i="6"/>
  <c r="B1341" i="6"/>
  <c r="B1349" i="6"/>
  <c r="B1357" i="6"/>
  <c r="B1365" i="6"/>
  <c r="B1373" i="6"/>
  <c r="B1381" i="6"/>
  <c r="B1389" i="6"/>
  <c r="B1397" i="6"/>
  <c r="B1405" i="6"/>
  <c r="B1413" i="6"/>
  <c r="B1421" i="6"/>
  <c r="B1429" i="6"/>
  <c r="B1437" i="6"/>
  <c r="B1445" i="6"/>
  <c r="B1453" i="6"/>
  <c r="B1461" i="6"/>
  <c r="B1469" i="6"/>
  <c r="B1477" i="6"/>
  <c r="B1485" i="6"/>
  <c r="B1493" i="6"/>
  <c r="B1501" i="6"/>
  <c r="B1509" i="6"/>
  <c r="B1517" i="6"/>
  <c r="B1525" i="6"/>
  <c r="B1533" i="6"/>
  <c r="B1541" i="6"/>
  <c r="B1549" i="6"/>
  <c r="B1557" i="6"/>
  <c r="B1565" i="6"/>
  <c r="B1573" i="6"/>
  <c r="B1581" i="6"/>
  <c r="B1589" i="6"/>
  <c r="B1597" i="6"/>
  <c r="B6" i="6"/>
  <c r="B22" i="6"/>
  <c r="B38" i="6"/>
  <c r="B54" i="6"/>
  <c r="B70" i="6"/>
  <c r="B86" i="6"/>
  <c r="B102" i="6"/>
  <c r="B118" i="6"/>
  <c r="B134" i="6"/>
  <c r="B150" i="6"/>
  <c r="B166" i="6"/>
  <c r="B182" i="6"/>
  <c r="B198" i="6"/>
  <c r="B214" i="6"/>
  <c r="B230" i="6"/>
  <c r="B246" i="6"/>
  <c r="B262" i="6"/>
  <c r="B278" i="6"/>
  <c r="B294" i="6"/>
  <c r="B310" i="6"/>
  <c r="B326" i="6"/>
  <c r="B342" i="6"/>
  <c r="B358" i="6"/>
  <c r="B374" i="6"/>
  <c r="B390" i="6"/>
  <c r="B406" i="6"/>
  <c r="B422" i="6"/>
  <c r="B438" i="6"/>
  <c r="B454" i="6"/>
  <c r="B470" i="6"/>
  <c r="B486" i="6"/>
  <c r="B502" i="6"/>
  <c r="B518" i="6"/>
  <c r="B534" i="6"/>
  <c r="B550" i="6"/>
  <c r="B566" i="6"/>
  <c r="B582" i="6"/>
  <c r="B598" i="6"/>
  <c r="B614" i="6"/>
  <c r="B630" i="6"/>
  <c r="B646" i="6"/>
  <c r="B662" i="6"/>
  <c r="B676" i="6"/>
  <c r="B688" i="6"/>
  <c r="B702" i="6"/>
  <c r="B715" i="6"/>
  <c r="B727" i="6"/>
  <c r="B740" i="6"/>
  <c r="B752" i="6"/>
  <c r="B766" i="6"/>
  <c r="B779" i="6"/>
  <c r="B791" i="6"/>
  <c r="B804" i="6"/>
  <c r="B816" i="6"/>
  <c r="B830" i="6"/>
  <c r="B843" i="6"/>
  <c r="B855" i="6"/>
  <c r="B868" i="6"/>
  <c r="B880" i="6"/>
  <c r="B894" i="6"/>
  <c r="B907" i="6"/>
  <c r="B919" i="6"/>
  <c r="B932" i="6"/>
  <c r="B944" i="6"/>
  <c r="B958" i="6"/>
  <c r="B971" i="6"/>
  <c r="B983" i="6"/>
  <c r="B996" i="6"/>
  <c r="B1008" i="6"/>
  <c r="B1022" i="6"/>
  <c r="B1035" i="6"/>
  <c r="B1047" i="6"/>
  <c r="B1060" i="6"/>
  <c r="B1072" i="6"/>
  <c r="B1086" i="6"/>
  <c r="B1099" i="6"/>
  <c r="B1111" i="6"/>
  <c r="B1124" i="6"/>
  <c r="B1136" i="6"/>
  <c r="B1150" i="6"/>
  <c r="B1158" i="6"/>
  <c r="B1166" i="6"/>
  <c r="B1174" i="6"/>
  <c r="B1182" i="6"/>
  <c r="B1190" i="6"/>
  <c r="B1198" i="6"/>
  <c r="B1206" i="6"/>
  <c r="B1214" i="6"/>
  <c r="B1222" i="6"/>
  <c r="B1230" i="6"/>
  <c r="B1238" i="6"/>
  <c r="B1246" i="6"/>
  <c r="B1254" i="6"/>
  <c r="B1262" i="6"/>
  <c r="B1270" i="6"/>
  <c r="B1278" i="6"/>
  <c r="B1286" i="6"/>
  <c r="B1294" i="6"/>
  <c r="B1302" i="6"/>
  <c r="B1310" i="6"/>
  <c r="B1318" i="6"/>
  <c r="B1326" i="6"/>
  <c r="B1334" i="6"/>
  <c r="B1342" i="6"/>
  <c r="B1350" i="6"/>
  <c r="B1358" i="6"/>
  <c r="B1366" i="6"/>
  <c r="B1374" i="6"/>
  <c r="B1382" i="6"/>
  <c r="B1390" i="6"/>
  <c r="B1398" i="6"/>
  <c r="B1406" i="6"/>
  <c r="B1414" i="6"/>
  <c r="B1422" i="6"/>
  <c r="B1430" i="6"/>
  <c r="B1438" i="6"/>
  <c r="B1446" i="6"/>
  <c r="B1454" i="6"/>
  <c r="B1462" i="6"/>
  <c r="B1470" i="6"/>
  <c r="B1478" i="6"/>
  <c r="B1486" i="6"/>
  <c r="B1494" i="6"/>
  <c r="B1502" i="6"/>
  <c r="B1510" i="6"/>
  <c r="B1518" i="6"/>
  <c r="B1526" i="6"/>
  <c r="B1534" i="6"/>
  <c r="B1542" i="6"/>
  <c r="B1550" i="6"/>
  <c r="B1558" i="6"/>
  <c r="B1566" i="6"/>
  <c r="B1574" i="6"/>
  <c r="B1582" i="6"/>
  <c r="B1590" i="6"/>
  <c r="B1598" i="6"/>
  <c r="B7" i="6"/>
  <c r="B23" i="6"/>
  <c r="B39" i="6"/>
  <c r="B55" i="6"/>
  <c r="B71" i="6"/>
  <c r="B87" i="6"/>
  <c r="B103" i="6"/>
  <c r="B119" i="6"/>
  <c r="B135" i="6"/>
  <c r="B151" i="6"/>
  <c r="B167" i="6"/>
  <c r="B183" i="6"/>
  <c r="B199" i="6"/>
  <c r="B215" i="6"/>
  <c r="B231" i="6"/>
  <c r="B247" i="6"/>
  <c r="B263" i="6"/>
  <c r="B279" i="6"/>
  <c r="B295" i="6"/>
  <c r="B311" i="6"/>
  <c r="B327" i="6"/>
  <c r="B343" i="6"/>
  <c r="B359" i="6"/>
  <c r="B375" i="6"/>
  <c r="B391" i="6"/>
  <c r="B407" i="6"/>
  <c r="B423" i="6"/>
  <c r="B439" i="6"/>
  <c r="B455" i="6"/>
  <c r="B471" i="6"/>
  <c r="B487" i="6"/>
  <c r="B503" i="6"/>
  <c r="B519" i="6"/>
  <c r="B535" i="6"/>
  <c r="B551" i="6"/>
  <c r="B567" i="6"/>
  <c r="B583" i="6"/>
  <c r="B599" i="6"/>
  <c r="B615" i="6"/>
  <c r="B631" i="6"/>
  <c r="B647" i="6"/>
  <c r="B663" i="6"/>
  <c r="B678" i="6"/>
  <c r="B691" i="6"/>
  <c r="B703" i="6"/>
  <c r="B716" i="6"/>
  <c r="B728" i="6"/>
  <c r="B742" i="6"/>
  <c r="B755" i="6"/>
  <c r="B767" i="6"/>
  <c r="B780" i="6"/>
  <c r="B792" i="6"/>
  <c r="B806" i="6"/>
  <c r="B819" i="6"/>
  <c r="B831" i="6"/>
  <c r="B844" i="6"/>
  <c r="B856" i="6"/>
  <c r="B870" i="6"/>
  <c r="B883" i="6"/>
  <c r="B895" i="6"/>
  <c r="B908" i="6"/>
  <c r="B920" i="6"/>
  <c r="B934" i="6"/>
  <c r="B947" i="6"/>
  <c r="B959" i="6"/>
  <c r="B972" i="6"/>
  <c r="B984" i="6"/>
  <c r="B998" i="6"/>
  <c r="B1011" i="6"/>
  <c r="B1023" i="6"/>
  <c r="B1036" i="6"/>
  <c r="B1048" i="6"/>
  <c r="B1062" i="6"/>
  <c r="B1075" i="6"/>
  <c r="B1087" i="6"/>
  <c r="B1100" i="6"/>
  <c r="B1112" i="6"/>
  <c r="B1126" i="6"/>
  <c r="B1139" i="6"/>
  <c r="B1151" i="6"/>
  <c r="B1159" i="6"/>
  <c r="B1167" i="6"/>
  <c r="B1175" i="6"/>
  <c r="B1183" i="6"/>
  <c r="B1191" i="6"/>
  <c r="B1199" i="6"/>
  <c r="B1207" i="6"/>
  <c r="B1215" i="6"/>
  <c r="B1223" i="6"/>
  <c r="B1231" i="6"/>
  <c r="B1239" i="6"/>
  <c r="B1247" i="6"/>
  <c r="B1255" i="6"/>
  <c r="B1263" i="6"/>
  <c r="B1271" i="6"/>
  <c r="B1279" i="6"/>
  <c r="B1287" i="6"/>
  <c r="B1295" i="6"/>
  <c r="B1303" i="6"/>
  <c r="B1311" i="6"/>
  <c r="B1319" i="6"/>
  <c r="B1327" i="6"/>
  <c r="B1335" i="6"/>
  <c r="B1343" i="6"/>
  <c r="B1351" i="6"/>
  <c r="B1359" i="6"/>
  <c r="B1367" i="6"/>
  <c r="B1375" i="6"/>
  <c r="B1383" i="6"/>
  <c r="B1391" i="6"/>
  <c r="B1399" i="6"/>
  <c r="B1407" i="6"/>
  <c r="B1415" i="6"/>
  <c r="B1423" i="6"/>
  <c r="B1431" i="6"/>
  <c r="B1439" i="6"/>
  <c r="B1447" i="6"/>
  <c r="B1455" i="6"/>
  <c r="B1463" i="6"/>
  <c r="B1471" i="6"/>
  <c r="B1479" i="6"/>
  <c r="B1487" i="6"/>
  <c r="B1495" i="6"/>
  <c r="B1503" i="6"/>
  <c r="B1511" i="6"/>
  <c r="B1519" i="6"/>
  <c r="B1527" i="6"/>
  <c r="B1535" i="6"/>
  <c r="B1543" i="6"/>
  <c r="B1551" i="6"/>
  <c r="B1559" i="6"/>
  <c r="B1567" i="6"/>
  <c r="B1575" i="6"/>
  <c r="B1583" i="6"/>
  <c r="B1591" i="6"/>
  <c r="B1599" i="6"/>
  <c r="B12" i="6"/>
  <c r="B28" i="6"/>
  <c r="B44" i="6"/>
  <c r="B60" i="6"/>
  <c r="B76" i="6"/>
  <c r="B92" i="6"/>
  <c r="B108" i="6"/>
  <c r="B124" i="6"/>
  <c r="B140" i="6"/>
  <c r="B156" i="6"/>
  <c r="B172" i="6"/>
  <c r="B188" i="6"/>
  <c r="B204" i="6"/>
  <c r="B220" i="6"/>
  <c r="B236" i="6"/>
  <c r="B252" i="6"/>
  <c r="B268" i="6"/>
  <c r="B284" i="6"/>
  <c r="B300" i="6"/>
  <c r="B316" i="6"/>
  <c r="B332" i="6"/>
  <c r="B348" i="6"/>
  <c r="B364" i="6"/>
  <c r="B380" i="6"/>
  <c r="B396" i="6"/>
  <c r="B412" i="6"/>
  <c r="B428" i="6"/>
  <c r="B444" i="6"/>
  <c r="B460" i="6"/>
  <c r="B476" i="6"/>
  <c r="B492" i="6"/>
  <c r="B508" i="6"/>
  <c r="B524" i="6"/>
  <c r="B540" i="6"/>
  <c r="B556" i="6"/>
  <c r="B572" i="6"/>
  <c r="B588" i="6"/>
  <c r="B604" i="6"/>
  <c r="B620" i="6"/>
  <c r="B636" i="6"/>
  <c r="B652" i="6"/>
  <c r="B668" i="6"/>
  <c r="B680" i="6"/>
  <c r="B694" i="6"/>
  <c r="B707" i="6"/>
  <c r="B719" i="6"/>
  <c r="B732" i="6"/>
  <c r="B744" i="6"/>
  <c r="B758" i="6"/>
  <c r="B771" i="6"/>
  <c r="B783" i="6"/>
  <c r="B796" i="6"/>
  <c r="B808" i="6"/>
  <c r="B822" i="6"/>
  <c r="B835" i="6"/>
  <c r="B847" i="6"/>
  <c r="B860" i="6"/>
  <c r="B872" i="6"/>
  <c r="B886" i="6"/>
  <c r="B899" i="6"/>
  <c r="B911" i="6"/>
  <c r="B924" i="6"/>
  <c r="B936" i="6"/>
  <c r="B950" i="6"/>
  <c r="B963" i="6"/>
  <c r="B975" i="6"/>
  <c r="B988" i="6"/>
  <c r="B1000" i="6"/>
  <c r="B1014" i="6"/>
  <c r="B1027" i="6"/>
  <c r="B1039" i="6"/>
  <c r="B1592" i="6"/>
  <c r="B1560" i="6"/>
  <c r="B1528" i="6"/>
  <c r="B1496" i="6"/>
  <c r="B1464" i="6"/>
  <c r="B1432" i="6"/>
  <c r="B1400" i="6"/>
  <c r="B1368" i="6"/>
  <c r="B1336" i="6"/>
  <c r="B1304" i="6"/>
  <c r="B1272" i="6"/>
  <c r="B1240" i="6"/>
  <c r="B1208" i="6"/>
  <c r="B1176" i="6"/>
  <c r="B1140" i="6"/>
  <c r="B1088" i="6"/>
  <c r="B1024" i="6"/>
  <c r="B923" i="6"/>
  <c r="B820" i="6"/>
  <c r="B718" i="6"/>
  <c r="B600" i="6"/>
  <c r="B472" i="6"/>
  <c r="B344" i="6"/>
  <c r="B216" i="6"/>
  <c r="B88" i="6"/>
  <c r="C1559" i="6"/>
  <c r="C1429" i="6"/>
  <c r="C1255" i="6"/>
  <c r="C1086" i="6"/>
  <c r="C917" i="6"/>
  <c r="C743" i="6"/>
  <c r="C574" i="6"/>
  <c r="C405" i="6"/>
  <c r="C231" i="6"/>
  <c r="C62" i="6"/>
  <c r="B1584" i="6"/>
  <c r="B1552" i="6"/>
  <c r="B1520" i="6"/>
  <c r="B1488" i="6"/>
  <c r="B1456" i="6"/>
  <c r="B1424" i="6"/>
  <c r="B1392" i="6"/>
  <c r="B1360" i="6"/>
  <c r="B1328" i="6"/>
  <c r="B1296" i="6"/>
  <c r="B1264" i="6"/>
  <c r="B1232" i="6"/>
  <c r="B1200" i="6"/>
  <c r="B1168" i="6"/>
  <c r="B1127" i="6"/>
  <c r="B1076" i="6"/>
  <c r="B999" i="6"/>
  <c r="B896" i="6"/>
  <c r="B795" i="6"/>
  <c r="B692" i="6"/>
  <c r="B568" i="6"/>
  <c r="B440" i="6"/>
  <c r="B312" i="6"/>
  <c r="B184" i="6"/>
  <c r="B56" i="6"/>
  <c r="C1527" i="6"/>
  <c r="C1383" i="6"/>
  <c r="C1214" i="6"/>
  <c r="C1045" i="6"/>
  <c r="C871" i="6"/>
  <c r="C702" i="6"/>
  <c r="C533" i="6"/>
  <c r="C359" i="6"/>
  <c r="C190" i="6"/>
  <c r="C21" i="6"/>
  <c r="B1577" i="6"/>
  <c r="B1545" i="6"/>
  <c r="B1513" i="6"/>
  <c r="B1481" i="6"/>
  <c r="B1449" i="6"/>
  <c r="B1417" i="6"/>
  <c r="B1385" i="6"/>
  <c r="B1353" i="6"/>
  <c r="B1321" i="6"/>
  <c r="B1289" i="6"/>
  <c r="B1257" i="6"/>
  <c r="B1225" i="6"/>
  <c r="B1193" i="6"/>
  <c r="B1161" i="6"/>
  <c r="B1116" i="6"/>
  <c r="B1064" i="6"/>
  <c r="B987" i="6"/>
  <c r="B884" i="6"/>
  <c r="B782" i="6"/>
  <c r="B679" i="6"/>
  <c r="B552" i="6"/>
  <c r="B424" i="6"/>
  <c r="B296" i="6"/>
  <c r="B168" i="6"/>
  <c r="B40" i="6"/>
  <c r="C1511" i="6"/>
  <c r="C1365" i="6"/>
  <c r="C1191" i="6"/>
  <c r="C1022" i="6"/>
  <c r="C853" i="6"/>
  <c r="C679" i="6"/>
  <c r="C510" i="6"/>
  <c r="C341" i="6"/>
  <c r="C167" i="6"/>
  <c r="J210" i="6"/>
  <c r="B1576" i="6"/>
  <c r="B1544" i="6"/>
  <c r="B1512" i="6"/>
  <c r="B1480" i="6"/>
  <c r="B1448" i="6"/>
  <c r="B1416" i="6"/>
  <c r="B1384" i="6"/>
  <c r="B1352" i="6"/>
  <c r="B1320" i="6"/>
  <c r="B1288" i="6"/>
  <c r="B1256" i="6"/>
  <c r="B1224" i="6"/>
  <c r="B1192" i="6"/>
  <c r="B1160" i="6"/>
  <c r="B1115" i="6"/>
  <c r="B1063" i="6"/>
  <c r="B974" i="6"/>
  <c r="B871" i="6"/>
  <c r="B768" i="6"/>
  <c r="B664" i="6"/>
  <c r="B536" i="6"/>
  <c r="B408" i="6"/>
  <c r="B280" i="6"/>
  <c r="B152" i="6"/>
  <c r="B24" i="6"/>
  <c r="C1495" i="6"/>
  <c r="C1342" i="6"/>
  <c r="C1173" i="6"/>
  <c r="C999" i="6"/>
  <c r="C830" i="6"/>
  <c r="C661" i="6"/>
  <c r="C487" i="6"/>
  <c r="C318" i="6"/>
  <c r="C13" i="6"/>
  <c r="C31" i="6"/>
  <c r="C54" i="6"/>
  <c r="C77" i="6"/>
  <c r="C95" i="6"/>
  <c r="C118" i="6"/>
  <c r="C141" i="6"/>
  <c r="C159" i="6"/>
  <c r="C182" i="6"/>
  <c r="C205" i="6"/>
  <c r="C223" i="6"/>
  <c r="C246" i="6"/>
  <c r="C269" i="6"/>
  <c r="C287" i="6"/>
  <c r="C310" i="6"/>
  <c r="C333" i="6"/>
  <c r="C351" i="6"/>
  <c r="C374" i="6"/>
  <c r="C397" i="6"/>
  <c r="C415" i="6"/>
  <c r="C438" i="6"/>
  <c r="C461" i="6"/>
  <c r="C479" i="6"/>
  <c r="C502" i="6"/>
  <c r="C525" i="6"/>
  <c r="C543" i="6"/>
  <c r="C566" i="6"/>
  <c r="C589" i="6"/>
  <c r="C607" i="6"/>
  <c r="C630" i="6"/>
  <c r="C653" i="6"/>
  <c r="C671" i="6"/>
  <c r="C694" i="6"/>
  <c r="C717" i="6"/>
  <c r="C735" i="6"/>
  <c r="C758" i="6"/>
  <c r="C781" i="6"/>
  <c r="C799" i="6"/>
  <c r="C822" i="6"/>
  <c r="C845" i="6"/>
  <c r="C863" i="6"/>
  <c r="C886" i="6"/>
  <c r="C909" i="6"/>
  <c r="C927" i="6"/>
  <c r="C950" i="6"/>
  <c r="C973" i="6"/>
  <c r="C991" i="6"/>
  <c r="C1014" i="6"/>
  <c r="C1037" i="6"/>
  <c r="C1055" i="6"/>
  <c r="C1078" i="6"/>
  <c r="C1101" i="6"/>
  <c r="C1119" i="6"/>
  <c r="C1142" i="6"/>
  <c r="C1165" i="6"/>
  <c r="C1183" i="6"/>
  <c r="C1206" i="6"/>
  <c r="C1229" i="6"/>
  <c r="C1247" i="6"/>
  <c r="C1270" i="6"/>
  <c r="C1293" i="6"/>
  <c r="C1311" i="6"/>
  <c r="C1334" i="6"/>
  <c r="C1357" i="6"/>
  <c r="C1375" i="6"/>
  <c r="C1398" i="6"/>
  <c r="C1421" i="6"/>
  <c r="C1439" i="6"/>
  <c r="C1459" i="6"/>
  <c r="C1475" i="6"/>
  <c r="C1491" i="6"/>
  <c r="C1507" i="6"/>
  <c r="C1523" i="6"/>
  <c r="C1539" i="6"/>
  <c r="C1555" i="6"/>
  <c r="C1571" i="6"/>
  <c r="C1587" i="6"/>
  <c r="C1603" i="6"/>
  <c r="C22" i="6"/>
  <c r="C45" i="6"/>
  <c r="C63" i="6"/>
  <c r="C86" i="6"/>
  <c r="C109" i="6"/>
  <c r="C127" i="6"/>
  <c r="C150" i="6"/>
  <c r="C173" i="6"/>
  <c r="C191" i="6"/>
  <c r="C214" i="6"/>
  <c r="C237" i="6"/>
  <c r="C255" i="6"/>
  <c r="C278" i="6"/>
  <c r="C301" i="6"/>
  <c r="C319" i="6"/>
  <c r="C342" i="6"/>
  <c r="C365" i="6"/>
  <c r="C383" i="6"/>
  <c r="C406" i="6"/>
  <c r="C429" i="6"/>
  <c r="C447" i="6"/>
  <c r="C470" i="6"/>
  <c r="C493" i="6"/>
  <c r="C511" i="6"/>
  <c r="C534" i="6"/>
  <c r="C557" i="6"/>
  <c r="C575" i="6"/>
  <c r="C598" i="6"/>
  <c r="C621" i="6"/>
  <c r="C639" i="6"/>
  <c r="C662" i="6"/>
  <c r="C685" i="6"/>
  <c r="C703" i="6"/>
  <c r="C726" i="6"/>
  <c r="C749" i="6"/>
  <c r="C767" i="6"/>
  <c r="C790" i="6"/>
  <c r="C813" i="6"/>
  <c r="C831" i="6"/>
  <c r="C854" i="6"/>
  <c r="C877" i="6"/>
  <c r="C895" i="6"/>
  <c r="C918" i="6"/>
  <c r="C941" i="6"/>
  <c r="C959" i="6"/>
  <c r="C982" i="6"/>
  <c r="C1005" i="6"/>
  <c r="C1023" i="6"/>
  <c r="C1046" i="6"/>
  <c r="C1069" i="6"/>
  <c r="C1087" i="6"/>
  <c r="C1110" i="6"/>
  <c r="C1133" i="6"/>
  <c r="C1151" i="6"/>
  <c r="C1174" i="6"/>
  <c r="C1197" i="6"/>
  <c r="C1215" i="6"/>
  <c r="C1238" i="6"/>
  <c r="C1261" i="6"/>
  <c r="C1279" i="6"/>
  <c r="C1302" i="6"/>
  <c r="C1325" i="6"/>
  <c r="C1343" i="6"/>
  <c r="C1366" i="6"/>
  <c r="C1389" i="6"/>
  <c r="C1407" i="6"/>
  <c r="C1430" i="6"/>
  <c r="C1451" i="6"/>
  <c r="C1467" i="6"/>
  <c r="C1483" i="6"/>
  <c r="C1499" i="6"/>
  <c r="C1515" i="6"/>
  <c r="C1531" i="6"/>
  <c r="C1547" i="6"/>
  <c r="C1563" i="6"/>
  <c r="C1579" i="6"/>
  <c r="C1595" i="6"/>
  <c r="C1406" i="6"/>
  <c r="C894" i="6"/>
  <c r="B1601" i="6"/>
  <c r="B1569" i="6"/>
  <c r="B1537" i="6"/>
  <c r="B1505" i="6"/>
  <c r="B1473" i="6"/>
  <c r="B1441" i="6"/>
  <c r="B1409" i="6"/>
  <c r="B1377" i="6"/>
  <c r="B1345" i="6"/>
  <c r="B1313" i="6"/>
  <c r="B1281" i="6"/>
  <c r="B1249" i="6"/>
  <c r="B1217" i="6"/>
  <c r="B1185" i="6"/>
  <c r="B1153" i="6"/>
  <c r="B1103" i="6"/>
  <c r="B1052" i="6"/>
  <c r="B960" i="6"/>
  <c r="B859" i="6"/>
  <c r="B756" i="6"/>
  <c r="B648" i="6"/>
  <c r="B520" i="6"/>
  <c r="B392" i="6"/>
  <c r="B264" i="6"/>
  <c r="B136" i="6"/>
  <c r="B8" i="6"/>
  <c r="C1479" i="6"/>
  <c r="C1319" i="6"/>
  <c r="C1150" i="6"/>
  <c r="C981" i="6"/>
  <c r="C807" i="6"/>
  <c r="C638" i="6"/>
  <c r="C469" i="6"/>
  <c r="C295" i="6"/>
  <c r="C126" i="6"/>
  <c r="C1543" i="6"/>
  <c r="C551" i="6"/>
  <c r="B1600" i="6"/>
  <c r="B1568" i="6"/>
  <c r="B1536" i="6"/>
  <c r="B1504" i="6"/>
  <c r="B1472" i="6"/>
  <c r="B1440" i="6"/>
  <c r="B1408" i="6"/>
  <c r="B1376" i="6"/>
  <c r="B1344" i="6"/>
  <c r="B1312" i="6"/>
  <c r="B1280" i="6"/>
  <c r="B1248" i="6"/>
  <c r="B1216" i="6"/>
  <c r="B1184" i="6"/>
  <c r="B1152" i="6"/>
  <c r="B1102" i="6"/>
  <c r="B1051" i="6"/>
  <c r="B948" i="6"/>
  <c r="B846" i="6"/>
  <c r="B743" i="6"/>
  <c r="B632" i="6"/>
  <c r="B504" i="6"/>
  <c r="B376" i="6"/>
  <c r="B248" i="6"/>
  <c r="B120" i="6"/>
  <c r="C1591" i="6"/>
  <c r="C1463" i="6"/>
  <c r="C1301" i="6"/>
  <c r="C1127" i="6"/>
  <c r="C958" i="6"/>
  <c r="C789" i="6"/>
  <c r="C615" i="6"/>
  <c r="C446" i="6"/>
  <c r="C277" i="6"/>
  <c r="C103" i="6"/>
  <c r="K507" i="6"/>
  <c r="K1465" i="6"/>
  <c r="C1237" i="6"/>
  <c r="C1063" i="6"/>
  <c r="C725" i="6"/>
  <c r="C382" i="6"/>
  <c r="C213" i="6"/>
  <c r="C39" i="6"/>
  <c r="B1593" i="6"/>
  <c r="B1561" i="6"/>
  <c r="B1529" i="6"/>
  <c r="B1497" i="6"/>
  <c r="B1465" i="6"/>
  <c r="B1433" i="6"/>
  <c r="B1401" i="6"/>
  <c r="B1369" i="6"/>
  <c r="B1337" i="6"/>
  <c r="B1305" i="6"/>
  <c r="B1273" i="6"/>
  <c r="B1241" i="6"/>
  <c r="B1209" i="6"/>
  <c r="B1177" i="6"/>
  <c r="B1142" i="6"/>
  <c r="B1091" i="6"/>
  <c r="B1038" i="6"/>
  <c r="B935" i="6"/>
  <c r="B832" i="6"/>
  <c r="B731" i="6"/>
  <c r="B616" i="6"/>
  <c r="B488" i="6"/>
  <c r="B360" i="6"/>
  <c r="B232" i="6"/>
  <c r="B104" i="6"/>
  <c r="C1575" i="6"/>
  <c r="C1447" i="6"/>
  <c r="C1278" i="6"/>
  <c r="C1109" i="6"/>
  <c r="C935" i="6"/>
  <c r="C766" i="6"/>
  <c r="C597" i="6"/>
  <c r="C423" i="6"/>
  <c r="C254" i="6"/>
  <c r="C85" i="6"/>
  <c r="D505" i="6"/>
  <c r="D454" i="6"/>
  <c r="D402" i="6"/>
  <c r="D352" i="6"/>
  <c r="D300" i="6"/>
  <c r="D249" i="6"/>
  <c r="D198" i="6"/>
  <c r="D146" i="6"/>
  <c r="D96" i="6"/>
  <c r="D44" i="6"/>
  <c r="L1525" i="6"/>
  <c r="L1395" i="6"/>
  <c r="L1187" i="6"/>
  <c r="L955" i="6"/>
  <c r="L738" i="6"/>
  <c r="L506" i="6"/>
  <c r="L274" i="6"/>
  <c r="L1592" i="8"/>
  <c r="K1592" i="8"/>
  <c r="L1579" i="8"/>
  <c r="K1579" i="8"/>
  <c r="L1572" i="8"/>
  <c r="K1572" i="8"/>
  <c r="L1564" i="8"/>
  <c r="K1564" i="8"/>
  <c r="L1556" i="8"/>
  <c r="K1556" i="8"/>
  <c r="L1548" i="8"/>
  <c r="K1548" i="8"/>
  <c r="K1598" i="8"/>
  <c r="L1598" i="8"/>
  <c r="L1591" i="8"/>
  <c r="K1591" i="8"/>
  <c r="L1584" i="8"/>
  <c r="K1584" i="8"/>
  <c r="K1578" i="8"/>
  <c r="L1578" i="8"/>
  <c r="L1571" i="8"/>
  <c r="K1571" i="8"/>
  <c r="L1563" i="8"/>
  <c r="K1563" i="8"/>
  <c r="L1555" i="8"/>
  <c r="K1555" i="8"/>
  <c r="L1547" i="8"/>
  <c r="K1547" i="8"/>
  <c r="L1539" i="8"/>
  <c r="K1539" i="8"/>
  <c r="L1531" i="8"/>
  <c r="K1531" i="8"/>
  <c r="L1523" i="8"/>
  <c r="K1523" i="8"/>
  <c r="L1515" i="8"/>
  <c r="K1515" i="8"/>
  <c r="L1507" i="8"/>
  <c r="K1507" i="8"/>
  <c r="L1499" i="8"/>
  <c r="K1499" i="8"/>
  <c r="L1491" i="8"/>
  <c r="K1491" i="8"/>
  <c r="L1483" i="8"/>
  <c r="K1483" i="8"/>
  <c r="L1475" i="8"/>
  <c r="K1475" i="8"/>
  <c r="L1467" i="8"/>
  <c r="K1467" i="8"/>
  <c r="L1459" i="8"/>
  <c r="K1459" i="8"/>
  <c r="L1451" i="8"/>
  <c r="K1451" i="8"/>
  <c r="L1443" i="8"/>
  <c r="K1443" i="8"/>
  <c r="L1435" i="8"/>
  <c r="K1435" i="8"/>
  <c r="L1427" i="8"/>
  <c r="K1427" i="8"/>
  <c r="L1419" i="8"/>
  <c r="K1419" i="8"/>
  <c r="L1411" i="8"/>
  <c r="K1411" i="8"/>
  <c r="L1403" i="8"/>
  <c r="K1403" i="8"/>
  <c r="L1371" i="8"/>
  <c r="K1371" i="8"/>
  <c r="L1258" i="8"/>
  <c r="K1258" i="8"/>
  <c r="L1251" i="8"/>
  <c r="K1251" i="8"/>
  <c r="L1244" i="8"/>
  <c r="K1244" i="8"/>
  <c r="L1237" i="8"/>
  <c r="K1237" i="8"/>
  <c r="L1231" i="8"/>
  <c r="K1231" i="8"/>
  <c r="K1223" i="8"/>
  <c r="L1223" i="8"/>
  <c r="L1215" i="8"/>
  <c r="K1215" i="8"/>
  <c r="L1207" i="8"/>
  <c r="K1207" i="8"/>
  <c r="L1145" i="8"/>
  <c r="K1145" i="8"/>
  <c r="L1137" i="8"/>
  <c r="K1137" i="8"/>
  <c r="L1129" i="8"/>
  <c r="K1129" i="8"/>
  <c r="L1122" i="8"/>
  <c r="K1122" i="8"/>
  <c r="L1114" i="8"/>
  <c r="K1114" i="8"/>
  <c r="K1108" i="8"/>
  <c r="L1108" i="8"/>
  <c r="L1100" i="8"/>
  <c r="K1100" i="8"/>
  <c r="G13" i="6"/>
  <c r="G21" i="6"/>
  <c r="G29" i="6"/>
  <c r="G37" i="6"/>
  <c r="G45" i="6"/>
  <c r="G53" i="6"/>
  <c r="G61" i="6"/>
  <c r="G69" i="6"/>
  <c r="G77" i="6"/>
  <c r="G85" i="6"/>
  <c r="G93" i="6"/>
  <c r="G101" i="6"/>
  <c r="G109" i="6"/>
  <c r="G117" i="6"/>
  <c r="G125" i="6"/>
  <c r="G133" i="6"/>
  <c r="G141" i="6"/>
  <c r="G149" i="6"/>
  <c r="G157" i="6"/>
  <c r="G165" i="6"/>
  <c r="G173" i="6"/>
  <c r="G181" i="6"/>
  <c r="G189" i="6"/>
  <c r="G197" i="6"/>
  <c r="G205" i="6"/>
  <c r="G213" i="6"/>
  <c r="G221" i="6"/>
  <c r="G229" i="6"/>
  <c r="G237" i="6"/>
  <c r="G245" i="6"/>
  <c r="G253" i="6"/>
  <c r="G261" i="6"/>
  <c r="G269" i="6"/>
  <c r="G277" i="6"/>
  <c r="G285" i="6"/>
  <c r="G293" i="6"/>
  <c r="G301" i="6"/>
  <c r="G309" i="6"/>
  <c r="G317" i="6"/>
  <c r="G325" i="6"/>
  <c r="G333" i="6"/>
  <c r="G341" i="6"/>
  <c r="G349" i="6"/>
  <c r="G357" i="6"/>
  <c r="G365" i="6"/>
  <c r="G373" i="6"/>
  <c r="G381" i="6"/>
  <c r="G389" i="6"/>
  <c r="G397" i="6"/>
  <c r="G405" i="6"/>
  <c r="G413" i="6"/>
  <c r="G421" i="6"/>
  <c r="G429" i="6"/>
  <c r="G437" i="6"/>
  <c r="G445" i="6"/>
  <c r="G453" i="6"/>
  <c r="G461" i="6"/>
  <c r="G469" i="6"/>
  <c r="G477" i="6"/>
  <c r="G485" i="6"/>
  <c r="G493" i="6"/>
  <c r="G501" i="6"/>
  <c r="G509" i="6"/>
  <c r="G517" i="6"/>
  <c r="G525" i="6"/>
  <c r="G533" i="6"/>
  <c r="G541" i="6"/>
  <c r="G549" i="6"/>
  <c r="G557" i="6"/>
  <c r="G565" i="6"/>
  <c r="G573" i="6"/>
  <c r="G581" i="6"/>
  <c r="G589" i="6"/>
  <c r="G597" i="6"/>
  <c r="G605" i="6"/>
  <c r="G613" i="6"/>
  <c r="G621" i="6"/>
  <c r="G629" i="6"/>
  <c r="G637" i="6"/>
  <c r="G645" i="6"/>
  <c r="G653" i="6"/>
  <c r="G661" i="6"/>
  <c r="G669" i="6"/>
  <c r="G677" i="6"/>
  <c r="G685" i="6"/>
  <c r="G693" i="6"/>
  <c r="G701" i="6"/>
  <c r="G709" i="6"/>
  <c r="G717" i="6"/>
  <c r="G725" i="6"/>
  <c r="G733" i="6"/>
  <c r="G741" i="6"/>
  <c r="G749" i="6"/>
  <c r="G757" i="6"/>
  <c r="G765" i="6"/>
  <c r="G773" i="6"/>
  <c r="G781" i="6"/>
  <c r="G789" i="6"/>
  <c r="G797" i="6"/>
  <c r="G805" i="6"/>
  <c r="G813" i="6"/>
  <c r="G821" i="6"/>
  <c r="G829" i="6"/>
  <c r="G837" i="6"/>
  <c r="G845" i="6"/>
  <c r="G853" i="6"/>
  <c r="G861" i="6"/>
  <c r="G869" i="6"/>
  <c r="G877" i="6"/>
  <c r="G885" i="6"/>
  <c r="G893" i="6"/>
  <c r="G901" i="6"/>
  <c r="G909" i="6"/>
  <c r="G917" i="6"/>
  <c r="G925" i="6"/>
  <c r="G933" i="6"/>
  <c r="G941" i="6"/>
  <c r="G949" i="6"/>
  <c r="G957" i="6"/>
  <c r="G965" i="6"/>
  <c r="G973" i="6"/>
  <c r="G981" i="6"/>
  <c r="G989" i="6"/>
  <c r="G997" i="6"/>
  <c r="G1005" i="6"/>
  <c r="G1013" i="6"/>
  <c r="G1021" i="6"/>
  <c r="G1029" i="6"/>
  <c r="G1037" i="6"/>
  <c r="G1045" i="6"/>
  <c r="G1053" i="6"/>
  <c r="G1061" i="6"/>
  <c r="G1069" i="6"/>
  <c r="G1077" i="6"/>
  <c r="G1085" i="6"/>
  <c r="G1093" i="6"/>
  <c r="G7" i="6"/>
  <c r="G16" i="6"/>
  <c r="G25" i="6"/>
  <c r="G34" i="6"/>
  <c r="G43" i="6"/>
  <c r="G52" i="6"/>
  <c r="G62" i="6"/>
  <c r="G71" i="6"/>
  <c r="G80" i="6"/>
  <c r="G89" i="6"/>
  <c r="G98" i="6"/>
  <c r="G107" i="6"/>
  <c r="G116" i="6"/>
  <c r="G126" i="6"/>
  <c r="G135" i="6"/>
  <c r="G144" i="6"/>
  <c r="G153" i="6"/>
  <c r="G162" i="6"/>
  <c r="G171" i="6"/>
  <c r="G180" i="6"/>
  <c r="G190" i="6"/>
  <c r="G199" i="6"/>
  <c r="G208" i="6"/>
  <c r="G217" i="6"/>
  <c r="G226" i="6"/>
  <c r="G235" i="6"/>
  <c r="G244" i="6"/>
  <c r="G254" i="6"/>
  <c r="G263" i="6"/>
  <c r="G272" i="6"/>
  <c r="G281" i="6"/>
  <c r="G290" i="6"/>
  <c r="G299" i="6"/>
  <c r="G308" i="6"/>
  <c r="G318" i="6"/>
  <c r="G327" i="6"/>
  <c r="G336" i="6"/>
  <c r="G345" i="6"/>
  <c r="G354" i="6"/>
  <c r="G363" i="6"/>
  <c r="G372" i="6"/>
  <c r="G382" i="6"/>
  <c r="G391" i="6"/>
  <c r="G400" i="6"/>
  <c r="G409" i="6"/>
  <c r="G418" i="6"/>
  <c r="G427" i="6"/>
  <c r="G436" i="6"/>
  <c r="G446" i="6"/>
  <c r="G455" i="6"/>
  <c r="G464" i="6"/>
  <c r="G473" i="6"/>
  <c r="G482" i="6"/>
  <c r="G491" i="6"/>
  <c r="G500" i="6"/>
  <c r="G510" i="6"/>
  <c r="G519" i="6"/>
  <c r="G528" i="6"/>
  <c r="G537" i="6"/>
  <c r="G546" i="6"/>
  <c r="G555" i="6"/>
  <c r="G564" i="6"/>
  <c r="G574" i="6"/>
  <c r="G583" i="6"/>
  <c r="G592" i="6"/>
  <c r="G601" i="6"/>
  <c r="G610" i="6"/>
  <c r="G619" i="6"/>
  <c r="G628" i="6"/>
  <c r="G638" i="6"/>
  <c r="G647" i="6"/>
  <c r="G656" i="6"/>
  <c r="G665" i="6"/>
  <c r="G674" i="6"/>
  <c r="G683" i="6"/>
  <c r="G692" i="6"/>
  <c r="G702" i="6"/>
  <c r="G711" i="6"/>
  <c r="G720" i="6"/>
  <c r="G729" i="6"/>
  <c r="G738" i="6"/>
  <c r="G747" i="6"/>
  <c r="G756" i="6"/>
  <c r="G766" i="6"/>
  <c r="G775" i="6"/>
  <c r="G784" i="6"/>
  <c r="G793" i="6"/>
  <c r="G802" i="6"/>
  <c r="G811" i="6"/>
  <c r="G820" i="6"/>
  <c r="G830" i="6"/>
  <c r="G839" i="6"/>
  <c r="G848" i="6"/>
  <c r="G857" i="6"/>
  <c r="G866" i="6"/>
  <c r="G875" i="6"/>
  <c r="G884" i="6"/>
  <c r="G894" i="6"/>
  <c r="G903" i="6"/>
  <c r="G912" i="6"/>
  <c r="G921" i="6"/>
  <c r="G930" i="6"/>
  <c r="G939" i="6"/>
  <c r="G948" i="6"/>
  <c r="G958" i="6"/>
  <c r="G967" i="6"/>
  <c r="G976" i="6"/>
  <c r="G985" i="6"/>
  <c r="G994" i="6"/>
  <c r="G1003" i="6"/>
  <c r="G1012" i="6"/>
  <c r="G1022" i="6"/>
  <c r="G1031" i="6"/>
  <c r="G1040" i="6"/>
  <c r="G1049" i="6"/>
  <c r="G1058" i="6"/>
  <c r="G1067" i="6"/>
  <c r="G1076" i="6"/>
  <c r="G1086" i="6"/>
  <c r="G1095" i="6"/>
  <c r="G1103" i="6"/>
  <c r="G1111" i="6"/>
  <c r="G1119" i="6"/>
  <c r="G1127" i="6"/>
  <c r="G1135" i="6"/>
  <c r="G1143" i="6"/>
  <c r="G1151" i="6"/>
  <c r="G1159" i="6"/>
  <c r="G1167" i="6"/>
  <c r="G1175" i="6"/>
  <c r="G1183" i="6"/>
  <c r="G1191" i="6"/>
  <c r="G1199" i="6"/>
  <c r="G1207" i="6"/>
  <c r="G1215" i="6"/>
  <c r="G1223" i="6"/>
  <c r="G1231" i="6"/>
  <c r="G1239" i="6"/>
  <c r="G1247" i="6"/>
  <c r="G1255" i="6"/>
  <c r="G1263" i="6"/>
  <c r="G1271" i="6"/>
  <c r="G1279" i="6"/>
  <c r="G1287" i="6"/>
  <c r="G1295" i="6"/>
  <c r="G1303" i="6"/>
  <c r="G1311" i="6"/>
  <c r="G1319" i="6"/>
  <c r="G1327" i="6"/>
  <c r="G1335" i="6"/>
  <c r="G1343" i="6"/>
  <c r="G1351" i="6"/>
  <c r="G1359" i="6"/>
  <c r="G1367" i="6"/>
  <c r="G1375" i="6"/>
  <c r="G1383" i="6"/>
  <c r="G1391" i="6"/>
  <c r="G1399" i="6"/>
  <c r="G1407" i="6"/>
  <c r="G1415" i="6"/>
  <c r="G1423" i="6"/>
  <c r="G1431" i="6"/>
  <c r="G1439" i="6"/>
  <c r="G1447" i="6"/>
  <c r="G8" i="6"/>
  <c r="G17" i="6"/>
  <c r="G26" i="6"/>
  <c r="G35" i="6"/>
  <c r="G44" i="6"/>
  <c r="G54" i="6"/>
  <c r="G63" i="6"/>
  <c r="G72" i="6"/>
  <c r="G81" i="6"/>
  <c r="G90" i="6"/>
  <c r="G99" i="6"/>
  <c r="G108" i="6"/>
  <c r="G118" i="6"/>
  <c r="G127" i="6"/>
  <c r="G136" i="6"/>
  <c r="G145" i="6"/>
  <c r="G154" i="6"/>
  <c r="G163" i="6"/>
  <c r="G172" i="6"/>
  <c r="G182" i="6"/>
  <c r="G191" i="6"/>
  <c r="G200" i="6"/>
  <c r="G209" i="6"/>
  <c r="G218" i="6"/>
  <c r="G227" i="6"/>
  <c r="G236" i="6"/>
  <c r="G246" i="6"/>
  <c r="G255" i="6"/>
  <c r="G264" i="6"/>
  <c r="G273" i="6"/>
  <c r="G282" i="6"/>
  <c r="G291" i="6"/>
  <c r="G300" i="6"/>
  <c r="G310" i="6"/>
  <c r="G319" i="6"/>
  <c r="G328" i="6"/>
  <c r="G337" i="6"/>
  <c r="G346" i="6"/>
  <c r="G355" i="6"/>
  <c r="G364" i="6"/>
  <c r="G374" i="6"/>
  <c r="G383" i="6"/>
  <c r="G392" i="6"/>
  <c r="G401" i="6"/>
  <c r="G410" i="6"/>
  <c r="G419" i="6"/>
  <c r="G428" i="6"/>
  <c r="G438" i="6"/>
  <c r="G447" i="6"/>
  <c r="G456" i="6"/>
  <c r="G465" i="6"/>
  <c r="G474" i="6"/>
  <c r="G483" i="6"/>
  <c r="G492" i="6"/>
  <c r="G502" i="6"/>
  <c r="G511" i="6"/>
  <c r="G520" i="6"/>
  <c r="G529" i="6"/>
  <c r="G538" i="6"/>
  <c r="G547" i="6"/>
  <c r="G556" i="6"/>
  <c r="G566" i="6"/>
  <c r="G575" i="6"/>
  <c r="G584" i="6"/>
  <c r="G593" i="6"/>
  <c r="G602" i="6"/>
  <c r="G611" i="6"/>
  <c r="G620" i="6"/>
  <c r="G630" i="6"/>
  <c r="G639" i="6"/>
  <c r="G648" i="6"/>
  <c r="G657" i="6"/>
  <c r="G666" i="6"/>
  <c r="G675" i="6"/>
  <c r="G684" i="6"/>
  <c r="G694" i="6"/>
  <c r="G703" i="6"/>
  <c r="G712" i="6"/>
  <c r="G721" i="6"/>
  <c r="G730" i="6"/>
  <c r="G739" i="6"/>
  <c r="G748" i="6"/>
  <c r="G758" i="6"/>
  <c r="G767" i="6"/>
  <c r="G776" i="6"/>
  <c r="G785" i="6"/>
  <c r="G794" i="6"/>
  <c r="G803" i="6"/>
  <c r="G812" i="6"/>
  <c r="G822" i="6"/>
  <c r="G831" i="6"/>
  <c r="G840" i="6"/>
  <c r="G849" i="6"/>
  <c r="G858" i="6"/>
  <c r="G867" i="6"/>
  <c r="G876" i="6"/>
  <c r="G886" i="6"/>
  <c r="G895" i="6"/>
  <c r="G904" i="6"/>
  <c r="G913" i="6"/>
  <c r="G922" i="6"/>
  <c r="G931" i="6"/>
  <c r="G940" i="6"/>
  <c r="G950" i="6"/>
  <c r="G959" i="6"/>
  <c r="G968" i="6"/>
  <c r="G977" i="6"/>
  <c r="G986" i="6"/>
  <c r="G995" i="6"/>
  <c r="G1004" i="6"/>
  <c r="G1014" i="6"/>
  <c r="G1023" i="6"/>
  <c r="G1032" i="6"/>
  <c r="G1041" i="6"/>
  <c r="G1050" i="6"/>
  <c r="G1059" i="6"/>
  <c r="G1068" i="6"/>
  <c r="G1078" i="6"/>
  <c r="G1087" i="6"/>
  <c r="G1096" i="6"/>
  <c r="G1104" i="6"/>
  <c r="G1112" i="6"/>
  <c r="G1120" i="6"/>
  <c r="G1128" i="6"/>
  <c r="G1136" i="6"/>
  <c r="G1144" i="6"/>
  <c r="G1152" i="6"/>
  <c r="G1160" i="6"/>
  <c r="G1168" i="6"/>
  <c r="G1176" i="6"/>
  <c r="G1184" i="6"/>
  <c r="G1192" i="6"/>
  <c r="G1200" i="6"/>
  <c r="G1208" i="6"/>
  <c r="G1216" i="6"/>
  <c r="G1224" i="6"/>
  <c r="G1232" i="6"/>
  <c r="G1240" i="6"/>
  <c r="G1248" i="6"/>
  <c r="G1256" i="6"/>
  <c r="G1264" i="6"/>
  <c r="G1272" i="6"/>
  <c r="G1280" i="6"/>
  <c r="G1288" i="6"/>
  <c r="G1296" i="6"/>
  <c r="G1304" i="6"/>
  <c r="G1312" i="6"/>
  <c r="G1320" i="6"/>
  <c r="G1328" i="6"/>
  <c r="G1336" i="6"/>
  <c r="G1344" i="6"/>
  <c r="G1352" i="6"/>
  <c r="G1360" i="6"/>
  <c r="G1368" i="6"/>
  <c r="G1376" i="6"/>
  <c r="G1384" i="6"/>
  <c r="G1392" i="6"/>
  <c r="G1400" i="6"/>
  <c r="G1408" i="6"/>
  <c r="G1416" i="6"/>
  <c r="G1424" i="6"/>
  <c r="G1432" i="6"/>
  <c r="G1440" i="6"/>
  <c r="G1448" i="6"/>
  <c r="G1456" i="6"/>
  <c r="G1464" i="6"/>
  <c r="G12" i="6"/>
  <c r="G24" i="6"/>
  <c r="G38" i="6"/>
  <c r="G49" i="6"/>
  <c r="G60" i="6"/>
  <c r="G74" i="6"/>
  <c r="G86" i="6"/>
  <c r="G97" i="6"/>
  <c r="G111" i="6"/>
  <c r="G122" i="6"/>
  <c r="G134" i="6"/>
  <c r="G147" i="6"/>
  <c r="G159" i="6"/>
  <c r="G170" i="6"/>
  <c r="G184" i="6"/>
  <c r="G195" i="6"/>
  <c r="G207" i="6"/>
  <c r="G220" i="6"/>
  <c r="G232" i="6"/>
  <c r="G243" i="6"/>
  <c r="G257" i="6"/>
  <c r="G268" i="6"/>
  <c r="G280" i="6"/>
  <c r="G294" i="6"/>
  <c r="G305" i="6"/>
  <c r="G316" i="6"/>
  <c r="G330" i="6"/>
  <c r="G342" i="6"/>
  <c r="G353" i="6"/>
  <c r="G367" i="6"/>
  <c r="G378" i="6"/>
  <c r="G390" i="6"/>
  <c r="G403" i="6"/>
  <c r="G415" i="6"/>
  <c r="G426" i="6"/>
  <c r="G440" i="6"/>
  <c r="G451" i="6"/>
  <c r="G463" i="6"/>
  <c r="G476" i="6"/>
  <c r="G488" i="6"/>
  <c r="G499" i="6"/>
  <c r="G513" i="6"/>
  <c r="G524" i="6"/>
  <c r="G536" i="6"/>
  <c r="G550" i="6"/>
  <c r="G15" i="6"/>
  <c r="G28" i="6"/>
  <c r="G40" i="6"/>
  <c r="G51" i="6"/>
  <c r="G65" i="6"/>
  <c r="G76" i="6"/>
  <c r="G88" i="6"/>
  <c r="G102" i="6"/>
  <c r="G113" i="6"/>
  <c r="G124" i="6"/>
  <c r="G138" i="6"/>
  <c r="G150" i="6"/>
  <c r="G161" i="6"/>
  <c r="G175" i="6"/>
  <c r="G186" i="6"/>
  <c r="G198" i="6"/>
  <c r="G211" i="6"/>
  <c r="G223" i="6"/>
  <c r="G234" i="6"/>
  <c r="G248" i="6"/>
  <c r="G259" i="6"/>
  <c r="G271" i="6"/>
  <c r="G284" i="6"/>
  <c r="G296" i="6"/>
  <c r="G307" i="6"/>
  <c r="G321" i="6"/>
  <c r="G332" i="6"/>
  <c r="G344" i="6"/>
  <c r="G358" i="6"/>
  <c r="G369" i="6"/>
  <c r="G380" i="6"/>
  <c r="G394" i="6"/>
  <c r="G406" i="6"/>
  <c r="G417" i="6"/>
  <c r="G431" i="6"/>
  <c r="G442" i="6"/>
  <c r="G454" i="6"/>
  <c r="G467" i="6"/>
  <c r="G479" i="6"/>
  <c r="G490" i="6"/>
  <c r="G504" i="6"/>
  <c r="G515" i="6"/>
  <c r="G527" i="6"/>
  <c r="G540" i="6"/>
  <c r="G552" i="6"/>
  <c r="G563" i="6"/>
  <c r="G577" i="6"/>
  <c r="G588" i="6"/>
  <c r="G18" i="6"/>
  <c r="G30" i="6"/>
  <c r="G41" i="6"/>
  <c r="G55" i="6"/>
  <c r="G66" i="6"/>
  <c r="G78" i="6"/>
  <c r="G91" i="6"/>
  <c r="G103" i="6"/>
  <c r="G114" i="6"/>
  <c r="G128" i="6"/>
  <c r="G139" i="6"/>
  <c r="G151" i="6"/>
  <c r="G164" i="6"/>
  <c r="G176" i="6"/>
  <c r="G187" i="6"/>
  <c r="G201" i="6"/>
  <c r="G212" i="6"/>
  <c r="G224" i="6"/>
  <c r="G238" i="6"/>
  <c r="G249" i="6"/>
  <c r="G260" i="6"/>
  <c r="G274" i="6"/>
  <c r="G286" i="6"/>
  <c r="G297" i="6"/>
  <c r="G311" i="6"/>
  <c r="G322" i="6"/>
  <c r="G334" i="6"/>
  <c r="G347" i="6"/>
  <c r="G359" i="6"/>
  <c r="G370" i="6"/>
  <c r="G384" i="6"/>
  <c r="G395" i="6"/>
  <c r="G407" i="6"/>
  <c r="G420" i="6"/>
  <c r="G432" i="6"/>
  <c r="G443" i="6"/>
  <c r="G457" i="6"/>
  <c r="G468" i="6"/>
  <c r="G480" i="6"/>
  <c r="G494" i="6"/>
  <c r="G505" i="6"/>
  <c r="G516" i="6"/>
  <c r="G530" i="6"/>
  <c r="G542" i="6"/>
  <c r="G553" i="6"/>
  <c r="G567" i="6"/>
  <c r="G578" i="6"/>
  <c r="G590" i="6"/>
  <c r="G603" i="6"/>
  <c r="G615" i="6"/>
  <c r="G626" i="6"/>
  <c r="G640" i="6"/>
  <c r="G651" i="6"/>
  <c r="G663" i="6"/>
  <c r="G676" i="6"/>
  <c r="G6" i="6"/>
  <c r="G19" i="6"/>
  <c r="G31" i="6"/>
  <c r="G42" i="6"/>
  <c r="G56" i="6"/>
  <c r="G67" i="6"/>
  <c r="G79" i="6"/>
  <c r="G92" i="6"/>
  <c r="G104" i="6"/>
  <c r="G115" i="6"/>
  <c r="G129" i="6"/>
  <c r="G140" i="6"/>
  <c r="G152" i="6"/>
  <c r="G166" i="6"/>
  <c r="G177" i="6"/>
  <c r="G188" i="6"/>
  <c r="G202" i="6"/>
  <c r="G214" i="6"/>
  <c r="G225" i="6"/>
  <c r="G239" i="6"/>
  <c r="G250" i="6"/>
  <c r="G262" i="6"/>
  <c r="G275" i="6"/>
  <c r="G287" i="6"/>
  <c r="G298" i="6"/>
  <c r="G312" i="6"/>
  <c r="G323" i="6"/>
  <c r="G335" i="6"/>
  <c r="G348" i="6"/>
  <c r="G360" i="6"/>
  <c r="G371" i="6"/>
  <c r="G385" i="6"/>
  <c r="G396" i="6"/>
  <c r="G408" i="6"/>
  <c r="G422" i="6"/>
  <c r="G433" i="6"/>
  <c r="G444" i="6"/>
  <c r="G458" i="6"/>
  <c r="G470" i="6"/>
  <c r="G481" i="6"/>
  <c r="G495" i="6"/>
  <c r="G506" i="6"/>
  <c r="G518" i="6"/>
  <c r="G531" i="6"/>
  <c r="G543" i="6"/>
  <c r="G554" i="6"/>
  <c r="G568" i="6"/>
  <c r="G579" i="6"/>
  <c r="G591" i="6"/>
  <c r="G22" i="6"/>
  <c r="G47" i="6"/>
  <c r="G70" i="6"/>
  <c r="G95" i="6"/>
  <c r="G120" i="6"/>
  <c r="G143" i="6"/>
  <c r="G168" i="6"/>
  <c r="G193" i="6"/>
  <c r="G216" i="6"/>
  <c r="G241" i="6"/>
  <c r="G266" i="6"/>
  <c r="G289" i="6"/>
  <c r="G314" i="6"/>
  <c r="G339" i="6"/>
  <c r="G362" i="6"/>
  <c r="G387" i="6"/>
  <c r="G412" i="6"/>
  <c r="G435" i="6"/>
  <c r="G460" i="6"/>
  <c r="G486" i="6"/>
  <c r="G508" i="6"/>
  <c r="G534" i="6"/>
  <c r="G559" i="6"/>
  <c r="G576" i="6"/>
  <c r="G596" i="6"/>
  <c r="G609" i="6"/>
  <c r="G624" i="6"/>
  <c r="G636" i="6"/>
  <c r="G652" i="6"/>
  <c r="G667" i="6"/>
  <c r="G680" i="6"/>
  <c r="G691" i="6"/>
  <c r="G705" i="6"/>
  <c r="G716" i="6"/>
  <c r="G728" i="6"/>
  <c r="G742" i="6"/>
  <c r="G753" i="6"/>
  <c r="G764" i="6"/>
  <c r="G778" i="6"/>
  <c r="G790" i="6"/>
  <c r="G801" i="6"/>
  <c r="G815" i="6"/>
  <c r="G826" i="6"/>
  <c r="G838" i="6"/>
  <c r="G851" i="6"/>
  <c r="G863" i="6"/>
  <c r="G874" i="6"/>
  <c r="G888" i="6"/>
  <c r="G899" i="6"/>
  <c r="G911" i="6"/>
  <c r="G924" i="6"/>
  <c r="G936" i="6"/>
  <c r="G947" i="6"/>
  <c r="G961" i="6"/>
  <c r="G972" i="6"/>
  <c r="G984" i="6"/>
  <c r="G998" i="6"/>
  <c r="G1009" i="6"/>
  <c r="G1020" i="6"/>
  <c r="G1034" i="6"/>
  <c r="G1046" i="6"/>
  <c r="G1057" i="6"/>
  <c r="G1071" i="6"/>
  <c r="G1082" i="6"/>
  <c r="G1094" i="6"/>
  <c r="G1106" i="6"/>
  <c r="G1116" i="6"/>
  <c r="G1126" i="6"/>
  <c r="G1138" i="6"/>
  <c r="G1148" i="6"/>
  <c r="G1158" i="6"/>
  <c r="G1170" i="6"/>
  <c r="G1180" i="6"/>
  <c r="G1190" i="6"/>
  <c r="G1202" i="6"/>
  <c r="G1212" i="6"/>
  <c r="G1222" i="6"/>
  <c r="G1234" i="6"/>
  <c r="G1244" i="6"/>
  <c r="G1254" i="6"/>
  <c r="G1266" i="6"/>
  <c r="G1276" i="6"/>
  <c r="G1286" i="6"/>
  <c r="G1298" i="6"/>
  <c r="G1308" i="6"/>
  <c r="G1318" i="6"/>
  <c r="G1330" i="6"/>
  <c r="G1340" i="6"/>
  <c r="G1350" i="6"/>
  <c r="G1362" i="6"/>
  <c r="G1372" i="6"/>
  <c r="G1382" i="6"/>
  <c r="G1394" i="6"/>
  <c r="G1404" i="6"/>
  <c r="G1414" i="6"/>
  <c r="G1426" i="6"/>
  <c r="G1436" i="6"/>
  <c r="G1446" i="6"/>
  <c r="G1457" i="6"/>
  <c r="G1466" i="6"/>
  <c r="G1474" i="6"/>
  <c r="G1482" i="6"/>
  <c r="G1490" i="6"/>
  <c r="G1498" i="6"/>
  <c r="G1506" i="6"/>
  <c r="G1514" i="6"/>
  <c r="G1522" i="6"/>
  <c r="G1530" i="6"/>
  <c r="G1538" i="6"/>
  <c r="G1546" i="6"/>
  <c r="G1554" i="6"/>
  <c r="G1562" i="6"/>
  <c r="G1570" i="6"/>
  <c r="G1578" i="6"/>
  <c r="G1586" i="6"/>
  <c r="G1594" i="6"/>
  <c r="G1602" i="6"/>
  <c r="G23" i="6"/>
  <c r="G48" i="6"/>
  <c r="G73" i="6"/>
  <c r="G96" i="6"/>
  <c r="G121" i="6"/>
  <c r="G146" i="6"/>
  <c r="G169" i="6"/>
  <c r="G194" i="6"/>
  <c r="G219" i="6"/>
  <c r="G242" i="6"/>
  <c r="G267" i="6"/>
  <c r="G292" i="6"/>
  <c r="G315" i="6"/>
  <c r="G340" i="6"/>
  <c r="G366" i="6"/>
  <c r="G388" i="6"/>
  <c r="G414" i="6"/>
  <c r="G439" i="6"/>
  <c r="G462" i="6"/>
  <c r="G487" i="6"/>
  <c r="G512" i="6"/>
  <c r="G535" i="6"/>
  <c r="G560" i="6"/>
  <c r="G580" i="6"/>
  <c r="G598" i="6"/>
  <c r="G612" i="6"/>
  <c r="G625" i="6"/>
  <c r="G641" i="6"/>
  <c r="G654" i="6"/>
  <c r="G668" i="6"/>
  <c r="G681" i="6"/>
  <c r="G695" i="6"/>
  <c r="G706" i="6"/>
  <c r="G718" i="6"/>
  <c r="G731" i="6"/>
  <c r="G743" i="6"/>
  <c r="G754" i="6"/>
  <c r="G768" i="6"/>
  <c r="G779" i="6"/>
  <c r="G791" i="6"/>
  <c r="G804" i="6"/>
  <c r="G816" i="6"/>
  <c r="G827" i="6"/>
  <c r="G841" i="6"/>
  <c r="G852" i="6"/>
  <c r="G864" i="6"/>
  <c r="G878" i="6"/>
  <c r="G889" i="6"/>
  <c r="G900" i="6"/>
  <c r="G914" i="6"/>
  <c r="G926" i="6"/>
  <c r="G937" i="6"/>
  <c r="G951" i="6"/>
  <c r="G962" i="6"/>
  <c r="G974" i="6"/>
  <c r="G987" i="6"/>
  <c r="G999" i="6"/>
  <c r="G1010" i="6"/>
  <c r="G1024" i="6"/>
  <c r="G1035" i="6"/>
  <c r="G1047" i="6"/>
  <c r="G1060" i="6"/>
  <c r="G1072" i="6"/>
  <c r="G1083" i="6"/>
  <c r="G1097" i="6"/>
  <c r="G1107" i="6"/>
  <c r="G1117" i="6"/>
  <c r="G1129" i="6"/>
  <c r="G1139" i="6"/>
  <c r="G1149" i="6"/>
  <c r="G1161" i="6"/>
  <c r="G1171" i="6"/>
  <c r="G1181" i="6"/>
  <c r="G1193" i="6"/>
  <c r="G1203" i="6"/>
  <c r="G1213" i="6"/>
  <c r="G1225" i="6"/>
  <c r="G1235" i="6"/>
  <c r="G1245" i="6"/>
  <c r="G1257" i="6"/>
  <c r="G1267" i="6"/>
  <c r="G1277" i="6"/>
  <c r="G1289" i="6"/>
  <c r="G1299" i="6"/>
  <c r="G1309" i="6"/>
  <c r="G1321" i="6"/>
  <c r="G1331" i="6"/>
  <c r="G1341" i="6"/>
  <c r="G1353" i="6"/>
  <c r="G1363" i="6"/>
  <c r="G1373" i="6"/>
  <c r="G1385" i="6"/>
  <c r="G1395" i="6"/>
  <c r="G1405" i="6"/>
  <c r="G1417" i="6"/>
  <c r="G1427" i="6"/>
  <c r="G1437" i="6"/>
  <c r="G1449" i="6"/>
  <c r="G1458" i="6"/>
  <c r="G1467" i="6"/>
  <c r="G1475" i="6"/>
  <c r="G1483" i="6"/>
  <c r="G1491" i="6"/>
  <c r="G1499" i="6"/>
  <c r="G1507" i="6"/>
  <c r="G1515" i="6"/>
  <c r="G1523" i="6"/>
  <c r="G1531" i="6"/>
  <c r="G1539" i="6"/>
  <c r="G1547" i="6"/>
  <c r="G1555" i="6"/>
  <c r="G1563" i="6"/>
  <c r="G27" i="6"/>
  <c r="G50" i="6"/>
  <c r="G75" i="6"/>
  <c r="G100" i="6"/>
  <c r="G123" i="6"/>
  <c r="G148" i="6"/>
  <c r="G174" i="6"/>
  <c r="G196" i="6"/>
  <c r="G222" i="6"/>
  <c r="G247" i="6"/>
  <c r="G270" i="6"/>
  <c r="G295" i="6"/>
  <c r="G320" i="6"/>
  <c r="G343" i="6"/>
  <c r="G368" i="6"/>
  <c r="G393" i="6"/>
  <c r="G416" i="6"/>
  <c r="G441" i="6"/>
  <c r="G466" i="6"/>
  <c r="G489" i="6"/>
  <c r="G514" i="6"/>
  <c r="G539" i="6"/>
  <c r="G561" i="6"/>
  <c r="G582" i="6"/>
  <c r="G599" i="6"/>
  <c r="G614" i="6"/>
  <c r="G627" i="6"/>
  <c r="G642" i="6"/>
  <c r="G655" i="6"/>
  <c r="G670" i="6"/>
  <c r="G682" i="6"/>
  <c r="G696" i="6"/>
  <c r="G707" i="6"/>
  <c r="G719" i="6"/>
  <c r="G732" i="6"/>
  <c r="G744" i="6"/>
  <c r="G755" i="6"/>
  <c r="G769" i="6"/>
  <c r="G780" i="6"/>
  <c r="G792" i="6"/>
  <c r="G806" i="6"/>
  <c r="G817" i="6"/>
  <c r="G828" i="6"/>
  <c r="G842" i="6"/>
  <c r="G854" i="6"/>
  <c r="G865" i="6"/>
  <c r="G879" i="6"/>
  <c r="G890" i="6"/>
  <c r="G902" i="6"/>
  <c r="G915" i="6"/>
  <c r="G927" i="6"/>
  <c r="G938" i="6"/>
  <c r="G952" i="6"/>
  <c r="G963" i="6"/>
  <c r="G975" i="6"/>
  <c r="G988" i="6"/>
  <c r="G1000" i="6"/>
  <c r="G1011" i="6"/>
  <c r="G1025" i="6"/>
  <c r="G1036" i="6"/>
  <c r="G1048" i="6"/>
  <c r="G1062" i="6"/>
  <c r="G1073" i="6"/>
  <c r="G1084" i="6"/>
  <c r="G1098" i="6"/>
  <c r="G1108" i="6"/>
  <c r="G1118" i="6"/>
  <c r="G1130" i="6"/>
  <c r="G1140" i="6"/>
  <c r="G1150" i="6"/>
  <c r="G1162" i="6"/>
  <c r="G1172" i="6"/>
  <c r="G1182" i="6"/>
  <c r="G1194" i="6"/>
  <c r="G1204" i="6"/>
  <c r="G1214" i="6"/>
  <c r="G1226" i="6"/>
  <c r="G1236" i="6"/>
  <c r="G1246" i="6"/>
  <c r="G1258" i="6"/>
  <c r="G1268" i="6"/>
  <c r="G1278" i="6"/>
  <c r="G1290" i="6"/>
  <c r="G1300" i="6"/>
  <c r="G1310" i="6"/>
  <c r="G1322" i="6"/>
  <c r="G1332" i="6"/>
  <c r="G1342" i="6"/>
  <c r="G1354" i="6"/>
  <c r="G1364" i="6"/>
  <c r="G1374" i="6"/>
  <c r="G1386" i="6"/>
  <c r="G1396" i="6"/>
  <c r="G1406" i="6"/>
  <c r="G1418" i="6"/>
  <c r="G1428" i="6"/>
  <c r="G1438" i="6"/>
  <c r="G1450" i="6"/>
  <c r="G1459" i="6"/>
  <c r="G1468" i="6"/>
  <c r="G1476" i="6"/>
  <c r="G1484" i="6"/>
  <c r="G1492" i="6"/>
  <c r="G1500" i="6"/>
  <c r="G1508" i="6"/>
  <c r="G1516" i="6"/>
  <c r="G1524" i="6"/>
  <c r="G1532" i="6"/>
  <c r="G1540" i="6"/>
  <c r="G1548" i="6"/>
  <c r="G1556" i="6"/>
  <c r="G1564" i="6"/>
  <c r="G9" i="6"/>
  <c r="G32" i="6"/>
  <c r="G57" i="6"/>
  <c r="G82" i="6"/>
  <c r="G105" i="6"/>
  <c r="G130" i="6"/>
  <c r="G155" i="6"/>
  <c r="G178" i="6"/>
  <c r="G203" i="6"/>
  <c r="G228" i="6"/>
  <c r="G251" i="6"/>
  <c r="G276" i="6"/>
  <c r="G302" i="6"/>
  <c r="G324" i="6"/>
  <c r="G350" i="6"/>
  <c r="G375" i="6"/>
  <c r="G398" i="6"/>
  <c r="G423" i="6"/>
  <c r="G448" i="6"/>
  <c r="G471" i="6"/>
  <c r="G496" i="6"/>
  <c r="G521" i="6"/>
  <c r="G544" i="6"/>
  <c r="G562" i="6"/>
  <c r="G585" i="6"/>
  <c r="G600" i="6"/>
  <c r="G616" i="6"/>
  <c r="G631" i="6"/>
  <c r="G643" i="6"/>
  <c r="G658" i="6"/>
  <c r="G671" i="6"/>
  <c r="G686" i="6"/>
  <c r="G697" i="6"/>
  <c r="G708" i="6"/>
  <c r="G722" i="6"/>
  <c r="G734" i="6"/>
  <c r="G745" i="6"/>
  <c r="G759" i="6"/>
  <c r="G770" i="6"/>
  <c r="G782" i="6"/>
  <c r="G795" i="6"/>
  <c r="G807" i="6"/>
  <c r="G818" i="6"/>
  <c r="G832" i="6"/>
  <c r="G843" i="6"/>
  <c r="G855" i="6"/>
  <c r="G868" i="6"/>
  <c r="G880" i="6"/>
  <c r="G891" i="6"/>
  <c r="G905" i="6"/>
  <c r="G916" i="6"/>
  <c r="G928" i="6"/>
  <c r="G942" i="6"/>
  <c r="G953" i="6"/>
  <c r="G964" i="6"/>
  <c r="G978" i="6"/>
  <c r="G990" i="6"/>
  <c r="G1001" i="6"/>
  <c r="G1015" i="6"/>
  <c r="G1026" i="6"/>
  <c r="G1038" i="6"/>
  <c r="G1051" i="6"/>
  <c r="G1063" i="6"/>
  <c r="G1074" i="6"/>
  <c r="G1088" i="6"/>
  <c r="G1099" i="6"/>
  <c r="G1109" i="6"/>
  <c r="G1121" i="6"/>
  <c r="G1131" i="6"/>
  <c r="G1141" i="6"/>
  <c r="G1153" i="6"/>
  <c r="G1163" i="6"/>
  <c r="G1173" i="6"/>
  <c r="G1185" i="6"/>
  <c r="G1195" i="6"/>
  <c r="G1205" i="6"/>
  <c r="G1217" i="6"/>
  <c r="G1227" i="6"/>
  <c r="G1237" i="6"/>
  <c r="G1249" i="6"/>
  <c r="G1259" i="6"/>
  <c r="G1269" i="6"/>
  <c r="G1281" i="6"/>
  <c r="G1291" i="6"/>
  <c r="G1301" i="6"/>
  <c r="G1313" i="6"/>
  <c r="G1323" i="6"/>
  <c r="G1333" i="6"/>
  <c r="G1345" i="6"/>
  <c r="G1355" i="6"/>
  <c r="G1365" i="6"/>
  <c r="G1377" i="6"/>
  <c r="G1387" i="6"/>
  <c r="G1397" i="6"/>
  <c r="G1409" i="6"/>
  <c r="G1419" i="6"/>
  <c r="G1429" i="6"/>
  <c r="G1441" i="6"/>
  <c r="G1451" i="6"/>
  <c r="G1460" i="6"/>
  <c r="G1469" i="6"/>
  <c r="G1477" i="6"/>
  <c r="G1485" i="6"/>
  <c r="G1493" i="6"/>
  <c r="G1501" i="6"/>
  <c r="G1509" i="6"/>
  <c r="G1517" i="6"/>
  <c r="G1525" i="6"/>
  <c r="G1533" i="6"/>
  <c r="G1541" i="6"/>
  <c r="G1549" i="6"/>
  <c r="G1557" i="6"/>
  <c r="G1565" i="6"/>
  <c r="G1573" i="6"/>
  <c r="G1581" i="6"/>
  <c r="G1589" i="6"/>
  <c r="G1597" i="6"/>
  <c r="G10" i="6"/>
  <c r="G33" i="6"/>
  <c r="G58" i="6"/>
  <c r="G83" i="6"/>
  <c r="G106" i="6"/>
  <c r="G131" i="6"/>
  <c r="G156" i="6"/>
  <c r="G179" i="6"/>
  <c r="G204" i="6"/>
  <c r="G230" i="6"/>
  <c r="G252" i="6"/>
  <c r="G278" i="6"/>
  <c r="G303" i="6"/>
  <c r="G326" i="6"/>
  <c r="G351" i="6"/>
  <c r="G376" i="6"/>
  <c r="G399" i="6"/>
  <c r="G424" i="6"/>
  <c r="G449" i="6"/>
  <c r="G472" i="6"/>
  <c r="G497" i="6"/>
  <c r="G522" i="6"/>
  <c r="G545" i="6"/>
  <c r="G569" i="6"/>
  <c r="G586" i="6"/>
  <c r="G604" i="6"/>
  <c r="G617" i="6"/>
  <c r="G632" i="6"/>
  <c r="G644" i="6"/>
  <c r="G659" i="6"/>
  <c r="G672" i="6"/>
  <c r="G687" i="6"/>
  <c r="G698" i="6"/>
  <c r="G710" i="6"/>
  <c r="G723" i="6"/>
  <c r="G735" i="6"/>
  <c r="G746" i="6"/>
  <c r="G760" i="6"/>
  <c r="G771" i="6"/>
  <c r="G783" i="6"/>
  <c r="G796" i="6"/>
  <c r="G808" i="6"/>
  <c r="G59" i="6"/>
  <c r="G119" i="6"/>
  <c r="G185" i="6"/>
  <c r="G256" i="6"/>
  <c r="G313" i="6"/>
  <c r="G379" i="6"/>
  <c r="G450" i="6"/>
  <c r="G507" i="6"/>
  <c r="G571" i="6"/>
  <c r="G618" i="6"/>
  <c r="G650" i="6"/>
  <c r="G689" i="6"/>
  <c r="G724" i="6"/>
  <c r="G752" i="6"/>
  <c r="G787" i="6"/>
  <c r="G819" i="6"/>
  <c r="G844" i="6"/>
  <c r="G870" i="6"/>
  <c r="G892" i="6"/>
  <c r="G918" i="6"/>
  <c r="G943" i="6"/>
  <c r="G966" i="6"/>
  <c r="G991" i="6"/>
  <c r="G1016" i="6"/>
  <c r="G1039" i="6"/>
  <c r="G1064" i="6"/>
  <c r="G1089" i="6"/>
  <c r="G1110" i="6"/>
  <c r="G1132" i="6"/>
  <c r="G1154" i="6"/>
  <c r="G1174" i="6"/>
  <c r="G1196" i="6"/>
  <c r="G1218" i="6"/>
  <c r="G1238" i="6"/>
  <c r="G1260" i="6"/>
  <c r="G1282" i="6"/>
  <c r="G1302" i="6"/>
  <c r="G1324" i="6"/>
  <c r="G1346" i="6"/>
  <c r="G1366" i="6"/>
  <c r="G1388" i="6"/>
  <c r="G1410" i="6"/>
  <c r="G1430" i="6"/>
  <c r="G1452" i="6"/>
  <c r="G1470" i="6"/>
  <c r="G1486" i="6"/>
  <c r="G1502" i="6"/>
  <c r="G1518" i="6"/>
  <c r="G1534" i="6"/>
  <c r="G1550" i="6"/>
  <c r="G1566" i="6"/>
  <c r="G1576" i="6"/>
  <c r="G1587" i="6"/>
  <c r="G1598" i="6"/>
  <c r="G64" i="6"/>
  <c r="G132" i="6"/>
  <c r="G192" i="6"/>
  <c r="G258" i="6"/>
  <c r="G329" i="6"/>
  <c r="G386" i="6"/>
  <c r="G452" i="6"/>
  <c r="G523" i="6"/>
  <c r="G572" i="6"/>
  <c r="G622" i="6"/>
  <c r="G660" i="6"/>
  <c r="G690" i="6"/>
  <c r="G726" i="6"/>
  <c r="G761" i="6"/>
  <c r="G788" i="6"/>
  <c r="G823" i="6"/>
  <c r="G846" i="6"/>
  <c r="G871" i="6"/>
  <c r="G896" i="6"/>
  <c r="G919" i="6"/>
  <c r="G944" i="6"/>
  <c r="G969" i="6"/>
  <c r="G992" i="6"/>
  <c r="G1017" i="6"/>
  <c r="G1042" i="6"/>
  <c r="G1065" i="6"/>
  <c r="G1090" i="6"/>
  <c r="G1113" i="6"/>
  <c r="G1133" i="6"/>
  <c r="G1155" i="6"/>
  <c r="G1177" i="6"/>
  <c r="G1197" i="6"/>
  <c r="G1219" i="6"/>
  <c r="G1241" i="6"/>
  <c r="G1261" i="6"/>
  <c r="G1283" i="6"/>
  <c r="G1305" i="6"/>
  <c r="G1325" i="6"/>
  <c r="G1347" i="6"/>
  <c r="G1369" i="6"/>
  <c r="G1389" i="6"/>
  <c r="G1411" i="6"/>
  <c r="G1433" i="6"/>
  <c r="G1453" i="6"/>
  <c r="G1471" i="6"/>
  <c r="G1487" i="6"/>
  <c r="G1503" i="6"/>
  <c r="G1519" i="6"/>
  <c r="G1535" i="6"/>
  <c r="G1551" i="6"/>
  <c r="G1567" i="6"/>
  <c r="G1577" i="6"/>
  <c r="G1588" i="6"/>
  <c r="G1599" i="6"/>
  <c r="G11" i="6"/>
  <c r="G68" i="6"/>
  <c r="G137" i="6"/>
  <c r="G206" i="6"/>
  <c r="G265" i="6"/>
  <c r="G331" i="6"/>
  <c r="G402" i="6"/>
  <c r="G459" i="6"/>
  <c r="G526" i="6"/>
  <c r="G587" i="6"/>
  <c r="G623" i="6"/>
  <c r="G662" i="6"/>
  <c r="G699" i="6"/>
  <c r="G727" i="6"/>
  <c r="G762" i="6"/>
  <c r="G798" i="6"/>
  <c r="G824" i="6"/>
  <c r="G847" i="6"/>
  <c r="G872" i="6"/>
  <c r="G897" i="6"/>
  <c r="G920" i="6"/>
  <c r="G945" i="6"/>
  <c r="G970" i="6"/>
  <c r="G993" i="6"/>
  <c r="G1018" i="6"/>
  <c r="G1043" i="6"/>
  <c r="G1066" i="6"/>
  <c r="G1091" i="6"/>
  <c r="G1114" i="6"/>
  <c r="G1134" i="6"/>
  <c r="G1156" i="6"/>
  <c r="G1178" i="6"/>
  <c r="G1198" i="6"/>
  <c r="G1220" i="6"/>
  <c r="G1242" i="6"/>
  <c r="G1262" i="6"/>
  <c r="G1284" i="6"/>
  <c r="G1306" i="6"/>
  <c r="G1326" i="6"/>
  <c r="G1348" i="6"/>
  <c r="G1370" i="6"/>
  <c r="G1390" i="6"/>
  <c r="G1412" i="6"/>
  <c r="G1434" i="6"/>
  <c r="G1454" i="6"/>
  <c r="G1472" i="6"/>
  <c r="G1488" i="6"/>
  <c r="G1504" i="6"/>
  <c r="G1520" i="6"/>
  <c r="G1536" i="6"/>
  <c r="G1552" i="6"/>
  <c r="G1568" i="6"/>
  <c r="G1579" i="6"/>
  <c r="G1590" i="6"/>
  <c r="G1600" i="6"/>
  <c r="G14" i="6"/>
  <c r="G84" i="6"/>
  <c r="G142" i="6"/>
  <c r="G210" i="6"/>
  <c r="G279" i="6"/>
  <c r="G338" i="6"/>
  <c r="G404" i="6"/>
  <c r="G475" i="6"/>
  <c r="G532" i="6"/>
  <c r="G594" i="6"/>
  <c r="G633" i="6"/>
  <c r="G664" i="6"/>
  <c r="G700" i="6"/>
  <c r="G736" i="6"/>
  <c r="G763" i="6"/>
  <c r="G799" i="6"/>
  <c r="G825" i="6"/>
  <c r="G850" i="6"/>
  <c r="G873" i="6"/>
  <c r="G898" i="6"/>
  <c r="G923" i="6"/>
  <c r="G946" i="6"/>
  <c r="G971" i="6"/>
  <c r="G996" i="6"/>
  <c r="G1019" i="6"/>
  <c r="G1044" i="6"/>
  <c r="G1070" i="6"/>
  <c r="G1092" i="6"/>
  <c r="G1115" i="6"/>
  <c r="G1137" i="6"/>
  <c r="G1157" i="6"/>
  <c r="G1179" i="6"/>
  <c r="G1201" i="6"/>
  <c r="G1221" i="6"/>
  <c r="G1243" i="6"/>
  <c r="G1265" i="6"/>
  <c r="G1285" i="6"/>
  <c r="G1307" i="6"/>
  <c r="G1329" i="6"/>
  <c r="G1349" i="6"/>
  <c r="G1371" i="6"/>
  <c r="G1393" i="6"/>
  <c r="G1413" i="6"/>
  <c r="G1435" i="6"/>
  <c r="G1455" i="6"/>
  <c r="G1473" i="6"/>
  <c r="G1489" i="6"/>
  <c r="G1505" i="6"/>
  <c r="G1521" i="6"/>
  <c r="G1537" i="6"/>
  <c r="G1553" i="6"/>
  <c r="G1569" i="6"/>
  <c r="G1580" i="6"/>
  <c r="G1591" i="6"/>
  <c r="G1601" i="6"/>
  <c r="G87" i="6"/>
  <c r="G215" i="6"/>
  <c r="G352" i="6"/>
  <c r="G478" i="6"/>
  <c r="G595" i="6"/>
  <c r="G673" i="6"/>
  <c r="G737" i="6"/>
  <c r="G800" i="6"/>
  <c r="G856" i="6"/>
  <c r="G906" i="6"/>
  <c r="G954" i="6"/>
  <c r="G1002" i="6"/>
  <c r="G1052" i="6"/>
  <c r="G1100" i="6"/>
  <c r="G1142" i="6"/>
  <c r="G1186" i="6"/>
  <c r="G1228" i="6"/>
  <c r="G1270" i="6"/>
  <c r="G1314" i="6"/>
  <c r="G1356" i="6"/>
  <c r="G1398" i="6"/>
  <c r="G1442" i="6"/>
  <c r="G1478" i="6"/>
  <c r="G1510" i="6"/>
  <c r="G1542" i="6"/>
  <c r="G1571" i="6"/>
  <c r="G1592" i="6"/>
  <c r="G94" i="6"/>
  <c r="G231" i="6"/>
  <c r="G356" i="6"/>
  <c r="G484" i="6"/>
  <c r="G606" i="6"/>
  <c r="G678" i="6"/>
  <c r="G740" i="6"/>
  <c r="G809" i="6"/>
  <c r="G859" i="6"/>
  <c r="G907" i="6"/>
  <c r="G955" i="6"/>
  <c r="G1006" i="6"/>
  <c r="G1054" i="6"/>
  <c r="G1101" i="6"/>
  <c r="G1145" i="6"/>
  <c r="G1187" i="6"/>
  <c r="G1229" i="6"/>
  <c r="G1273" i="6"/>
  <c r="G1315" i="6"/>
  <c r="G1357" i="6"/>
  <c r="G1401" i="6"/>
  <c r="G1443" i="6"/>
  <c r="G1479" i="6"/>
  <c r="G1511" i="6"/>
  <c r="G1543" i="6"/>
  <c r="G1572" i="6"/>
  <c r="G1593" i="6"/>
  <c r="G110" i="6"/>
  <c r="G233" i="6"/>
  <c r="G361" i="6"/>
  <c r="G498" i="6"/>
  <c r="G607" i="6"/>
  <c r="G679" i="6"/>
  <c r="G750" i="6"/>
  <c r="G810" i="6"/>
  <c r="G860" i="6"/>
  <c r="G908" i="6"/>
  <c r="G956" i="6"/>
  <c r="G1007" i="6"/>
  <c r="G1055" i="6"/>
  <c r="G1102" i="6"/>
  <c r="G1146" i="6"/>
  <c r="G1188" i="6"/>
  <c r="G1230" i="6"/>
  <c r="G1274" i="6"/>
  <c r="G1316" i="6"/>
  <c r="G1358" i="6"/>
  <c r="G1402" i="6"/>
  <c r="G1444" i="6"/>
  <c r="G1480" i="6"/>
  <c r="G1512" i="6"/>
  <c r="G1544" i="6"/>
  <c r="G1574" i="6"/>
  <c r="G1595" i="6"/>
  <c r="G112" i="6"/>
  <c r="G240" i="6"/>
  <c r="G377" i="6"/>
  <c r="G503" i="6"/>
  <c r="G608" i="6"/>
  <c r="G688" i="6"/>
  <c r="G751" i="6"/>
  <c r="G814" i="6"/>
  <c r="G862" i="6"/>
  <c r="G910" i="6"/>
  <c r="G960" i="6"/>
  <c r="G1008" i="6"/>
  <c r="G1056" i="6"/>
  <c r="G1105" i="6"/>
  <c r="G1147" i="6"/>
  <c r="G1189" i="6"/>
  <c r="G1233" i="6"/>
  <c r="G1275" i="6"/>
  <c r="G1317" i="6"/>
  <c r="G1361" i="6"/>
  <c r="G1403" i="6"/>
  <c r="G1445" i="6"/>
  <c r="G1481" i="6"/>
  <c r="G1513" i="6"/>
  <c r="G1545" i="6"/>
  <c r="G1575" i="6"/>
  <c r="G1596" i="6"/>
  <c r="G36" i="6"/>
  <c r="G160" i="6"/>
  <c r="G288" i="6"/>
  <c r="G425" i="6"/>
  <c r="G551" i="6"/>
  <c r="G635" i="6"/>
  <c r="G713" i="6"/>
  <c r="G774" i="6"/>
  <c r="G834" i="6"/>
  <c r="G882" i="6"/>
  <c r="G932" i="6"/>
  <c r="G980" i="6"/>
  <c r="G1028" i="6"/>
  <c r="G1079" i="6"/>
  <c r="G1123" i="6"/>
  <c r="G1165" i="6"/>
  <c r="G1209" i="6"/>
  <c r="G1251" i="6"/>
  <c r="G1293" i="6"/>
  <c r="G1337" i="6"/>
  <c r="G1379" i="6"/>
  <c r="G1421" i="6"/>
  <c r="G1462" i="6"/>
  <c r="G1495" i="6"/>
  <c r="G1527" i="6"/>
  <c r="G1559" i="6"/>
  <c r="G1583" i="6"/>
  <c r="G158" i="6"/>
  <c r="G434" i="6"/>
  <c r="G714" i="6"/>
  <c r="G881" i="6"/>
  <c r="G983" i="6"/>
  <c r="G1124" i="6"/>
  <c r="G1250" i="6"/>
  <c r="G1339" i="6"/>
  <c r="G1463" i="6"/>
  <c r="G1558" i="6"/>
  <c r="G167" i="6"/>
  <c r="G548" i="6"/>
  <c r="G715" i="6"/>
  <c r="G883" i="6"/>
  <c r="G1027" i="6"/>
  <c r="G1125" i="6"/>
  <c r="G1252" i="6"/>
  <c r="G1378" i="6"/>
  <c r="G1465" i="6"/>
  <c r="G1560" i="6"/>
  <c r="G183" i="6"/>
  <c r="G558" i="6"/>
  <c r="G772" i="6"/>
  <c r="G887" i="6"/>
  <c r="G1030" i="6"/>
  <c r="G1164" i="6"/>
  <c r="G1253" i="6"/>
  <c r="G1380" i="6"/>
  <c r="G1494" i="6"/>
  <c r="G1561" i="6"/>
  <c r="G283" i="6"/>
  <c r="G570" i="6"/>
  <c r="G777" i="6"/>
  <c r="G929" i="6"/>
  <c r="G1033" i="6"/>
  <c r="G1166" i="6"/>
  <c r="G1292" i="6"/>
  <c r="G1381" i="6"/>
  <c r="G1496" i="6"/>
  <c r="G1582" i="6"/>
  <c r="G20" i="6"/>
  <c r="G306" i="6"/>
  <c r="G646" i="6"/>
  <c r="G833" i="6"/>
  <c r="G935" i="6"/>
  <c r="G1080" i="6"/>
  <c r="G1206" i="6"/>
  <c r="G1297" i="6"/>
  <c r="G1422" i="6"/>
  <c r="G1526" i="6"/>
  <c r="G1585" i="6"/>
  <c r="G704" i="6"/>
  <c r="G1081" i="6"/>
  <c r="G1420" i="6"/>
  <c r="G39" i="6"/>
  <c r="G786" i="6"/>
  <c r="G1122" i="6"/>
  <c r="G1425" i="6"/>
  <c r="G46" i="6"/>
  <c r="G835" i="6"/>
  <c r="G1169" i="6"/>
  <c r="G1461" i="6"/>
  <c r="G304" i="6"/>
  <c r="G836" i="6"/>
  <c r="G1210" i="6"/>
  <c r="G1497" i="6"/>
  <c r="G411" i="6"/>
  <c r="G934" i="6"/>
  <c r="G1211" i="6"/>
  <c r="G1528" i="6"/>
  <c r="G430" i="6"/>
  <c r="G979" i="6"/>
  <c r="G1294" i="6"/>
  <c r="G1529" i="6"/>
  <c r="G634" i="6"/>
  <c r="G649" i="6"/>
  <c r="G982" i="6"/>
  <c r="G5" i="6"/>
  <c r="G1075" i="6"/>
  <c r="G1334" i="6"/>
  <c r="G1338" i="6"/>
  <c r="K12" i="6"/>
  <c r="K20" i="6"/>
  <c r="K28" i="6"/>
  <c r="K36" i="6"/>
  <c r="K44" i="6"/>
  <c r="K52" i="6"/>
  <c r="K60" i="6"/>
  <c r="K68" i="6"/>
  <c r="K76" i="6"/>
  <c r="K84" i="6"/>
  <c r="K92" i="6"/>
  <c r="K100" i="6"/>
  <c r="K108" i="6"/>
  <c r="K116" i="6"/>
  <c r="K124" i="6"/>
  <c r="K132" i="6"/>
  <c r="K140" i="6"/>
  <c r="K148" i="6"/>
  <c r="K156" i="6"/>
  <c r="K164" i="6"/>
  <c r="K172" i="6"/>
  <c r="K180" i="6"/>
  <c r="K188" i="6"/>
  <c r="K196" i="6"/>
  <c r="K204" i="6"/>
  <c r="K212" i="6"/>
  <c r="K220" i="6"/>
  <c r="K228" i="6"/>
  <c r="K236" i="6"/>
  <c r="K244" i="6"/>
  <c r="K252" i="6"/>
  <c r="K260" i="6"/>
  <c r="K268" i="6"/>
  <c r="K276" i="6"/>
  <c r="K284" i="6"/>
  <c r="K292" i="6"/>
  <c r="K300" i="6"/>
  <c r="K308" i="6"/>
  <c r="K316" i="6"/>
  <c r="K324" i="6"/>
  <c r="K332" i="6"/>
  <c r="K340" i="6"/>
  <c r="K348" i="6"/>
  <c r="K356" i="6"/>
  <c r="K364" i="6"/>
  <c r="K372" i="6"/>
  <c r="K380" i="6"/>
  <c r="K388" i="6"/>
  <c r="K396" i="6"/>
  <c r="K404" i="6"/>
  <c r="K412" i="6"/>
  <c r="K420" i="6"/>
  <c r="K428" i="6"/>
  <c r="K436" i="6"/>
  <c r="K444" i="6"/>
  <c r="K452" i="6"/>
  <c r="K460" i="6"/>
  <c r="K468" i="6"/>
  <c r="K476" i="6"/>
  <c r="K484" i="6"/>
  <c r="K492" i="6"/>
  <c r="K500" i="6"/>
  <c r="K508" i="6"/>
  <c r="K516" i="6"/>
  <c r="K524" i="6"/>
  <c r="K532" i="6"/>
  <c r="K540" i="6"/>
  <c r="K548" i="6"/>
  <c r="K556" i="6"/>
  <c r="K564" i="6"/>
  <c r="K572" i="6"/>
  <c r="K580" i="6"/>
  <c r="K588" i="6"/>
  <c r="K596" i="6"/>
  <c r="K604" i="6"/>
  <c r="K612" i="6"/>
  <c r="K620" i="6"/>
  <c r="K628" i="6"/>
  <c r="K636" i="6"/>
  <c r="K644" i="6"/>
  <c r="K652" i="6"/>
  <c r="K660" i="6"/>
  <c r="K668" i="6"/>
  <c r="K676" i="6"/>
  <c r="K684" i="6"/>
  <c r="K692" i="6"/>
  <c r="K700" i="6"/>
  <c r="K708" i="6"/>
  <c r="K716" i="6"/>
  <c r="K724" i="6"/>
  <c r="K732" i="6"/>
  <c r="K740" i="6"/>
  <c r="K748" i="6"/>
  <c r="K756" i="6"/>
  <c r="K764" i="6"/>
  <c r="K772" i="6"/>
  <c r="K780" i="6"/>
  <c r="K788" i="6"/>
  <c r="K796" i="6"/>
  <c r="K804" i="6"/>
  <c r="K812" i="6"/>
  <c r="K820" i="6"/>
  <c r="K828" i="6"/>
  <c r="K836" i="6"/>
  <c r="K844" i="6"/>
  <c r="K852" i="6"/>
  <c r="K860" i="6"/>
  <c r="K868" i="6"/>
  <c r="K876" i="6"/>
  <c r="K884" i="6"/>
  <c r="K892" i="6"/>
  <c r="K900" i="6"/>
  <c r="K908" i="6"/>
  <c r="K916" i="6"/>
  <c r="K924" i="6"/>
  <c r="K932" i="6"/>
  <c r="K940" i="6"/>
  <c r="K948" i="6"/>
  <c r="K956" i="6"/>
  <c r="K964" i="6"/>
  <c r="K972" i="6"/>
  <c r="K980" i="6"/>
  <c r="K988" i="6"/>
  <c r="K996" i="6"/>
  <c r="K1004" i="6"/>
  <c r="K1012" i="6"/>
  <c r="K1020" i="6"/>
  <c r="K1028" i="6"/>
  <c r="K1036" i="6"/>
  <c r="K1044" i="6"/>
  <c r="K1052" i="6"/>
  <c r="K1060" i="6"/>
  <c r="K1068" i="6"/>
  <c r="K1076" i="6"/>
  <c r="K1084" i="6"/>
  <c r="K1092" i="6"/>
  <c r="K1100" i="6"/>
  <c r="K1108" i="6"/>
  <c r="K1116" i="6"/>
  <c r="K1124" i="6"/>
  <c r="K1132" i="6"/>
  <c r="K1140" i="6"/>
  <c r="K1148" i="6"/>
  <c r="K1156" i="6"/>
  <c r="K1164" i="6"/>
  <c r="K1172" i="6"/>
  <c r="K1180" i="6"/>
  <c r="K1188" i="6"/>
  <c r="K1196" i="6"/>
  <c r="K1204" i="6"/>
  <c r="K1212" i="6"/>
  <c r="K1220" i="6"/>
  <c r="K1228" i="6"/>
  <c r="K1236" i="6"/>
  <c r="K1244" i="6"/>
  <c r="K1252" i="6"/>
  <c r="K1260" i="6"/>
  <c r="K1268" i="6"/>
  <c r="K1276" i="6"/>
  <c r="K1284" i="6"/>
  <c r="K1292" i="6"/>
  <c r="K1300" i="6"/>
  <c r="K1308" i="6"/>
  <c r="K1316" i="6"/>
  <c r="K1324" i="6"/>
  <c r="K1332" i="6"/>
  <c r="K1340" i="6"/>
  <c r="K1348" i="6"/>
  <c r="K1356" i="6"/>
  <c r="K1364" i="6"/>
  <c r="K1372" i="6"/>
  <c r="K1380" i="6"/>
  <c r="K1388" i="6"/>
  <c r="K1396" i="6"/>
  <c r="K1404" i="6"/>
  <c r="K1412" i="6"/>
  <c r="K1420" i="6"/>
  <c r="K1428" i="6"/>
  <c r="K1436" i="6"/>
  <c r="K1444" i="6"/>
  <c r="K1452" i="6"/>
  <c r="K1460" i="6"/>
  <c r="K1468" i="6"/>
  <c r="K1476" i="6"/>
  <c r="K1484" i="6"/>
  <c r="K1492" i="6"/>
  <c r="K1500" i="6"/>
  <c r="K1508" i="6"/>
  <c r="K1516" i="6"/>
  <c r="K1524" i="6"/>
  <c r="K1532" i="6"/>
  <c r="K1540" i="6"/>
  <c r="K1548" i="6"/>
  <c r="K1556" i="6"/>
  <c r="K1564" i="6"/>
  <c r="K1572" i="6"/>
  <c r="K1580" i="6"/>
  <c r="K1588" i="6"/>
  <c r="K1596" i="6"/>
  <c r="K13" i="6"/>
  <c r="K21" i="6"/>
  <c r="K29" i="6"/>
  <c r="K37" i="6"/>
  <c r="K45" i="6"/>
  <c r="K53" i="6"/>
  <c r="K61" i="6"/>
  <c r="K69" i="6"/>
  <c r="K77" i="6"/>
  <c r="K85" i="6"/>
  <c r="K93" i="6"/>
  <c r="K101" i="6"/>
  <c r="K109" i="6"/>
  <c r="K117" i="6"/>
  <c r="K125" i="6"/>
  <c r="K133" i="6"/>
  <c r="K141" i="6"/>
  <c r="K149" i="6"/>
  <c r="K157" i="6"/>
  <c r="K165" i="6"/>
  <c r="K173" i="6"/>
  <c r="K181" i="6"/>
  <c r="K189" i="6"/>
  <c r="K197" i="6"/>
  <c r="K205" i="6"/>
  <c r="K213" i="6"/>
  <c r="K221" i="6"/>
  <c r="K229" i="6"/>
  <c r="K237" i="6"/>
  <c r="K245" i="6"/>
  <c r="K253" i="6"/>
  <c r="K261" i="6"/>
  <c r="K269" i="6"/>
  <c r="K277" i="6"/>
  <c r="K285" i="6"/>
  <c r="K293" i="6"/>
  <c r="K301" i="6"/>
  <c r="K309" i="6"/>
  <c r="K317" i="6"/>
  <c r="K325" i="6"/>
  <c r="K333" i="6"/>
  <c r="K341" i="6"/>
  <c r="K349" i="6"/>
  <c r="K357" i="6"/>
  <c r="K365" i="6"/>
  <c r="K373" i="6"/>
  <c r="K381" i="6"/>
  <c r="K389" i="6"/>
  <c r="K397" i="6"/>
  <c r="K405" i="6"/>
  <c r="K413" i="6"/>
  <c r="K421" i="6"/>
  <c r="K429" i="6"/>
  <c r="K437" i="6"/>
  <c r="K445" i="6"/>
  <c r="K453" i="6"/>
  <c r="K461" i="6"/>
  <c r="K469" i="6"/>
  <c r="K477" i="6"/>
  <c r="K485" i="6"/>
  <c r="K493" i="6"/>
  <c r="K501" i="6"/>
  <c r="K509" i="6"/>
  <c r="K517" i="6"/>
  <c r="K525" i="6"/>
  <c r="K533" i="6"/>
  <c r="K541" i="6"/>
  <c r="K549" i="6"/>
  <c r="K557" i="6"/>
  <c r="K565" i="6"/>
  <c r="K573" i="6"/>
  <c r="K581" i="6"/>
  <c r="K589" i="6"/>
  <c r="K597" i="6"/>
  <c r="K605" i="6"/>
  <c r="K613" i="6"/>
  <c r="K621" i="6"/>
  <c r="K629" i="6"/>
  <c r="K637" i="6"/>
  <c r="K645" i="6"/>
  <c r="K653" i="6"/>
  <c r="K661" i="6"/>
  <c r="K669" i="6"/>
  <c r="K677" i="6"/>
  <c r="K685" i="6"/>
  <c r="K693" i="6"/>
  <c r="K701" i="6"/>
  <c r="K709" i="6"/>
  <c r="K717" i="6"/>
  <c r="K725" i="6"/>
  <c r="K733" i="6"/>
  <c r="K741" i="6"/>
  <c r="K749" i="6"/>
  <c r="K757" i="6"/>
  <c r="K765" i="6"/>
  <c r="K773" i="6"/>
  <c r="K781" i="6"/>
  <c r="K789" i="6"/>
  <c r="K797" i="6"/>
  <c r="K805" i="6"/>
  <c r="K813" i="6"/>
  <c r="K821" i="6"/>
  <c r="K829" i="6"/>
  <c r="K837" i="6"/>
  <c r="K845" i="6"/>
  <c r="K853" i="6"/>
  <c r="K861" i="6"/>
  <c r="K869" i="6"/>
  <c r="K877" i="6"/>
  <c r="K885" i="6"/>
  <c r="K893" i="6"/>
  <c r="K901" i="6"/>
  <c r="K909" i="6"/>
  <c r="K917" i="6"/>
  <c r="K925" i="6"/>
  <c r="K933" i="6"/>
  <c r="K941" i="6"/>
  <c r="K949" i="6"/>
  <c r="K957" i="6"/>
  <c r="K965" i="6"/>
  <c r="K973" i="6"/>
  <c r="K981" i="6"/>
  <c r="K989" i="6"/>
  <c r="K997" i="6"/>
  <c r="K1005" i="6"/>
  <c r="K1013" i="6"/>
  <c r="K1021" i="6"/>
  <c r="K1029" i="6"/>
  <c r="K1037" i="6"/>
  <c r="K1045" i="6"/>
  <c r="K1053" i="6"/>
  <c r="K1061" i="6"/>
  <c r="K1069" i="6"/>
  <c r="K1077" i="6"/>
  <c r="K1085" i="6"/>
  <c r="K1093" i="6"/>
  <c r="K1101" i="6"/>
  <c r="K1109" i="6"/>
  <c r="K1117" i="6"/>
  <c r="K1125" i="6"/>
  <c r="K1133" i="6"/>
  <c r="K1141" i="6"/>
  <c r="K1149" i="6"/>
  <c r="K1157" i="6"/>
  <c r="K1165" i="6"/>
  <c r="K1173" i="6"/>
  <c r="K1181" i="6"/>
  <c r="K1189" i="6"/>
  <c r="K1197" i="6"/>
  <c r="K1205" i="6"/>
  <c r="K1213" i="6"/>
  <c r="K1221" i="6"/>
  <c r="K1229" i="6"/>
  <c r="K1237" i="6"/>
  <c r="K1245" i="6"/>
  <c r="K1253" i="6"/>
  <c r="K1261" i="6"/>
  <c r="K1269" i="6"/>
  <c r="K1277" i="6"/>
  <c r="K1285" i="6"/>
  <c r="K1293" i="6"/>
  <c r="K1301" i="6"/>
  <c r="K1309" i="6"/>
  <c r="K1317" i="6"/>
  <c r="K1325" i="6"/>
  <c r="K1333" i="6"/>
  <c r="K1341" i="6"/>
  <c r="K1349" i="6"/>
  <c r="K1357" i="6"/>
  <c r="K1365" i="6"/>
  <c r="K1373" i="6"/>
  <c r="K1381" i="6"/>
  <c r="K1389" i="6"/>
  <c r="K1397" i="6"/>
  <c r="K1405" i="6"/>
  <c r="K1413" i="6"/>
  <c r="K1421" i="6"/>
  <c r="K1429" i="6"/>
  <c r="K1437" i="6"/>
  <c r="K1445" i="6"/>
  <c r="K1453" i="6"/>
  <c r="K1461" i="6"/>
  <c r="K1469" i="6"/>
  <c r="K1477" i="6"/>
  <c r="K1485" i="6"/>
  <c r="K1493" i="6"/>
  <c r="K1501" i="6"/>
  <c r="K1509" i="6"/>
  <c r="K1517" i="6"/>
  <c r="K1525" i="6"/>
  <c r="K1533" i="6"/>
  <c r="K1541" i="6"/>
  <c r="K1549" i="6"/>
  <c r="K1557" i="6"/>
  <c r="K1565" i="6"/>
  <c r="K1573" i="6"/>
  <c r="K1581" i="6"/>
  <c r="K1589" i="6"/>
  <c r="K1597" i="6"/>
  <c r="K6" i="6"/>
  <c r="K14" i="6"/>
  <c r="K22" i="6"/>
  <c r="K30" i="6"/>
  <c r="K38" i="6"/>
  <c r="K46" i="6"/>
  <c r="K54" i="6"/>
  <c r="K62" i="6"/>
  <c r="K70" i="6"/>
  <c r="K78" i="6"/>
  <c r="K86" i="6"/>
  <c r="K94" i="6"/>
  <c r="K102" i="6"/>
  <c r="K110" i="6"/>
  <c r="K118" i="6"/>
  <c r="K126" i="6"/>
  <c r="K134" i="6"/>
  <c r="K142" i="6"/>
  <c r="K150" i="6"/>
  <c r="K158" i="6"/>
  <c r="K166" i="6"/>
  <c r="K174" i="6"/>
  <c r="K182" i="6"/>
  <c r="K190" i="6"/>
  <c r="K198" i="6"/>
  <c r="K206" i="6"/>
  <c r="K214" i="6"/>
  <c r="K222" i="6"/>
  <c r="K230" i="6"/>
  <c r="K238" i="6"/>
  <c r="K246" i="6"/>
  <c r="K254" i="6"/>
  <c r="K262" i="6"/>
  <c r="K270" i="6"/>
  <c r="K278" i="6"/>
  <c r="K286" i="6"/>
  <c r="K294" i="6"/>
  <c r="K302" i="6"/>
  <c r="K310" i="6"/>
  <c r="K318" i="6"/>
  <c r="K326" i="6"/>
  <c r="K334" i="6"/>
  <c r="K342" i="6"/>
  <c r="K350" i="6"/>
  <c r="K358" i="6"/>
  <c r="K366" i="6"/>
  <c r="K374" i="6"/>
  <c r="K382" i="6"/>
  <c r="K390" i="6"/>
  <c r="K398" i="6"/>
  <c r="K406" i="6"/>
  <c r="K414" i="6"/>
  <c r="K422" i="6"/>
  <c r="K430" i="6"/>
  <c r="K438" i="6"/>
  <c r="K446" i="6"/>
  <c r="K454" i="6"/>
  <c r="K462" i="6"/>
  <c r="K470" i="6"/>
  <c r="K478" i="6"/>
  <c r="K486" i="6"/>
  <c r="K494" i="6"/>
  <c r="K502" i="6"/>
  <c r="K510" i="6"/>
  <c r="K518" i="6"/>
  <c r="K526" i="6"/>
  <c r="K534" i="6"/>
  <c r="K542" i="6"/>
  <c r="K550" i="6"/>
  <c r="K558" i="6"/>
  <c r="K566" i="6"/>
  <c r="K574" i="6"/>
  <c r="K582" i="6"/>
  <c r="K590" i="6"/>
  <c r="K598" i="6"/>
  <c r="K606" i="6"/>
  <c r="K614" i="6"/>
  <c r="K622" i="6"/>
  <c r="K630" i="6"/>
  <c r="K638" i="6"/>
  <c r="K646" i="6"/>
  <c r="K654" i="6"/>
  <c r="K662" i="6"/>
  <c r="K670" i="6"/>
  <c r="K678" i="6"/>
  <c r="K686" i="6"/>
  <c r="K694" i="6"/>
  <c r="K702" i="6"/>
  <c r="K710" i="6"/>
  <c r="K718" i="6"/>
  <c r="K726" i="6"/>
  <c r="K734" i="6"/>
  <c r="K742" i="6"/>
  <c r="K750" i="6"/>
  <c r="K758" i="6"/>
  <c r="K766" i="6"/>
  <c r="K774" i="6"/>
  <c r="K782" i="6"/>
  <c r="K790" i="6"/>
  <c r="K798" i="6"/>
  <c r="K806" i="6"/>
  <c r="K814" i="6"/>
  <c r="K822" i="6"/>
  <c r="K830" i="6"/>
  <c r="K838" i="6"/>
  <c r="K846" i="6"/>
  <c r="K854" i="6"/>
  <c r="K862" i="6"/>
  <c r="K870" i="6"/>
  <c r="K878" i="6"/>
  <c r="K886" i="6"/>
  <c r="K894" i="6"/>
  <c r="K902" i="6"/>
  <c r="K910" i="6"/>
  <c r="K918" i="6"/>
  <c r="K926" i="6"/>
  <c r="K934" i="6"/>
  <c r="K942" i="6"/>
  <c r="K950" i="6"/>
  <c r="K958" i="6"/>
  <c r="K966" i="6"/>
  <c r="K974" i="6"/>
  <c r="K982" i="6"/>
  <c r="K990" i="6"/>
  <c r="K998" i="6"/>
  <c r="K1006" i="6"/>
  <c r="K1014" i="6"/>
  <c r="K1022" i="6"/>
  <c r="K1030" i="6"/>
  <c r="K1038" i="6"/>
  <c r="K1046" i="6"/>
  <c r="K1054" i="6"/>
  <c r="K1062" i="6"/>
  <c r="K1070" i="6"/>
  <c r="K1078" i="6"/>
  <c r="K1086" i="6"/>
  <c r="K1094" i="6"/>
  <c r="K1102" i="6"/>
  <c r="K1110" i="6"/>
  <c r="K1118" i="6"/>
  <c r="K1126" i="6"/>
  <c r="K1134" i="6"/>
  <c r="K1142" i="6"/>
  <c r="K1150" i="6"/>
  <c r="K1158" i="6"/>
  <c r="K1166" i="6"/>
  <c r="K1174" i="6"/>
  <c r="K1182" i="6"/>
  <c r="K1190" i="6"/>
  <c r="K1198" i="6"/>
  <c r="K1206" i="6"/>
  <c r="K1214" i="6"/>
  <c r="K1222" i="6"/>
  <c r="K1230" i="6"/>
  <c r="K1238" i="6"/>
  <c r="K1246" i="6"/>
  <c r="K1254" i="6"/>
  <c r="K1262" i="6"/>
  <c r="K1270" i="6"/>
  <c r="K1278" i="6"/>
  <c r="K1286" i="6"/>
  <c r="K1294" i="6"/>
  <c r="K1302" i="6"/>
  <c r="K1310" i="6"/>
  <c r="K1318" i="6"/>
  <c r="K1326" i="6"/>
  <c r="K1334" i="6"/>
  <c r="K1342" i="6"/>
  <c r="K1350" i="6"/>
  <c r="K1358" i="6"/>
  <c r="K1366" i="6"/>
  <c r="K1374" i="6"/>
  <c r="K1382" i="6"/>
  <c r="K1390" i="6"/>
  <c r="K1398" i="6"/>
  <c r="K1406" i="6"/>
  <c r="K1414" i="6"/>
  <c r="K1422" i="6"/>
  <c r="K1430" i="6"/>
  <c r="K1438" i="6"/>
  <c r="K1446" i="6"/>
  <c r="K1454" i="6"/>
  <c r="K1462" i="6"/>
  <c r="K1470" i="6"/>
  <c r="K1478" i="6"/>
  <c r="K1486" i="6"/>
  <c r="K1494" i="6"/>
  <c r="K1502" i="6"/>
  <c r="K1510" i="6"/>
  <c r="K1518" i="6"/>
  <c r="K1526" i="6"/>
  <c r="K1534" i="6"/>
  <c r="K1542" i="6"/>
  <c r="K1550" i="6"/>
  <c r="K1558" i="6"/>
  <c r="K1566" i="6"/>
  <c r="K1574" i="6"/>
  <c r="K1582" i="6"/>
  <c r="K1590" i="6"/>
  <c r="K1598" i="6"/>
  <c r="K7" i="6"/>
  <c r="K15" i="6"/>
  <c r="K23" i="6"/>
  <c r="K31" i="6"/>
  <c r="K39" i="6"/>
  <c r="K47" i="6"/>
  <c r="K55" i="6"/>
  <c r="K63" i="6"/>
  <c r="K71" i="6"/>
  <c r="K79" i="6"/>
  <c r="K87" i="6"/>
  <c r="K95" i="6"/>
  <c r="K103" i="6"/>
  <c r="K111" i="6"/>
  <c r="K119" i="6"/>
  <c r="K127" i="6"/>
  <c r="K135" i="6"/>
  <c r="K143" i="6"/>
  <c r="K151" i="6"/>
  <c r="K159" i="6"/>
  <c r="K167" i="6"/>
  <c r="K175" i="6"/>
  <c r="K183" i="6"/>
  <c r="K191" i="6"/>
  <c r="K199" i="6"/>
  <c r="K207" i="6"/>
  <c r="K215" i="6"/>
  <c r="K223" i="6"/>
  <c r="K231" i="6"/>
  <c r="K239" i="6"/>
  <c r="K247" i="6"/>
  <c r="K255" i="6"/>
  <c r="K263" i="6"/>
  <c r="K271" i="6"/>
  <c r="K279" i="6"/>
  <c r="K287" i="6"/>
  <c r="K295" i="6"/>
  <c r="K303" i="6"/>
  <c r="K311" i="6"/>
  <c r="K319" i="6"/>
  <c r="K327" i="6"/>
  <c r="K335" i="6"/>
  <c r="K343" i="6"/>
  <c r="K351" i="6"/>
  <c r="K359" i="6"/>
  <c r="K367" i="6"/>
  <c r="K375" i="6"/>
  <c r="K383" i="6"/>
  <c r="K391" i="6"/>
  <c r="K399" i="6"/>
  <c r="K407" i="6"/>
  <c r="K415" i="6"/>
  <c r="K423" i="6"/>
  <c r="K431" i="6"/>
  <c r="K439" i="6"/>
  <c r="K447" i="6"/>
  <c r="K455" i="6"/>
  <c r="K463" i="6"/>
  <c r="K471" i="6"/>
  <c r="K479" i="6"/>
  <c r="K487" i="6"/>
  <c r="K495" i="6"/>
  <c r="K503" i="6"/>
  <c r="K511" i="6"/>
  <c r="K519" i="6"/>
  <c r="K527" i="6"/>
  <c r="K535" i="6"/>
  <c r="K543" i="6"/>
  <c r="K551" i="6"/>
  <c r="K559" i="6"/>
  <c r="K567" i="6"/>
  <c r="K575" i="6"/>
  <c r="K583" i="6"/>
  <c r="K591" i="6"/>
  <c r="K599" i="6"/>
  <c r="K607" i="6"/>
  <c r="K615" i="6"/>
  <c r="K623" i="6"/>
  <c r="K631" i="6"/>
  <c r="K639" i="6"/>
  <c r="K647" i="6"/>
  <c r="K655" i="6"/>
  <c r="K663" i="6"/>
  <c r="K671" i="6"/>
  <c r="K679" i="6"/>
  <c r="K687" i="6"/>
  <c r="K695" i="6"/>
  <c r="K703" i="6"/>
  <c r="K711" i="6"/>
  <c r="K719" i="6"/>
  <c r="K727" i="6"/>
  <c r="K735" i="6"/>
  <c r="K743" i="6"/>
  <c r="K751" i="6"/>
  <c r="K759" i="6"/>
  <c r="K767" i="6"/>
  <c r="K775" i="6"/>
  <c r="K783" i="6"/>
  <c r="K791" i="6"/>
  <c r="K799" i="6"/>
  <c r="K807" i="6"/>
  <c r="K815" i="6"/>
  <c r="K823" i="6"/>
  <c r="K831" i="6"/>
  <c r="K839" i="6"/>
  <c r="K847" i="6"/>
  <c r="K855" i="6"/>
  <c r="K863" i="6"/>
  <c r="K871" i="6"/>
  <c r="K879" i="6"/>
  <c r="K887" i="6"/>
  <c r="K895" i="6"/>
  <c r="K903" i="6"/>
  <c r="K911" i="6"/>
  <c r="K919" i="6"/>
  <c r="K927" i="6"/>
  <c r="K935" i="6"/>
  <c r="K943" i="6"/>
  <c r="K951" i="6"/>
  <c r="K959" i="6"/>
  <c r="K967" i="6"/>
  <c r="K975" i="6"/>
  <c r="K983" i="6"/>
  <c r="K991" i="6"/>
  <c r="K999" i="6"/>
  <c r="K1007" i="6"/>
  <c r="K1015" i="6"/>
  <c r="K1023" i="6"/>
  <c r="K1031" i="6"/>
  <c r="K1039" i="6"/>
  <c r="K1047" i="6"/>
  <c r="K1055" i="6"/>
  <c r="K1063" i="6"/>
  <c r="K1071" i="6"/>
  <c r="K1079" i="6"/>
  <c r="K1087" i="6"/>
  <c r="K1095" i="6"/>
  <c r="K1103" i="6"/>
  <c r="K1111" i="6"/>
  <c r="K1119" i="6"/>
  <c r="K1127" i="6"/>
  <c r="K1135" i="6"/>
  <c r="K1143" i="6"/>
  <c r="K1151" i="6"/>
  <c r="K1159" i="6"/>
  <c r="K1167" i="6"/>
  <c r="K1175" i="6"/>
  <c r="K1183" i="6"/>
  <c r="K1191" i="6"/>
  <c r="K1199" i="6"/>
  <c r="K1207" i="6"/>
  <c r="K1215" i="6"/>
  <c r="K1223" i="6"/>
  <c r="K1231" i="6"/>
  <c r="K1239" i="6"/>
  <c r="K1247" i="6"/>
  <c r="K1255" i="6"/>
  <c r="K1263" i="6"/>
  <c r="K1271" i="6"/>
  <c r="K1279" i="6"/>
  <c r="K1287" i="6"/>
  <c r="K1295" i="6"/>
  <c r="K1303" i="6"/>
  <c r="K1311" i="6"/>
  <c r="K1319" i="6"/>
  <c r="K1327" i="6"/>
  <c r="K1335" i="6"/>
  <c r="K1343" i="6"/>
  <c r="K1351" i="6"/>
  <c r="K1359" i="6"/>
  <c r="K1367" i="6"/>
  <c r="K1375" i="6"/>
  <c r="K9" i="6"/>
  <c r="K17" i="6"/>
  <c r="K25" i="6"/>
  <c r="K33" i="6"/>
  <c r="K41" i="6"/>
  <c r="K49" i="6"/>
  <c r="K57" i="6"/>
  <c r="K65" i="6"/>
  <c r="K73" i="6"/>
  <c r="K81" i="6"/>
  <c r="K89" i="6"/>
  <c r="K97" i="6"/>
  <c r="K105" i="6"/>
  <c r="K113" i="6"/>
  <c r="K121" i="6"/>
  <c r="K129" i="6"/>
  <c r="K137" i="6"/>
  <c r="K145" i="6"/>
  <c r="K153" i="6"/>
  <c r="K161" i="6"/>
  <c r="K169" i="6"/>
  <c r="K177" i="6"/>
  <c r="K185" i="6"/>
  <c r="K193" i="6"/>
  <c r="K201" i="6"/>
  <c r="K209" i="6"/>
  <c r="K217" i="6"/>
  <c r="K225" i="6"/>
  <c r="K233" i="6"/>
  <c r="K241" i="6"/>
  <c r="K249" i="6"/>
  <c r="K257" i="6"/>
  <c r="K265" i="6"/>
  <c r="K273" i="6"/>
  <c r="K281" i="6"/>
  <c r="K289" i="6"/>
  <c r="K297" i="6"/>
  <c r="K305" i="6"/>
  <c r="K313" i="6"/>
  <c r="K321" i="6"/>
  <c r="K329" i="6"/>
  <c r="K337" i="6"/>
  <c r="K345" i="6"/>
  <c r="K353" i="6"/>
  <c r="K361" i="6"/>
  <c r="K369" i="6"/>
  <c r="K377" i="6"/>
  <c r="K385" i="6"/>
  <c r="K393" i="6"/>
  <c r="K401" i="6"/>
  <c r="K409" i="6"/>
  <c r="K417" i="6"/>
  <c r="K425" i="6"/>
  <c r="K433" i="6"/>
  <c r="K441" i="6"/>
  <c r="K449" i="6"/>
  <c r="K457" i="6"/>
  <c r="K465" i="6"/>
  <c r="K473" i="6"/>
  <c r="K481" i="6"/>
  <c r="K489" i="6"/>
  <c r="K497" i="6"/>
  <c r="K505" i="6"/>
  <c r="K513" i="6"/>
  <c r="K521" i="6"/>
  <c r="K529" i="6"/>
  <c r="K537" i="6"/>
  <c r="K545" i="6"/>
  <c r="K553" i="6"/>
  <c r="K561" i="6"/>
  <c r="K569" i="6"/>
  <c r="K577" i="6"/>
  <c r="K585" i="6"/>
  <c r="K593" i="6"/>
  <c r="K601" i="6"/>
  <c r="K609" i="6"/>
  <c r="K617" i="6"/>
  <c r="K625" i="6"/>
  <c r="K633" i="6"/>
  <c r="K641" i="6"/>
  <c r="K649" i="6"/>
  <c r="K657" i="6"/>
  <c r="K665" i="6"/>
  <c r="K673" i="6"/>
  <c r="K681" i="6"/>
  <c r="K689" i="6"/>
  <c r="K697" i="6"/>
  <c r="K705" i="6"/>
  <c r="K713" i="6"/>
  <c r="K721" i="6"/>
  <c r="K729" i="6"/>
  <c r="K737" i="6"/>
  <c r="K745" i="6"/>
  <c r="K753" i="6"/>
  <c r="K761" i="6"/>
  <c r="K769" i="6"/>
  <c r="K777" i="6"/>
  <c r="K785" i="6"/>
  <c r="K793" i="6"/>
  <c r="K801" i="6"/>
  <c r="K809" i="6"/>
  <c r="K817" i="6"/>
  <c r="K825" i="6"/>
  <c r="K833" i="6"/>
  <c r="K841" i="6"/>
  <c r="K849" i="6"/>
  <c r="K857" i="6"/>
  <c r="K865" i="6"/>
  <c r="K873" i="6"/>
  <c r="K881" i="6"/>
  <c r="K889" i="6"/>
  <c r="K897" i="6"/>
  <c r="K905" i="6"/>
  <c r="K913" i="6"/>
  <c r="K921" i="6"/>
  <c r="K929" i="6"/>
  <c r="K937" i="6"/>
  <c r="K945" i="6"/>
  <c r="K953" i="6"/>
  <c r="K961" i="6"/>
  <c r="K969" i="6"/>
  <c r="K977" i="6"/>
  <c r="K985" i="6"/>
  <c r="K993" i="6"/>
  <c r="K1001" i="6"/>
  <c r="K1009" i="6"/>
  <c r="K1017" i="6"/>
  <c r="K1025" i="6"/>
  <c r="K1033" i="6"/>
  <c r="K1041" i="6"/>
  <c r="K1049" i="6"/>
  <c r="K1057" i="6"/>
  <c r="K1065" i="6"/>
  <c r="K1073" i="6"/>
  <c r="K1081" i="6"/>
  <c r="K1089" i="6"/>
  <c r="K1097" i="6"/>
  <c r="K1105" i="6"/>
  <c r="K1113" i="6"/>
  <c r="K1121" i="6"/>
  <c r="K1129" i="6"/>
  <c r="K1137" i="6"/>
  <c r="K1145" i="6"/>
  <c r="K1153" i="6"/>
  <c r="K1161" i="6"/>
  <c r="K1169" i="6"/>
  <c r="K1177" i="6"/>
  <c r="K1185" i="6"/>
  <c r="K1193" i="6"/>
  <c r="K1201" i="6"/>
  <c r="K1209" i="6"/>
  <c r="K1217" i="6"/>
  <c r="K1225" i="6"/>
  <c r="K1233" i="6"/>
  <c r="K1241" i="6"/>
  <c r="K1249" i="6"/>
  <c r="K1257" i="6"/>
  <c r="K1265" i="6"/>
  <c r="K1273" i="6"/>
  <c r="K1281" i="6"/>
  <c r="K1289" i="6"/>
  <c r="K1297" i="6"/>
  <c r="K1305" i="6"/>
  <c r="K1313" i="6"/>
  <c r="K1321" i="6"/>
  <c r="K1329" i="6"/>
  <c r="K1337" i="6"/>
  <c r="K1345" i="6"/>
  <c r="K1353" i="6"/>
  <c r="K1361" i="6"/>
  <c r="K1369" i="6"/>
  <c r="K1377" i="6"/>
  <c r="K1385" i="6"/>
  <c r="K1393" i="6"/>
  <c r="K1401" i="6"/>
  <c r="K1409" i="6"/>
  <c r="K19" i="6"/>
  <c r="K42" i="6"/>
  <c r="K64" i="6"/>
  <c r="K83" i="6"/>
  <c r="K106" i="6"/>
  <c r="K128" i="6"/>
  <c r="K147" i="6"/>
  <c r="K170" i="6"/>
  <c r="K192" i="6"/>
  <c r="K211" i="6"/>
  <c r="K234" i="6"/>
  <c r="K256" i="6"/>
  <c r="K275" i="6"/>
  <c r="K298" i="6"/>
  <c r="K320" i="6"/>
  <c r="K339" i="6"/>
  <c r="K362" i="6"/>
  <c r="K384" i="6"/>
  <c r="K403" i="6"/>
  <c r="K426" i="6"/>
  <c r="K448" i="6"/>
  <c r="K467" i="6"/>
  <c r="K490" i="6"/>
  <c r="K512" i="6"/>
  <c r="K531" i="6"/>
  <c r="K554" i="6"/>
  <c r="K576" i="6"/>
  <c r="K595" i="6"/>
  <c r="K618" i="6"/>
  <c r="K640" i="6"/>
  <c r="K659" i="6"/>
  <c r="K682" i="6"/>
  <c r="K704" i="6"/>
  <c r="K723" i="6"/>
  <c r="K746" i="6"/>
  <c r="K768" i="6"/>
  <c r="K787" i="6"/>
  <c r="K810" i="6"/>
  <c r="K832" i="6"/>
  <c r="K851" i="6"/>
  <c r="K874" i="6"/>
  <c r="K896" i="6"/>
  <c r="K915" i="6"/>
  <c r="K938" i="6"/>
  <c r="K960" i="6"/>
  <c r="K979" i="6"/>
  <c r="K1002" i="6"/>
  <c r="K1024" i="6"/>
  <c r="K1043" i="6"/>
  <c r="K1066" i="6"/>
  <c r="K1088" i="6"/>
  <c r="K1107" i="6"/>
  <c r="K1130" i="6"/>
  <c r="K1152" i="6"/>
  <c r="K1171" i="6"/>
  <c r="K1194" i="6"/>
  <c r="K1216" i="6"/>
  <c r="K1235" i="6"/>
  <c r="K1258" i="6"/>
  <c r="K1280" i="6"/>
  <c r="K1299" i="6"/>
  <c r="K1322" i="6"/>
  <c r="K1344" i="6"/>
  <c r="K1363" i="6"/>
  <c r="K1384" i="6"/>
  <c r="K1400" i="6"/>
  <c r="K1416" i="6"/>
  <c r="K1427" i="6"/>
  <c r="K1441" i="6"/>
  <c r="K1455" i="6"/>
  <c r="K1466" i="6"/>
  <c r="K1480" i="6"/>
  <c r="K1491" i="6"/>
  <c r="K1505" i="6"/>
  <c r="K1519" i="6"/>
  <c r="K1530" i="6"/>
  <c r="K1544" i="6"/>
  <c r="K1555" i="6"/>
  <c r="K1569" i="6"/>
  <c r="K1583" i="6"/>
  <c r="K1594" i="6"/>
  <c r="K24" i="6"/>
  <c r="K43" i="6"/>
  <c r="K66" i="6"/>
  <c r="K88" i="6"/>
  <c r="K107" i="6"/>
  <c r="K130" i="6"/>
  <c r="K152" i="6"/>
  <c r="K171" i="6"/>
  <c r="K194" i="6"/>
  <c r="K216" i="6"/>
  <c r="K235" i="6"/>
  <c r="K258" i="6"/>
  <c r="K280" i="6"/>
  <c r="K299" i="6"/>
  <c r="K322" i="6"/>
  <c r="K344" i="6"/>
  <c r="K363" i="6"/>
  <c r="K386" i="6"/>
  <c r="K408" i="6"/>
  <c r="K427" i="6"/>
  <c r="K450" i="6"/>
  <c r="K472" i="6"/>
  <c r="K491" i="6"/>
  <c r="K514" i="6"/>
  <c r="K536" i="6"/>
  <c r="K555" i="6"/>
  <c r="K578" i="6"/>
  <c r="K600" i="6"/>
  <c r="K619" i="6"/>
  <c r="K642" i="6"/>
  <c r="K664" i="6"/>
  <c r="K683" i="6"/>
  <c r="K706" i="6"/>
  <c r="K728" i="6"/>
  <c r="K747" i="6"/>
  <c r="K770" i="6"/>
  <c r="K792" i="6"/>
  <c r="K811" i="6"/>
  <c r="K834" i="6"/>
  <c r="K856" i="6"/>
  <c r="K875" i="6"/>
  <c r="K898" i="6"/>
  <c r="K920" i="6"/>
  <c r="K939" i="6"/>
  <c r="K962" i="6"/>
  <c r="K984" i="6"/>
  <c r="K1003" i="6"/>
  <c r="K1026" i="6"/>
  <c r="K1048" i="6"/>
  <c r="K1067" i="6"/>
  <c r="K1090" i="6"/>
  <c r="K1112" i="6"/>
  <c r="K1131" i="6"/>
  <c r="K1154" i="6"/>
  <c r="K1176" i="6"/>
  <c r="K1195" i="6"/>
  <c r="K1218" i="6"/>
  <c r="K1240" i="6"/>
  <c r="K1259" i="6"/>
  <c r="K1282" i="6"/>
  <c r="K1304" i="6"/>
  <c r="K1323" i="6"/>
  <c r="K1346" i="6"/>
  <c r="K1368" i="6"/>
  <c r="K1386" i="6"/>
  <c r="K1402" i="6"/>
  <c r="K1417" i="6"/>
  <c r="K1431" i="6"/>
  <c r="K1442" i="6"/>
  <c r="K1456" i="6"/>
  <c r="K1467" i="6"/>
  <c r="K1481" i="6"/>
  <c r="K1495" i="6"/>
  <c r="K1506" i="6"/>
  <c r="K1520" i="6"/>
  <c r="K1531" i="6"/>
  <c r="K1545" i="6"/>
  <c r="K1559" i="6"/>
  <c r="K1570" i="6"/>
  <c r="K1584" i="6"/>
  <c r="K1595" i="6"/>
  <c r="K26" i="6"/>
  <c r="K48" i="6"/>
  <c r="K67" i="6"/>
  <c r="K90" i="6"/>
  <c r="K112" i="6"/>
  <c r="K131" i="6"/>
  <c r="K154" i="6"/>
  <c r="K176" i="6"/>
  <c r="K195" i="6"/>
  <c r="K218" i="6"/>
  <c r="K240" i="6"/>
  <c r="K259" i="6"/>
  <c r="K282" i="6"/>
  <c r="K304" i="6"/>
  <c r="K323" i="6"/>
  <c r="K346" i="6"/>
  <c r="K368" i="6"/>
  <c r="K387" i="6"/>
  <c r="K410" i="6"/>
  <c r="K432" i="6"/>
  <c r="K451" i="6"/>
  <c r="K474" i="6"/>
  <c r="K496" i="6"/>
  <c r="K515" i="6"/>
  <c r="K538" i="6"/>
  <c r="K560" i="6"/>
  <c r="K579" i="6"/>
  <c r="K602" i="6"/>
  <c r="K624" i="6"/>
  <c r="K643" i="6"/>
  <c r="K666" i="6"/>
  <c r="K688" i="6"/>
  <c r="K707" i="6"/>
  <c r="K730" i="6"/>
  <c r="K752" i="6"/>
  <c r="K771" i="6"/>
  <c r="K794" i="6"/>
  <c r="K816" i="6"/>
  <c r="K835" i="6"/>
  <c r="K858" i="6"/>
  <c r="K880" i="6"/>
  <c r="K899" i="6"/>
  <c r="K922" i="6"/>
  <c r="K944" i="6"/>
  <c r="K963" i="6"/>
  <c r="K986" i="6"/>
  <c r="K1008" i="6"/>
  <c r="K1027" i="6"/>
  <c r="K1050" i="6"/>
  <c r="K1072" i="6"/>
  <c r="K1091" i="6"/>
  <c r="K1114" i="6"/>
  <c r="K1136" i="6"/>
  <c r="K1155" i="6"/>
  <c r="K1178" i="6"/>
  <c r="K1200" i="6"/>
  <c r="K1219" i="6"/>
  <c r="K1242" i="6"/>
  <c r="K1264" i="6"/>
  <c r="K1283" i="6"/>
  <c r="K1306" i="6"/>
  <c r="K1328" i="6"/>
  <c r="K1347" i="6"/>
  <c r="K1370" i="6"/>
  <c r="K1387" i="6"/>
  <c r="K1403" i="6"/>
  <c r="K1418" i="6"/>
  <c r="K1432" i="6"/>
  <c r="K1443" i="6"/>
  <c r="K1457" i="6"/>
  <c r="K1471" i="6"/>
  <c r="K1482" i="6"/>
  <c r="K1496" i="6"/>
  <c r="K1507" i="6"/>
  <c r="K1521" i="6"/>
  <c r="K1535" i="6"/>
  <c r="K1546" i="6"/>
  <c r="K1560" i="6"/>
  <c r="K1571" i="6"/>
  <c r="K1585" i="6"/>
  <c r="K1599" i="6"/>
  <c r="K8" i="6"/>
  <c r="K27" i="6"/>
  <c r="K50" i="6"/>
  <c r="K72" i="6"/>
  <c r="K91" i="6"/>
  <c r="K114" i="6"/>
  <c r="K136" i="6"/>
  <c r="K155" i="6"/>
  <c r="K178" i="6"/>
  <c r="K200" i="6"/>
  <c r="K219" i="6"/>
  <c r="K242" i="6"/>
  <c r="K264" i="6"/>
  <c r="K283" i="6"/>
  <c r="K306" i="6"/>
  <c r="K328" i="6"/>
  <c r="K347" i="6"/>
  <c r="K370" i="6"/>
  <c r="K392" i="6"/>
  <c r="K411" i="6"/>
  <c r="K434" i="6"/>
  <c r="K456" i="6"/>
  <c r="K475" i="6"/>
  <c r="K498" i="6"/>
  <c r="K520" i="6"/>
  <c r="K539" i="6"/>
  <c r="K562" i="6"/>
  <c r="K584" i="6"/>
  <c r="K603" i="6"/>
  <c r="K626" i="6"/>
  <c r="K648" i="6"/>
  <c r="K667" i="6"/>
  <c r="K690" i="6"/>
  <c r="K712" i="6"/>
  <c r="K731" i="6"/>
  <c r="K754" i="6"/>
  <c r="K776" i="6"/>
  <c r="K795" i="6"/>
  <c r="K818" i="6"/>
  <c r="K840" i="6"/>
  <c r="K859" i="6"/>
  <c r="K882" i="6"/>
  <c r="K904" i="6"/>
  <c r="K923" i="6"/>
  <c r="K946" i="6"/>
  <c r="K968" i="6"/>
  <c r="K987" i="6"/>
  <c r="K1010" i="6"/>
  <c r="K1032" i="6"/>
  <c r="K1051" i="6"/>
  <c r="K1074" i="6"/>
  <c r="K1096" i="6"/>
  <c r="K1115" i="6"/>
  <c r="K1138" i="6"/>
  <c r="K1160" i="6"/>
  <c r="K1179" i="6"/>
  <c r="K1202" i="6"/>
  <c r="K1224" i="6"/>
  <c r="K1243" i="6"/>
  <c r="K1266" i="6"/>
  <c r="K1288" i="6"/>
  <c r="K1307" i="6"/>
  <c r="K1330" i="6"/>
  <c r="K1352" i="6"/>
  <c r="K1371" i="6"/>
  <c r="K1391" i="6"/>
  <c r="K1407" i="6"/>
  <c r="K1419" i="6"/>
  <c r="K1433" i="6"/>
  <c r="K1447" i="6"/>
  <c r="K1458" i="6"/>
  <c r="K1472" i="6"/>
  <c r="K1483" i="6"/>
  <c r="K1497" i="6"/>
  <c r="K1511" i="6"/>
  <c r="K1522" i="6"/>
  <c r="K1536" i="6"/>
  <c r="K1547" i="6"/>
  <c r="K1561" i="6"/>
  <c r="K1575" i="6"/>
  <c r="K1586" i="6"/>
  <c r="K1600" i="6"/>
  <c r="K10" i="6"/>
  <c r="K32" i="6"/>
  <c r="K51" i="6"/>
  <c r="K74" i="6"/>
  <c r="K96" i="6"/>
  <c r="K115" i="6"/>
  <c r="K138" i="6"/>
  <c r="K160" i="6"/>
  <c r="K179" i="6"/>
  <c r="K202" i="6"/>
  <c r="K224" i="6"/>
  <c r="K243" i="6"/>
  <c r="K266" i="6"/>
  <c r="K288" i="6"/>
  <c r="K307" i="6"/>
  <c r="K330" i="6"/>
  <c r="K352" i="6"/>
  <c r="K371" i="6"/>
  <c r="K394" i="6"/>
  <c r="K416" i="6"/>
  <c r="K435" i="6"/>
  <c r="K458" i="6"/>
  <c r="K480" i="6"/>
  <c r="K499" i="6"/>
  <c r="K522" i="6"/>
  <c r="K544" i="6"/>
  <c r="K563" i="6"/>
  <c r="K586" i="6"/>
  <c r="K608" i="6"/>
  <c r="K627" i="6"/>
  <c r="K650" i="6"/>
  <c r="K672" i="6"/>
  <c r="K691" i="6"/>
  <c r="K714" i="6"/>
  <c r="K736" i="6"/>
  <c r="K755" i="6"/>
  <c r="K778" i="6"/>
  <c r="K800" i="6"/>
  <c r="K819" i="6"/>
  <c r="K842" i="6"/>
  <c r="K864" i="6"/>
  <c r="K883" i="6"/>
  <c r="K906" i="6"/>
  <c r="K928" i="6"/>
  <c r="K947" i="6"/>
  <c r="K970" i="6"/>
  <c r="K992" i="6"/>
  <c r="K1011" i="6"/>
  <c r="K1034" i="6"/>
  <c r="K1056" i="6"/>
  <c r="K1075" i="6"/>
  <c r="K1098" i="6"/>
  <c r="K1120" i="6"/>
  <c r="K1139" i="6"/>
  <c r="K1162" i="6"/>
  <c r="K1184" i="6"/>
  <c r="K1203" i="6"/>
  <c r="K1226" i="6"/>
  <c r="K1248" i="6"/>
  <c r="K1267" i="6"/>
  <c r="K1290" i="6"/>
  <c r="K1312" i="6"/>
  <c r="K1331" i="6"/>
  <c r="K1354" i="6"/>
  <c r="K1376" i="6"/>
  <c r="K1392" i="6"/>
  <c r="K1408" i="6"/>
  <c r="K1423" i="6"/>
  <c r="K1434" i="6"/>
  <c r="K1448" i="6"/>
  <c r="K1459" i="6"/>
  <c r="K1473" i="6"/>
  <c r="K1487" i="6"/>
  <c r="K1498" i="6"/>
  <c r="K1512" i="6"/>
  <c r="K1523" i="6"/>
  <c r="K1537" i="6"/>
  <c r="K1551" i="6"/>
  <c r="K1562" i="6"/>
  <c r="K1576" i="6"/>
  <c r="K1587" i="6"/>
  <c r="K1601" i="6"/>
  <c r="K11" i="6"/>
  <c r="K34" i="6"/>
  <c r="K56" i="6"/>
  <c r="K75" i="6"/>
  <c r="K98" i="6"/>
  <c r="K120" i="6"/>
  <c r="K139" i="6"/>
  <c r="K162" i="6"/>
  <c r="K184" i="6"/>
  <c r="K203" i="6"/>
  <c r="K226" i="6"/>
  <c r="K248" i="6"/>
  <c r="K267" i="6"/>
  <c r="K290" i="6"/>
  <c r="K312" i="6"/>
  <c r="K331" i="6"/>
  <c r="K354" i="6"/>
  <c r="K376" i="6"/>
  <c r="K395" i="6"/>
  <c r="K418" i="6"/>
  <c r="K440" i="6"/>
  <c r="K459" i="6"/>
  <c r="K482" i="6"/>
  <c r="K504" i="6"/>
  <c r="K523" i="6"/>
  <c r="K546" i="6"/>
  <c r="K568" i="6"/>
  <c r="K587" i="6"/>
  <c r="K610" i="6"/>
  <c r="K632" i="6"/>
  <c r="K651" i="6"/>
  <c r="K674" i="6"/>
  <c r="K696" i="6"/>
  <c r="K715" i="6"/>
  <c r="K738" i="6"/>
  <c r="K760" i="6"/>
  <c r="K779" i="6"/>
  <c r="K802" i="6"/>
  <c r="K824" i="6"/>
  <c r="K843" i="6"/>
  <c r="K866" i="6"/>
  <c r="K888" i="6"/>
  <c r="K907" i="6"/>
  <c r="K930" i="6"/>
  <c r="K952" i="6"/>
  <c r="K971" i="6"/>
  <c r="K994" i="6"/>
  <c r="K1016" i="6"/>
  <c r="K1035" i="6"/>
  <c r="K1058" i="6"/>
  <c r="K1080" i="6"/>
  <c r="K1099" i="6"/>
  <c r="K1122" i="6"/>
  <c r="K1144" i="6"/>
  <c r="K1163" i="6"/>
  <c r="K1186" i="6"/>
  <c r="K1208" i="6"/>
  <c r="K1227" i="6"/>
  <c r="K1250" i="6"/>
  <c r="K1272" i="6"/>
  <c r="K1291" i="6"/>
  <c r="K1314" i="6"/>
  <c r="K1336" i="6"/>
  <c r="K1355" i="6"/>
  <c r="K1378" i="6"/>
  <c r="K1394" i="6"/>
  <c r="K1410" i="6"/>
  <c r="K1424" i="6"/>
  <c r="K1435" i="6"/>
  <c r="K1449" i="6"/>
  <c r="K1463" i="6"/>
  <c r="K1474" i="6"/>
  <c r="K1488" i="6"/>
  <c r="K1499" i="6"/>
  <c r="K1513" i="6"/>
  <c r="K1527" i="6"/>
  <c r="K1538" i="6"/>
  <c r="K1552" i="6"/>
  <c r="K1563" i="6"/>
  <c r="K1577" i="6"/>
  <c r="K1591" i="6"/>
  <c r="K1602" i="6"/>
  <c r="K16" i="6"/>
  <c r="K99" i="6"/>
  <c r="K186" i="6"/>
  <c r="K272" i="6"/>
  <c r="K355" i="6"/>
  <c r="K442" i="6"/>
  <c r="K528" i="6"/>
  <c r="K611" i="6"/>
  <c r="K698" i="6"/>
  <c r="K784" i="6"/>
  <c r="K867" i="6"/>
  <c r="K954" i="6"/>
  <c r="K1040" i="6"/>
  <c r="K1123" i="6"/>
  <c r="K1210" i="6"/>
  <c r="K1296" i="6"/>
  <c r="K1379" i="6"/>
  <c r="K1439" i="6"/>
  <c r="K1489" i="6"/>
  <c r="K1539" i="6"/>
  <c r="K1592" i="6"/>
  <c r="K18" i="6"/>
  <c r="K104" i="6"/>
  <c r="K187" i="6"/>
  <c r="K274" i="6"/>
  <c r="K360" i="6"/>
  <c r="K443" i="6"/>
  <c r="K530" i="6"/>
  <c r="K616" i="6"/>
  <c r="K699" i="6"/>
  <c r="K786" i="6"/>
  <c r="K872" i="6"/>
  <c r="K955" i="6"/>
  <c r="K1042" i="6"/>
  <c r="K1128" i="6"/>
  <c r="K1211" i="6"/>
  <c r="K1298" i="6"/>
  <c r="K1383" i="6"/>
  <c r="K1440" i="6"/>
  <c r="K1490" i="6"/>
  <c r="K1543" i="6"/>
  <c r="K1593" i="6"/>
  <c r="K35" i="6"/>
  <c r="K122" i="6"/>
  <c r="K208" i="6"/>
  <c r="K291" i="6"/>
  <c r="K378" i="6"/>
  <c r="K464" i="6"/>
  <c r="K547" i="6"/>
  <c r="K634" i="6"/>
  <c r="K720" i="6"/>
  <c r="K803" i="6"/>
  <c r="K890" i="6"/>
  <c r="K976" i="6"/>
  <c r="K1059" i="6"/>
  <c r="K1146" i="6"/>
  <c r="K1232" i="6"/>
  <c r="K1315" i="6"/>
  <c r="K1395" i="6"/>
  <c r="K1450" i="6"/>
  <c r="K1503" i="6"/>
  <c r="K1553" i="6"/>
  <c r="K1603" i="6"/>
  <c r="K40" i="6"/>
  <c r="K123" i="6"/>
  <c r="K210" i="6"/>
  <c r="K296" i="6"/>
  <c r="K379" i="6"/>
  <c r="K466" i="6"/>
  <c r="K552" i="6"/>
  <c r="K635" i="6"/>
  <c r="K722" i="6"/>
  <c r="K808" i="6"/>
  <c r="K891" i="6"/>
  <c r="K978" i="6"/>
  <c r="K1064" i="6"/>
  <c r="K1147" i="6"/>
  <c r="K1234" i="6"/>
  <c r="K1320" i="6"/>
  <c r="K1399" i="6"/>
  <c r="K1451" i="6"/>
  <c r="K1504" i="6"/>
  <c r="K1554" i="6"/>
  <c r="K58" i="6"/>
  <c r="K144" i="6"/>
  <c r="K227" i="6"/>
  <c r="K314" i="6"/>
  <c r="K400" i="6"/>
  <c r="K483" i="6"/>
  <c r="K570" i="6"/>
  <c r="K656" i="6"/>
  <c r="K739" i="6"/>
  <c r="K826" i="6"/>
  <c r="K912" i="6"/>
  <c r="K995" i="6"/>
  <c r="K1082" i="6"/>
  <c r="K1168" i="6"/>
  <c r="K1251" i="6"/>
  <c r="K1338" i="6"/>
  <c r="K1411" i="6"/>
  <c r="K1464" i="6"/>
  <c r="K1514" i="6"/>
  <c r="K1567" i="6"/>
  <c r="K59" i="6"/>
  <c r="K146" i="6"/>
  <c r="K232" i="6"/>
  <c r="K315" i="6"/>
  <c r="K402" i="6"/>
  <c r="K488" i="6"/>
  <c r="K571" i="6"/>
  <c r="K658" i="6"/>
  <c r="K250" i="6"/>
  <c r="K592" i="6"/>
  <c r="K848" i="6"/>
  <c r="K1083" i="6"/>
  <c r="K1275" i="6"/>
  <c r="K1475" i="6"/>
  <c r="K251" i="6"/>
  <c r="K594" i="6"/>
  <c r="K850" i="6"/>
  <c r="K1104" i="6"/>
  <c r="K1339" i="6"/>
  <c r="K1479" i="6"/>
  <c r="K336" i="6"/>
  <c r="K675" i="6"/>
  <c r="K914" i="6"/>
  <c r="K1106" i="6"/>
  <c r="K1360" i="6"/>
  <c r="K1515" i="6"/>
  <c r="K338" i="6"/>
  <c r="K680" i="6"/>
  <c r="K931" i="6"/>
  <c r="K1170" i="6"/>
  <c r="K1362" i="6"/>
  <c r="K1528" i="6"/>
  <c r="K80" i="6"/>
  <c r="K419" i="6"/>
  <c r="K744" i="6"/>
  <c r="K936" i="6"/>
  <c r="K1187" i="6"/>
  <c r="K1415" i="6"/>
  <c r="K1529" i="6"/>
  <c r="K5" i="6"/>
  <c r="K82" i="6"/>
  <c r="K424" i="6"/>
  <c r="K762" i="6"/>
  <c r="K1000" i="6"/>
  <c r="K1192" i="6"/>
  <c r="K1425" i="6"/>
  <c r="K1568" i="6"/>
  <c r="C8" i="6"/>
  <c r="C16" i="6"/>
  <c r="C24" i="6"/>
  <c r="C32" i="6"/>
  <c r="C40" i="6"/>
  <c r="C48" i="6"/>
  <c r="C56" i="6"/>
  <c r="C64" i="6"/>
  <c r="C72" i="6"/>
  <c r="C80" i="6"/>
  <c r="C88" i="6"/>
  <c r="C96" i="6"/>
  <c r="C104" i="6"/>
  <c r="C112" i="6"/>
  <c r="C120" i="6"/>
  <c r="C128" i="6"/>
  <c r="C136" i="6"/>
  <c r="C144" i="6"/>
  <c r="C152" i="6"/>
  <c r="C160" i="6"/>
  <c r="C168" i="6"/>
  <c r="C176" i="6"/>
  <c r="C184" i="6"/>
  <c r="C192" i="6"/>
  <c r="C200" i="6"/>
  <c r="C208" i="6"/>
  <c r="C216" i="6"/>
  <c r="C224" i="6"/>
  <c r="C232" i="6"/>
  <c r="C240" i="6"/>
  <c r="C248" i="6"/>
  <c r="C256" i="6"/>
  <c r="C264" i="6"/>
  <c r="C272" i="6"/>
  <c r="C280" i="6"/>
  <c r="C288" i="6"/>
  <c r="C296" i="6"/>
  <c r="C304" i="6"/>
  <c r="C312" i="6"/>
  <c r="C320" i="6"/>
  <c r="C328" i="6"/>
  <c r="C336" i="6"/>
  <c r="C344" i="6"/>
  <c r="C352" i="6"/>
  <c r="C360" i="6"/>
  <c r="C368" i="6"/>
  <c r="C376" i="6"/>
  <c r="C384" i="6"/>
  <c r="C392" i="6"/>
  <c r="C400" i="6"/>
  <c r="C408" i="6"/>
  <c r="C416" i="6"/>
  <c r="C424" i="6"/>
  <c r="C432" i="6"/>
  <c r="C440" i="6"/>
  <c r="C448" i="6"/>
  <c r="C456" i="6"/>
  <c r="C464" i="6"/>
  <c r="C472" i="6"/>
  <c r="C480" i="6"/>
  <c r="C488" i="6"/>
  <c r="C496" i="6"/>
  <c r="C504" i="6"/>
  <c r="C512" i="6"/>
  <c r="C520" i="6"/>
  <c r="C528" i="6"/>
  <c r="C536" i="6"/>
  <c r="C544" i="6"/>
  <c r="C552" i="6"/>
  <c r="C560" i="6"/>
  <c r="C568" i="6"/>
  <c r="C576" i="6"/>
  <c r="C584" i="6"/>
  <c r="C592" i="6"/>
  <c r="C600" i="6"/>
  <c r="C608" i="6"/>
  <c r="C616" i="6"/>
  <c r="C624" i="6"/>
  <c r="C632" i="6"/>
  <c r="C640" i="6"/>
  <c r="C648" i="6"/>
  <c r="C656" i="6"/>
  <c r="C664" i="6"/>
  <c r="C672" i="6"/>
  <c r="C680" i="6"/>
  <c r="C688" i="6"/>
  <c r="C696" i="6"/>
  <c r="C704" i="6"/>
  <c r="C712" i="6"/>
  <c r="C720" i="6"/>
  <c r="C728" i="6"/>
  <c r="C736" i="6"/>
  <c r="C744" i="6"/>
  <c r="C752" i="6"/>
  <c r="C760" i="6"/>
  <c r="C768" i="6"/>
  <c r="C776" i="6"/>
  <c r="C784" i="6"/>
  <c r="C792" i="6"/>
  <c r="C800" i="6"/>
  <c r="C808" i="6"/>
  <c r="C816" i="6"/>
  <c r="C824" i="6"/>
  <c r="C832" i="6"/>
  <c r="C840" i="6"/>
  <c r="C848" i="6"/>
  <c r="C856" i="6"/>
  <c r="C864" i="6"/>
  <c r="C872" i="6"/>
  <c r="C880" i="6"/>
  <c r="C888" i="6"/>
  <c r="C896" i="6"/>
  <c r="C904" i="6"/>
  <c r="C912" i="6"/>
  <c r="C920" i="6"/>
  <c r="C928" i="6"/>
  <c r="C936" i="6"/>
  <c r="C944" i="6"/>
  <c r="C952" i="6"/>
  <c r="C960" i="6"/>
  <c r="C968" i="6"/>
  <c r="C976" i="6"/>
  <c r="C984" i="6"/>
  <c r="C992" i="6"/>
  <c r="C1000" i="6"/>
  <c r="C1008" i="6"/>
  <c r="C1016" i="6"/>
  <c r="C1024" i="6"/>
  <c r="C1032" i="6"/>
  <c r="C1040" i="6"/>
  <c r="C1048" i="6"/>
  <c r="C1056" i="6"/>
  <c r="C1064" i="6"/>
  <c r="C1072" i="6"/>
  <c r="C1080" i="6"/>
  <c r="C1088" i="6"/>
  <c r="C1096" i="6"/>
  <c r="C1104" i="6"/>
  <c r="C1112" i="6"/>
  <c r="C1120" i="6"/>
  <c r="C1128" i="6"/>
  <c r="C1136" i="6"/>
  <c r="C1144" i="6"/>
  <c r="C1152" i="6"/>
  <c r="C1160" i="6"/>
  <c r="C1168" i="6"/>
  <c r="C1176" i="6"/>
  <c r="C1184" i="6"/>
  <c r="C1192" i="6"/>
  <c r="C1200" i="6"/>
  <c r="C1208" i="6"/>
  <c r="C1216" i="6"/>
  <c r="C1224" i="6"/>
  <c r="C1232" i="6"/>
  <c r="C1240" i="6"/>
  <c r="C1248" i="6"/>
  <c r="C1256" i="6"/>
  <c r="C1264" i="6"/>
  <c r="C1272" i="6"/>
  <c r="C1280" i="6"/>
  <c r="C1288" i="6"/>
  <c r="C1296" i="6"/>
  <c r="C1304" i="6"/>
  <c r="C1312" i="6"/>
  <c r="C1320" i="6"/>
  <c r="C1328" i="6"/>
  <c r="C1336" i="6"/>
  <c r="C1344" i="6"/>
  <c r="C1352" i="6"/>
  <c r="C1360" i="6"/>
  <c r="C1368" i="6"/>
  <c r="C1376" i="6"/>
  <c r="C1384" i="6"/>
  <c r="C1392" i="6"/>
  <c r="C1400" i="6"/>
  <c r="C1408" i="6"/>
  <c r="C1416" i="6"/>
  <c r="C1424" i="6"/>
  <c r="C1432" i="6"/>
  <c r="C1440" i="6"/>
  <c r="C1448" i="6"/>
  <c r="C1456" i="6"/>
  <c r="C1464" i="6"/>
  <c r="C1472" i="6"/>
  <c r="C1480" i="6"/>
  <c r="C1488" i="6"/>
  <c r="C1496" i="6"/>
  <c r="C1504" i="6"/>
  <c r="C1512" i="6"/>
  <c r="C1520" i="6"/>
  <c r="C1528" i="6"/>
  <c r="C1536" i="6"/>
  <c r="C1544" i="6"/>
  <c r="C1552" i="6"/>
  <c r="C1560" i="6"/>
  <c r="C1568" i="6"/>
  <c r="C1576" i="6"/>
  <c r="C1584" i="6"/>
  <c r="C1592" i="6"/>
  <c r="C1600" i="6"/>
  <c r="C9" i="6"/>
  <c r="C17" i="6"/>
  <c r="C25" i="6"/>
  <c r="C33" i="6"/>
  <c r="C41" i="6"/>
  <c r="C49" i="6"/>
  <c r="C57" i="6"/>
  <c r="C65" i="6"/>
  <c r="C73" i="6"/>
  <c r="C81" i="6"/>
  <c r="C89" i="6"/>
  <c r="C97" i="6"/>
  <c r="C105" i="6"/>
  <c r="C113" i="6"/>
  <c r="C121" i="6"/>
  <c r="C129" i="6"/>
  <c r="C137" i="6"/>
  <c r="C145" i="6"/>
  <c r="C153" i="6"/>
  <c r="C161" i="6"/>
  <c r="C169" i="6"/>
  <c r="C177" i="6"/>
  <c r="C185" i="6"/>
  <c r="C193" i="6"/>
  <c r="C201" i="6"/>
  <c r="C209" i="6"/>
  <c r="C217" i="6"/>
  <c r="C225" i="6"/>
  <c r="C233" i="6"/>
  <c r="C241" i="6"/>
  <c r="C249" i="6"/>
  <c r="C257" i="6"/>
  <c r="C265" i="6"/>
  <c r="C273" i="6"/>
  <c r="C281" i="6"/>
  <c r="C289" i="6"/>
  <c r="C297" i="6"/>
  <c r="C305" i="6"/>
  <c r="C313" i="6"/>
  <c r="C321" i="6"/>
  <c r="C329" i="6"/>
  <c r="C337" i="6"/>
  <c r="C345" i="6"/>
  <c r="C353" i="6"/>
  <c r="C361" i="6"/>
  <c r="C369" i="6"/>
  <c r="C377" i="6"/>
  <c r="C385" i="6"/>
  <c r="C393" i="6"/>
  <c r="C401" i="6"/>
  <c r="C409" i="6"/>
  <c r="C417" i="6"/>
  <c r="C425" i="6"/>
  <c r="C433" i="6"/>
  <c r="C441" i="6"/>
  <c r="C449" i="6"/>
  <c r="C457" i="6"/>
  <c r="C465" i="6"/>
  <c r="C473" i="6"/>
  <c r="C481" i="6"/>
  <c r="C489" i="6"/>
  <c r="C497" i="6"/>
  <c r="C505" i="6"/>
  <c r="C513" i="6"/>
  <c r="C521" i="6"/>
  <c r="C529" i="6"/>
  <c r="C537" i="6"/>
  <c r="C545" i="6"/>
  <c r="C553" i="6"/>
  <c r="C561" i="6"/>
  <c r="C569" i="6"/>
  <c r="C577" i="6"/>
  <c r="C585" i="6"/>
  <c r="C593" i="6"/>
  <c r="C601" i="6"/>
  <c r="C609" i="6"/>
  <c r="C617" i="6"/>
  <c r="C625" i="6"/>
  <c r="C633" i="6"/>
  <c r="C641" i="6"/>
  <c r="C649" i="6"/>
  <c r="C657" i="6"/>
  <c r="C665" i="6"/>
  <c r="C673" i="6"/>
  <c r="C681" i="6"/>
  <c r="C689" i="6"/>
  <c r="C697" i="6"/>
  <c r="C705" i="6"/>
  <c r="C713" i="6"/>
  <c r="C721" i="6"/>
  <c r="C729" i="6"/>
  <c r="C737" i="6"/>
  <c r="C745" i="6"/>
  <c r="C753" i="6"/>
  <c r="C761" i="6"/>
  <c r="C769" i="6"/>
  <c r="C777" i="6"/>
  <c r="C785" i="6"/>
  <c r="C793" i="6"/>
  <c r="C801" i="6"/>
  <c r="C809" i="6"/>
  <c r="C817" i="6"/>
  <c r="C825" i="6"/>
  <c r="C833" i="6"/>
  <c r="C841" i="6"/>
  <c r="C849" i="6"/>
  <c r="C857" i="6"/>
  <c r="C865" i="6"/>
  <c r="C873" i="6"/>
  <c r="C881" i="6"/>
  <c r="C889" i="6"/>
  <c r="C897" i="6"/>
  <c r="C905" i="6"/>
  <c r="C913" i="6"/>
  <c r="C921" i="6"/>
  <c r="C929" i="6"/>
  <c r="C937" i="6"/>
  <c r="C945" i="6"/>
  <c r="C953" i="6"/>
  <c r="C961" i="6"/>
  <c r="C969" i="6"/>
  <c r="C977" i="6"/>
  <c r="C985" i="6"/>
  <c r="C993" i="6"/>
  <c r="C1001" i="6"/>
  <c r="C1009" i="6"/>
  <c r="C1017" i="6"/>
  <c r="C1025" i="6"/>
  <c r="C1033" i="6"/>
  <c r="C1041" i="6"/>
  <c r="C1049" i="6"/>
  <c r="C1057" i="6"/>
  <c r="C1065" i="6"/>
  <c r="C1073" i="6"/>
  <c r="C1081" i="6"/>
  <c r="C1089" i="6"/>
  <c r="C1097" i="6"/>
  <c r="C1105" i="6"/>
  <c r="C1113" i="6"/>
  <c r="C1121" i="6"/>
  <c r="C1129" i="6"/>
  <c r="C1137" i="6"/>
  <c r="C1145" i="6"/>
  <c r="C1153" i="6"/>
  <c r="C1161" i="6"/>
  <c r="C1169" i="6"/>
  <c r="C1177" i="6"/>
  <c r="C1185" i="6"/>
  <c r="C1193" i="6"/>
  <c r="C1201" i="6"/>
  <c r="C1209" i="6"/>
  <c r="C1217" i="6"/>
  <c r="C1225" i="6"/>
  <c r="C1233" i="6"/>
  <c r="C1241" i="6"/>
  <c r="C1249" i="6"/>
  <c r="C1257" i="6"/>
  <c r="C1265" i="6"/>
  <c r="C1273" i="6"/>
  <c r="C1281" i="6"/>
  <c r="C1289" i="6"/>
  <c r="C1297" i="6"/>
  <c r="C1305" i="6"/>
  <c r="C1313" i="6"/>
  <c r="C1321" i="6"/>
  <c r="C1329" i="6"/>
  <c r="C1337" i="6"/>
  <c r="C1345" i="6"/>
  <c r="C1353" i="6"/>
  <c r="C1361" i="6"/>
  <c r="C1369" i="6"/>
  <c r="C1377" i="6"/>
  <c r="C1385" i="6"/>
  <c r="C1393" i="6"/>
  <c r="C1401" i="6"/>
  <c r="C1409" i="6"/>
  <c r="C1417" i="6"/>
  <c r="C1425" i="6"/>
  <c r="C1433" i="6"/>
  <c r="C1441" i="6"/>
  <c r="C1449" i="6"/>
  <c r="C1457" i="6"/>
  <c r="C1465" i="6"/>
  <c r="C1473" i="6"/>
  <c r="C1481" i="6"/>
  <c r="C1489" i="6"/>
  <c r="C1497" i="6"/>
  <c r="C1505" i="6"/>
  <c r="C1513" i="6"/>
  <c r="C1521" i="6"/>
  <c r="C1529" i="6"/>
  <c r="C1537" i="6"/>
  <c r="C1545" i="6"/>
  <c r="C1553" i="6"/>
  <c r="C1561" i="6"/>
  <c r="C1569" i="6"/>
  <c r="C1577" i="6"/>
  <c r="C1585" i="6"/>
  <c r="C1593" i="6"/>
  <c r="C1601" i="6"/>
  <c r="C10" i="6"/>
  <c r="C18" i="6"/>
  <c r="C26" i="6"/>
  <c r="C34" i="6"/>
  <c r="C42" i="6"/>
  <c r="C50" i="6"/>
  <c r="C58" i="6"/>
  <c r="C66" i="6"/>
  <c r="C74" i="6"/>
  <c r="C82" i="6"/>
  <c r="C90" i="6"/>
  <c r="C98" i="6"/>
  <c r="C106" i="6"/>
  <c r="C114" i="6"/>
  <c r="C122" i="6"/>
  <c r="C130" i="6"/>
  <c r="C138" i="6"/>
  <c r="C146" i="6"/>
  <c r="C154" i="6"/>
  <c r="C162" i="6"/>
  <c r="C170" i="6"/>
  <c r="C178" i="6"/>
  <c r="C186" i="6"/>
  <c r="C194" i="6"/>
  <c r="C202" i="6"/>
  <c r="C210" i="6"/>
  <c r="C218" i="6"/>
  <c r="C226" i="6"/>
  <c r="C234" i="6"/>
  <c r="C242" i="6"/>
  <c r="C250" i="6"/>
  <c r="C258" i="6"/>
  <c r="C266" i="6"/>
  <c r="C274" i="6"/>
  <c r="C282" i="6"/>
  <c r="C290" i="6"/>
  <c r="C298" i="6"/>
  <c r="C306" i="6"/>
  <c r="C314" i="6"/>
  <c r="C322" i="6"/>
  <c r="C330" i="6"/>
  <c r="C338" i="6"/>
  <c r="C346" i="6"/>
  <c r="C354" i="6"/>
  <c r="C362" i="6"/>
  <c r="C370" i="6"/>
  <c r="C378" i="6"/>
  <c r="C386" i="6"/>
  <c r="C394" i="6"/>
  <c r="C402" i="6"/>
  <c r="C410" i="6"/>
  <c r="C418" i="6"/>
  <c r="C426" i="6"/>
  <c r="C434" i="6"/>
  <c r="C442" i="6"/>
  <c r="C450" i="6"/>
  <c r="C458" i="6"/>
  <c r="C466" i="6"/>
  <c r="C474" i="6"/>
  <c r="C482" i="6"/>
  <c r="C490" i="6"/>
  <c r="C498" i="6"/>
  <c r="C506" i="6"/>
  <c r="C514" i="6"/>
  <c r="C522" i="6"/>
  <c r="C530" i="6"/>
  <c r="C538" i="6"/>
  <c r="C546" i="6"/>
  <c r="C554" i="6"/>
  <c r="C562" i="6"/>
  <c r="C570" i="6"/>
  <c r="C578" i="6"/>
  <c r="C586" i="6"/>
  <c r="C594" i="6"/>
  <c r="C602" i="6"/>
  <c r="C610" i="6"/>
  <c r="C618" i="6"/>
  <c r="C626" i="6"/>
  <c r="C634" i="6"/>
  <c r="C642" i="6"/>
  <c r="C650" i="6"/>
  <c r="C658" i="6"/>
  <c r="C666" i="6"/>
  <c r="C674" i="6"/>
  <c r="C682" i="6"/>
  <c r="C690" i="6"/>
  <c r="C698" i="6"/>
  <c r="C706" i="6"/>
  <c r="C714" i="6"/>
  <c r="C722" i="6"/>
  <c r="C730" i="6"/>
  <c r="C738" i="6"/>
  <c r="C746" i="6"/>
  <c r="C754" i="6"/>
  <c r="C762" i="6"/>
  <c r="C770" i="6"/>
  <c r="C778" i="6"/>
  <c r="C786" i="6"/>
  <c r="C794" i="6"/>
  <c r="C802" i="6"/>
  <c r="C810" i="6"/>
  <c r="C818" i="6"/>
  <c r="C826" i="6"/>
  <c r="C834" i="6"/>
  <c r="C842" i="6"/>
  <c r="C850" i="6"/>
  <c r="C858" i="6"/>
  <c r="C866" i="6"/>
  <c r="C874" i="6"/>
  <c r="C882" i="6"/>
  <c r="C890" i="6"/>
  <c r="C898" i="6"/>
  <c r="C906" i="6"/>
  <c r="C914" i="6"/>
  <c r="C922" i="6"/>
  <c r="C930" i="6"/>
  <c r="C938" i="6"/>
  <c r="C946" i="6"/>
  <c r="C954" i="6"/>
  <c r="C962" i="6"/>
  <c r="C970" i="6"/>
  <c r="C978" i="6"/>
  <c r="C986" i="6"/>
  <c r="C994" i="6"/>
  <c r="C1002" i="6"/>
  <c r="C1010" i="6"/>
  <c r="C1018" i="6"/>
  <c r="C1026" i="6"/>
  <c r="C1034" i="6"/>
  <c r="C1042" i="6"/>
  <c r="C1050" i="6"/>
  <c r="C1058" i="6"/>
  <c r="C1066" i="6"/>
  <c r="C1074" i="6"/>
  <c r="C1082" i="6"/>
  <c r="C1090" i="6"/>
  <c r="C1098" i="6"/>
  <c r="C1106" i="6"/>
  <c r="C1114" i="6"/>
  <c r="C1122" i="6"/>
  <c r="C1130" i="6"/>
  <c r="C1138" i="6"/>
  <c r="C1146" i="6"/>
  <c r="C1154" i="6"/>
  <c r="C1162" i="6"/>
  <c r="C1170" i="6"/>
  <c r="C1178" i="6"/>
  <c r="C1186" i="6"/>
  <c r="C1194" i="6"/>
  <c r="C1202" i="6"/>
  <c r="C1210" i="6"/>
  <c r="C1218" i="6"/>
  <c r="C1226" i="6"/>
  <c r="C1234" i="6"/>
  <c r="C1242" i="6"/>
  <c r="C1250" i="6"/>
  <c r="C1258" i="6"/>
  <c r="C1266" i="6"/>
  <c r="C1274" i="6"/>
  <c r="C1282" i="6"/>
  <c r="C1290" i="6"/>
  <c r="C1298" i="6"/>
  <c r="C1306" i="6"/>
  <c r="C1314" i="6"/>
  <c r="C1322" i="6"/>
  <c r="C1330" i="6"/>
  <c r="C1338" i="6"/>
  <c r="C1346" i="6"/>
  <c r="C1354" i="6"/>
  <c r="C1362" i="6"/>
  <c r="C1370" i="6"/>
  <c r="C1378" i="6"/>
  <c r="C1386" i="6"/>
  <c r="C1394" i="6"/>
  <c r="C1402" i="6"/>
  <c r="C1410" i="6"/>
  <c r="C1418" i="6"/>
  <c r="C1426" i="6"/>
  <c r="C1434" i="6"/>
  <c r="C1442" i="6"/>
  <c r="C1450" i="6"/>
  <c r="C1458" i="6"/>
  <c r="C1466" i="6"/>
  <c r="C1474" i="6"/>
  <c r="C1482" i="6"/>
  <c r="C1490" i="6"/>
  <c r="C1498" i="6"/>
  <c r="C1506" i="6"/>
  <c r="C1514" i="6"/>
  <c r="C1522" i="6"/>
  <c r="C1530" i="6"/>
  <c r="C1538" i="6"/>
  <c r="C1546" i="6"/>
  <c r="C1554" i="6"/>
  <c r="C1562" i="6"/>
  <c r="C1570" i="6"/>
  <c r="C1578" i="6"/>
  <c r="C1586" i="6"/>
  <c r="C1594" i="6"/>
  <c r="C1602" i="6"/>
  <c r="C11" i="6"/>
  <c r="C19" i="6"/>
  <c r="C27" i="6"/>
  <c r="C35" i="6"/>
  <c r="C43" i="6"/>
  <c r="C51" i="6"/>
  <c r="C59" i="6"/>
  <c r="C67" i="6"/>
  <c r="C75" i="6"/>
  <c r="C83" i="6"/>
  <c r="C91" i="6"/>
  <c r="C99" i="6"/>
  <c r="C107" i="6"/>
  <c r="C115" i="6"/>
  <c r="C123" i="6"/>
  <c r="C131" i="6"/>
  <c r="C139" i="6"/>
  <c r="C147" i="6"/>
  <c r="C155" i="6"/>
  <c r="C163" i="6"/>
  <c r="C171" i="6"/>
  <c r="C179" i="6"/>
  <c r="C187" i="6"/>
  <c r="C195" i="6"/>
  <c r="C203" i="6"/>
  <c r="C211" i="6"/>
  <c r="C219" i="6"/>
  <c r="C227" i="6"/>
  <c r="C235" i="6"/>
  <c r="C243" i="6"/>
  <c r="C251" i="6"/>
  <c r="C259" i="6"/>
  <c r="C267" i="6"/>
  <c r="C275" i="6"/>
  <c r="C283" i="6"/>
  <c r="C291" i="6"/>
  <c r="C299" i="6"/>
  <c r="C307" i="6"/>
  <c r="C315" i="6"/>
  <c r="C323" i="6"/>
  <c r="C331" i="6"/>
  <c r="C339" i="6"/>
  <c r="C347" i="6"/>
  <c r="C355" i="6"/>
  <c r="C363" i="6"/>
  <c r="C371" i="6"/>
  <c r="C379" i="6"/>
  <c r="C387" i="6"/>
  <c r="C395" i="6"/>
  <c r="C403" i="6"/>
  <c r="C411" i="6"/>
  <c r="C419" i="6"/>
  <c r="C427" i="6"/>
  <c r="C435" i="6"/>
  <c r="C443" i="6"/>
  <c r="C451" i="6"/>
  <c r="C459" i="6"/>
  <c r="C467" i="6"/>
  <c r="C475" i="6"/>
  <c r="C483" i="6"/>
  <c r="C491" i="6"/>
  <c r="C499" i="6"/>
  <c r="C507" i="6"/>
  <c r="C515" i="6"/>
  <c r="C523" i="6"/>
  <c r="C531" i="6"/>
  <c r="C539" i="6"/>
  <c r="C547" i="6"/>
  <c r="C555" i="6"/>
  <c r="C563" i="6"/>
  <c r="C571" i="6"/>
  <c r="C579" i="6"/>
  <c r="C587" i="6"/>
  <c r="C595" i="6"/>
  <c r="C603" i="6"/>
  <c r="C611" i="6"/>
  <c r="C619" i="6"/>
  <c r="C627" i="6"/>
  <c r="C635" i="6"/>
  <c r="C643" i="6"/>
  <c r="C651" i="6"/>
  <c r="C659" i="6"/>
  <c r="C667" i="6"/>
  <c r="C675" i="6"/>
  <c r="C683" i="6"/>
  <c r="C691" i="6"/>
  <c r="C699" i="6"/>
  <c r="C707" i="6"/>
  <c r="C715" i="6"/>
  <c r="C723" i="6"/>
  <c r="C731" i="6"/>
  <c r="C739" i="6"/>
  <c r="C747" i="6"/>
  <c r="C755" i="6"/>
  <c r="C763" i="6"/>
  <c r="C771" i="6"/>
  <c r="C779" i="6"/>
  <c r="C787" i="6"/>
  <c r="C795" i="6"/>
  <c r="C803" i="6"/>
  <c r="C811" i="6"/>
  <c r="C819" i="6"/>
  <c r="C827" i="6"/>
  <c r="C835" i="6"/>
  <c r="C843" i="6"/>
  <c r="C851" i="6"/>
  <c r="C859" i="6"/>
  <c r="C867" i="6"/>
  <c r="C875" i="6"/>
  <c r="C883" i="6"/>
  <c r="C891" i="6"/>
  <c r="C899" i="6"/>
  <c r="C907" i="6"/>
  <c r="C915" i="6"/>
  <c r="C923" i="6"/>
  <c r="C931" i="6"/>
  <c r="C939" i="6"/>
  <c r="C947" i="6"/>
  <c r="C955" i="6"/>
  <c r="C963" i="6"/>
  <c r="C971" i="6"/>
  <c r="C979" i="6"/>
  <c r="C987" i="6"/>
  <c r="C995" i="6"/>
  <c r="C1003" i="6"/>
  <c r="C1011" i="6"/>
  <c r="C1019" i="6"/>
  <c r="C1027" i="6"/>
  <c r="C1035" i="6"/>
  <c r="C1043" i="6"/>
  <c r="C1051" i="6"/>
  <c r="C1059" i="6"/>
  <c r="C1067" i="6"/>
  <c r="C1075" i="6"/>
  <c r="C1083" i="6"/>
  <c r="C1091" i="6"/>
  <c r="C1099" i="6"/>
  <c r="C1107" i="6"/>
  <c r="C1115" i="6"/>
  <c r="C1123" i="6"/>
  <c r="C1131" i="6"/>
  <c r="C1139" i="6"/>
  <c r="C1147" i="6"/>
  <c r="C1155" i="6"/>
  <c r="C1163" i="6"/>
  <c r="C1171" i="6"/>
  <c r="C1179" i="6"/>
  <c r="C1187" i="6"/>
  <c r="C1195" i="6"/>
  <c r="C1203" i="6"/>
  <c r="C1211" i="6"/>
  <c r="C1219" i="6"/>
  <c r="C1227" i="6"/>
  <c r="C1235" i="6"/>
  <c r="C1243" i="6"/>
  <c r="C1251" i="6"/>
  <c r="C1259" i="6"/>
  <c r="C1267" i="6"/>
  <c r="C1275" i="6"/>
  <c r="C1283" i="6"/>
  <c r="C1291" i="6"/>
  <c r="C1299" i="6"/>
  <c r="C1307" i="6"/>
  <c r="C1315" i="6"/>
  <c r="C1323" i="6"/>
  <c r="C1331" i="6"/>
  <c r="C1339" i="6"/>
  <c r="C1347" i="6"/>
  <c r="C1355" i="6"/>
  <c r="C1363" i="6"/>
  <c r="C1371" i="6"/>
  <c r="C1379" i="6"/>
  <c r="C1387" i="6"/>
  <c r="C1395" i="6"/>
  <c r="C1403" i="6"/>
  <c r="C1411" i="6"/>
  <c r="C1419" i="6"/>
  <c r="C1427" i="6"/>
  <c r="C1435" i="6"/>
  <c r="C1443" i="6"/>
  <c r="C12" i="6"/>
  <c r="C20" i="6"/>
  <c r="C28" i="6"/>
  <c r="C36" i="6"/>
  <c r="C44" i="6"/>
  <c r="C52" i="6"/>
  <c r="C60" i="6"/>
  <c r="C68" i="6"/>
  <c r="C76" i="6"/>
  <c r="C84" i="6"/>
  <c r="C92" i="6"/>
  <c r="C100" i="6"/>
  <c r="C108" i="6"/>
  <c r="C116" i="6"/>
  <c r="C124" i="6"/>
  <c r="C132" i="6"/>
  <c r="C140" i="6"/>
  <c r="C148" i="6"/>
  <c r="C156" i="6"/>
  <c r="C164" i="6"/>
  <c r="C172" i="6"/>
  <c r="C180" i="6"/>
  <c r="C188" i="6"/>
  <c r="C196" i="6"/>
  <c r="C204" i="6"/>
  <c r="C212" i="6"/>
  <c r="C220" i="6"/>
  <c r="C228" i="6"/>
  <c r="C236" i="6"/>
  <c r="C244" i="6"/>
  <c r="C252" i="6"/>
  <c r="C260" i="6"/>
  <c r="C268" i="6"/>
  <c r="C276" i="6"/>
  <c r="C284" i="6"/>
  <c r="C292" i="6"/>
  <c r="C300" i="6"/>
  <c r="C308" i="6"/>
  <c r="C316" i="6"/>
  <c r="C324" i="6"/>
  <c r="C332" i="6"/>
  <c r="C340" i="6"/>
  <c r="C348" i="6"/>
  <c r="C356" i="6"/>
  <c r="C364" i="6"/>
  <c r="C372" i="6"/>
  <c r="C380" i="6"/>
  <c r="C388" i="6"/>
  <c r="C396" i="6"/>
  <c r="C404" i="6"/>
  <c r="C412" i="6"/>
  <c r="C420" i="6"/>
  <c r="C428" i="6"/>
  <c r="C436" i="6"/>
  <c r="C444" i="6"/>
  <c r="C452" i="6"/>
  <c r="C460" i="6"/>
  <c r="C468" i="6"/>
  <c r="C476" i="6"/>
  <c r="C484" i="6"/>
  <c r="C492" i="6"/>
  <c r="C500" i="6"/>
  <c r="C508" i="6"/>
  <c r="C516" i="6"/>
  <c r="C524" i="6"/>
  <c r="C532" i="6"/>
  <c r="C540" i="6"/>
  <c r="C548" i="6"/>
  <c r="C556" i="6"/>
  <c r="C564" i="6"/>
  <c r="C572" i="6"/>
  <c r="C580" i="6"/>
  <c r="C588" i="6"/>
  <c r="C596" i="6"/>
  <c r="C604" i="6"/>
  <c r="C612" i="6"/>
  <c r="C620" i="6"/>
  <c r="C628" i="6"/>
  <c r="C636" i="6"/>
  <c r="C644" i="6"/>
  <c r="C652" i="6"/>
  <c r="C660" i="6"/>
  <c r="C668" i="6"/>
  <c r="C676" i="6"/>
  <c r="C684" i="6"/>
  <c r="C692" i="6"/>
  <c r="C700" i="6"/>
  <c r="C708" i="6"/>
  <c r="C716" i="6"/>
  <c r="C724" i="6"/>
  <c r="C732" i="6"/>
  <c r="C740" i="6"/>
  <c r="C748" i="6"/>
  <c r="C756" i="6"/>
  <c r="C764" i="6"/>
  <c r="C772" i="6"/>
  <c r="C780" i="6"/>
  <c r="C788" i="6"/>
  <c r="C796" i="6"/>
  <c r="C804" i="6"/>
  <c r="C812" i="6"/>
  <c r="C820" i="6"/>
  <c r="C828" i="6"/>
  <c r="C836" i="6"/>
  <c r="C844" i="6"/>
  <c r="C852" i="6"/>
  <c r="C860" i="6"/>
  <c r="C868" i="6"/>
  <c r="C876" i="6"/>
  <c r="C884" i="6"/>
  <c r="C892" i="6"/>
  <c r="C900" i="6"/>
  <c r="C908" i="6"/>
  <c r="C916" i="6"/>
  <c r="C924" i="6"/>
  <c r="C932" i="6"/>
  <c r="C940" i="6"/>
  <c r="C948" i="6"/>
  <c r="C956" i="6"/>
  <c r="C964" i="6"/>
  <c r="C972" i="6"/>
  <c r="C980" i="6"/>
  <c r="C988" i="6"/>
  <c r="C996" i="6"/>
  <c r="C1004" i="6"/>
  <c r="C1012" i="6"/>
  <c r="C1020" i="6"/>
  <c r="C1028" i="6"/>
  <c r="C1036" i="6"/>
  <c r="C1044" i="6"/>
  <c r="C1052" i="6"/>
  <c r="C1060" i="6"/>
  <c r="C1068" i="6"/>
  <c r="C1076" i="6"/>
  <c r="C1084" i="6"/>
  <c r="C1092" i="6"/>
  <c r="C1100" i="6"/>
  <c r="C1108" i="6"/>
  <c r="C1116" i="6"/>
  <c r="C1124" i="6"/>
  <c r="C1132" i="6"/>
  <c r="C1140" i="6"/>
  <c r="C1148" i="6"/>
  <c r="C1156" i="6"/>
  <c r="C1164" i="6"/>
  <c r="C1172" i="6"/>
  <c r="C1180" i="6"/>
  <c r="C1188" i="6"/>
  <c r="C1196" i="6"/>
  <c r="C1204" i="6"/>
  <c r="C1212" i="6"/>
  <c r="C1220" i="6"/>
  <c r="C1228" i="6"/>
  <c r="C1236" i="6"/>
  <c r="C1244" i="6"/>
  <c r="C1252" i="6"/>
  <c r="C1260" i="6"/>
  <c r="C1268" i="6"/>
  <c r="C1276" i="6"/>
  <c r="C1284" i="6"/>
  <c r="C1292" i="6"/>
  <c r="C1300" i="6"/>
  <c r="C1308" i="6"/>
  <c r="C1316" i="6"/>
  <c r="C1324" i="6"/>
  <c r="C1332" i="6"/>
  <c r="C1340" i="6"/>
  <c r="C1348" i="6"/>
  <c r="C1356" i="6"/>
  <c r="C1364" i="6"/>
  <c r="C1372" i="6"/>
  <c r="C1380" i="6"/>
  <c r="C1388" i="6"/>
  <c r="C1396" i="6"/>
  <c r="C1404" i="6"/>
  <c r="C1412" i="6"/>
  <c r="C1420" i="6"/>
  <c r="C1428" i="6"/>
  <c r="C1436" i="6"/>
  <c r="C1444" i="6"/>
  <c r="C1452" i="6"/>
  <c r="C1460" i="6"/>
  <c r="C1468" i="6"/>
  <c r="C1476" i="6"/>
  <c r="C1484" i="6"/>
  <c r="C1492" i="6"/>
  <c r="C1500" i="6"/>
  <c r="C1508" i="6"/>
  <c r="C1516" i="6"/>
  <c r="C1524" i="6"/>
  <c r="C1532" i="6"/>
  <c r="C1540" i="6"/>
  <c r="C1548" i="6"/>
  <c r="C1556" i="6"/>
  <c r="C1564" i="6"/>
  <c r="C1572" i="6"/>
  <c r="C1580" i="6"/>
  <c r="C1588" i="6"/>
  <c r="C1596" i="6"/>
  <c r="C5" i="6"/>
  <c r="B6" i="1" s="1"/>
  <c r="C1590" i="6"/>
  <c r="C1574" i="6"/>
  <c r="C1558" i="6"/>
  <c r="C1542" i="6"/>
  <c r="C1526" i="6"/>
  <c r="C1510" i="6"/>
  <c r="C1494" i="6"/>
  <c r="C1478" i="6"/>
  <c r="C1462" i="6"/>
  <c r="C1446" i="6"/>
  <c r="C1423" i="6"/>
  <c r="C1405" i="6"/>
  <c r="C1382" i="6"/>
  <c r="C1359" i="6"/>
  <c r="C1341" i="6"/>
  <c r="C1318" i="6"/>
  <c r="C1295" i="6"/>
  <c r="C1277" i="6"/>
  <c r="C1254" i="6"/>
  <c r="C1231" i="6"/>
  <c r="C1213" i="6"/>
  <c r="C1190" i="6"/>
  <c r="C1167" i="6"/>
  <c r="C1149" i="6"/>
  <c r="C1126" i="6"/>
  <c r="C1103" i="6"/>
  <c r="C1085" i="6"/>
  <c r="C1062" i="6"/>
  <c r="C1039" i="6"/>
  <c r="C1021" i="6"/>
  <c r="C998" i="6"/>
  <c r="C975" i="6"/>
  <c r="C957" i="6"/>
  <c r="C934" i="6"/>
  <c r="C911" i="6"/>
  <c r="C893" i="6"/>
  <c r="C870" i="6"/>
  <c r="C847" i="6"/>
  <c r="C829" i="6"/>
  <c r="C806" i="6"/>
  <c r="C783" i="6"/>
  <c r="C765" i="6"/>
  <c r="C742" i="6"/>
  <c r="C719" i="6"/>
  <c r="C701" i="6"/>
  <c r="C678" i="6"/>
  <c r="C655" i="6"/>
  <c r="C637" i="6"/>
  <c r="C614" i="6"/>
  <c r="C591" i="6"/>
  <c r="C573" i="6"/>
  <c r="C550" i="6"/>
  <c r="C527" i="6"/>
  <c r="C509" i="6"/>
  <c r="C486" i="6"/>
  <c r="C463" i="6"/>
  <c r="C445" i="6"/>
  <c r="C422" i="6"/>
  <c r="C399" i="6"/>
  <c r="C381" i="6"/>
  <c r="C358" i="6"/>
  <c r="C335" i="6"/>
  <c r="C317" i="6"/>
  <c r="C294" i="6"/>
  <c r="C271" i="6"/>
  <c r="C253" i="6"/>
  <c r="C230" i="6"/>
  <c r="C207" i="6"/>
  <c r="C189" i="6"/>
  <c r="C166" i="6"/>
  <c r="C143" i="6"/>
  <c r="C125" i="6"/>
  <c r="C102" i="6"/>
  <c r="C79" i="6"/>
  <c r="C61" i="6"/>
  <c r="C38" i="6"/>
  <c r="C15" i="6"/>
  <c r="D1596" i="6"/>
  <c r="D1573" i="6"/>
  <c r="D1550" i="6"/>
  <c r="D1532" i="6"/>
  <c r="D1509" i="6"/>
  <c r="D1486" i="6"/>
  <c r="D1468" i="6"/>
  <c r="D1445" i="6"/>
  <c r="D1422" i="6"/>
  <c r="D1390" i="6"/>
  <c r="D1358" i="6"/>
  <c r="D1322" i="6"/>
  <c r="D1280" i="6"/>
  <c r="D1237" i="6"/>
  <c r="D1194" i="6"/>
  <c r="D1152" i="6"/>
  <c r="D1106" i="6"/>
  <c r="D1056" i="6"/>
  <c r="D1004" i="6"/>
  <c r="D953" i="6"/>
  <c r="D902" i="6"/>
  <c r="D850" i="6"/>
  <c r="D800" i="6"/>
  <c r="D748" i="6"/>
  <c r="D697" i="6"/>
  <c r="D646" i="6"/>
  <c r="D594" i="6"/>
  <c r="D544" i="6"/>
  <c r="D492" i="6"/>
  <c r="D441" i="6"/>
  <c r="D390" i="6"/>
  <c r="D338" i="6"/>
  <c r="D288" i="6"/>
  <c r="D236" i="6"/>
  <c r="D185" i="6"/>
  <c r="D134" i="6"/>
  <c r="D82" i="6"/>
  <c r="D32" i="6"/>
  <c r="E1576" i="6"/>
  <c r="E1512" i="6"/>
  <c r="E1448" i="6"/>
  <c r="E1384" i="6"/>
  <c r="E1320" i="6"/>
  <c r="E1256" i="6"/>
  <c r="E1192" i="6"/>
  <c r="E1128" i="6"/>
  <c r="E1056" i="6"/>
  <c r="E969" i="6"/>
  <c r="E887" i="6"/>
  <c r="E800" i="6"/>
  <c r="E713" i="6"/>
  <c r="E631" i="6"/>
  <c r="E544" i="6"/>
  <c r="E457" i="6"/>
  <c r="E375" i="6"/>
  <c r="E288" i="6"/>
  <c r="E201" i="6"/>
  <c r="E119" i="6"/>
  <c r="E32" i="6"/>
  <c r="M1550" i="6"/>
  <c r="M1468" i="6"/>
  <c r="M1381" i="6"/>
  <c r="M1294" i="6"/>
  <c r="M1212" i="6"/>
  <c r="M1125" i="6"/>
  <c r="M1038" i="6"/>
  <c r="M956" i="6"/>
  <c r="M869" i="6"/>
  <c r="M782" i="6"/>
  <c r="M700" i="6"/>
  <c r="M613" i="6"/>
  <c r="M526" i="6"/>
  <c r="M444" i="6"/>
  <c r="M357" i="6"/>
  <c r="M270" i="6"/>
  <c r="M188" i="6"/>
  <c r="M101" i="6"/>
  <c r="M14" i="6"/>
  <c r="L1498" i="6"/>
  <c r="L1357" i="6"/>
  <c r="L1129" i="6"/>
  <c r="L907" i="6"/>
  <c r="L675" i="6"/>
  <c r="L443" i="6"/>
  <c r="L203" i="6"/>
  <c r="K1274" i="6"/>
  <c r="K168" i="6"/>
  <c r="G1603" i="6"/>
  <c r="C1589" i="6"/>
  <c r="C1573" i="6"/>
  <c r="C1557" i="6"/>
  <c r="C1541" i="6"/>
  <c r="C1525" i="6"/>
  <c r="C1509" i="6"/>
  <c r="C1493" i="6"/>
  <c r="C1477" i="6"/>
  <c r="C1461" i="6"/>
  <c r="C1445" i="6"/>
  <c r="C1422" i="6"/>
  <c r="C1399" i="6"/>
  <c r="C1381" i="6"/>
  <c r="C1358" i="6"/>
  <c r="C1335" i="6"/>
  <c r="C1317" i="6"/>
  <c r="C1294" i="6"/>
  <c r="C1271" i="6"/>
  <c r="C1253" i="6"/>
  <c r="C1230" i="6"/>
  <c r="C1207" i="6"/>
  <c r="C1189" i="6"/>
  <c r="C1166" i="6"/>
  <c r="C1143" i="6"/>
  <c r="C1125" i="6"/>
  <c r="C1102" i="6"/>
  <c r="C1079" i="6"/>
  <c r="C1061" i="6"/>
  <c r="C1038" i="6"/>
  <c r="C1015" i="6"/>
  <c r="C997" i="6"/>
  <c r="C974" i="6"/>
  <c r="C951" i="6"/>
  <c r="C933" i="6"/>
  <c r="C910" i="6"/>
  <c r="C887" i="6"/>
  <c r="C869" i="6"/>
  <c r="C846" i="6"/>
  <c r="C823" i="6"/>
  <c r="C805" i="6"/>
  <c r="C782" i="6"/>
  <c r="C759" i="6"/>
  <c r="C741" i="6"/>
  <c r="C718" i="6"/>
  <c r="C695" i="6"/>
  <c r="C677" i="6"/>
  <c r="C654" i="6"/>
  <c r="C631" i="6"/>
  <c r="C613" i="6"/>
  <c r="C590" i="6"/>
  <c r="C567" i="6"/>
  <c r="C549" i="6"/>
  <c r="C526" i="6"/>
  <c r="C503" i="6"/>
  <c r="C485" i="6"/>
  <c r="C462" i="6"/>
  <c r="C439" i="6"/>
  <c r="C421" i="6"/>
  <c r="C398" i="6"/>
  <c r="C375" i="6"/>
  <c r="C357" i="6"/>
  <c r="C334" i="6"/>
  <c r="C311" i="6"/>
  <c r="C293" i="6"/>
  <c r="C270" i="6"/>
  <c r="C247" i="6"/>
  <c r="C229" i="6"/>
  <c r="C206" i="6"/>
  <c r="C183" i="6"/>
  <c r="C165" i="6"/>
  <c r="C142" i="6"/>
  <c r="C119" i="6"/>
  <c r="C101" i="6"/>
  <c r="C78" i="6"/>
  <c r="C55" i="6"/>
  <c r="C37" i="6"/>
  <c r="C14" i="6"/>
  <c r="D1590" i="6"/>
  <c r="D1572" i="6"/>
  <c r="D1549" i="6"/>
  <c r="D1526" i="6"/>
  <c r="D1508" i="6"/>
  <c r="D1485" i="6"/>
  <c r="D1462" i="6"/>
  <c r="D1444" i="6"/>
  <c r="D1421" i="6"/>
  <c r="D1389" i="6"/>
  <c r="D1357" i="6"/>
  <c r="D1321" i="6"/>
  <c r="D1278" i="6"/>
  <c r="D1236" i="6"/>
  <c r="D1193" i="6"/>
  <c r="D1150" i="6"/>
  <c r="D1105" i="6"/>
  <c r="D1054" i="6"/>
  <c r="D1002" i="6"/>
  <c r="D952" i="6"/>
  <c r="D900" i="6"/>
  <c r="D849" i="6"/>
  <c r="D798" i="6"/>
  <c r="D746" i="6"/>
  <c r="D696" i="6"/>
  <c r="D644" i="6"/>
  <c r="D593" i="6"/>
  <c r="D542" i="6"/>
  <c r="D490" i="6"/>
  <c r="D440" i="6"/>
  <c r="D388" i="6"/>
  <c r="D337" i="6"/>
  <c r="D286" i="6"/>
  <c r="D234" i="6"/>
  <c r="D184" i="6"/>
  <c r="D132" i="6"/>
  <c r="D81" i="6"/>
  <c r="E1575" i="6"/>
  <c r="E1511" i="6"/>
  <c r="E1447" i="6"/>
  <c r="E1383" i="6"/>
  <c r="E1319" i="6"/>
  <c r="E1255" i="6"/>
  <c r="E1191" i="6"/>
  <c r="E1127" i="6"/>
  <c r="E1055" i="6"/>
  <c r="E968" i="6"/>
  <c r="E881" i="6"/>
  <c r="E799" i="6"/>
  <c r="E712" i="6"/>
  <c r="E625" i="6"/>
  <c r="E543" i="6"/>
  <c r="E456" i="6"/>
  <c r="E369" i="6"/>
  <c r="E287" i="6"/>
  <c r="E200" i="6"/>
  <c r="E113" i="6"/>
  <c r="E31" i="6"/>
  <c r="M1549" i="6"/>
  <c r="M1462" i="6"/>
  <c r="M1380" i="6"/>
  <c r="M1293" i="6"/>
  <c r="M1206" i="6"/>
  <c r="M1124" i="6"/>
  <c r="M1037" i="6"/>
  <c r="M950" i="6"/>
  <c r="M868" i="6"/>
  <c r="M781" i="6"/>
  <c r="M694" i="6"/>
  <c r="M612" i="6"/>
  <c r="M525" i="6"/>
  <c r="M438" i="6"/>
  <c r="M356" i="6"/>
  <c r="M269" i="6"/>
  <c r="M182" i="6"/>
  <c r="M100" i="6"/>
  <c r="M13" i="6"/>
  <c r="L1489" i="6"/>
  <c r="L1355" i="6"/>
  <c r="L1123" i="6"/>
  <c r="L891" i="6"/>
  <c r="L674" i="6"/>
  <c r="L442" i="6"/>
  <c r="K1256" i="6"/>
  <c r="K163" i="6"/>
  <c r="G1584" i="6"/>
  <c r="H12" i="6"/>
  <c r="H20" i="6"/>
  <c r="H28" i="6"/>
  <c r="H36" i="6"/>
  <c r="H44" i="6"/>
  <c r="H7" i="6"/>
  <c r="H15" i="6"/>
  <c r="H23" i="6"/>
  <c r="H31" i="6"/>
  <c r="H10" i="6"/>
  <c r="H21" i="6"/>
  <c r="H32" i="6"/>
  <c r="H41" i="6"/>
  <c r="H50" i="6"/>
  <c r="H58" i="6"/>
  <c r="H66" i="6"/>
  <c r="H74" i="6"/>
  <c r="H82" i="6"/>
  <c r="H90" i="6"/>
  <c r="H98" i="6"/>
  <c r="H106" i="6"/>
  <c r="H114" i="6"/>
  <c r="H122" i="6"/>
  <c r="H130" i="6"/>
  <c r="H138" i="6"/>
  <c r="H146" i="6"/>
  <c r="H154" i="6"/>
  <c r="H162" i="6"/>
  <c r="H170" i="6"/>
  <c r="H178" i="6"/>
  <c r="H186" i="6"/>
  <c r="H194" i="6"/>
  <c r="H202" i="6"/>
  <c r="H210" i="6"/>
  <c r="H218" i="6"/>
  <c r="H226" i="6"/>
  <c r="H234" i="6"/>
  <c r="H242" i="6"/>
  <c r="H250" i="6"/>
  <c r="H258" i="6"/>
  <c r="H266" i="6"/>
  <c r="H274" i="6"/>
  <c r="H282" i="6"/>
  <c r="H290" i="6"/>
  <c r="H298" i="6"/>
  <c r="H306" i="6"/>
  <c r="H314" i="6"/>
  <c r="H322" i="6"/>
  <c r="H330" i="6"/>
  <c r="H338" i="6"/>
  <c r="H346" i="6"/>
  <c r="H354" i="6"/>
  <c r="H362" i="6"/>
  <c r="H370" i="6"/>
  <c r="H378" i="6"/>
  <c r="H386" i="6"/>
  <c r="H394" i="6"/>
  <c r="H402" i="6"/>
  <c r="H410" i="6"/>
  <c r="H418" i="6"/>
  <c r="H426" i="6"/>
  <c r="H434" i="6"/>
  <c r="H442" i="6"/>
  <c r="H450" i="6"/>
  <c r="H458" i="6"/>
  <c r="H466" i="6"/>
  <c r="H474" i="6"/>
  <c r="H482" i="6"/>
  <c r="H490" i="6"/>
  <c r="H498" i="6"/>
  <c r="H506" i="6"/>
  <c r="H514" i="6"/>
  <c r="H522" i="6"/>
  <c r="H530" i="6"/>
  <c r="H538" i="6"/>
  <c r="H546" i="6"/>
  <c r="H554" i="6"/>
  <c r="H562" i="6"/>
  <c r="H570" i="6"/>
  <c r="H578" i="6"/>
  <c r="H586" i="6"/>
  <c r="H594" i="6"/>
  <c r="H602" i="6"/>
  <c r="H610" i="6"/>
  <c r="H618" i="6"/>
  <c r="H626" i="6"/>
  <c r="H634" i="6"/>
  <c r="H642" i="6"/>
  <c r="H650" i="6"/>
  <c r="H658" i="6"/>
  <c r="H666" i="6"/>
  <c r="H674" i="6"/>
  <c r="H682" i="6"/>
  <c r="H690" i="6"/>
  <c r="H698" i="6"/>
  <c r="H706" i="6"/>
  <c r="H714" i="6"/>
  <c r="H722" i="6"/>
  <c r="H730" i="6"/>
  <c r="H738" i="6"/>
  <c r="H746" i="6"/>
  <c r="H754" i="6"/>
  <c r="H762" i="6"/>
  <c r="H770" i="6"/>
  <c r="H778" i="6"/>
  <c r="H786" i="6"/>
  <c r="H794" i="6"/>
  <c r="H802" i="6"/>
  <c r="H810" i="6"/>
  <c r="H818" i="6"/>
  <c r="H826" i="6"/>
  <c r="H834" i="6"/>
  <c r="H842" i="6"/>
  <c r="H850" i="6"/>
  <c r="H858" i="6"/>
  <c r="H866" i="6"/>
  <c r="H874" i="6"/>
  <c r="H882" i="6"/>
  <c r="H890" i="6"/>
  <c r="H898" i="6"/>
  <c r="H906" i="6"/>
  <c r="H914" i="6"/>
  <c r="H922" i="6"/>
  <c r="H930" i="6"/>
  <c r="H938" i="6"/>
  <c r="H946" i="6"/>
  <c r="H954" i="6"/>
  <c r="H962" i="6"/>
  <c r="H970" i="6"/>
  <c r="H978" i="6"/>
  <c r="H986" i="6"/>
  <c r="H994" i="6"/>
  <c r="H1002" i="6"/>
  <c r="H1010" i="6"/>
  <c r="H1018" i="6"/>
  <c r="H1026" i="6"/>
  <c r="H1034" i="6"/>
  <c r="H1042" i="6"/>
  <c r="H1050" i="6"/>
  <c r="H1058" i="6"/>
  <c r="H1066" i="6"/>
  <c r="H1074" i="6"/>
  <c r="H1082" i="6"/>
  <c r="H1090" i="6"/>
  <c r="H1098" i="6"/>
  <c r="H1106" i="6"/>
  <c r="H1114" i="6"/>
  <c r="H1122" i="6"/>
  <c r="H1130" i="6"/>
  <c r="H1138" i="6"/>
  <c r="H1146" i="6"/>
  <c r="H1154" i="6"/>
  <c r="H1162" i="6"/>
  <c r="H1170" i="6"/>
  <c r="H1178" i="6"/>
  <c r="H1186" i="6"/>
  <c r="H1194" i="6"/>
  <c r="H1202" i="6"/>
  <c r="H1210" i="6"/>
  <c r="H1218" i="6"/>
  <c r="H1226" i="6"/>
  <c r="H1234" i="6"/>
  <c r="H1242" i="6"/>
  <c r="H1250" i="6"/>
  <c r="H1258" i="6"/>
  <c r="H1266" i="6"/>
  <c r="H1274" i="6"/>
  <c r="H1282" i="6"/>
  <c r="H1290" i="6"/>
  <c r="H1298" i="6"/>
  <c r="H1306" i="6"/>
  <c r="H1314" i="6"/>
  <c r="H1322" i="6"/>
  <c r="H1330" i="6"/>
  <c r="H1338" i="6"/>
  <c r="H1346" i="6"/>
  <c r="H1354" i="6"/>
  <c r="H1362" i="6"/>
  <c r="H1370" i="6"/>
  <c r="H1378" i="6"/>
  <c r="H1386" i="6"/>
  <c r="H1394" i="6"/>
  <c r="H1402" i="6"/>
  <c r="H1410" i="6"/>
  <c r="H1418" i="6"/>
  <c r="H1426" i="6"/>
  <c r="H1434" i="6"/>
  <c r="H1442" i="6"/>
  <c r="H1450" i="6"/>
  <c r="H1458" i="6"/>
  <c r="H1466" i="6"/>
  <c r="H1474" i="6"/>
  <c r="H1482" i="6"/>
  <c r="H1490" i="6"/>
  <c r="H1498" i="6"/>
  <c r="H1506" i="6"/>
  <c r="H1514" i="6"/>
  <c r="H1522" i="6"/>
  <c r="H1530" i="6"/>
  <c r="H1538" i="6"/>
  <c r="H1546" i="6"/>
  <c r="H1554" i="6"/>
  <c r="H1562" i="6"/>
  <c r="H1570" i="6"/>
  <c r="H1578" i="6"/>
  <c r="H1586" i="6"/>
  <c r="H1594" i="6"/>
  <c r="H1602" i="6"/>
  <c r="H11" i="6"/>
  <c r="H22" i="6"/>
  <c r="H33" i="6"/>
  <c r="H42" i="6"/>
  <c r="H51" i="6"/>
  <c r="H59" i="6"/>
  <c r="H67" i="6"/>
  <c r="H75" i="6"/>
  <c r="H83" i="6"/>
  <c r="H91" i="6"/>
  <c r="H99" i="6"/>
  <c r="H107" i="6"/>
  <c r="H115" i="6"/>
  <c r="H123" i="6"/>
  <c r="H131" i="6"/>
  <c r="H139" i="6"/>
  <c r="H147" i="6"/>
  <c r="H155" i="6"/>
  <c r="H163" i="6"/>
  <c r="H171" i="6"/>
  <c r="H179" i="6"/>
  <c r="H187" i="6"/>
  <c r="H195" i="6"/>
  <c r="H203" i="6"/>
  <c r="H211" i="6"/>
  <c r="H219" i="6"/>
  <c r="H227" i="6"/>
  <c r="H235" i="6"/>
  <c r="H243" i="6"/>
  <c r="H251" i="6"/>
  <c r="H259" i="6"/>
  <c r="H267" i="6"/>
  <c r="H275" i="6"/>
  <c r="H283" i="6"/>
  <c r="H291" i="6"/>
  <c r="H299" i="6"/>
  <c r="H307" i="6"/>
  <c r="H315" i="6"/>
  <c r="H323" i="6"/>
  <c r="H331" i="6"/>
  <c r="H339" i="6"/>
  <c r="H347" i="6"/>
  <c r="H355" i="6"/>
  <c r="H363" i="6"/>
  <c r="H371" i="6"/>
  <c r="H379" i="6"/>
  <c r="H387" i="6"/>
  <c r="H395" i="6"/>
  <c r="H403" i="6"/>
  <c r="H411" i="6"/>
  <c r="H419" i="6"/>
  <c r="H427" i="6"/>
  <c r="H435" i="6"/>
  <c r="H443" i="6"/>
  <c r="H451" i="6"/>
  <c r="H459" i="6"/>
  <c r="H467" i="6"/>
  <c r="H475" i="6"/>
  <c r="H483" i="6"/>
  <c r="H491" i="6"/>
  <c r="H499" i="6"/>
  <c r="H507" i="6"/>
  <c r="H515" i="6"/>
  <c r="H523" i="6"/>
  <c r="H531" i="6"/>
  <c r="H539" i="6"/>
  <c r="H547" i="6"/>
  <c r="H555" i="6"/>
  <c r="H563" i="6"/>
  <c r="H571" i="6"/>
  <c r="H579" i="6"/>
  <c r="H587" i="6"/>
  <c r="H595" i="6"/>
  <c r="H603" i="6"/>
  <c r="H611" i="6"/>
  <c r="H619" i="6"/>
  <c r="H627" i="6"/>
  <c r="H635" i="6"/>
  <c r="H643" i="6"/>
  <c r="H651" i="6"/>
  <c r="H659" i="6"/>
  <c r="H667" i="6"/>
  <c r="H675" i="6"/>
  <c r="H683" i="6"/>
  <c r="H691" i="6"/>
  <c r="H699" i="6"/>
  <c r="H707" i="6"/>
  <c r="H715" i="6"/>
  <c r="H723" i="6"/>
  <c r="H731" i="6"/>
  <c r="H739" i="6"/>
  <c r="H747" i="6"/>
  <c r="H755" i="6"/>
  <c r="H763" i="6"/>
  <c r="H771" i="6"/>
  <c r="H779" i="6"/>
  <c r="H787" i="6"/>
  <c r="H795" i="6"/>
  <c r="H803" i="6"/>
  <c r="H811" i="6"/>
  <c r="H819" i="6"/>
  <c r="H827" i="6"/>
  <c r="H835" i="6"/>
  <c r="H843" i="6"/>
  <c r="H851" i="6"/>
  <c r="H859" i="6"/>
  <c r="H867" i="6"/>
  <c r="H875" i="6"/>
  <c r="H883" i="6"/>
  <c r="H891" i="6"/>
  <c r="H899" i="6"/>
  <c r="H907" i="6"/>
  <c r="H915" i="6"/>
  <c r="H923" i="6"/>
  <c r="H931" i="6"/>
  <c r="H939" i="6"/>
  <c r="H947" i="6"/>
  <c r="H955" i="6"/>
  <c r="H963" i="6"/>
  <c r="H971" i="6"/>
  <c r="H979" i="6"/>
  <c r="H987" i="6"/>
  <c r="H995" i="6"/>
  <c r="H1003" i="6"/>
  <c r="H1011" i="6"/>
  <c r="H1019" i="6"/>
  <c r="H1027" i="6"/>
  <c r="H1035" i="6"/>
  <c r="H1043" i="6"/>
  <c r="H1051" i="6"/>
  <c r="H1059" i="6"/>
  <c r="H1067" i="6"/>
  <c r="H1075" i="6"/>
  <c r="H1083" i="6"/>
  <c r="H1091" i="6"/>
  <c r="H1099" i="6"/>
  <c r="H1107" i="6"/>
  <c r="H1115" i="6"/>
  <c r="H1123" i="6"/>
  <c r="H1131" i="6"/>
  <c r="H1139" i="6"/>
  <c r="H1147" i="6"/>
  <c r="H1155" i="6"/>
  <c r="H1163" i="6"/>
  <c r="H1171" i="6"/>
  <c r="H1179" i="6"/>
  <c r="H1187" i="6"/>
  <c r="H1195" i="6"/>
  <c r="H1203" i="6"/>
  <c r="H1211" i="6"/>
  <c r="H1219" i="6"/>
  <c r="H1227" i="6"/>
  <c r="H1235" i="6"/>
  <c r="H1243" i="6"/>
  <c r="H1251" i="6"/>
  <c r="H1259" i="6"/>
  <c r="H1267" i="6"/>
  <c r="H1275" i="6"/>
  <c r="H1283" i="6"/>
  <c r="H1291" i="6"/>
  <c r="H1299" i="6"/>
  <c r="H1307" i="6"/>
  <c r="H1315" i="6"/>
  <c r="H1323" i="6"/>
  <c r="H1331" i="6"/>
  <c r="H1339" i="6"/>
  <c r="H1347" i="6"/>
  <c r="H1355" i="6"/>
  <c r="H1363" i="6"/>
  <c r="H1371" i="6"/>
  <c r="H1379" i="6"/>
  <c r="H1387" i="6"/>
  <c r="H1395" i="6"/>
  <c r="H1403" i="6"/>
  <c r="H1411" i="6"/>
  <c r="H1419" i="6"/>
  <c r="H1427" i="6"/>
  <c r="H1435" i="6"/>
  <c r="H1443" i="6"/>
  <c r="H1451" i="6"/>
  <c r="H1459" i="6"/>
  <c r="H1467" i="6"/>
  <c r="H1475" i="6"/>
  <c r="H1483" i="6"/>
  <c r="H1491" i="6"/>
  <c r="H1499" i="6"/>
  <c r="H1507" i="6"/>
  <c r="H1515" i="6"/>
  <c r="H1523" i="6"/>
  <c r="H1531" i="6"/>
  <c r="H1539" i="6"/>
  <c r="H1547" i="6"/>
  <c r="H1555" i="6"/>
  <c r="H1563" i="6"/>
  <c r="H1571" i="6"/>
  <c r="H1579" i="6"/>
  <c r="H1587" i="6"/>
  <c r="H1595" i="6"/>
  <c r="H1603" i="6"/>
  <c r="H13" i="6"/>
  <c r="H24" i="6"/>
  <c r="H34" i="6"/>
  <c r="H43" i="6"/>
  <c r="H52" i="6"/>
  <c r="H60" i="6"/>
  <c r="H68" i="6"/>
  <c r="H76" i="6"/>
  <c r="H84" i="6"/>
  <c r="H92" i="6"/>
  <c r="H100" i="6"/>
  <c r="H108" i="6"/>
  <c r="H116" i="6"/>
  <c r="H124" i="6"/>
  <c r="H132" i="6"/>
  <c r="H140" i="6"/>
  <c r="H148" i="6"/>
  <c r="H156" i="6"/>
  <c r="H164" i="6"/>
  <c r="H172" i="6"/>
  <c r="H180" i="6"/>
  <c r="H188" i="6"/>
  <c r="H196" i="6"/>
  <c r="H204" i="6"/>
  <c r="H212" i="6"/>
  <c r="H220" i="6"/>
  <c r="H228" i="6"/>
  <c r="H236" i="6"/>
  <c r="H244" i="6"/>
  <c r="H252" i="6"/>
  <c r="H260" i="6"/>
  <c r="H268" i="6"/>
  <c r="H276" i="6"/>
  <c r="H284" i="6"/>
  <c r="H292" i="6"/>
  <c r="H300" i="6"/>
  <c r="H308" i="6"/>
  <c r="H316" i="6"/>
  <c r="H324" i="6"/>
  <c r="H332" i="6"/>
  <c r="H340" i="6"/>
  <c r="H348" i="6"/>
  <c r="H356" i="6"/>
  <c r="H364" i="6"/>
  <c r="H372" i="6"/>
  <c r="H380" i="6"/>
  <c r="H388" i="6"/>
  <c r="H396" i="6"/>
  <c r="H404" i="6"/>
  <c r="H412" i="6"/>
  <c r="H420" i="6"/>
  <c r="H428" i="6"/>
  <c r="H436" i="6"/>
  <c r="H444" i="6"/>
  <c r="H452" i="6"/>
  <c r="H460" i="6"/>
  <c r="H468" i="6"/>
  <c r="H476" i="6"/>
  <c r="H484" i="6"/>
  <c r="H492" i="6"/>
  <c r="H500" i="6"/>
  <c r="H508" i="6"/>
  <c r="H516" i="6"/>
  <c r="H524" i="6"/>
  <c r="H532" i="6"/>
  <c r="H540" i="6"/>
  <c r="H548" i="6"/>
  <c r="H556" i="6"/>
  <c r="H564" i="6"/>
  <c r="H572" i="6"/>
  <c r="H580" i="6"/>
  <c r="H588" i="6"/>
  <c r="H596" i="6"/>
  <c r="H604" i="6"/>
  <c r="H612" i="6"/>
  <c r="H620" i="6"/>
  <c r="H628" i="6"/>
  <c r="H636" i="6"/>
  <c r="H644" i="6"/>
  <c r="H652" i="6"/>
  <c r="H660" i="6"/>
  <c r="H668" i="6"/>
  <c r="H676" i="6"/>
  <c r="H684" i="6"/>
  <c r="H692" i="6"/>
  <c r="H700" i="6"/>
  <c r="H708" i="6"/>
  <c r="H716" i="6"/>
  <c r="H724" i="6"/>
  <c r="H732" i="6"/>
  <c r="H740" i="6"/>
  <c r="H748" i="6"/>
  <c r="H756" i="6"/>
  <c r="H764" i="6"/>
  <c r="H772" i="6"/>
  <c r="H780" i="6"/>
  <c r="H788" i="6"/>
  <c r="H796" i="6"/>
  <c r="H804" i="6"/>
  <c r="H812" i="6"/>
  <c r="H820" i="6"/>
  <c r="H828" i="6"/>
  <c r="H836" i="6"/>
  <c r="H844" i="6"/>
  <c r="H852" i="6"/>
  <c r="H860" i="6"/>
  <c r="H868" i="6"/>
  <c r="H876" i="6"/>
  <c r="H884" i="6"/>
  <c r="H892" i="6"/>
  <c r="H900" i="6"/>
  <c r="H908" i="6"/>
  <c r="H916" i="6"/>
  <c r="H924" i="6"/>
  <c r="H932" i="6"/>
  <c r="H940" i="6"/>
  <c r="H948" i="6"/>
  <c r="H956" i="6"/>
  <c r="H964" i="6"/>
  <c r="H972" i="6"/>
  <c r="H980" i="6"/>
  <c r="H988" i="6"/>
  <c r="H996" i="6"/>
  <c r="H1004" i="6"/>
  <c r="H1012" i="6"/>
  <c r="H1020" i="6"/>
  <c r="H1028" i="6"/>
  <c r="H1036" i="6"/>
  <c r="H1044" i="6"/>
  <c r="H1052" i="6"/>
  <c r="H1060" i="6"/>
  <c r="H1068" i="6"/>
  <c r="H1076" i="6"/>
  <c r="H1084" i="6"/>
  <c r="H1092" i="6"/>
  <c r="H1100" i="6"/>
  <c r="H1108" i="6"/>
  <c r="H1116" i="6"/>
  <c r="H1124" i="6"/>
  <c r="H1132" i="6"/>
  <c r="H1140" i="6"/>
  <c r="H1148" i="6"/>
  <c r="H1156" i="6"/>
  <c r="H1164" i="6"/>
  <c r="H1172" i="6"/>
  <c r="H1180" i="6"/>
  <c r="H1188" i="6"/>
  <c r="H1196" i="6"/>
  <c r="H1204" i="6"/>
  <c r="H1212" i="6"/>
  <c r="H1220" i="6"/>
  <c r="H1228" i="6"/>
  <c r="H1236" i="6"/>
  <c r="H1244" i="6"/>
  <c r="H1252" i="6"/>
  <c r="H1260" i="6"/>
  <c r="H1268" i="6"/>
  <c r="H1276" i="6"/>
  <c r="H1284" i="6"/>
  <c r="H1292" i="6"/>
  <c r="H1300" i="6"/>
  <c r="H1308" i="6"/>
  <c r="H1316" i="6"/>
  <c r="H1324" i="6"/>
  <c r="H1332" i="6"/>
  <c r="H1340" i="6"/>
  <c r="H1348" i="6"/>
  <c r="H1356" i="6"/>
  <c r="H1364" i="6"/>
  <c r="H1372" i="6"/>
  <c r="H1380" i="6"/>
  <c r="H1388" i="6"/>
  <c r="H1396" i="6"/>
  <c r="H1404" i="6"/>
  <c r="H1412" i="6"/>
  <c r="H1420" i="6"/>
  <c r="H1428" i="6"/>
  <c r="H1436" i="6"/>
  <c r="H1444" i="6"/>
  <c r="H1452" i="6"/>
  <c r="H1460" i="6"/>
  <c r="H1468" i="6"/>
  <c r="H1476" i="6"/>
  <c r="H1484" i="6"/>
  <c r="H1492" i="6"/>
  <c r="H1500" i="6"/>
  <c r="H1508" i="6"/>
  <c r="H1516" i="6"/>
  <c r="H1524" i="6"/>
  <c r="H1532" i="6"/>
  <c r="H1540" i="6"/>
  <c r="H1548" i="6"/>
  <c r="H1556" i="6"/>
  <c r="H1564" i="6"/>
  <c r="H1572" i="6"/>
  <c r="H1580" i="6"/>
  <c r="H1588" i="6"/>
  <c r="H1596" i="6"/>
  <c r="H14" i="6"/>
  <c r="H25" i="6"/>
  <c r="H35" i="6"/>
  <c r="H45" i="6"/>
  <c r="H53" i="6"/>
  <c r="H61" i="6"/>
  <c r="H69" i="6"/>
  <c r="H77" i="6"/>
  <c r="H85" i="6"/>
  <c r="H93" i="6"/>
  <c r="H101" i="6"/>
  <c r="H109" i="6"/>
  <c r="H117" i="6"/>
  <c r="H125" i="6"/>
  <c r="H133" i="6"/>
  <c r="H141" i="6"/>
  <c r="H149" i="6"/>
  <c r="H157" i="6"/>
  <c r="H165" i="6"/>
  <c r="H173" i="6"/>
  <c r="H181" i="6"/>
  <c r="H189" i="6"/>
  <c r="H197" i="6"/>
  <c r="H205" i="6"/>
  <c r="H213" i="6"/>
  <c r="H221" i="6"/>
  <c r="H229" i="6"/>
  <c r="H237" i="6"/>
  <c r="H245" i="6"/>
  <c r="H253" i="6"/>
  <c r="H261" i="6"/>
  <c r="H269" i="6"/>
  <c r="H277" i="6"/>
  <c r="H285" i="6"/>
  <c r="H293" i="6"/>
  <c r="H301" i="6"/>
  <c r="H309" i="6"/>
  <c r="H317" i="6"/>
  <c r="H325" i="6"/>
  <c r="H333" i="6"/>
  <c r="H341" i="6"/>
  <c r="H349" i="6"/>
  <c r="H357" i="6"/>
  <c r="H365" i="6"/>
  <c r="H373" i="6"/>
  <c r="H381" i="6"/>
  <c r="H389" i="6"/>
  <c r="H397" i="6"/>
  <c r="H405" i="6"/>
  <c r="H413" i="6"/>
  <c r="H421" i="6"/>
  <c r="H429" i="6"/>
  <c r="H437" i="6"/>
  <c r="H445" i="6"/>
  <c r="H453" i="6"/>
  <c r="H461" i="6"/>
  <c r="H469" i="6"/>
  <c r="H477" i="6"/>
  <c r="H485" i="6"/>
  <c r="H493" i="6"/>
  <c r="H501" i="6"/>
  <c r="H509" i="6"/>
  <c r="H517" i="6"/>
  <c r="H525" i="6"/>
  <c r="H533" i="6"/>
  <c r="H541" i="6"/>
  <c r="H549" i="6"/>
  <c r="H557" i="6"/>
  <c r="H565" i="6"/>
  <c r="H573" i="6"/>
  <c r="H581" i="6"/>
  <c r="H589" i="6"/>
  <c r="H597" i="6"/>
  <c r="H605" i="6"/>
  <c r="H613" i="6"/>
  <c r="H621" i="6"/>
  <c r="H629" i="6"/>
  <c r="H637" i="6"/>
  <c r="H645" i="6"/>
  <c r="H653" i="6"/>
  <c r="H661" i="6"/>
  <c r="H669" i="6"/>
  <c r="H677" i="6"/>
  <c r="H685" i="6"/>
  <c r="H693" i="6"/>
  <c r="H701" i="6"/>
  <c r="H709" i="6"/>
  <c r="H717" i="6"/>
  <c r="H725" i="6"/>
  <c r="H733" i="6"/>
  <c r="H741" i="6"/>
  <c r="H749" i="6"/>
  <c r="H757" i="6"/>
  <c r="H765" i="6"/>
  <c r="H773" i="6"/>
  <c r="H781" i="6"/>
  <c r="H789" i="6"/>
  <c r="H797" i="6"/>
  <c r="H805" i="6"/>
  <c r="H813" i="6"/>
  <c r="H821" i="6"/>
  <c r="H829" i="6"/>
  <c r="H837" i="6"/>
  <c r="H845" i="6"/>
  <c r="H853" i="6"/>
  <c r="H861" i="6"/>
  <c r="H869" i="6"/>
  <c r="H877" i="6"/>
  <c r="H885" i="6"/>
  <c r="H893" i="6"/>
  <c r="H901" i="6"/>
  <c r="H909" i="6"/>
  <c r="H917" i="6"/>
  <c r="H925" i="6"/>
  <c r="H933" i="6"/>
  <c r="H941" i="6"/>
  <c r="H949" i="6"/>
  <c r="H957" i="6"/>
  <c r="H965" i="6"/>
  <c r="H973" i="6"/>
  <c r="H981" i="6"/>
  <c r="H989" i="6"/>
  <c r="H997" i="6"/>
  <c r="H1005" i="6"/>
  <c r="H1013" i="6"/>
  <c r="H1021" i="6"/>
  <c r="H1029" i="6"/>
  <c r="H1037" i="6"/>
  <c r="H1045" i="6"/>
  <c r="H1053" i="6"/>
  <c r="H1061" i="6"/>
  <c r="H1069" i="6"/>
  <c r="H1077" i="6"/>
  <c r="H1085" i="6"/>
  <c r="H1093" i="6"/>
  <c r="H1101" i="6"/>
  <c r="H1109" i="6"/>
  <c r="H1117" i="6"/>
  <c r="H1125" i="6"/>
  <c r="H1133" i="6"/>
  <c r="H1141" i="6"/>
  <c r="H1149" i="6"/>
  <c r="H1157" i="6"/>
  <c r="H1165" i="6"/>
  <c r="H1173" i="6"/>
  <c r="H1181" i="6"/>
  <c r="H1189" i="6"/>
  <c r="H1197" i="6"/>
  <c r="H1205" i="6"/>
  <c r="H1213" i="6"/>
  <c r="H1221" i="6"/>
  <c r="H1229" i="6"/>
  <c r="H1237" i="6"/>
  <c r="H1245" i="6"/>
  <c r="H1253" i="6"/>
  <c r="H1261" i="6"/>
  <c r="H1269" i="6"/>
  <c r="H1277" i="6"/>
  <c r="H1285" i="6"/>
  <c r="H1293" i="6"/>
  <c r="H1301" i="6"/>
  <c r="H1309" i="6"/>
  <c r="H1317" i="6"/>
  <c r="H1325" i="6"/>
  <c r="H1333" i="6"/>
  <c r="H1341" i="6"/>
  <c r="H1349" i="6"/>
  <c r="H1357" i="6"/>
  <c r="H1365" i="6"/>
  <c r="H1373" i="6"/>
  <c r="H1381" i="6"/>
  <c r="H1389" i="6"/>
  <c r="H1397" i="6"/>
  <c r="H1405" i="6"/>
  <c r="H1413" i="6"/>
  <c r="H1421" i="6"/>
  <c r="H1429" i="6"/>
  <c r="H1437" i="6"/>
  <c r="H1445" i="6"/>
  <c r="H1453" i="6"/>
  <c r="H1461" i="6"/>
  <c r="H1469" i="6"/>
  <c r="H1477" i="6"/>
  <c r="H1485" i="6"/>
  <c r="H1493" i="6"/>
  <c r="H1501" i="6"/>
  <c r="H1509" i="6"/>
  <c r="H1517" i="6"/>
  <c r="H1525" i="6"/>
  <c r="H1533" i="6"/>
  <c r="H1541" i="6"/>
  <c r="H1549" i="6"/>
  <c r="H1557" i="6"/>
  <c r="H1565" i="6"/>
  <c r="H1573" i="6"/>
  <c r="H1581" i="6"/>
  <c r="H1589" i="6"/>
  <c r="H1597" i="6"/>
  <c r="H16" i="6"/>
  <c r="H37" i="6"/>
  <c r="H54" i="6"/>
  <c r="H70" i="6"/>
  <c r="H86" i="6"/>
  <c r="H102" i="6"/>
  <c r="H118" i="6"/>
  <c r="H134" i="6"/>
  <c r="H150" i="6"/>
  <c r="H166" i="6"/>
  <c r="H182" i="6"/>
  <c r="H198" i="6"/>
  <c r="H214" i="6"/>
  <c r="H230" i="6"/>
  <c r="H246" i="6"/>
  <c r="H262" i="6"/>
  <c r="H278" i="6"/>
  <c r="H294" i="6"/>
  <c r="H310" i="6"/>
  <c r="H326" i="6"/>
  <c r="H342" i="6"/>
  <c r="H358" i="6"/>
  <c r="H374" i="6"/>
  <c r="H390" i="6"/>
  <c r="H406" i="6"/>
  <c r="H422" i="6"/>
  <c r="H438" i="6"/>
  <c r="H454" i="6"/>
  <c r="H470" i="6"/>
  <c r="H486" i="6"/>
  <c r="H502" i="6"/>
  <c r="H518" i="6"/>
  <c r="H534" i="6"/>
  <c r="H550" i="6"/>
  <c r="H566" i="6"/>
  <c r="H582" i="6"/>
  <c r="H598" i="6"/>
  <c r="H614" i="6"/>
  <c r="H630" i="6"/>
  <c r="H646" i="6"/>
  <c r="H662" i="6"/>
  <c r="H678" i="6"/>
  <c r="H694" i="6"/>
  <c r="H710" i="6"/>
  <c r="H726" i="6"/>
  <c r="H742" i="6"/>
  <c r="H758" i="6"/>
  <c r="H774" i="6"/>
  <c r="H790" i="6"/>
  <c r="H806" i="6"/>
  <c r="H822" i="6"/>
  <c r="H838" i="6"/>
  <c r="H854" i="6"/>
  <c r="H870" i="6"/>
  <c r="H886" i="6"/>
  <c r="H902" i="6"/>
  <c r="H918" i="6"/>
  <c r="H934" i="6"/>
  <c r="H950" i="6"/>
  <c r="H966" i="6"/>
  <c r="H982" i="6"/>
  <c r="H998" i="6"/>
  <c r="H1014" i="6"/>
  <c r="H1030" i="6"/>
  <c r="H1046" i="6"/>
  <c r="H1062" i="6"/>
  <c r="H1078" i="6"/>
  <c r="H1094" i="6"/>
  <c r="H1110" i="6"/>
  <c r="H1126" i="6"/>
  <c r="H1142" i="6"/>
  <c r="H1158" i="6"/>
  <c r="H1174" i="6"/>
  <c r="H1190" i="6"/>
  <c r="H1206" i="6"/>
  <c r="H1222" i="6"/>
  <c r="H1238" i="6"/>
  <c r="H1254" i="6"/>
  <c r="H1270" i="6"/>
  <c r="H1286" i="6"/>
  <c r="H1302" i="6"/>
  <c r="H1318" i="6"/>
  <c r="H1334" i="6"/>
  <c r="H1350" i="6"/>
  <c r="H1366" i="6"/>
  <c r="H1382" i="6"/>
  <c r="H1398" i="6"/>
  <c r="H1414" i="6"/>
  <c r="H1430" i="6"/>
  <c r="H1446" i="6"/>
  <c r="H1462" i="6"/>
  <c r="H1478" i="6"/>
  <c r="H1494" i="6"/>
  <c r="H1510" i="6"/>
  <c r="H1526" i="6"/>
  <c r="H1542" i="6"/>
  <c r="H1558" i="6"/>
  <c r="H1574" i="6"/>
  <c r="H1590" i="6"/>
  <c r="H17" i="6"/>
  <c r="H38" i="6"/>
  <c r="H55" i="6"/>
  <c r="H71" i="6"/>
  <c r="H87" i="6"/>
  <c r="H103" i="6"/>
  <c r="H119" i="6"/>
  <c r="H135" i="6"/>
  <c r="H151" i="6"/>
  <c r="H167" i="6"/>
  <c r="H183" i="6"/>
  <c r="H199" i="6"/>
  <c r="H215" i="6"/>
  <c r="H231" i="6"/>
  <c r="H247" i="6"/>
  <c r="H263" i="6"/>
  <c r="H279" i="6"/>
  <c r="H295" i="6"/>
  <c r="H311" i="6"/>
  <c r="H327" i="6"/>
  <c r="H343" i="6"/>
  <c r="H359" i="6"/>
  <c r="H375" i="6"/>
  <c r="H391" i="6"/>
  <c r="H407" i="6"/>
  <c r="H423" i="6"/>
  <c r="H439" i="6"/>
  <c r="H455" i="6"/>
  <c r="H471" i="6"/>
  <c r="H487" i="6"/>
  <c r="H503" i="6"/>
  <c r="H519" i="6"/>
  <c r="H535" i="6"/>
  <c r="H551" i="6"/>
  <c r="H567" i="6"/>
  <c r="H583" i="6"/>
  <c r="H599" i="6"/>
  <c r="H615" i="6"/>
  <c r="H631" i="6"/>
  <c r="H647" i="6"/>
  <c r="H663" i="6"/>
  <c r="H679" i="6"/>
  <c r="H695" i="6"/>
  <c r="H711" i="6"/>
  <c r="H727" i="6"/>
  <c r="H743" i="6"/>
  <c r="H759" i="6"/>
  <c r="H775" i="6"/>
  <c r="H791" i="6"/>
  <c r="H807" i="6"/>
  <c r="H823" i="6"/>
  <c r="H839" i="6"/>
  <c r="H855" i="6"/>
  <c r="H871" i="6"/>
  <c r="H887" i="6"/>
  <c r="H903" i="6"/>
  <c r="H919" i="6"/>
  <c r="H935" i="6"/>
  <c r="H951" i="6"/>
  <c r="H967" i="6"/>
  <c r="H983" i="6"/>
  <c r="H999" i="6"/>
  <c r="H1015" i="6"/>
  <c r="H1031" i="6"/>
  <c r="H1047" i="6"/>
  <c r="H1063" i="6"/>
  <c r="H1079" i="6"/>
  <c r="H1095" i="6"/>
  <c r="H1111" i="6"/>
  <c r="H1127" i="6"/>
  <c r="H1143" i="6"/>
  <c r="H1159" i="6"/>
  <c r="H1175" i="6"/>
  <c r="H1191" i="6"/>
  <c r="H1207" i="6"/>
  <c r="H1223" i="6"/>
  <c r="H1239" i="6"/>
  <c r="H1255" i="6"/>
  <c r="H1271" i="6"/>
  <c r="H1287" i="6"/>
  <c r="H1303" i="6"/>
  <c r="H1319" i="6"/>
  <c r="H1335" i="6"/>
  <c r="H1351" i="6"/>
  <c r="H1367" i="6"/>
  <c r="H1383" i="6"/>
  <c r="H1399" i="6"/>
  <c r="H1415" i="6"/>
  <c r="H1431" i="6"/>
  <c r="H1447" i="6"/>
  <c r="H1463" i="6"/>
  <c r="H1479" i="6"/>
  <c r="H1495" i="6"/>
  <c r="H1511" i="6"/>
  <c r="H1527" i="6"/>
  <c r="H1543" i="6"/>
  <c r="H1559" i="6"/>
  <c r="H1575" i="6"/>
  <c r="H1591" i="6"/>
  <c r="H18" i="6"/>
  <c r="H39" i="6"/>
  <c r="H56" i="6"/>
  <c r="H72" i="6"/>
  <c r="H88" i="6"/>
  <c r="H104" i="6"/>
  <c r="H120" i="6"/>
  <c r="H136" i="6"/>
  <c r="H152" i="6"/>
  <c r="H168" i="6"/>
  <c r="H184" i="6"/>
  <c r="H200" i="6"/>
  <c r="H216" i="6"/>
  <c r="H232" i="6"/>
  <c r="H248" i="6"/>
  <c r="H264" i="6"/>
  <c r="H280" i="6"/>
  <c r="H296" i="6"/>
  <c r="H312" i="6"/>
  <c r="H328" i="6"/>
  <c r="H344" i="6"/>
  <c r="H360" i="6"/>
  <c r="H376" i="6"/>
  <c r="H392" i="6"/>
  <c r="H408" i="6"/>
  <c r="H424" i="6"/>
  <c r="H440" i="6"/>
  <c r="H456" i="6"/>
  <c r="H472" i="6"/>
  <c r="H488" i="6"/>
  <c r="H504" i="6"/>
  <c r="H520" i="6"/>
  <c r="H536" i="6"/>
  <c r="H552" i="6"/>
  <c r="H568" i="6"/>
  <c r="H584" i="6"/>
  <c r="H600" i="6"/>
  <c r="H616" i="6"/>
  <c r="H632" i="6"/>
  <c r="H648" i="6"/>
  <c r="H664" i="6"/>
  <c r="H680" i="6"/>
  <c r="H696" i="6"/>
  <c r="H712" i="6"/>
  <c r="H728" i="6"/>
  <c r="H744" i="6"/>
  <c r="H760" i="6"/>
  <c r="H776" i="6"/>
  <c r="H792" i="6"/>
  <c r="H808" i="6"/>
  <c r="H824" i="6"/>
  <c r="H840" i="6"/>
  <c r="H856" i="6"/>
  <c r="H872" i="6"/>
  <c r="H888" i="6"/>
  <c r="H904" i="6"/>
  <c r="H920" i="6"/>
  <c r="H936" i="6"/>
  <c r="H952" i="6"/>
  <c r="H968" i="6"/>
  <c r="H984" i="6"/>
  <c r="H1000" i="6"/>
  <c r="H1016" i="6"/>
  <c r="H1032" i="6"/>
  <c r="H1048" i="6"/>
  <c r="H1064" i="6"/>
  <c r="H1080" i="6"/>
  <c r="H1096" i="6"/>
  <c r="H1112" i="6"/>
  <c r="H1128" i="6"/>
  <c r="H1144" i="6"/>
  <c r="H1160" i="6"/>
  <c r="H1176" i="6"/>
  <c r="H1192" i="6"/>
  <c r="H1208" i="6"/>
  <c r="H1224" i="6"/>
  <c r="H1240" i="6"/>
  <c r="H1256" i="6"/>
  <c r="H1272" i="6"/>
  <c r="H1288" i="6"/>
  <c r="H1304" i="6"/>
  <c r="H1320" i="6"/>
  <c r="H1336" i="6"/>
  <c r="H1352" i="6"/>
  <c r="H1368" i="6"/>
  <c r="H1384" i="6"/>
  <c r="H1400" i="6"/>
  <c r="H1416" i="6"/>
  <c r="H1432" i="6"/>
  <c r="H1448" i="6"/>
  <c r="H1464" i="6"/>
  <c r="H1480" i="6"/>
  <c r="H1496" i="6"/>
  <c r="H1512" i="6"/>
  <c r="H1528" i="6"/>
  <c r="H1544" i="6"/>
  <c r="H1560" i="6"/>
  <c r="H1576" i="6"/>
  <c r="H1592" i="6"/>
  <c r="H19" i="6"/>
  <c r="H40" i="6"/>
  <c r="H57" i="6"/>
  <c r="H73" i="6"/>
  <c r="H89" i="6"/>
  <c r="H105" i="6"/>
  <c r="H121" i="6"/>
  <c r="H137" i="6"/>
  <c r="H153" i="6"/>
  <c r="H169" i="6"/>
  <c r="H185" i="6"/>
  <c r="H201" i="6"/>
  <c r="H217" i="6"/>
  <c r="H233" i="6"/>
  <c r="H249" i="6"/>
  <c r="H265" i="6"/>
  <c r="H281" i="6"/>
  <c r="H297" i="6"/>
  <c r="H313" i="6"/>
  <c r="H329" i="6"/>
  <c r="H345" i="6"/>
  <c r="H361" i="6"/>
  <c r="H377" i="6"/>
  <c r="H393" i="6"/>
  <c r="H409" i="6"/>
  <c r="H425" i="6"/>
  <c r="H441" i="6"/>
  <c r="H457" i="6"/>
  <c r="H473" i="6"/>
  <c r="H489" i="6"/>
  <c r="H505" i="6"/>
  <c r="H521" i="6"/>
  <c r="H537" i="6"/>
  <c r="H553" i="6"/>
  <c r="H569" i="6"/>
  <c r="H585" i="6"/>
  <c r="H601" i="6"/>
  <c r="H617" i="6"/>
  <c r="H633" i="6"/>
  <c r="H649" i="6"/>
  <c r="H665" i="6"/>
  <c r="H681" i="6"/>
  <c r="H697" i="6"/>
  <c r="H713" i="6"/>
  <c r="H729" i="6"/>
  <c r="H745" i="6"/>
  <c r="H761" i="6"/>
  <c r="H777" i="6"/>
  <c r="H793" i="6"/>
  <c r="H809" i="6"/>
  <c r="H825" i="6"/>
  <c r="H841" i="6"/>
  <c r="H857" i="6"/>
  <c r="H873" i="6"/>
  <c r="H889" i="6"/>
  <c r="H905" i="6"/>
  <c r="H921" i="6"/>
  <c r="H937" i="6"/>
  <c r="H953" i="6"/>
  <c r="H969" i="6"/>
  <c r="H985" i="6"/>
  <c r="H1001" i="6"/>
  <c r="H1017" i="6"/>
  <c r="H1033" i="6"/>
  <c r="H1049" i="6"/>
  <c r="H1065" i="6"/>
  <c r="H1081" i="6"/>
  <c r="H1097" i="6"/>
  <c r="H1113" i="6"/>
  <c r="H1129" i="6"/>
  <c r="H1145" i="6"/>
  <c r="H1161" i="6"/>
  <c r="H1177" i="6"/>
  <c r="H1193" i="6"/>
  <c r="H1209" i="6"/>
  <c r="H1225" i="6"/>
  <c r="H1241" i="6"/>
  <c r="H1257" i="6"/>
  <c r="H1273" i="6"/>
  <c r="H1289" i="6"/>
  <c r="H1305" i="6"/>
  <c r="H1321" i="6"/>
  <c r="H1337" i="6"/>
  <c r="H1353" i="6"/>
  <c r="H1369" i="6"/>
  <c r="H1385" i="6"/>
  <c r="H1401" i="6"/>
  <c r="H1417" i="6"/>
  <c r="H1433" i="6"/>
  <c r="H1449" i="6"/>
  <c r="H1465" i="6"/>
  <c r="H1481" i="6"/>
  <c r="H1497" i="6"/>
  <c r="H1513" i="6"/>
  <c r="H1529" i="6"/>
  <c r="H1545" i="6"/>
  <c r="H1561" i="6"/>
  <c r="H1577" i="6"/>
  <c r="H1593" i="6"/>
  <c r="H6" i="6"/>
  <c r="H27" i="6"/>
  <c r="H47" i="6"/>
  <c r="H63" i="6"/>
  <c r="H79" i="6"/>
  <c r="H95" i="6"/>
  <c r="H111" i="6"/>
  <c r="H127" i="6"/>
  <c r="H143" i="6"/>
  <c r="H159" i="6"/>
  <c r="H175" i="6"/>
  <c r="H191" i="6"/>
  <c r="H207" i="6"/>
  <c r="H223" i="6"/>
  <c r="H239" i="6"/>
  <c r="H255" i="6"/>
  <c r="H271" i="6"/>
  <c r="H287" i="6"/>
  <c r="H303" i="6"/>
  <c r="H319" i="6"/>
  <c r="H335" i="6"/>
  <c r="H351" i="6"/>
  <c r="H367" i="6"/>
  <c r="H383" i="6"/>
  <c r="H399" i="6"/>
  <c r="H415" i="6"/>
  <c r="H431" i="6"/>
  <c r="H447" i="6"/>
  <c r="H463" i="6"/>
  <c r="H479" i="6"/>
  <c r="H495" i="6"/>
  <c r="H511" i="6"/>
  <c r="H527" i="6"/>
  <c r="H543" i="6"/>
  <c r="H559" i="6"/>
  <c r="H575" i="6"/>
  <c r="H591" i="6"/>
  <c r="H607" i="6"/>
  <c r="H623" i="6"/>
  <c r="H639" i="6"/>
  <c r="H655" i="6"/>
  <c r="H671" i="6"/>
  <c r="H687" i="6"/>
  <c r="H703" i="6"/>
  <c r="H719" i="6"/>
  <c r="H735" i="6"/>
  <c r="H751" i="6"/>
  <c r="H767" i="6"/>
  <c r="H783" i="6"/>
  <c r="H799" i="6"/>
  <c r="H815" i="6"/>
  <c r="H831" i="6"/>
  <c r="H847" i="6"/>
  <c r="H863" i="6"/>
  <c r="H879" i="6"/>
  <c r="H895" i="6"/>
  <c r="H911" i="6"/>
  <c r="H927" i="6"/>
  <c r="H943" i="6"/>
  <c r="H959" i="6"/>
  <c r="H975" i="6"/>
  <c r="H991" i="6"/>
  <c r="H1007" i="6"/>
  <c r="H1023" i="6"/>
  <c r="H1039" i="6"/>
  <c r="H1055" i="6"/>
  <c r="H1071" i="6"/>
  <c r="H1087" i="6"/>
  <c r="H1103" i="6"/>
  <c r="H1119" i="6"/>
  <c r="H1135" i="6"/>
  <c r="H1151" i="6"/>
  <c r="H1167" i="6"/>
  <c r="H1183" i="6"/>
  <c r="H1199" i="6"/>
  <c r="H1215" i="6"/>
  <c r="H1231" i="6"/>
  <c r="H1247" i="6"/>
  <c r="H1263" i="6"/>
  <c r="H1279" i="6"/>
  <c r="H1295" i="6"/>
  <c r="H1311" i="6"/>
  <c r="H1327" i="6"/>
  <c r="H1343" i="6"/>
  <c r="H1359" i="6"/>
  <c r="H1375" i="6"/>
  <c r="H1391" i="6"/>
  <c r="H1407" i="6"/>
  <c r="H1423" i="6"/>
  <c r="H1439" i="6"/>
  <c r="H1455" i="6"/>
  <c r="H1471" i="6"/>
  <c r="H1487" i="6"/>
  <c r="H1503" i="6"/>
  <c r="H1519" i="6"/>
  <c r="H1535" i="6"/>
  <c r="H1551" i="6"/>
  <c r="H1567" i="6"/>
  <c r="H1583" i="6"/>
  <c r="H1599" i="6"/>
  <c r="H9" i="6"/>
  <c r="H64" i="6"/>
  <c r="H110" i="6"/>
  <c r="H145" i="6"/>
  <c r="H192" i="6"/>
  <c r="H238" i="6"/>
  <c r="H273" i="6"/>
  <c r="H320" i="6"/>
  <c r="H366" i="6"/>
  <c r="H401" i="6"/>
  <c r="H448" i="6"/>
  <c r="H494" i="6"/>
  <c r="H529" i="6"/>
  <c r="H576" i="6"/>
  <c r="H622" i="6"/>
  <c r="H657" i="6"/>
  <c r="H704" i="6"/>
  <c r="H750" i="6"/>
  <c r="H785" i="6"/>
  <c r="H832" i="6"/>
  <c r="H878" i="6"/>
  <c r="H913" i="6"/>
  <c r="H960" i="6"/>
  <c r="H1006" i="6"/>
  <c r="H1041" i="6"/>
  <c r="H1088" i="6"/>
  <c r="H1134" i="6"/>
  <c r="H1169" i="6"/>
  <c r="H1216" i="6"/>
  <c r="H1262" i="6"/>
  <c r="H1297" i="6"/>
  <c r="H1344" i="6"/>
  <c r="H1390" i="6"/>
  <c r="H1425" i="6"/>
  <c r="H1472" i="6"/>
  <c r="H1518" i="6"/>
  <c r="H1553" i="6"/>
  <c r="H1600" i="6"/>
  <c r="H26" i="6"/>
  <c r="H65" i="6"/>
  <c r="H112" i="6"/>
  <c r="H158" i="6"/>
  <c r="H193" i="6"/>
  <c r="H240" i="6"/>
  <c r="H286" i="6"/>
  <c r="H321" i="6"/>
  <c r="H368" i="6"/>
  <c r="H414" i="6"/>
  <c r="H449" i="6"/>
  <c r="H496" i="6"/>
  <c r="H542" i="6"/>
  <c r="H577" i="6"/>
  <c r="H624" i="6"/>
  <c r="H670" i="6"/>
  <c r="H705" i="6"/>
  <c r="H752" i="6"/>
  <c r="H798" i="6"/>
  <c r="H833" i="6"/>
  <c r="H880" i="6"/>
  <c r="H926" i="6"/>
  <c r="H961" i="6"/>
  <c r="H1008" i="6"/>
  <c r="H1054" i="6"/>
  <c r="H1089" i="6"/>
  <c r="H1136" i="6"/>
  <c r="H1182" i="6"/>
  <c r="H1217" i="6"/>
  <c r="H1264" i="6"/>
  <c r="H1310" i="6"/>
  <c r="H1345" i="6"/>
  <c r="H1392" i="6"/>
  <c r="H1438" i="6"/>
  <c r="H1473" i="6"/>
  <c r="H1520" i="6"/>
  <c r="H1566" i="6"/>
  <c r="H1601" i="6"/>
  <c r="H29" i="6"/>
  <c r="H78" i="6"/>
  <c r="H113" i="6"/>
  <c r="H160" i="6"/>
  <c r="H206" i="6"/>
  <c r="H241" i="6"/>
  <c r="H288" i="6"/>
  <c r="H334" i="6"/>
  <c r="H369" i="6"/>
  <c r="H416" i="6"/>
  <c r="H462" i="6"/>
  <c r="H497" i="6"/>
  <c r="H544" i="6"/>
  <c r="H590" i="6"/>
  <c r="H625" i="6"/>
  <c r="H672" i="6"/>
  <c r="H718" i="6"/>
  <c r="H753" i="6"/>
  <c r="H800" i="6"/>
  <c r="H846" i="6"/>
  <c r="H881" i="6"/>
  <c r="H928" i="6"/>
  <c r="H974" i="6"/>
  <c r="H1009" i="6"/>
  <c r="H1056" i="6"/>
  <c r="H1102" i="6"/>
  <c r="H1137" i="6"/>
  <c r="H1184" i="6"/>
  <c r="H1230" i="6"/>
  <c r="H1265" i="6"/>
  <c r="H1312" i="6"/>
  <c r="H1358" i="6"/>
  <c r="H1393" i="6"/>
  <c r="H1440" i="6"/>
  <c r="H1486" i="6"/>
  <c r="H1521" i="6"/>
  <c r="H1568" i="6"/>
  <c r="H30" i="6"/>
  <c r="H80" i="6"/>
  <c r="H126" i="6"/>
  <c r="H161" i="6"/>
  <c r="H208" i="6"/>
  <c r="H254" i="6"/>
  <c r="H289" i="6"/>
  <c r="H336" i="6"/>
  <c r="H382" i="6"/>
  <c r="H417" i="6"/>
  <c r="H464" i="6"/>
  <c r="H510" i="6"/>
  <c r="H545" i="6"/>
  <c r="H592" i="6"/>
  <c r="H638" i="6"/>
  <c r="H673" i="6"/>
  <c r="H720" i="6"/>
  <c r="H766" i="6"/>
  <c r="H801" i="6"/>
  <c r="H848" i="6"/>
  <c r="H894" i="6"/>
  <c r="H929" i="6"/>
  <c r="H976" i="6"/>
  <c r="H1022" i="6"/>
  <c r="H1057" i="6"/>
  <c r="H1104" i="6"/>
  <c r="H1150" i="6"/>
  <c r="H1185" i="6"/>
  <c r="H1232" i="6"/>
  <c r="H1278" i="6"/>
  <c r="H1313" i="6"/>
  <c r="H1360" i="6"/>
  <c r="H1406" i="6"/>
  <c r="H1441" i="6"/>
  <c r="H1488" i="6"/>
  <c r="H1534" i="6"/>
  <c r="H1569" i="6"/>
  <c r="H48" i="6"/>
  <c r="H94" i="6"/>
  <c r="H129" i="6"/>
  <c r="H176" i="6"/>
  <c r="H222" i="6"/>
  <c r="H257" i="6"/>
  <c r="H304" i="6"/>
  <c r="H350" i="6"/>
  <c r="H385" i="6"/>
  <c r="H432" i="6"/>
  <c r="H478" i="6"/>
  <c r="H513" i="6"/>
  <c r="H560" i="6"/>
  <c r="H606" i="6"/>
  <c r="H641" i="6"/>
  <c r="H688" i="6"/>
  <c r="H734" i="6"/>
  <c r="H769" i="6"/>
  <c r="H816" i="6"/>
  <c r="H862" i="6"/>
  <c r="H897" i="6"/>
  <c r="H944" i="6"/>
  <c r="H990" i="6"/>
  <c r="H1025" i="6"/>
  <c r="H1072" i="6"/>
  <c r="H1118" i="6"/>
  <c r="H1153" i="6"/>
  <c r="H1200" i="6"/>
  <c r="H1246" i="6"/>
  <c r="H1281" i="6"/>
  <c r="H1328" i="6"/>
  <c r="H1374" i="6"/>
  <c r="H1409" i="6"/>
  <c r="H1456" i="6"/>
  <c r="H1502" i="6"/>
  <c r="H1537" i="6"/>
  <c r="H1584" i="6"/>
  <c r="H8" i="6"/>
  <c r="H142" i="6"/>
  <c r="H256" i="6"/>
  <c r="H353" i="6"/>
  <c r="H480" i="6"/>
  <c r="H593" i="6"/>
  <c r="H702" i="6"/>
  <c r="H817" i="6"/>
  <c r="H942" i="6"/>
  <c r="H1040" i="6"/>
  <c r="H1166" i="6"/>
  <c r="H1280" i="6"/>
  <c r="H1377" i="6"/>
  <c r="H1504" i="6"/>
  <c r="H46" i="6"/>
  <c r="H144" i="6"/>
  <c r="H270" i="6"/>
  <c r="H384" i="6"/>
  <c r="H481" i="6"/>
  <c r="H608" i="6"/>
  <c r="H721" i="6"/>
  <c r="H830" i="6"/>
  <c r="H945" i="6"/>
  <c r="H1070" i="6"/>
  <c r="H1168" i="6"/>
  <c r="H1294" i="6"/>
  <c r="H1408" i="6"/>
  <c r="H1505" i="6"/>
  <c r="H49" i="6"/>
  <c r="H174" i="6"/>
  <c r="H272" i="6"/>
  <c r="H398" i="6"/>
  <c r="H512" i="6"/>
  <c r="H609" i="6"/>
  <c r="H736" i="6"/>
  <c r="H849" i="6"/>
  <c r="H958" i="6"/>
  <c r="H1073" i="6"/>
  <c r="H1198" i="6"/>
  <c r="H1296" i="6"/>
  <c r="H1422" i="6"/>
  <c r="H1536" i="6"/>
  <c r="H62" i="6"/>
  <c r="H177" i="6"/>
  <c r="H302" i="6"/>
  <c r="H400" i="6"/>
  <c r="H526" i="6"/>
  <c r="H640" i="6"/>
  <c r="H737" i="6"/>
  <c r="H864" i="6"/>
  <c r="H977" i="6"/>
  <c r="H1086" i="6"/>
  <c r="H1201" i="6"/>
  <c r="H1326" i="6"/>
  <c r="H1424" i="6"/>
  <c r="H1550" i="6"/>
  <c r="H81" i="6"/>
  <c r="H190" i="6"/>
  <c r="H305" i="6"/>
  <c r="H430" i="6"/>
  <c r="H528" i="6"/>
  <c r="H654" i="6"/>
  <c r="H768" i="6"/>
  <c r="H865" i="6"/>
  <c r="H992" i="6"/>
  <c r="H1105" i="6"/>
  <c r="H1214" i="6"/>
  <c r="H1329" i="6"/>
  <c r="H1454" i="6"/>
  <c r="H1552" i="6"/>
  <c r="H96" i="6"/>
  <c r="H209" i="6"/>
  <c r="H318" i="6"/>
  <c r="H433" i="6"/>
  <c r="H558" i="6"/>
  <c r="H656" i="6"/>
  <c r="H782" i="6"/>
  <c r="H896" i="6"/>
  <c r="H993" i="6"/>
  <c r="H1120" i="6"/>
  <c r="H1233" i="6"/>
  <c r="H1342" i="6"/>
  <c r="H1457" i="6"/>
  <c r="H1582" i="6"/>
  <c r="H97" i="6"/>
  <c r="H561" i="6"/>
  <c r="H1024" i="6"/>
  <c r="H1470" i="6"/>
  <c r="H128" i="6"/>
  <c r="H574" i="6"/>
  <c r="H1038" i="6"/>
  <c r="H1489" i="6"/>
  <c r="H5" i="6"/>
  <c r="H224" i="6"/>
  <c r="H686" i="6"/>
  <c r="H1121" i="6"/>
  <c r="H1585" i="6"/>
  <c r="H225" i="6"/>
  <c r="H689" i="6"/>
  <c r="H1152" i="6"/>
  <c r="H1598" i="6"/>
  <c r="H337" i="6"/>
  <c r="H784" i="6"/>
  <c r="H1248" i="6"/>
  <c r="H352" i="6"/>
  <c r="H814" i="6"/>
  <c r="H1249" i="6"/>
  <c r="H446" i="6"/>
  <c r="H465" i="6"/>
  <c r="H910" i="6"/>
  <c r="H912" i="6"/>
  <c r="H1361" i="6"/>
  <c r="H1376" i="6"/>
  <c r="L6" i="6"/>
  <c r="L14" i="6"/>
  <c r="L22" i="6"/>
  <c r="L7" i="6"/>
  <c r="L15" i="6"/>
  <c r="L23" i="6"/>
  <c r="L31" i="6"/>
  <c r="L39" i="6"/>
  <c r="L47" i="6"/>
  <c r="L55" i="6"/>
  <c r="L63" i="6"/>
  <c r="L71" i="6"/>
  <c r="L79" i="6"/>
  <c r="L87" i="6"/>
  <c r="L95" i="6"/>
  <c r="L103" i="6"/>
  <c r="L8" i="6"/>
  <c r="L16" i="6"/>
  <c r="L24" i="6"/>
  <c r="L32" i="6"/>
  <c r="L40" i="6"/>
  <c r="L48" i="6"/>
  <c r="L56" i="6"/>
  <c r="L64" i="6"/>
  <c r="L72" i="6"/>
  <c r="L80" i="6"/>
  <c r="L88" i="6"/>
  <c r="L96" i="6"/>
  <c r="L104" i="6"/>
  <c r="L10" i="6"/>
  <c r="L21" i="6"/>
  <c r="L34" i="6"/>
  <c r="L44" i="6"/>
  <c r="L54" i="6"/>
  <c r="L66" i="6"/>
  <c r="L76" i="6"/>
  <c r="L86" i="6"/>
  <c r="L98" i="6"/>
  <c r="L108" i="6"/>
  <c r="L116" i="6"/>
  <c r="L124" i="6"/>
  <c r="L132" i="6"/>
  <c r="L140" i="6"/>
  <c r="L148" i="6"/>
  <c r="L156" i="6"/>
  <c r="L164" i="6"/>
  <c r="L172" i="6"/>
  <c r="L180" i="6"/>
  <c r="L188" i="6"/>
  <c r="L196" i="6"/>
  <c r="L204" i="6"/>
  <c r="L212" i="6"/>
  <c r="L220" i="6"/>
  <c r="L228" i="6"/>
  <c r="L236" i="6"/>
  <c r="L244" i="6"/>
  <c r="L252" i="6"/>
  <c r="L260" i="6"/>
  <c r="L268" i="6"/>
  <c r="L276" i="6"/>
  <c r="L284" i="6"/>
  <c r="L292" i="6"/>
  <c r="L300" i="6"/>
  <c r="L308" i="6"/>
  <c r="L316" i="6"/>
  <c r="L324" i="6"/>
  <c r="L332" i="6"/>
  <c r="L340" i="6"/>
  <c r="L348" i="6"/>
  <c r="L356" i="6"/>
  <c r="L364" i="6"/>
  <c r="L372" i="6"/>
  <c r="L380" i="6"/>
  <c r="L388" i="6"/>
  <c r="L396" i="6"/>
  <c r="L404" i="6"/>
  <c r="L412" i="6"/>
  <c r="L420" i="6"/>
  <c r="L428" i="6"/>
  <c r="L436" i="6"/>
  <c r="L444" i="6"/>
  <c r="L452" i="6"/>
  <c r="L460" i="6"/>
  <c r="L468" i="6"/>
  <c r="L476" i="6"/>
  <c r="L484" i="6"/>
  <c r="L492" i="6"/>
  <c r="L500" i="6"/>
  <c r="L508" i="6"/>
  <c r="L516" i="6"/>
  <c r="L524" i="6"/>
  <c r="L532" i="6"/>
  <c r="L540" i="6"/>
  <c r="L548" i="6"/>
  <c r="L556" i="6"/>
  <c r="L564" i="6"/>
  <c r="L572" i="6"/>
  <c r="L580" i="6"/>
  <c r="L588" i="6"/>
  <c r="L596" i="6"/>
  <c r="L604" i="6"/>
  <c r="L612" i="6"/>
  <c r="L620" i="6"/>
  <c r="L628" i="6"/>
  <c r="L636" i="6"/>
  <c r="L644" i="6"/>
  <c r="L652" i="6"/>
  <c r="L660" i="6"/>
  <c r="L668" i="6"/>
  <c r="L676" i="6"/>
  <c r="L684" i="6"/>
  <c r="L692" i="6"/>
  <c r="L700" i="6"/>
  <c r="L708" i="6"/>
  <c r="L716" i="6"/>
  <c r="L724" i="6"/>
  <c r="L732" i="6"/>
  <c r="L740" i="6"/>
  <c r="L748" i="6"/>
  <c r="L756" i="6"/>
  <c r="L764" i="6"/>
  <c r="L772" i="6"/>
  <c r="L780" i="6"/>
  <c r="L788" i="6"/>
  <c r="L796" i="6"/>
  <c r="L804" i="6"/>
  <c r="L812" i="6"/>
  <c r="L820" i="6"/>
  <c r="L828" i="6"/>
  <c r="L836" i="6"/>
  <c r="L844" i="6"/>
  <c r="L852" i="6"/>
  <c r="L860" i="6"/>
  <c r="L868" i="6"/>
  <c r="L876" i="6"/>
  <c r="L884" i="6"/>
  <c r="L892" i="6"/>
  <c r="L900" i="6"/>
  <c r="L908" i="6"/>
  <c r="L916" i="6"/>
  <c r="L924" i="6"/>
  <c r="L932" i="6"/>
  <c r="L940" i="6"/>
  <c r="L948" i="6"/>
  <c r="L956" i="6"/>
  <c r="L964" i="6"/>
  <c r="L972" i="6"/>
  <c r="L980" i="6"/>
  <c r="L988" i="6"/>
  <c r="L996" i="6"/>
  <c r="L1004" i="6"/>
  <c r="L1012" i="6"/>
  <c r="L1020" i="6"/>
  <c r="L1028" i="6"/>
  <c r="L1036" i="6"/>
  <c r="L1044" i="6"/>
  <c r="L1052" i="6"/>
  <c r="L1060" i="6"/>
  <c r="L1068" i="6"/>
  <c r="L1076" i="6"/>
  <c r="L1084" i="6"/>
  <c r="L1092" i="6"/>
  <c r="L1100" i="6"/>
  <c r="L1108" i="6"/>
  <c r="L1116" i="6"/>
  <c r="L1124" i="6"/>
  <c r="L1132" i="6"/>
  <c r="L1140" i="6"/>
  <c r="L1148" i="6"/>
  <c r="L1156" i="6"/>
  <c r="L1164" i="6"/>
  <c r="L1172" i="6"/>
  <c r="L1180" i="6"/>
  <c r="L1188" i="6"/>
  <c r="L1196" i="6"/>
  <c r="L1204" i="6"/>
  <c r="L1212" i="6"/>
  <c r="L1220" i="6"/>
  <c r="L1228" i="6"/>
  <c r="L1236" i="6"/>
  <c r="L1244" i="6"/>
  <c r="L1252" i="6"/>
  <c r="L1260" i="6"/>
  <c r="L1268" i="6"/>
  <c r="L1276" i="6"/>
  <c r="L1284" i="6"/>
  <c r="L1292" i="6"/>
  <c r="L1300" i="6"/>
  <c r="L1308" i="6"/>
  <c r="L1316" i="6"/>
  <c r="L1324" i="6"/>
  <c r="L1332" i="6"/>
  <c r="L1340" i="6"/>
  <c r="L1348" i="6"/>
  <c r="L1356" i="6"/>
  <c r="L11" i="6"/>
  <c r="L25" i="6"/>
  <c r="L35" i="6"/>
  <c r="L45" i="6"/>
  <c r="L57" i="6"/>
  <c r="L67" i="6"/>
  <c r="L77" i="6"/>
  <c r="L89" i="6"/>
  <c r="L99" i="6"/>
  <c r="L109" i="6"/>
  <c r="L117" i="6"/>
  <c r="L125" i="6"/>
  <c r="L133" i="6"/>
  <c r="L141" i="6"/>
  <c r="L149" i="6"/>
  <c r="L157" i="6"/>
  <c r="L165" i="6"/>
  <c r="L173" i="6"/>
  <c r="L181" i="6"/>
  <c r="L189" i="6"/>
  <c r="L197" i="6"/>
  <c r="L205" i="6"/>
  <c r="L213" i="6"/>
  <c r="L221" i="6"/>
  <c r="L229" i="6"/>
  <c r="L237" i="6"/>
  <c r="L245" i="6"/>
  <c r="L253" i="6"/>
  <c r="L261" i="6"/>
  <c r="L269" i="6"/>
  <c r="L277" i="6"/>
  <c r="L285" i="6"/>
  <c r="L293" i="6"/>
  <c r="L301" i="6"/>
  <c r="L309" i="6"/>
  <c r="L317" i="6"/>
  <c r="L325" i="6"/>
  <c r="L333" i="6"/>
  <c r="L341" i="6"/>
  <c r="L349" i="6"/>
  <c r="L357" i="6"/>
  <c r="L365" i="6"/>
  <c r="L373" i="6"/>
  <c r="L381" i="6"/>
  <c r="L389" i="6"/>
  <c r="L397" i="6"/>
  <c r="L405" i="6"/>
  <c r="L413" i="6"/>
  <c r="L421" i="6"/>
  <c r="L429" i="6"/>
  <c r="L437" i="6"/>
  <c r="L445" i="6"/>
  <c r="L453" i="6"/>
  <c r="L461" i="6"/>
  <c r="L469" i="6"/>
  <c r="L477" i="6"/>
  <c r="L485" i="6"/>
  <c r="L493" i="6"/>
  <c r="L501" i="6"/>
  <c r="L509" i="6"/>
  <c r="L517" i="6"/>
  <c r="L525" i="6"/>
  <c r="L533" i="6"/>
  <c r="L541" i="6"/>
  <c r="L549" i="6"/>
  <c r="L557" i="6"/>
  <c r="L565" i="6"/>
  <c r="L573" i="6"/>
  <c r="L581" i="6"/>
  <c r="L589" i="6"/>
  <c r="L597" i="6"/>
  <c r="L605" i="6"/>
  <c r="L613" i="6"/>
  <c r="L621" i="6"/>
  <c r="L629" i="6"/>
  <c r="L637" i="6"/>
  <c r="L645" i="6"/>
  <c r="L653" i="6"/>
  <c r="L661" i="6"/>
  <c r="L669" i="6"/>
  <c r="L677" i="6"/>
  <c r="L685" i="6"/>
  <c r="L693" i="6"/>
  <c r="L701" i="6"/>
  <c r="L709" i="6"/>
  <c r="L717" i="6"/>
  <c r="L725" i="6"/>
  <c r="L733" i="6"/>
  <c r="L741" i="6"/>
  <c r="L749" i="6"/>
  <c r="L757" i="6"/>
  <c r="L765" i="6"/>
  <c r="L773" i="6"/>
  <c r="L781" i="6"/>
  <c r="L789" i="6"/>
  <c r="L797" i="6"/>
  <c r="L805" i="6"/>
  <c r="L813" i="6"/>
  <c r="L821" i="6"/>
  <c r="L829" i="6"/>
  <c r="L837" i="6"/>
  <c r="L845" i="6"/>
  <c r="L853" i="6"/>
  <c r="L861" i="6"/>
  <c r="L869" i="6"/>
  <c r="L877" i="6"/>
  <c r="L885" i="6"/>
  <c r="L893" i="6"/>
  <c r="L901" i="6"/>
  <c r="L909" i="6"/>
  <c r="L917" i="6"/>
  <c r="L925" i="6"/>
  <c r="L933" i="6"/>
  <c r="L941" i="6"/>
  <c r="L949" i="6"/>
  <c r="L957" i="6"/>
  <c r="L965" i="6"/>
  <c r="L973" i="6"/>
  <c r="L981" i="6"/>
  <c r="L989" i="6"/>
  <c r="L997" i="6"/>
  <c r="L1005" i="6"/>
  <c r="L1013" i="6"/>
  <c r="L1021" i="6"/>
  <c r="L1029" i="6"/>
  <c r="L1037" i="6"/>
  <c r="L1045" i="6"/>
  <c r="L1053" i="6"/>
  <c r="L1061" i="6"/>
  <c r="L1069" i="6"/>
  <c r="L1077" i="6"/>
  <c r="L1085" i="6"/>
  <c r="L1093" i="6"/>
  <c r="L1101" i="6"/>
  <c r="L1109" i="6"/>
  <c r="L1117" i="6"/>
  <c r="L1125" i="6"/>
  <c r="L1133" i="6"/>
  <c r="L1141" i="6"/>
  <c r="L1149" i="6"/>
  <c r="L1157" i="6"/>
  <c r="L1165" i="6"/>
  <c r="L1173" i="6"/>
  <c r="L1181" i="6"/>
  <c r="L1189" i="6"/>
  <c r="L1197" i="6"/>
  <c r="L1205" i="6"/>
  <c r="L1213" i="6"/>
  <c r="L1221" i="6"/>
  <c r="L1229" i="6"/>
  <c r="L1237" i="6"/>
  <c r="L1245" i="6"/>
  <c r="L1253" i="6"/>
  <c r="L1261" i="6"/>
  <c r="L1269" i="6"/>
  <c r="L1277" i="6"/>
  <c r="L1285" i="6"/>
  <c r="L1293" i="6"/>
  <c r="L1301" i="6"/>
  <c r="L1309" i="6"/>
  <c r="L1317" i="6"/>
  <c r="L1325" i="6"/>
  <c r="L1333" i="6"/>
  <c r="L1341" i="6"/>
  <c r="L1349" i="6"/>
  <c r="L12" i="6"/>
  <c r="L26" i="6"/>
  <c r="L36" i="6"/>
  <c r="L46" i="6"/>
  <c r="L58" i="6"/>
  <c r="L68" i="6"/>
  <c r="L78" i="6"/>
  <c r="L90" i="6"/>
  <c r="L100" i="6"/>
  <c r="L110" i="6"/>
  <c r="L118" i="6"/>
  <c r="L126" i="6"/>
  <c r="L134" i="6"/>
  <c r="L142" i="6"/>
  <c r="L150" i="6"/>
  <c r="L158" i="6"/>
  <c r="L166" i="6"/>
  <c r="L174" i="6"/>
  <c r="L182" i="6"/>
  <c r="L190" i="6"/>
  <c r="L198" i="6"/>
  <c r="L206" i="6"/>
  <c r="L214" i="6"/>
  <c r="L222" i="6"/>
  <c r="L230" i="6"/>
  <c r="L238" i="6"/>
  <c r="L246" i="6"/>
  <c r="L254" i="6"/>
  <c r="L262" i="6"/>
  <c r="L270" i="6"/>
  <c r="L278" i="6"/>
  <c r="L286" i="6"/>
  <c r="L294" i="6"/>
  <c r="L302" i="6"/>
  <c r="L310" i="6"/>
  <c r="L318" i="6"/>
  <c r="L326" i="6"/>
  <c r="L334" i="6"/>
  <c r="L342" i="6"/>
  <c r="L350" i="6"/>
  <c r="L358" i="6"/>
  <c r="L366" i="6"/>
  <c r="L374" i="6"/>
  <c r="L382" i="6"/>
  <c r="L390" i="6"/>
  <c r="L398" i="6"/>
  <c r="L406" i="6"/>
  <c r="L414" i="6"/>
  <c r="L422" i="6"/>
  <c r="L430" i="6"/>
  <c r="L438" i="6"/>
  <c r="L446" i="6"/>
  <c r="L454" i="6"/>
  <c r="L462" i="6"/>
  <c r="L470" i="6"/>
  <c r="L478" i="6"/>
  <c r="L486" i="6"/>
  <c r="L494" i="6"/>
  <c r="L502" i="6"/>
  <c r="L510" i="6"/>
  <c r="L518" i="6"/>
  <c r="L526" i="6"/>
  <c r="L534" i="6"/>
  <c r="L542" i="6"/>
  <c r="L550" i="6"/>
  <c r="L558" i="6"/>
  <c r="L566" i="6"/>
  <c r="L574" i="6"/>
  <c r="L582" i="6"/>
  <c r="L590" i="6"/>
  <c r="L598" i="6"/>
  <c r="L606" i="6"/>
  <c r="L614" i="6"/>
  <c r="L622" i="6"/>
  <c r="L630" i="6"/>
  <c r="L638" i="6"/>
  <c r="L646" i="6"/>
  <c r="L654" i="6"/>
  <c r="L662" i="6"/>
  <c r="L670" i="6"/>
  <c r="L678" i="6"/>
  <c r="L686" i="6"/>
  <c r="L694" i="6"/>
  <c r="L702" i="6"/>
  <c r="L710" i="6"/>
  <c r="L718" i="6"/>
  <c r="L726" i="6"/>
  <c r="L734" i="6"/>
  <c r="L742" i="6"/>
  <c r="L750" i="6"/>
  <c r="L758" i="6"/>
  <c r="L766" i="6"/>
  <c r="L774" i="6"/>
  <c r="L782" i="6"/>
  <c r="L790" i="6"/>
  <c r="L798" i="6"/>
  <c r="L806" i="6"/>
  <c r="L814" i="6"/>
  <c r="L822" i="6"/>
  <c r="L830" i="6"/>
  <c r="L838" i="6"/>
  <c r="L846" i="6"/>
  <c r="L854" i="6"/>
  <c r="L862" i="6"/>
  <c r="L870" i="6"/>
  <c r="L878" i="6"/>
  <c r="L886" i="6"/>
  <c r="L894" i="6"/>
  <c r="L902" i="6"/>
  <c r="L910" i="6"/>
  <c r="L918" i="6"/>
  <c r="L926" i="6"/>
  <c r="L934" i="6"/>
  <c r="L942" i="6"/>
  <c r="L950" i="6"/>
  <c r="L958" i="6"/>
  <c r="L966" i="6"/>
  <c r="L974" i="6"/>
  <c r="L982" i="6"/>
  <c r="L990" i="6"/>
  <c r="L998" i="6"/>
  <c r="L1006" i="6"/>
  <c r="L1014" i="6"/>
  <c r="L1022" i="6"/>
  <c r="L1030" i="6"/>
  <c r="L1038" i="6"/>
  <c r="L1046" i="6"/>
  <c r="L1054" i="6"/>
  <c r="L1062" i="6"/>
  <c r="L1070" i="6"/>
  <c r="L1078" i="6"/>
  <c r="L1086" i="6"/>
  <c r="L1094" i="6"/>
  <c r="L1102" i="6"/>
  <c r="L1110" i="6"/>
  <c r="L1118" i="6"/>
  <c r="L1126" i="6"/>
  <c r="L1134" i="6"/>
  <c r="L1142" i="6"/>
  <c r="L1150" i="6"/>
  <c r="L1158" i="6"/>
  <c r="L1166" i="6"/>
  <c r="L1174" i="6"/>
  <c r="L1182" i="6"/>
  <c r="L1190" i="6"/>
  <c r="L1198" i="6"/>
  <c r="L1206" i="6"/>
  <c r="L1214" i="6"/>
  <c r="L1222" i="6"/>
  <c r="L1230" i="6"/>
  <c r="L1238" i="6"/>
  <c r="L1246" i="6"/>
  <c r="L1254" i="6"/>
  <c r="L1262" i="6"/>
  <c r="L1270" i="6"/>
  <c r="L1278" i="6"/>
  <c r="L1286" i="6"/>
  <c r="L1294" i="6"/>
  <c r="L1302" i="6"/>
  <c r="L1310" i="6"/>
  <c r="L1318" i="6"/>
  <c r="L1326" i="6"/>
  <c r="L1334" i="6"/>
  <c r="L1342" i="6"/>
  <c r="L1350" i="6"/>
  <c r="L1358" i="6"/>
  <c r="L1366" i="6"/>
  <c r="L1374" i="6"/>
  <c r="L1382" i="6"/>
  <c r="L1390" i="6"/>
  <c r="L1398" i="6"/>
  <c r="L1406" i="6"/>
  <c r="L1414" i="6"/>
  <c r="L1422" i="6"/>
  <c r="L1430" i="6"/>
  <c r="L1438" i="6"/>
  <c r="L1446" i="6"/>
  <c r="L1454" i="6"/>
  <c r="L1462" i="6"/>
  <c r="L1470" i="6"/>
  <c r="L1478" i="6"/>
  <c r="L1486" i="6"/>
  <c r="L1494" i="6"/>
  <c r="L1502" i="6"/>
  <c r="L1510" i="6"/>
  <c r="L1518" i="6"/>
  <c r="L1526" i="6"/>
  <c r="L1534" i="6"/>
  <c r="L1542" i="6"/>
  <c r="L1550" i="6"/>
  <c r="L1558" i="6"/>
  <c r="L1566" i="6"/>
  <c r="L1574" i="6"/>
  <c r="L1582" i="6"/>
  <c r="L1590" i="6"/>
  <c r="L1598" i="6"/>
  <c r="L13" i="6"/>
  <c r="L27" i="6"/>
  <c r="L37" i="6"/>
  <c r="L49" i="6"/>
  <c r="L59" i="6"/>
  <c r="L69" i="6"/>
  <c r="L81" i="6"/>
  <c r="L91" i="6"/>
  <c r="L101" i="6"/>
  <c r="L111" i="6"/>
  <c r="L119" i="6"/>
  <c r="L127" i="6"/>
  <c r="L135" i="6"/>
  <c r="L143" i="6"/>
  <c r="L151" i="6"/>
  <c r="L159" i="6"/>
  <c r="L167" i="6"/>
  <c r="L175" i="6"/>
  <c r="L183" i="6"/>
  <c r="L191" i="6"/>
  <c r="L199" i="6"/>
  <c r="L207" i="6"/>
  <c r="L215" i="6"/>
  <c r="L223" i="6"/>
  <c r="L231" i="6"/>
  <c r="L239" i="6"/>
  <c r="L247" i="6"/>
  <c r="L255" i="6"/>
  <c r="L263" i="6"/>
  <c r="L271" i="6"/>
  <c r="L279" i="6"/>
  <c r="L287" i="6"/>
  <c r="L295" i="6"/>
  <c r="L303" i="6"/>
  <c r="L311" i="6"/>
  <c r="L319" i="6"/>
  <c r="L327" i="6"/>
  <c r="L335" i="6"/>
  <c r="L343" i="6"/>
  <c r="L351" i="6"/>
  <c r="L359" i="6"/>
  <c r="L367" i="6"/>
  <c r="L375" i="6"/>
  <c r="L383" i="6"/>
  <c r="L391" i="6"/>
  <c r="L399" i="6"/>
  <c r="L407" i="6"/>
  <c r="L415" i="6"/>
  <c r="L423" i="6"/>
  <c r="L431" i="6"/>
  <c r="L439" i="6"/>
  <c r="L447" i="6"/>
  <c r="L455" i="6"/>
  <c r="L463" i="6"/>
  <c r="L471" i="6"/>
  <c r="L479" i="6"/>
  <c r="L487" i="6"/>
  <c r="L495" i="6"/>
  <c r="L503" i="6"/>
  <c r="L511" i="6"/>
  <c r="L519" i="6"/>
  <c r="L527" i="6"/>
  <c r="L535" i="6"/>
  <c r="L543" i="6"/>
  <c r="L551" i="6"/>
  <c r="L559" i="6"/>
  <c r="L567" i="6"/>
  <c r="L575" i="6"/>
  <c r="L583" i="6"/>
  <c r="L591" i="6"/>
  <c r="L599" i="6"/>
  <c r="L607" i="6"/>
  <c r="L615" i="6"/>
  <c r="L623" i="6"/>
  <c r="L631" i="6"/>
  <c r="L639" i="6"/>
  <c r="L647" i="6"/>
  <c r="L655" i="6"/>
  <c r="L663" i="6"/>
  <c r="L671" i="6"/>
  <c r="L679" i="6"/>
  <c r="L687" i="6"/>
  <c r="L695" i="6"/>
  <c r="L703" i="6"/>
  <c r="L711" i="6"/>
  <c r="L719" i="6"/>
  <c r="L727" i="6"/>
  <c r="L735" i="6"/>
  <c r="L743" i="6"/>
  <c r="L751" i="6"/>
  <c r="L759" i="6"/>
  <c r="L767" i="6"/>
  <c r="L775" i="6"/>
  <c r="L783" i="6"/>
  <c r="L791" i="6"/>
  <c r="L799" i="6"/>
  <c r="L807" i="6"/>
  <c r="L815" i="6"/>
  <c r="L823" i="6"/>
  <c r="L831" i="6"/>
  <c r="L839" i="6"/>
  <c r="L847" i="6"/>
  <c r="L855" i="6"/>
  <c r="L863" i="6"/>
  <c r="L871" i="6"/>
  <c r="L879" i="6"/>
  <c r="L887" i="6"/>
  <c r="L895" i="6"/>
  <c r="L903" i="6"/>
  <c r="L911" i="6"/>
  <c r="L919" i="6"/>
  <c r="L927" i="6"/>
  <c r="L935" i="6"/>
  <c r="L943" i="6"/>
  <c r="L951" i="6"/>
  <c r="L959" i="6"/>
  <c r="L967" i="6"/>
  <c r="L975" i="6"/>
  <c r="L983" i="6"/>
  <c r="L991" i="6"/>
  <c r="L999" i="6"/>
  <c r="L1007" i="6"/>
  <c r="L1015" i="6"/>
  <c r="L1023" i="6"/>
  <c r="L1031" i="6"/>
  <c r="L1039" i="6"/>
  <c r="L1047" i="6"/>
  <c r="L1055" i="6"/>
  <c r="L1063" i="6"/>
  <c r="L1071" i="6"/>
  <c r="L1079" i="6"/>
  <c r="L1087" i="6"/>
  <c r="L1095" i="6"/>
  <c r="L1103" i="6"/>
  <c r="L1111" i="6"/>
  <c r="L1119" i="6"/>
  <c r="L1127" i="6"/>
  <c r="L1135" i="6"/>
  <c r="L1143" i="6"/>
  <c r="L1151" i="6"/>
  <c r="L1159" i="6"/>
  <c r="L1167" i="6"/>
  <c r="L1175" i="6"/>
  <c r="L1183" i="6"/>
  <c r="L1191" i="6"/>
  <c r="L1199" i="6"/>
  <c r="L1207" i="6"/>
  <c r="L1215" i="6"/>
  <c r="L1223" i="6"/>
  <c r="L1231" i="6"/>
  <c r="L1239" i="6"/>
  <c r="L1247" i="6"/>
  <c r="L1255" i="6"/>
  <c r="L1263" i="6"/>
  <c r="L1271" i="6"/>
  <c r="L1279" i="6"/>
  <c r="L1287" i="6"/>
  <c r="L1295" i="6"/>
  <c r="L1303" i="6"/>
  <c r="L1311" i="6"/>
  <c r="L1319" i="6"/>
  <c r="L1327" i="6"/>
  <c r="L1335" i="6"/>
  <c r="L1343" i="6"/>
  <c r="L1351" i="6"/>
  <c r="L1359" i="6"/>
  <c r="L1367" i="6"/>
  <c r="L1375" i="6"/>
  <c r="L1383" i="6"/>
  <c r="L1391" i="6"/>
  <c r="L1399" i="6"/>
  <c r="L1407" i="6"/>
  <c r="L1415" i="6"/>
  <c r="L1423" i="6"/>
  <c r="L1431" i="6"/>
  <c r="L1439" i="6"/>
  <c r="L1447" i="6"/>
  <c r="L1455" i="6"/>
  <c r="L1463" i="6"/>
  <c r="L1471" i="6"/>
  <c r="L1479" i="6"/>
  <c r="L1487" i="6"/>
  <c r="L1495" i="6"/>
  <c r="L1503" i="6"/>
  <c r="L1511" i="6"/>
  <c r="L1519" i="6"/>
  <c r="L1527" i="6"/>
  <c r="L17" i="6"/>
  <c r="L28" i="6"/>
  <c r="L38" i="6"/>
  <c r="L50" i="6"/>
  <c r="L60" i="6"/>
  <c r="L70" i="6"/>
  <c r="L82" i="6"/>
  <c r="L92" i="6"/>
  <c r="L102" i="6"/>
  <c r="L112" i="6"/>
  <c r="L120" i="6"/>
  <c r="L128" i="6"/>
  <c r="L136" i="6"/>
  <c r="L144" i="6"/>
  <c r="L152" i="6"/>
  <c r="L160" i="6"/>
  <c r="L168" i="6"/>
  <c r="L176" i="6"/>
  <c r="L184" i="6"/>
  <c r="L192" i="6"/>
  <c r="L200" i="6"/>
  <c r="L208" i="6"/>
  <c r="L216" i="6"/>
  <c r="L224" i="6"/>
  <c r="L232" i="6"/>
  <c r="L240" i="6"/>
  <c r="L248" i="6"/>
  <c r="L256" i="6"/>
  <c r="L264" i="6"/>
  <c r="L272" i="6"/>
  <c r="L280" i="6"/>
  <c r="L288" i="6"/>
  <c r="L296" i="6"/>
  <c r="L304" i="6"/>
  <c r="L312" i="6"/>
  <c r="L320" i="6"/>
  <c r="L328" i="6"/>
  <c r="L336" i="6"/>
  <c r="L344" i="6"/>
  <c r="L352" i="6"/>
  <c r="L360" i="6"/>
  <c r="L368" i="6"/>
  <c r="L376" i="6"/>
  <c r="L384" i="6"/>
  <c r="L392" i="6"/>
  <c r="L400" i="6"/>
  <c r="L408" i="6"/>
  <c r="L416" i="6"/>
  <c r="L424" i="6"/>
  <c r="L432" i="6"/>
  <c r="L440" i="6"/>
  <c r="L448" i="6"/>
  <c r="L456" i="6"/>
  <c r="L464" i="6"/>
  <c r="L472" i="6"/>
  <c r="L480" i="6"/>
  <c r="L488" i="6"/>
  <c r="L496" i="6"/>
  <c r="L504" i="6"/>
  <c r="L512" i="6"/>
  <c r="L520" i="6"/>
  <c r="L528" i="6"/>
  <c r="L536" i="6"/>
  <c r="L544" i="6"/>
  <c r="L552" i="6"/>
  <c r="L560" i="6"/>
  <c r="L568" i="6"/>
  <c r="L576" i="6"/>
  <c r="L584" i="6"/>
  <c r="L592" i="6"/>
  <c r="L600" i="6"/>
  <c r="L608" i="6"/>
  <c r="L616" i="6"/>
  <c r="L624" i="6"/>
  <c r="L632" i="6"/>
  <c r="L640" i="6"/>
  <c r="L648" i="6"/>
  <c r="L656" i="6"/>
  <c r="L664" i="6"/>
  <c r="L672" i="6"/>
  <c r="L680" i="6"/>
  <c r="L688" i="6"/>
  <c r="L696" i="6"/>
  <c r="L704" i="6"/>
  <c r="L712" i="6"/>
  <c r="L720" i="6"/>
  <c r="L728" i="6"/>
  <c r="L736" i="6"/>
  <c r="L744" i="6"/>
  <c r="L752" i="6"/>
  <c r="L760" i="6"/>
  <c r="L768" i="6"/>
  <c r="L776" i="6"/>
  <c r="L784" i="6"/>
  <c r="L792" i="6"/>
  <c r="L800" i="6"/>
  <c r="L808" i="6"/>
  <c r="L816" i="6"/>
  <c r="L824" i="6"/>
  <c r="L832" i="6"/>
  <c r="L840" i="6"/>
  <c r="L848" i="6"/>
  <c r="L856" i="6"/>
  <c r="L864" i="6"/>
  <c r="L872" i="6"/>
  <c r="L880" i="6"/>
  <c r="L888" i="6"/>
  <c r="L896" i="6"/>
  <c r="L904" i="6"/>
  <c r="L912" i="6"/>
  <c r="L920" i="6"/>
  <c r="L928" i="6"/>
  <c r="L936" i="6"/>
  <c r="L944" i="6"/>
  <c r="L952" i="6"/>
  <c r="L960" i="6"/>
  <c r="L968" i="6"/>
  <c r="L976" i="6"/>
  <c r="L984" i="6"/>
  <c r="L992" i="6"/>
  <c r="L1000" i="6"/>
  <c r="L1008" i="6"/>
  <c r="L1016" i="6"/>
  <c r="L1024" i="6"/>
  <c r="L1032" i="6"/>
  <c r="L1040" i="6"/>
  <c r="L1048" i="6"/>
  <c r="L1056" i="6"/>
  <c r="L1064" i="6"/>
  <c r="L1072" i="6"/>
  <c r="L1080" i="6"/>
  <c r="L1088" i="6"/>
  <c r="L1096" i="6"/>
  <c r="L1104" i="6"/>
  <c r="L1112" i="6"/>
  <c r="L1120" i="6"/>
  <c r="L1128" i="6"/>
  <c r="L1136" i="6"/>
  <c r="L1144" i="6"/>
  <c r="L1152" i="6"/>
  <c r="L1160" i="6"/>
  <c r="L1168" i="6"/>
  <c r="L1176" i="6"/>
  <c r="L1184" i="6"/>
  <c r="L1192" i="6"/>
  <c r="L1200" i="6"/>
  <c r="L1208" i="6"/>
  <c r="L1216" i="6"/>
  <c r="L1224" i="6"/>
  <c r="L1232" i="6"/>
  <c r="L1240" i="6"/>
  <c r="L1248" i="6"/>
  <c r="L1256" i="6"/>
  <c r="L1264" i="6"/>
  <c r="L1272" i="6"/>
  <c r="L1280" i="6"/>
  <c r="L1288" i="6"/>
  <c r="L1296" i="6"/>
  <c r="L1304" i="6"/>
  <c r="L1312" i="6"/>
  <c r="L1320" i="6"/>
  <c r="L1328" i="6"/>
  <c r="L1336" i="6"/>
  <c r="L1344" i="6"/>
  <c r="L1352" i="6"/>
  <c r="L1360" i="6"/>
  <c r="L1368" i="6"/>
  <c r="L1376" i="6"/>
  <c r="L1384" i="6"/>
  <c r="L1392" i="6"/>
  <c r="L1400" i="6"/>
  <c r="L1408" i="6"/>
  <c r="L1416" i="6"/>
  <c r="L1424" i="6"/>
  <c r="L1432" i="6"/>
  <c r="L1440" i="6"/>
  <c r="L1448" i="6"/>
  <c r="L1456" i="6"/>
  <c r="L1464" i="6"/>
  <c r="L1472" i="6"/>
  <c r="L1480" i="6"/>
  <c r="L1488" i="6"/>
  <c r="L1496" i="6"/>
  <c r="L1504" i="6"/>
  <c r="L1512" i="6"/>
  <c r="L1520" i="6"/>
  <c r="L1528" i="6"/>
  <c r="L1536" i="6"/>
  <c r="L1544" i="6"/>
  <c r="L1552" i="6"/>
  <c r="L1560" i="6"/>
  <c r="L1568" i="6"/>
  <c r="L1576" i="6"/>
  <c r="L1584" i="6"/>
  <c r="L1592" i="6"/>
  <c r="L1600" i="6"/>
  <c r="L18" i="6"/>
  <c r="L29" i="6"/>
  <c r="L41" i="6"/>
  <c r="L51" i="6"/>
  <c r="L61" i="6"/>
  <c r="L73" i="6"/>
  <c r="L83" i="6"/>
  <c r="L93" i="6"/>
  <c r="L105" i="6"/>
  <c r="L113" i="6"/>
  <c r="L121" i="6"/>
  <c r="L129" i="6"/>
  <c r="L137" i="6"/>
  <c r="L145" i="6"/>
  <c r="L153" i="6"/>
  <c r="L161" i="6"/>
  <c r="L169" i="6"/>
  <c r="L177" i="6"/>
  <c r="L185" i="6"/>
  <c r="L193" i="6"/>
  <c r="L201" i="6"/>
  <c r="L209" i="6"/>
  <c r="L217" i="6"/>
  <c r="L225" i="6"/>
  <c r="L233" i="6"/>
  <c r="L241" i="6"/>
  <c r="L249" i="6"/>
  <c r="L257" i="6"/>
  <c r="L265" i="6"/>
  <c r="L42" i="6"/>
  <c r="L84" i="6"/>
  <c r="L122" i="6"/>
  <c r="L154" i="6"/>
  <c r="L186" i="6"/>
  <c r="L218" i="6"/>
  <c r="L250" i="6"/>
  <c r="L275" i="6"/>
  <c r="L298" i="6"/>
  <c r="L321" i="6"/>
  <c r="L339" i="6"/>
  <c r="L362" i="6"/>
  <c r="L385" i="6"/>
  <c r="L403" i="6"/>
  <c r="L426" i="6"/>
  <c r="L449" i="6"/>
  <c r="L467" i="6"/>
  <c r="L490" i="6"/>
  <c r="L513" i="6"/>
  <c r="L531" i="6"/>
  <c r="L554" i="6"/>
  <c r="L577" i="6"/>
  <c r="L595" i="6"/>
  <c r="L618" i="6"/>
  <c r="L641" i="6"/>
  <c r="L659" i="6"/>
  <c r="L682" i="6"/>
  <c r="L705" i="6"/>
  <c r="L723" i="6"/>
  <c r="L746" i="6"/>
  <c r="L769" i="6"/>
  <c r="L787" i="6"/>
  <c r="L810" i="6"/>
  <c r="L833" i="6"/>
  <c r="L851" i="6"/>
  <c r="L874" i="6"/>
  <c r="L897" i="6"/>
  <c r="L915" i="6"/>
  <c r="L938" i="6"/>
  <c r="L961" i="6"/>
  <c r="L979" i="6"/>
  <c r="L1002" i="6"/>
  <c r="L1025" i="6"/>
  <c r="L1043" i="6"/>
  <c r="L1066" i="6"/>
  <c r="L1089" i="6"/>
  <c r="L1107" i="6"/>
  <c r="L1130" i="6"/>
  <c r="L1153" i="6"/>
  <c r="L1171" i="6"/>
  <c r="L1194" i="6"/>
  <c r="L1217" i="6"/>
  <c r="L1235" i="6"/>
  <c r="L1258" i="6"/>
  <c r="L1281" i="6"/>
  <c r="L1299" i="6"/>
  <c r="L1322" i="6"/>
  <c r="L1345" i="6"/>
  <c r="L1362" i="6"/>
  <c r="L1373" i="6"/>
  <c r="L1387" i="6"/>
  <c r="L1401" i="6"/>
  <c r="L1412" i="6"/>
  <c r="L1426" i="6"/>
  <c r="L1437" i="6"/>
  <c r="L1451" i="6"/>
  <c r="L1465" i="6"/>
  <c r="L1476" i="6"/>
  <c r="L1490" i="6"/>
  <c r="L1501" i="6"/>
  <c r="L1515" i="6"/>
  <c r="L1529" i="6"/>
  <c r="L1539" i="6"/>
  <c r="L1549" i="6"/>
  <c r="L1561" i="6"/>
  <c r="L1571" i="6"/>
  <c r="L1581" i="6"/>
  <c r="L1593" i="6"/>
  <c r="L1603" i="6"/>
  <c r="L43" i="6"/>
  <c r="L85" i="6"/>
  <c r="L123" i="6"/>
  <c r="L155" i="6"/>
  <c r="L187" i="6"/>
  <c r="L219" i="6"/>
  <c r="L251" i="6"/>
  <c r="L281" i="6"/>
  <c r="L299" i="6"/>
  <c r="L322" i="6"/>
  <c r="L345" i="6"/>
  <c r="L363" i="6"/>
  <c r="L386" i="6"/>
  <c r="L409" i="6"/>
  <c r="L427" i="6"/>
  <c r="L450" i="6"/>
  <c r="L473" i="6"/>
  <c r="L491" i="6"/>
  <c r="L514" i="6"/>
  <c r="L537" i="6"/>
  <c r="L555" i="6"/>
  <c r="L578" i="6"/>
  <c r="L601" i="6"/>
  <c r="L619" i="6"/>
  <c r="L642" i="6"/>
  <c r="L665" i="6"/>
  <c r="L683" i="6"/>
  <c r="L706" i="6"/>
  <c r="L729" i="6"/>
  <c r="L747" i="6"/>
  <c r="L770" i="6"/>
  <c r="L793" i="6"/>
  <c r="L811" i="6"/>
  <c r="L834" i="6"/>
  <c r="L857" i="6"/>
  <c r="L875" i="6"/>
  <c r="L898" i="6"/>
  <c r="L921" i="6"/>
  <c r="L939" i="6"/>
  <c r="L962" i="6"/>
  <c r="L985" i="6"/>
  <c r="L1003" i="6"/>
  <c r="L1026" i="6"/>
  <c r="L1049" i="6"/>
  <c r="L1067" i="6"/>
  <c r="L1090" i="6"/>
  <c r="L1113" i="6"/>
  <c r="L1131" i="6"/>
  <c r="L1154" i="6"/>
  <c r="L1177" i="6"/>
  <c r="L1195" i="6"/>
  <c r="L1218" i="6"/>
  <c r="L1241" i="6"/>
  <c r="L1259" i="6"/>
  <c r="L1282" i="6"/>
  <c r="L1305" i="6"/>
  <c r="L1323" i="6"/>
  <c r="L1346" i="6"/>
  <c r="L1363" i="6"/>
  <c r="L1377" i="6"/>
  <c r="L1388" i="6"/>
  <c r="L1402" i="6"/>
  <c r="L1413" i="6"/>
  <c r="L1427" i="6"/>
  <c r="L1441" i="6"/>
  <c r="L1452" i="6"/>
  <c r="L1466" i="6"/>
  <c r="L1477" i="6"/>
  <c r="L1491" i="6"/>
  <c r="L1505" i="6"/>
  <c r="L1516" i="6"/>
  <c r="L1530" i="6"/>
  <c r="L1540" i="6"/>
  <c r="L1551" i="6"/>
  <c r="L1562" i="6"/>
  <c r="L1572" i="6"/>
  <c r="L1583" i="6"/>
  <c r="L1594" i="6"/>
  <c r="L52" i="6"/>
  <c r="L94" i="6"/>
  <c r="L130" i="6"/>
  <c r="L162" i="6"/>
  <c r="L194" i="6"/>
  <c r="L226" i="6"/>
  <c r="L258" i="6"/>
  <c r="L282" i="6"/>
  <c r="L305" i="6"/>
  <c r="L323" i="6"/>
  <c r="L346" i="6"/>
  <c r="L369" i="6"/>
  <c r="L387" i="6"/>
  <c r="L410" i="6"/>
  <c r="L433" i="6"/>
  <c r="L451" i="6"/>
  <c r="L474" i="6"/>
  <c r="L497" i="6"/>
  <c r="L515" i="6"/>
  <c r="L538" i="6"/>
  <c r="L561" i="6"/>
  <c r="L579" i="6"/>
  <c r="L602" i="6"/>
  <c r="L625" i="6"/>
  <c r="L643" i="6"/>
  <c r="L666" i="6"/>
  <c r="L689" i="6"/>
  <c r="L707" i="6"/>
  <c r="L730" i="6"/>
  <c r="L753" i="6"/>
  <c r="L771" i="6"/>
  <c r="L794" i="6"/>
  <c r="L817" i="6"/>
  <c r="L835" i="6"/>
  <c r="L858" i="6"/>
  <c r="L881" i="6"/>
  <c r="L899" i="6"/>
  <c r="L922" i="6"/>
  <c r="L945" i="6"/>
  <c r="L963" i="6"/>
  <c r="L986" i="6"/>
  <c r="L1009" i="6"/>
  <c r="L1027" i="6"/>
  <c r="L1050" i="6"/>
  <c r="L1073" i="6"/>
  <c r="L1091" i="6"/>
  <c r="L1114" i="6"/>
  <c r="L1137" i="6"/>
  <c r="L1155" i="6"/>
  <c r="L1178" i="6"/>
  <c r="L1201" i="6"/>
  <c r="L1219" i="6"/>
  <c r="L1242" i="6"/>
  <c r="L1265" i="6"/>
  <c r="L1283" i="6"/>
  <c r="L1306" i="6"/>
  <c r="L1329" i="6"/>
  <c r="L1347" i="6"/>
  <c r="L1364" i="6"/>
  <c r="L1378" i="6"/>
  <c r="L1389" i="6"/>
  <c r="L1403" i="6"/>
  <c r="L1417" i="6"/>
  <c r="L1428" i="6"/>
  <c r="L1442" i="6"/>
  <c r="L1453" i="6"/>
  <c r="L1467" i="6"/>
  <c r="L1481" i="6"/>
  <c r="L1492" i="6"/>
  <c r="L1506" i="6"/>
  <c r="L1517" i="6"/>
  <c r="L1531" i="6"/>
  <c r="L1541" i="6"/>
  <c r="L1553" i="6"/>
  <c r="L1563" i="6"/>
  <c r="L1573" i="6"/>
  <c r="L1585" i="6"/>
  <c r="L1595" i="6"/>
  <c r="L9" i="6"/>
  <c r="L53" i="6"/>
  <c r="L97" i="6"/>
  <c r="L131" i="6"/>
  <c r="L163" i="6"/>
  <c r="L195" i="6"/>
  <c r="L227" i="6"/>
  <c r="L259" i="6"/>
  <c r="L283" i="6"/>
  <c r="L306" i="6"/>
  <c r="L329" i="6"/>
  <c r="L347" i="6"/>
  <c r="L370" i="6"/>
  <c r="L393" i="6"/>
  <c r="L411" i="6"/>
  <c r="L434" i="6"/>
  <c r="L457" i="6"/>
  <c r="L475" i="6"/>
  <c r="L498" i="6"/>
  <c r="L521" i="6"/>
  <c r="L539" i="6"/>
  <c r="L562" i="6"/>
  <c r="L585" i="6"/>
  <c r="L603" i="6"/>
  <c r="L626" i="6"/>
  <c r="L649" i="6"/>
  <c r="L667" i="6"/>
  <c r="L690" i="6"/>
  <c r="L713" i="6"/>
  <c r="L731" i="6"/>
  <c r="L754" i="6"/>
  <c r="L777" i="6"/>
  <c r="L795" i="6"/>
  <c r="L818" i="6"/>
  <c r="L841" i="6"/>
  <c r="L859" i="6"/>
  <c r="L882" i="6"/>
  <c r="L905" i="6"/>
  <c r="L923" i="6"/>
  <c r="L946" i="6"/>
  <c r="L969" i="6"/>
  <c r="L987" i="6"/>
  <c r="L1010" i="6"/>
  <c r="L1033" i="6"/>
  <c r="L1051" i="6"/>
  <c r="L1074" i="6"/>
  <c r="L1097" i="6"/>
  <c r="L1115" i="6"/>
  <c r="L1138" i="6"/>
  <c r="L1161" i="6"/>
  <c r="L1179" i="6"/>
  <c r="L1202" i="6"/>
  <c r="L1225" i="6"/>
  <c r="L1243" i="6"/>
  <c r="L1266" i="6"/>
  <c r="L1289" i="6"/>
  <c r="L1307" i="6"/>
  <c r="L1330" i="6"/>
  <c r="L1353" i="6"/>
  <c r="L1365" i="6"/>
  <c r="L1379" i="6"/>
  <c r="L1393" i="6"/>
  <c r="L1404" i="6"/>
  <c r="L1418" i="6"/>
  <c r="L1429" i="6"/>
  <c r="L1443" i="6"/>
  <c r="L1457" i="6"/>
  <c r="L1468" i="6"/>
  <c r="L1482" i="6"/>
  <c r="L1493" i="6"/>
  <c r="L1507" i="6"/>
  <c r="L1521" i="6"/>
  <c r="L1532" i="6"/>
  <c r="L1543" i="6"/>
  <c r="L1554" i="6"/>
  <c r="L1564" i="6"/>
  <c r="L1575" i="6"/>
  <c r="L1586" i="6"/>
  <c r="L1596" i="6"/>
  <c r="L19" i="6"/>
  <c r="L62" i="6"/>
  <c r="L106" i="6"/>
  <c r="L138" i="6"/>
  <c r="L170" i="6"/>
  <c r="L202" i="6"/>
  <c r="L234" i="6"/>
  <c r="L266" i="6"/>
  <c r="L289" i="6"/>
  <c r="L307" i="6"/>
  <c r="L330" i="6"/>
  <c r="L353" i="6"/>
  <c r="L371" i="6"/>
  <c r="L394" i="6"/>
  <c r="L417" i="6"/>
  <c r="L435" i="6"/>
  <c r="L458" i="6"/>
  <c r="L481" i="6"/>
  <c r="L499" i="6"/>
  <c r="L522" i="6"/>
  <c r="L545" i="6"/>
  <c r="L563" i="6"/>
  <c r="L586" i="6"/>
  <c r="L609" i="6"/>
  <c r="L627" i="6"/>
  <c r="L650" i="6"/>
  <c r="L673" i="6"/>
  <c r="L691" i="6"/>
  <c r="L714" i="6"/>
  <c r="L737" i="6"/>
  <c r="L755" i="6"/>
  <c r="L778" i="6"/>
  <c r="L801" i="6"/>
  <c r="L819" i="6"/>
  <c r="L842" i="6"/>
  <c r="L865" i="6"/>
  <c r="L883" i="6"/>
  <c r="L906" i="6"/>
  <c r="L929" i="6"/>
  <c r="L947" i="6"/>
  <c r="L970" i="6"/>
  <c r="L993" i="6"/>
  <c r="L1011" i="6"/>
  <c r="L1034" i="6"/>
  <c r="L1057" i="6"/>
  <c r="L1075" i="6"/>
  <c r="L1098" i="6"/>
  <c r="L1121" i="6"/>
  <c r="L1139" i="6"/>
  <c r="L1162" i="6"/>
  <c r="L1185" i="6"/>
  <c r="L1203" i="6"/>
  <c r="L1226" i="6"/>
  <c r="L1249" i="6"/>
  <c r="L1267" i="6"/>
  <c r="L1290" i="6"/>
  <c r="L1313" i="6"/>
  <c r="L1331" i="6"/>
  <c r="L1354" i="6"/>
  <c r="L1369" i="6"/>
  <c r="L1380" i="6"/>
  <c r="L1394" i="6"/>
  <c r="L1405" i="6"/>
  <c r="L1419" i="6"/>
  <c r="L1433" i="6"/>
  <c r="L1444" i="6"/>
  <c r="L1458" i="6"/>
  <c r="L1469" i="6"/>
  <c r="L1483" i="6"/>
  <c r="L1497" i="6"/>
  <c r="L1508" i="6"/>
  <c r="L1522" i="6"/>
  <c r="L1533" i="6"/>
  <c r="L1545" i="6"/>
  <c r="L1555" i="6"/>
  <c r="L1565" i="6"/>
  <c r="L1577" i="6"/>
  <c r="L1587" i="6"/>
  <c r="L1597" i="6"/>
  <c r="L20" i="6"/>
  <c r="L115" i="6"/>
  <c r="L210" i="6"/>
  <c r="L290" i="6"/>
  <c r="L338" i="6"/>
  <c r="L401" i="6"/>
  <c r="L459" i="6"/>
  <c r="L507" i="6"/>
  <c r="L570" i="6"/>
  <c r="L633" i="6"/>
  <c r="L681" i="6"/>
  <c r="L739" i="6"/>
  <c r="L802" i="6"/>
  <c r="L850" i="6"/>
  <c r="L913" i="6"/>
  <c r="L971" i="6"/>
  <c r="L1019" i="6"/>
  <c r="L1082" i="6"/>
  <c r="L1145" i="6"/>
  <c r="L1193" i="6"/>
  <c r="L1251" i="6"/>
  <c r="L1314" i="6"/>
  <c r="L1361" i="6"/>
  <c r="L1396" i="6"/>
  <c r="L1434" i="6"/>
  <c r="L1461" i="6"/>
  <c r="L1499" i="6"/>
  <c r="L1535" i="6"/>
  <c r="L1559" i="6"/>
  <c r="L1589" i="6"/>
  <c r="L30" i="6"/>
  <c r="L139" i="6"/>
  <c r="L211" i="6"/>
  <c r="L291" i="6"/>
  <c r="L354" i="6"/>
  <c r="L402" i="6"/>
  <c r="L465" i="6"/>
  <c r="L523" i="6"/>
  <c r="L571" i="6"/>
  <c r="L634" i="6"/>
  <c r="L697" i="6"/>
  <c r="L745" i="6"/>
  <c r="L803" i="6"/>
  <c r="L866" i="6"/>
  <c r="L914" i="6"/>
  <c r="L977" i="6"/>
  <c r="L1035" i="6"/>
  <c r="L1083" i="6"/>
  <c r="L1146" i="6"/>
  <c r="L1209" i="6"/>
  <c r="L1257" i="6"/>
  <c r="L1315" i="6"/>
  <c r="L1370" i="6"/>
  <c r="L1397" i="6"/>
  <c r="L1435" i="6"/>
  <c r="L1473" i="6"/>
  <c r="L1500" i="6"/>
  <c r="L1537" i="6"/>
  <c r="L1567" i="6"/>
  <c r="L1591" i="6"/>
  <c r="L33" i="6"/>
  <c r="L146" i="6"/>
  <c r="L235" i="6"/>
  <c r="L297" i="6"/>
  <c r="L355" i="6"/>
  <c r="L418" i="6"/>
  <c r="L466" i="6"/>
  <c r="L529" i="6"/>
  <c r="L587" i="6"/>
  <c r="L635" i="6"/>
  <c r="L698" i="6"/>
  <c r="L761" i="6"/>
  <c r="L809" i="6"/>
  <c r="L867" i="6"/>
  <c r="L930" i="6"/>
  <c r="L978" i="6"/>
  <c r="L1041" i="6"/>
  <c r="L1099" i="6"/>
  <c r="L1147" i="6"/>
  <c r="L1210" i="6"/>
  <c r="L1273" i="6"/>
  <c r="L1321" i="6"/>
  <c r="L1371" i="6"/>
  <c r="L1409" i="6"/>
  <c r="L1436" i="6"/>
  <c r="L1474" i="6"/>
  <c r="L1509" i="6"/>
  <c r="L1538" i="6"/>
  <c r="L1569" i="6"/>
  <c r="L1599" i="6"/>
  <c r="L65" i="6"/>
  <c r="L147" i="6"/>
  <c r="L242" i="6"/>
  <c r="L313" i="6"/>
  <c r="L361" i="6"/>
  <c r="L419" i="6"/>
  <c r="L482" i="6"/>
  <c r="L530" i="6"/>
  <c r="L593" i="6"/>
  <c r="L651" i="6"/>
  <c r="L699" i="6"/>
  <c r="L762" i="6"/>
  <c r="L825" i="6"/>
  <c r="L873" i="6"/>
  <c r="L931" i="6"/>
  <c r="L994" i="6"/>
  <c r="L1042" i="6"/>
  <c r="L1105" i="6"/>
  <c r="L1163" i="6"/>
  <c r="L1211" i="6"/>
  <c r="L1274" i="6"/>
  <c r="L1337" i="6"/>
  <c r="L1372" i="6"/>
  <c r="L1410" i="6"/>
  <c r="L1445" i="6"/>
  <c r="L1475" i="6"/>
  <c r="L1513" i="6"/>
  <c r="L1546" i="6"/>
  <c r="L1570" i="6"/>
  <c r="L1601" i="6"/>
  <c r="L5" i="6"/>
  <c r="L74" i="6"/>
  <c r="L171" i="6"/>
  <c r="L243" i="6"/>
  <c r="L314" i="6"/>
  <c r="L377" i="6"/>
  <c r="L425" i="6"/>
  <c r="L483" i="6"/>
  <c r="L546" i="6"/>
  <c r="L594" i="6"/>
  <c r="L657" i="6"/>
  <c r="L715" i="6"/>
  <c r="L763" i="6"/>
  <c r="L826" i="6"/>
  <c r="L889" i="6"/>
  <c r="L937" i="6"/>
  <c r="L995" i="6"/>
  <c r="L1058" i="6"/>
  <c r="L1106" i="6"/>
  <c r="L1169" i="6"/>
  <c r="L1227" i="6"/>
  <c r="L1275" i="6"/>
  <c r="L1338" i="6"/>
  <c r="L1381" i="6"/>
  <c r="L1411" i="6"/>
  <c r="L1449" i="6"/>
  <c r="L1484" i="6"/>
  <c r="L1514" i="6"/>
  <c r="L1547" i="6"/>
  <c r="L1578" i="6"/>
  <c r="L1602" i="6"/>
  <c r="L75" i="6"/>
  <c r="L178" i="6"/>
  <c r="L267" i="6"/>
  <c r="L315" i="6"/>
  <c r="L378" i="6"/>
  <c r="L441" i="6"/>
  <c r="L489" i="6"/>
  <c r="L547" i="6"/>
  <c r="L610" i="6"/>
  <c r="L658" i="6"/>
  <c r="L721" i="6"/>
  <c r="L779" i="6"/>
  <c r="L827" i="6"/>
  <c r="L890" i="6"/>
  <c r="L953" i="6"/>
  <c r="L1001" i="6"/>
  <c r="L1059" i="6"/>
  <c r="L1122" i="6"/>
  <c r="L1170" i="6"/>
  <c r="L1233" i="6"/>
  <c r="L1291" i="6"/>
  <c r="L1339" i="6"/>
  <c r="L1385" i="6"/>
  <c r="L1420" i="6"/>
  <c r="L1450" i="6"/>
  <c r="L1485" i="6"/>
  <c r="L1523" i="6"/>
  <c r="L1548" i="6"/>
  <c r="L1579" i="6"/>
  <c r="D11" i="6"/>
  <c r="D19" i="6"/>
  <c r="D27" i="6"/>
  <c r="D35" i="6"/>
  <c r="D43" i="6"/>
  <c r="D51" i="6"/>
  <c r="D59" i="6"/>
  <c r="D67" i="6"/>
  <c r="D75" i="6"/>
  <c r="D83" i="6"/>
  <c r="D91" i="6"/>
  <c r="D99" i="6"/>
  <c r="D107" i="6"/>
  <c r="D115" i="6"/>
  <c r="D123" i="6"/>
  <c r="D131" i="6"/>
  <c r="D139" i="6"/>
  <c r="D147" i="6"/>
  <c r="D155" i="6"/>
  <c r="D163" i="6"/>
  <c r="D171" i="6"/>
  <c r="D179" i="6"/>
  <c r="D187" i="6"/>
  <c r="D195" i="6"/>
  <c r="D203" i="6"/>
  <c r="D211" i="6"/>
  <c r="D219" i="6"/>
  <c r="D227" i="6"/>
  <c r="D235" i="6"/>
  <c r="D243" i="6"/>
  <c r="D251" i="6"/>
  <c r="D259" i="6"/>
  <c r="D267" i="6"/>
  <c r="D275" i="6"/>
  <c r="D283" i="6"/>
  <c r="D291" i="6"/>
  <c r="D299" i="6"/>
  <c r="D307" i="6"/>
  <c r="D315" i="6"/>
  <c r="D323" i="6"/>
  <c r="D331" i="6"/>
  <c r="D339" i="6"/>
  <c r="D347" i="6"/>
  <c r="D355" i="6"/>
  <c r="D363" i="6"/>
  <c r="D371" i="6"/>
  <c r="D379" i="6"/>
  <c r="D387" i="6"/>
  <c r="D395" i="6"/>
  <c r="D403" i="6"/>
  <c r="D411" i="6"/>
  <c r="D419" i="6"/>
  <c r="D427" i="6"/>
  <c r="D435" i="6"/>
  <c r="D443" i="6"/>
  <c r="D451" i="6"/>
  <c r="D459" i="6"/>
  <c r="D467" i="6"/>
  <c r="D475" i="6"/>
  <c r="D483" i="6"/>
  <c r="D491" i="6"/>
  <c r="D499" i="6"/>
  <c r="D507" i="6"/>
  <c r="D515" i="6"/>
  <c r="D523" i="6"/>
  <c r="D531" i="6"/>
  <c r="D539" i="6"/>
  <c r="D547" i="6"/>
  <c r="D555" i="6"/>
  <c r="D563" i="6"/>
  <c r="D571" i="6"/>
  <c r="D579" i="6"/>
  <c r="D587" i="6"/>
  <c r="D595" i="6"/>
  <c r="D603" i="6"/>
  <c r="D611" i="6"/>
  <c r="D619" i="6"/>
  <c r="D627" i="6"/>
  <c r="D635" i="6"/>
  <c r="D643" i="6"/>
  <c r="D651" i="6"/>
  <c r="D659" i="6"/>
  <c r="D667" i="6"/>
  <c r="D675" i="6"/>
  <c r="D683" i="6"/>
  <c r="D691" i="6"/>
  <c r="D699" i="6"/>
  <c r="D707" i="6"/>
  <c r="D715" i="6"/>
  <c r="D723" i="6"/>
  <c r="D731" i="6"/>
  <c r="D739" i="6"/>
  <c r="D747" i="6"/>
  <c r="D755" i="6"/>
  <c r="D763" i="6"/>
  <c r="D771" i="6"/>
  <c r="D779" i="6"/>
  <c r="D787" i="6"/>
  <c r="D795" i="6"/>
  <c r="D803" i="6"/>
  <c r="D811" i="6"/>
  <c r="D819" i="6"/>
  <c r="D827" i="6"/>
  <c r="D835" i="6"/>
  <c r="D843" i="6"/>
  <c r="D851" i="6"/>
  <c r="D859" i="6"/>
  <c r="D867" i="6"/>
  <c r="D875" i="6"/>
  <c r="D883" i="6"/>
  <c r="D891" i="6"/>
  <c r="D899" i="6"/>
  <c r="D907" i="6"/>
  <c r="D915" i="6"/>
  <c r="D923" i="6"/>
  <c r="D931" i="6"/>
  <c r="D939" i="6"/>
  <c r="D947" i="6"/>
  <c r="D955" i="6"/>
  <c r="D963" i="6"/>
  <c r="D971" i="6"/>
  <c r="D979" i="6"/>
  <c r="D987" i="6"/>
  <c r="D995" i="6"/>
  <c r="D1003" i="6"/>
  <c r="D1011" i="6"/>
  <c r="D1019" i="6"/>
  <c r="D1027" i="6"/>
  <c r="D1035" i="6"/>
  <c r="D1043" i="6"/>
  <c r="D1051" i="6"/>
  <c r="D1059" i="6"/>
  <c r="D1067" i="6"/>
  <c r="D1075" i="6"/>
  <c r="D1083" i="6"/>
  <c r="D1091" i="6"/>
  <c r="D1099" i="6"/>
  <c r="D1107" i="6"/>
  <c r="D1115" i="6"/>
  <c r="D1123" i="6"/>
  <c r="D1131" i="6"/>
  <c r="D1139" i="6"/>
  <c r="D1147" i="6"/>
  <c r="D1155" i="6"/>
  <c r="D1163" i="6"/>
  <c r="D1171" i="6"/>
  <c r="D1179" i="6"/>
  <c r="D1187" i="6"/>
  <c r="D1195" i="6"/>
  <c r="D1203" i="6"/>
  <c r="D1211" i="6"/>
  <c r="D1219" i="6"/>
  <c r="D1227" i="6"/>
  <c r="D1235" i="6"/>
  <c r="D1243" i="6"/>
  <c r="D1251" i="6"/>
  <c r="D1259" i="6"/>
  <c r="D1267" i="6"/>
  <c r="D1275" i="6"/>
  <c r="D1283" i="6"/>
  <c r="D1291" i="6"/>
  <c r="D1299" i="6"/>
  <c r="D1307" i="6"/>
  <c r="D1315" i="6"/>
  <c r="D1323" i="6"/>
  <c r="D1331" i="6"/>
  <c r="D13" i="6"/>
  <c r="D21" i="6"/>
  <c r="D29" i="6"/>
  <c r="D37" i="6"/>
  <c r="D45" i="6"/>
  <c r="D53" i="6"/>
  <c r="D61" i="6"/>
  <c r="D69" i="6"/>
  <c r="D77" i="6"/>
  <c r="D85" i="6"/>
  <c r="D93" i="6"/>
  <c r="D101" i="6"/>
  <c r="D109" i="6"/>
  <c r="D117" i="6"/>
  <c r="D125" i="6"/>
  <c r="D133" i="6"/>
  <c r="D141" i="6"/>
  <c r="D149" i="6"/>
  <c r="D157" i="6"/>
  <c r="D165" i="6"/>
  <c r="D173" i="6"/>
  <c r="D181" i="6"/>
  <c r="D189" i="6"/>
  <c r="D197" i="6"/>
  <c r="D205" i="6"/>
  <c r="D213" i="6"/>
  <c r="D221" i="6"/>
  <c r="D229" i="6"/>
  <c r="D237" i="6"/>
  <c r="D245" i="6"/>
  <c r="D253" i="6"/>
  <c r="D261" i="6"/>
  <c r="D269" i="6"/>
  <c r="D277" i="6"/>
  <c r="D285" i="6"/>
  <c r="D293" i="6"/>
  <c r="D301" i="6"/>
  <c r="D309" i="6"/>
  <c r="D317" i="6"/>
  <c r="D325" i="6"/>
  <c r="D333" i="6"/>
  <c r="D341" i="6"/>
  <c r="D349" i="6"/>
  <c r="D357" i="6"/>
  <c r="D365" i="6"/>
  <c r="D373" i="6"/>
  <c r="D381" i="6"/>
  <c r="D389" i="6"/>
  <c r="D397" i="6"/>
  <c r="D405" i="6"/>
  <c r="D413" i="6"/>
  <c r="D421" i="6"/>
  <c r="D429" i="6"/>
  <c r="D437" i="6"/>
  <c r="D445" i="6"/>
  <c r="D453" i="6"/>
  <c r="D461" i="6"/>
  <c r="D469" i="6"/>
  <c r="D477" i="6"/>
  <c r="D485" i="6"/>
  <c r="D493" i="6"/>
  <c r="D501" i="6"/>
  <c r="D509" i="6"/>
  <c r="D517" i="6"/>
  <c r="D525" i="6"/>
  <c r="D533" i="6"/>
  <c r="D541" i="6"/>
  <c r="D549" i="6"/>
  <c r="D557" i="6"/>
  <c r="D565" i="6"/>
  <c r="D573" i="6"/>
  <c r="D581" i="6"/>
  <c r="D589" i="6"/>
  <c r="D597" i="6"/>
  <c r="D605" i="6"/>
  <c r="D613" i="6"/>
  <c r="D621" i="6"/>
  <c r="D629" i="6"/>
  <c r="D637" i="6"/>
  <c r="D645" i="6"/>
  <c r="D653" i="6"/>
  <c r="D661" i="6"/>
  <c r="D669" i="6"/>
  <c r="D677" i="6"/>
  <c r="D685" i="6"/>
  <c r="D693" i="6"/>
  <c r="D701" i="6"/>
  <c r="D709" i="6"/>
  <c r="D717" i="6"/>
  <c r="D725" i="6"/>
  <c r="D733" i="6"/>
  <c r="D741" i="6"/>
  <c r="D749" i="6"/>
  <c r="D757" i="6"/>
  <c r="D765" i="6"/>
  <c r="D773" i="6"/>
  <c r="D781" i="6"/>
  <c r="D789" i="6"/>
  <c r="D797" i="6"/>
  <c r="D805" i="6"/>
  <c r="D813" i="6"/>
  <c r="D821" i="6"/>
  <c r="D829" i="6"/>
  <c r="D837" i="6"/>
  <c r="D845" i="6"/>
  <c r="D853" i="6"/>
  <c r="D861" i="6"/>
  <c r="D869" i="6"/>
  <c r="D877" i="6"/>
  <c r="D885" i="6"/>
  <c r="D893" i="6"/>
  <c r="D901" i="6"/>
  <c r="D909" i="6"/>
  <c r="D917" i="6"/>
  <c r="D925" i="6"/>
  <c r="D933" i="6"/>
  <c r="D941" i="6"/>
  <c r="D949" i="6"/>
  <c r="D957" i="6"/>
  <c r="D965" i="6"/>
  <c r="D973" i="6"/>
  <c r="D981" i="6"/>
  <c r="D989" i="6"/>
  <c r="D997" i="6"/>
  <c r="D1005" i="6"/>
  <c r="D1013" i="6"/>
  <c r="D1021" i="6"/>
  <c r="D1029" i="6"/>
  <c r="D1037" i="6"/>
  <c r="D1045" i="6"/>
  <c r="D1053" i="6"/>
  <c r="D1061" i="6"/>
  <c r="D1069" i="6"/>
  <c r="D1077" i="6"/>
  <c r="D1085" i="6"/>
  <c r="D1093" i="6"/>
  <c r="D1101" i="6"/>
  <c r="D1109" i="6"/>
  <c r="D1117" i="6"/>
  <c r="D7" i="6"/>
  <c r="D15" i="6"/>
  <c r="D23" i="6"/>
  <c r="D31" i="6"/>
  <c r="D39" i="6"/>
  <c r="D47" i="6"/>
  <c r="D55" i="6"/>
  <c r="D63" i="6"/>
  <c r="D71" i="6"/>
  <c r="D79" i="6"/>
  <c r="D87" i="6"/>
  <c r="D95" i="6"/>
  <c r="D103" i="6"/>
  <c r="D111" i="6"/>
  <c r="D119" i="6"/>
  <c r="D127" i="6"/>
  <c r="D135" i="6"/>
  <c r="D143" i="6"/>
  <c r="D151" i="6"/>
  <c r="D159" i="6"/>
  <c r="D167" i="6"/>
  <c r="D175" i="6"/>
  <c r="D183" i="6"/>
  <c r="D191" i="6"/>
  <c r="D199" i="6"/>
  <c r="D207" i="6"/>
  <c r="D215" i="6"/>
  <c r="D223" i="6"/>
  <c r="D231" i="6"/>
  <c r="D239" i="6"/>
  <c r="D247" i="6"/>
  <c r="D255" i="6"/>
  <c r="D263" i="6"/>
  <c r="D271" i="6"/>
  <c r="D279" i="6"/>
  <c r="D287" i="6"/>
  <c r="D295" i="6"/>
  <c r="D303" i="6"/>
  <c r="D311" i="6"/>
  <c r="D319" i="6"/>
  <c r="D327" i="6"/>
  <c r="D335" i="6"/>
  <c r="D343" i="6"/>
  <c r="D351" i="6"/>
  <c r="D359" i="6"/>
  <c r="D367" i="6"/>
  <c r="D375" i="6"/>
  <c r="D383" i="6"/>
  <c r="D391" i="6"/>
  <c r="D399" i="6"/>
  <c r="D407" i="6"/>
  <c r="D415" i="6"/>
  <c r="D423" i="6"/>
  <c r="D431" i="6"/>
  <c r="D439" i="6"/>
  <c r="D447" i="6"/>
  <c r="D455" i="6"/>
  <c r="D463" i="6"/>
  <c r="D471" i="6"/>
  <c r="D479" i="6"/>
  <c r="D487" i="6"/>
  <c r="D495" i="6"/>
  <c r="D503" i="6"/>
  <c r="D511" i="6"/>
  <c r="D519" i="6"/>
  <c r="D527" i="6"/>
  <c r="D535" i="6"/>
  <c r="D543" i="6"/>
  <c r="D551" i="6"/>
  <c r="D559" i="6"/>
  <c r="D567" i="6"/>
  <c r="D575" i="6"/>
  <c r="D583" i="6"/>
  <c r="D591" i="6"/>
  <c r="D599" i="6"/>
  <c r="D607" i="6"/>
  <c r="D615" i="6"/>
  <c r="D623" i="6"/>
  <c r="D631" i="6"/>
  <c r="D639" i="6"/>
  <c r="D647" i="6"/>
  <c r="D655" i="6"/>
  <c r="D663" i="6"/>
  <c r="D671" i="6"/>
  <c r="D679" i="6"/>
  <c r="D687" i="6"/>
  <c r="D695" i="6"/>
  <c r="D703" i="6"/>
  <c r="D711" i="6"/>
  <c r="D719" i="6"/>
  <c r="D727" i="6"/>
  <c r="D735" i="6"/>
  <c r="D743" i="6"/>
  <c r="D751" i="6"/>
  <c r="D759" i="6"/>
  <c r="D767" i="6"/>
  <c r="D775" i="6"/>
  <c r="D783" i="6"/>
  <c r="D791" i="6"/>
  <c r="D799" i="6"/>
  <c r="D807" i="6"/>
  <c r="D815" i="6"/>
  <c r="D823" i="6"/>
  <c r="D831" i="6"/>
  <c r="D839" i="6"/>
  <c r="D847" i="6"/>
  <c r="D855" i="6"/>
  <c r="D863" i="6"/>
  <c r="D871" i="6"/>
  <c r="D879" i="6"/>
  <c r="D887" i="6"/>
  <c r="D895" i="6"/>
  <c r="D903" i="6"/>
  <c r="D911" i="6"/>
  <c r="D919" i="6"/>
  <c r="D927" i="6"/>
  <c r="D935" i="6"/>
  <c r="D943" i="6"/>
  <c r="D951" i="6"/>
  <c r="D959" i="6"/>
  <c r="D967" i="6"/>
  <c r="D975" i="6"/>
  <c r="D983" i="6"/>
  <c r="D991" i="6"/>
  <c r="D999" i="6"/>
  <c r="D1007" i="6"/>
  <c r="D1015" i="6"/>
  <c r="D1023" i="6"/>
  <c r="D1031" i="6"/>
  <c r="D1039" i="6"/>
  <c r="D1047" i="6"/>
  <c r="D1055" i="6"/>
  <c r="D1063" i="6"/>
  <c r="D1071" i="6"/>
  <c r="D1079" i="6"/>
  <c r="D1087" i="6"/>
  <c r="D1095" i="6"/>
  <c r="D1103" i="6"/>
  <c r="D1111" i="6"/>
  <c r="D1119" i="6"/>
  <c r="D1127" i="6"/>
  <c r="D1135" i="6"/>
  <c r="D1143" i="6"/>
  <c r="D1151" i="6"/>
  <c r="D1159" i="6"/>
  <c r="D1167" i="6"/>
  <c r="D1175" i="6"/>
  <c r="D1183" i="6"/>
  <c r="D1191" i="6"/>
  <c r="D1199" i="6"/>
  <c r="D1207" i="6"/>
  <c r="D1215" i="6"/>
  <c r="D1223" i="6"/>
  <c r="D1231" i="6"/>
  <c r="D1239" i="6"/>
  <c r="D1247" i="6"/>
  <c r="D1255" i="6"/>
  <c r="D1263" i="6"/>
  <c r="D1271" i="6"/>
  <c r="D1279" i="6"/>
  <c r="D1287" i="6"/>
  <c r="D1295" i="6"/>
  <c r="D1303" i="6"/>
  <c r="D1311" i="6"/>
  <c r="D1319" i="6"/>
  <c r="D1327" i="6"/>
  <c r="D1335" i="6"/>
  <c r="D8" i="6"/>
  <c r="D20" i="6"/>
  <c r="D33" i="6"/>
  <c r="D46" i="6"/>
  <c r="D58" i="6"/>
  <c r="D72" i="6"/>
  <c r="D84" i="6"/>
  <c r="D97" i="6"/>
  <c r="D110" i="6"/>
  <c r="D122" i="6"/>
  <c r="D136" i="6"/>
  <c r="D148" i="6"/>
  <c r="D161" i="6"/>
  <c r="D174" i="6"/>
  <c r="D186" i="6"/>
  <c r="D200" i="6"/>
  <c r="D212" i="6"/>
  <c r="D225" i="6"/>
  <c r="D238" i="6"/>
  <c r="D250" i="6"/>
  <c r="D264" i="6"/>
  <c r="D276" i="6"/>
  <c r="D289" i="6"/>
  <c r="D302" i="6"/>
  <c r="D314" i="6"/>
  <c r="D328" i="6"/>
  <c r="D340" i="6"/>
  <c r="D353" i="6"/>
  <c r="D366" i="6"/>
  <c r="D378" i="6"/>
  <c r="D392" i="6"/>
  <c r="D404" i="6"/>
  <c r="D417" i="6"/>
  <c r="D430" i="6"/>
  <c r="D442" i="6"/>
  <c r="D456" i="6"/>
  <c r="D468" i="6"/>
  <c r="D481" i="6"/>
  <c r="D494" i="6"/>
  <c r="D506" i="6"/>
  <c r="D520" i="6"/>
  <c r="D532" i="6"/>
  <c r="D545" i="6"/>
  <c r="D558" i="6"/>
  <c r="D570" i="6"/>
  <c r="D584" i="6"/>
  <c r="D596" i="6"/>
  <c r="D609" i="6"/>
  <c r="D622" i="6"/>
  <c r="D634" i="6"/>
  <c r="D648" i="6"/>
  <c r="D660" i="6"/>
  <c r="D673" i="6"/>
  <c r="D686" i="6"/>
  <c r="D698" i="6"/>
  <c r="D712" i="6"/>
  <c r="D724" i="6"/>
  <c r="D737" i="6"/>
  <c r="D750" i="6"/>
  <c r="D762" i="6"/>
  <c r="D776" i="6"/>
  <c r="D788" i="6"/>
  <c r="D801" i="6"/>
  <c r="D814" i="6"/>
  <c r="D826" i="6"/>
  <c r="D840" i="6"/>
  <c r="D852" i="6"/>
  <c r="D865" i="6"/>
  <c r="D878" i="6"/>
  <c r="D890" i="6"/>
  <c r="D904" i="6"/>
  <c r="D916" i="6"/>
  <c r="D929" i="6"/>
  <c r="D942" i="6"/>
  <c r="D954" i="6"/>
  <c r="D968" i="6"/>
  <c r="D980" i="6"/>
  <c r="D993" i="6"/>
  <c r="D1006" i="6"/>
  <c r="D1018" i="6"/>
  <c r="D1032" i="6"/>
  <c r="D1044" i="6"/>
  <c r="D1057" i="6"/>
  <c r="D1070" i="6"/>
  <c r="D1082" i="6"/>
  <c r="D1096" i="6"/>
  <c r="D1108" i="6"/>
  <c r="D1121" i="6"/>
  <c r="D1132" i="6"/>
  <c r="D1142" i="6"/>
  <c r="D1153" i="6"/>
  <c r="D1164" i="6"/>
  <c r="D1174" i="6"/>
  <c r="D1185" i="6"/>
  <c r="D1196" i="6"/>
  <c r="D1206" i="6"/>
  <c r="D1217" i="6"/>
  <c r="D1228" i="6"/>
  <c r="D1238" i="6"/>
  <c r="D1249" i="6"/>
  <c r="D1260" i="6"/>
  <c r="D1270" i="6"/>
  <c r="D1281" i="6"/>
  <c r="D1292" i="6"/>
  <c r="D1302" i="6"/>
  <c r="D1313" i="6"/>
  <c r="D1324" i="6"/>
  <c r="D1334" i="6"/>
  <c r="D1343" i="6"/>
  <c r="D1351" i="6"/>
  <c r="D1359" i="6"/>
  <c r="D1367" i="6"/>
  <c r="D1375" i="6"/>
  <c r="D1383" i="6"/>
  <c r="D1391" i="6"/>
  <c r="D1399" i="6"/>
  <c r="D1407" i="6"/>
  <c r="D1415" i="6"/>
  <c r="D1423" i="6"/>
  <c r="D1431" i="6"/>
  <c r="D1439" i="6"/>
  <c r="D1447" i="6"/>
  <c r="D1455" i="6"/>
  <c r="D1463" i="6"/>
  <c r="D1471" i="6"/>
  <c r="D1479" i="6"/>
  <c r="D1487" i="6"/>
  <c r="D1495" i="6"/>
  <c r="D1503" i="6"/>
  <c r="D1511" i="6"/>
  <c r="D1519" i="6"/>
  <c r="D1527" i="6"/>
  <c r="D1535" i="6"/>
  <c r="D1543" i="6"/>
  <c r="D1551" i="6"/>
  <c r="D1559" i="6"/>
  <c r="D1567" i="6"/>
  <c r="D1575" i="6"/>
  <c r="D1583" i="6"/>
  <c r="D1591" i="6"/>
  <c r="D1599" i="6"/>
  <c r="D9" i="6"/>
  <c r="D22" i="6"/>
  <c r="D34" i="6"/>
  <c r="D48" i="6"/>
  <c r="D60" i="6"/>
  <c r="D73" i="6"/>
  <c r="D86" i="6"/>
  <c r="D98" i="6"/>
  <c r="D112" i="6"/>
  <c r="D124" i="6"/>
  <c r="D137" i="6"/>
  <c r="D150" i="6"/>
  <c r="D162" i="6"/>
  <c r="D176" i="6"/>
  <c r="D188" i="6"/>
  <c r="D201" i="6"/>
  <c r="D214" i="6"/>
  <c r="D226" i="6"/>
  <c r="D240" i="6"/>
  <c r="D252" i="6"/>
  <c r="D265" i="6"/>
  <c r="D278" i="6"/>
  <c r="D290" i="6"/>
  <c r="D304" i="6"/>
  <c r="D316" i="6"/>
  <c r="D329" i="6"/>
  <c r="D342" i="6"/>
  <c r="D354" i="6"/>
  <c r="D368" i="6"/>
  <c r="D380" i="6"/>
  <c r="D393" i="6"/>
  <c r="D406" i="6"/>
  <c r="D418" i="6"/>
  <c r="D432" i="6"/>
  <c r="D444" i="6"/>
  <c r="D457" i="6"/>
  <c r="D470" i="6"/>
  <c r="D482" i="6"/>
  <c r="D496" i="6"/>
  <c r="D508" i="6"/>
  <c r="D521" i="6"/>
  <c r="D534" i="6"/>
  <c r="D546" i="6"/>
  <c r="D560" i="6"/>
  <c r="D572" i="6"/>
  <c r="D585" i="6"/>
  <c r="D598" i="6"/>
  <c r="D610" i="6"/>
  <c r="D624" i="6"/>
  <c r="D636" i="6"/>
  <c r="D649" i="6"/>
  <c r="D662" i="6"/>
  <c r="D674" i="6"/>
  <c r="D688" i="6"/>
  <c r="D700" i="6"/>
  <c r="D713" i="6"/>
  <c r="D726" i="6"/>
  <c r="D738" i="6"/>
  <c r="D752" i="6"/>
  <c r="D764" i="6"/>
  <c r="D777" i="6"/>
  <c r="D790" i="6"/>
  <c r="D802" i="6"/>
  <c r="D816" i="6"/>
  <c r="D828" i="6"/>
  <c r="D841" i="6"/>
  <c r="D854" i="6"/>
  <c r="D866" i="6"/>
  <c r="D880" i="6"/>
  <c r="D892" i="6"/>
  <c r="D905" i="6"/>
  <c r="D918" i="6"/>
  <c r="D930" i="6"/>
  <c r="D944" i="6"/>
  <c r="D956" i="6"/>
  <c r="D969" i="6"/>
  <c r="D982" i="6"/>
  <c r="D994" i="6"/>
  <c r="D1008" i="6"/>
  <c r="D1020" i="6"/>
  <c r="D1033" i="6"/>
  <c r="D1046" i="6"/>
  <c r="D1058" i="6"/>
  <c r="D1072" i="6"/>
  <c r="D1084" i="6"/>
  <c r="D1097" i="6"/>
  <c r="D1110" i="6"/>
  <c r="D1122" i="6"/>
  <c r="D1133" i="6"/>
  <c r="D1144" i="6"/>
  <c r="D1154" i="6"/>
  <c r="D1165" i="6"/>
  <c r="D1176" i="6"/>
  <c r="D1186" i="6"/>
  <c r="D1197" i="6"/>
  <c r="D1208" i="6"/>
  <c r="D1218" i="6"/>
  <c r="D1229" i="6"/>
  <c r="D1240" i="6"/>
  <c r="D1250" i="6"/>
  <c r="D1261" i="6"/>
  <c r="D1272" i="6"/>
  <c r="D1282" i="6"/>
  <c r="D1293" i="6"/>
  <c r="D1304" i="6"/>
  <c r="D1314" i="6"/>
  <c r="D1325" i="6"/>
  <c r="D1336" i="6"/>
  <c r="D1344" i="6"/>
  <c r="D1352" i="6"/>
  <c r="D1360" i="6"/>
  <c r="D1368" i="6"/>
  <c r="D1376" i="6"/>
  <c r="D1384" i="6"/>
  <c r="D1392" i="6"/>
  <c r="D1400" i="6"/>
  <c r="D1408" i="6"/>
  <c r="D1416" i="6"/>
  <c r="D1424" i="6"/>
  <c r="D1432" i="6"/>
  <c r="D1440" i="6"/>
  <c r="D1448" i="6"/>
  <c r="D1456" i="6"/>
  <c r="D1464" i="6"/>
  <c r="D1472" i="6"/>
  <c r="D1480" i="6"/>
  <c r="D1488" i="6"/>
  <c r="D1496" i="6"/>
  <c r="D1504" i="6"/>
  <c r="D1512" i="6"/>
  <c r="D1520" i="6"/>
  <c r="D1528" i="6"/>
  <c r="D1536" i="6"/>
  <c r="D1544" i="6"/>
  <c r="D1552" i="6"/>
  <c r="D1560" i="6"/>
  <c r="D1568" i="6"/>
  <c r="D1576" i="6"/>
  <c r="D1584" i="6"/>
  <c r="D1592" i="6"/>
  <c r="D1600" i="6"/>
  <c r="D10" i="6"/>
  <c r="D24" i="6"/>
  <c r="D36" i="6"/>
  <c r="D49" i="6"/>
  <c r="D62" i="6"/>
  <c r="D74" i="6"/>
  <c r="D88" i="6"/>
  <c r="D100" i="6"/>
  <c r="D113" i="6"/>
  <c r="D126" i="6"/>
  <c r="D138" i="6"/>
  <c r="D152" i="6"/>
  <c r="D164" i="6"/>
  <c r="D177" i="6"/>
  <c r="D190" i="6"/>
  <c r="D202" i="6"/>
  <c r="D216" i="6"/>
  <c r="D228" i="6"/>
  <c r="D241" i="6"/>
  <c r="D254" i="6"/>
  <c r="D266" i="6"/>
  <c r="D280" i="6"/>
  <c r="D292" i="6"/>
  <c r="D305" i="6"/>
  <c r="D318" i="6"/>
  <c r="D330" i="6"/>
  <c r="D344" i="6"/>
  <c r="D356" i="6"/>
  <c r="D369" i="6"/>
  <c r="D382" i="6"/>
  <c r="D394" i="6"/>
  <c r="D408" i="6"/>
  <c r="D420" i="6"/>
  <c r="D433" i="6"/>
  <c r="D446" i="6"/>
  <c r="D458" i="6"/>
  <c r="D472" i="6"/>
  <c r="D484" i="6"/>
  <c r="D497" i="6"/>
  <c r="D510" i="6"/>
  <c r="D522" i="6"/>
  <c r="D536" i="6"/>
  <c r="D548" i="6"/>
  <c r="D561" i="6"/>
  <c r="D574" i="6"/>
  <c r="D586" i="6"/>
  <c r="D600" i="6"/>
  <c r="D612" i="6"/>
  <c r="D625" i="6"/>
  <c r="D638" i="6"/>
  <c r="D650" i="6"/>
  <c r="D664" i="6"/>
  <c r="D676" i="6"/>
  <c r="D689" i="6"/>
  <c r="D702" i="6"/>
  <c r="D714" i="6"/>
  <c r="D728" i="6"/>
  <c r="D740" i="6"/>
  <c r="D753" i="6"/>
  <c r="D766" i="6"/>
  <c r="D778" i="6"/>
  <c r="D792" i="6"/>
  <c r="D804" i="6"/>
  <c r="D817" i="6"/>
  <c r="D830" i="6"/>
  <c r="D842" i="6"/>
  <c r="D856" i="6"/>
  <c r="D868" i="6"/>
  <c r="D881" i="6"/>
  <c r="D894" i="6"/>
  <c r="D906" i="6"/>
  <c r="D920" i="6"/>
  <c r="D932" i="6"/>
  <c r="D945" i="6"/>
  <c r="D958" i="6"/>
  <c r="D970" i="6"/>
  <c r="D984" i="6"/>
  <c r="D996" i="6"/>
  <c r="D1009" i="6"/>
  <c r="D1022" i="6"/>
  <c r="D1034" i="6"/>
  <c r="D1048" i="6"/>
  <c r="D1060" i="6"/>
  <c r="D1073" i="6"/>
  <c r="D1086" i="6"/>
  <c r="D1098" i="6"/>
  <c r="D1112" i="6"/>
  <c r="D1124" i="6"/>
  <c r="D1134" i="6"/>
  <c r="D1145" i="6"/>
  <c r="D1156" i="6"/>
  <c r="D1166" i="6"/>
  <c r="D1177" i="6"/>
  <c r="D1188" i="6"/>
  <c r="D1198" i="6"/>
  <c r="D1209" i="6"/>
  <c r="D1220" i="6"/>
  <c r="D1230" i="6"/>
  <c r="D1241" i="6"/>
  <c r="D1252" i="6"/>
  <c r="D1262" i="6"/>
  <c r="D1273" i="6"/>
  <c r="D1284" i="6"/>
  <c r="D1294" i="6"/>
  <c r="D1305" i="6"/>
  <c r="D1316" i="6"/>
  <c r="D1326" i="6"/>
  <c r="D1337" i="6"/>
  <c r="D1345" i="6"/>
  <c r="D1353" i="6"/>
  <c r="D1361" i="6"/>
  <c r="D1369" i="6"/>
  <c r="D1377" i="6"/>
  <c r="D1385" i="6"/>
  <c r="D1393" i="6"/>
  <c r="D1401" i="6"/>
  <c r="D1409" i="6"/>
  <c r="D1417" i="6"/>
  <c r="D1425" i="6"/>
  <c r="D1433" i="6"/>
  <c r="D1441" i="6"/>
  <c r="D1449" i="6"/>
  <c r="D1457" i="6"/>
  <c r="D1465" i="6"/>
  <c r="D1473" i="6"/>
  <c r="D1481" i="6"/>
  <c r="D1489" i="6"/>
  <c r="D1497" i="6"/>
  <c r="D1505" i="6"/>
  <c r="D1513" i="6"/>
  <c r="D1521" i="6"/>
  <c r="D1529" i="6"/>
  <c r="D1537" i="6"/>
  <c r="D1545" i="6"/>
  <c r="D1553" i="6"/>
  <c r="D1561" i="6"/>
  <c r="D1569" i="6"/>
  <c r="D1577" i="6"/>
  <c r="D1585" i="6"/>
  <c r="D1593" i="6"/>
  <c r="D1601" i="6"/>
  <c r="D12" i="6"/>
  <c r="D25" i="6"/>
  <c r="D38" i="6"/>
  <c r="D50" i="6"/>
  <c r="D64" i="6"/>
  <c r="D76" i="6"/>
  <c r="D89" i="6"/>
  <c r="D102" i="6"/>
  <c r="D114" i="6"/>
  <c r="D128" i="6"/>
  <c r="D140" i="6"/>
  <c r="D153" i="6"/>
  <c r="D166" i="6"/>
  <c r="D178" i="6"/>
  <c r="D192" i="6"/>
  <c r="D204" i="6"/>
  <c r="D217" i="6"/>
  <c r="D230" i="6"/>
  <c r="D242" i="6"/>
  <c r="D256" i="6"/>
  <c r="D268" i="6"/>
  <c r="D281" i="6"/>
  <c r="D294" i="6"/>
  <c r="D306" i="6"/>
  <c r="D320" i="6"/>
  <c r="D332" i="6"/>
  <c r="D345" i="6"/>
  <c r="D358" i="6"/>
  <c r="D370" i="6"/>
  <c r="D384" i="6"/>
  <c r="D396" i="6"/>
  <c r="D409" i="6"/>
  <c r="D422" i="6"/>
  <c r="D434" i="6"/>
  <c r="D448" i="6"/>
  <c r="D460" i="6"/>
  <c r="D473" i="6"/>
  <c r="D486" i="6"/>
  <c r="D498" i="6"/>
  <c r="D512" i="6"/>
  <c r="D524" i="6"/>
  <c r="D537" i="6"/>
  <c r="D550" i="6"/>
  <c r="D562" i="6"/>
  <c r="D576" i="6"/>
  <c r="D588" i="6"/>
  <c r="D601" i="6"/>
  <c r="D614" i="6"/>
  <c r="D626" i="6"/>
  <c r="D640" i="6"/>
  <c r="D652" i="6"/>
  <c r="D665" i="6"/>
  <c r="D678" i="6"/>
  <c r="D690" i="6"/>
  <c r="D704" i="6"/>
  <c r="D716" i="6"/>
  <c r="D729" i="6"/>
  <c r="D742" i="6"/>
  <c r="D754" i="6"/>
  <c r="D768" i="6"/>
  <c r="D780" i="6"/>
  <c r="D793" i="6"/>
  <c r="D806" i="6"/>
  <c r="D818" i="6"/>
  <c r="D832" i="6"/>
  <c r="D844" i="6"/>
  <c r="D857" i="6"/>
  <c r="D870" i="6"/>
  <c r="D882" i="6"/>
  <c r="D896" i="6"/>
  <c r="D908" i="6"/>
  <c r="D921" i="6"/>
  <c r="D934" i="6"/>
  <c r="D946" i="6"/>
  <c r="D960" i="6"/>
  <c r="D972" i="6"/>
  <c r="D985" i="6"/>
  <c r="D998" i="6"/>
  <c r="D1010" i="6"/>
  <c r="D1024" i="6"/>
  <c r="D1036" i="6"/>
  <c r="D1049" i="6"/>
  <c r="D1062" i="6"/>
  <c r="D1074" i="6"/>
  <c r="D1088" i="6"/>
  <c r="D1100" i="6"/>
  <c r="D1113" i="6"/>
  <c r="D1125" i="6"/>
  <c r="D1136" i="6"/>
  <c r="D1146" i="6"/>
  <c r="D1157" i="6"/>
  <c r="D1168" i="6"/>
  <c r="D1178" i="6"/>
  <c r="D1189" i="6"/>
  <c r="D1200" i="6"/>
  <c r="D1210" i="6"/>
  <c r="D1221" i="6"/>
  <c r="D1232" i="6"/>
  <c r="D1242" i="6"/>
  <c r="D1253" i="6"/>
  <c r="D1264" i="6"/>
  <c r="D1274" i="6"/>
  <c r="D1285" i="6"/>
  <c r="D1296" i="6"/>
  <c r="D1306" i="6"/>
  <c r="D1317" i="6"/>
  <c r="D1328" i="6"/>
  <c r="D1338" i="6"/>
  <c r="D1346" i="6"/>
  <c r="D1354" i="6"/>
  <c r="D1362" i="6"/>
  <c r="D1370" i="6"/>
  <c r="D1378" i="6"/>
  <c r="D1386" i="6"/>
  <c r="D1394" i="6"/>
  <c r="D1402" i="6"/>
  <c r="D1410" i="6"/>
  <c r="D1418" i="6"/>
  <c r="D1426" i="6"/>
  <c r="D1434" i="6"/>
  <c r="D1442" i="6"/>
  <c r="D1450" i="6"/>
  <c r="D1458" i="6"/>
  <c r="D1466" i="6"/>
  <c r="D1474" i="6"/>
  <c r="D1482" i="6"/>
  <c r="D1490" i="6"/>
  <c r="D1498" i="6"/>
  <c r="D1506" i="6"/>
  <c r="D1514" i="6"/>
  <c r="D1522" i="6"/>
  <c r="D1530" i="6"/>
  <c r="D1538" i="6"/>
  <c r="D1546" i="6"/>
  <c r="D1554" i="6"/>
  <c r="D1562" i="6"/>
  <c r="D1570" i="6"/>
  <c r="D1578" i="6"/>
  <c r="D1586" i="6"/>
  <c r="D1594" i="6"/>
  <c r="D1602" i="6"/>
  <c r="D14" i="6"/>
  <c r="D26" i="6"/>
  <c r="D40" i="6"/>
  <c r="D52" i="6"/>
  <c r="D65" i="6"/>
  <c r="D78" i="6"/>
  <c r="D90" i="6"/>
  <c r="D104" i="6"/>
  <c r="D116" i="6"/>
  <c r="D129" i="6"/>
  <c r="D142" i="6"/>
  <c r="D154" i="6"/>
  <c r="D168" i="6"/>
  <c r="D180" i="6"/>
  <c r="D193" i="6"/>
  <c r="D206" i="6"/>
  <c r="D218" i="6"/>
  <c r="D232" i="6"/>
  <c r="D244" i="6"/>
  <c r="D257" i="6"/>
  <c r="D270" i="6"/>
  <c r="D282" i="6"/>
  <c r="D296" i="6"/>
  <c r="D308" i="6"/>
  <c r="D321" i="6"/>
  <c r="D334" i="6"/>
  <c r="D346" i="6"/>
  <c r="D360" i="6"/>
  <c r="D372" i="6"/>
  <c r="D385" i="6"/>
  <c r="D398" i="6"/>
  <c r="D410" i="6"/>
  <c r="D424" i="6"/>
  <c r="D436" i="6"/>
  <c r="D449" i="6"/>
  <c r="D462" i="6"/>
  <c r="D474" i="6"/>
  <c r="D488" i="6"/>
  <c r="D500" i="6"/>
  <c r="D513" i="6"/>
  <c r="D526" i="6"/>
  <c r="D538" i="6"/>
  <c r="D552" i="6"/>
  <c r="D564" i="6"/>
  <c r="D577" i="6"/>
  <c r="D590" i="6"/>
  <c r="D602" i="6"/>
  <c r="D616" i="6"/>
  <c r="D628" i="6"/>
  <c r="D641" i="6"/>
  <c r="D654" i="6"/>
  <c r="D666" i="6"/>
  <c r="D680" i="6"/>
  <c r="D692" i="6"/>
  <c r="D705" i="6"/>
  <c r="D718" i="6"/>
  <c r="D730" i="6"/>
  <c r="D744" i="6"/>
  <c r="D756" i="6"/>
  <c r="D769" i="6"/>
  <c r="D782" i="6"/>
  <c r="D794" i="6"/>
  <c r="D808" i="6"/>
  <c r="D820" i="6"/>
  <c r="D833" i="6"/>
  <c r="D846" i="6"/>
  <c r="D858" i="6"/>
  <c r="D872" i="6"/>
  <c r="D884" i="6"/>
  <c r="D897" i="6"/>
  <c r="D910" i="6"/>
  <c r="D922" i="6"/>
  <c r="D936" i="6"/>
  <c r="D948" i="6"/>
  <c r="D961" i="6"/>
  <c r="D974" i="6"/>
  <c r="D986" i="6"/>
  <c r="D1000" i="6"/>
  <c r="D1012" i="6"/>
  <c r="D1025" i="6"/>
  <c r="D1038" i="6"/>
  <c r="D1050" i="6"/>
  <c r="D1064" i="6"/>
  <c r="D1076" i="6"/>
  <c r="D1089" i="6"/>
  <c r="D1102" i="6"/>
  <c r="D1114" i="6"/>
  <c r="D1126" i="6"/>
  <c r="D1137" i="6"/>
  <c r="D1148" i="6"/>
  <c r="D1158" i="6"/>
  <c r="D1169" i="6"/>
  <c r="D1180" i="6"/>
  <c r="D1190" i="6"/>
  <c r="D1201" i="6"/>
  <c r="D1212" i="6"/>
  <c r="D1222" i="6"/>
  <c r="D1233" i="6"/>
  <c r="D1244" i="6"/>
  <c r="D1254" i="6"/>
  <c r="D1265" i="6"/>
  <c r="D1276" i="6"/>
  <c r="D1286" i="6"/>
  <c r="D1297" i="6"/>
  <c r="D1308" i="6"/>
  <c r="D1318" i="6"/>
  <c r="D1329" i="6"/>
  <c r="D1339" i="6"/>
  <c r="D1347" i="6"/>
  <c r="D1355" i="6"/>
  <c r="D1363" i="6"/>
  <c r="D1371" i="6"/>
  <c r="D1379" i="6"/>
  <c r="D1387" i="6"/>
  <c r="D1395" i="6"/>
  <c r="D1403" i="6"/>
  <c r="D1411" i="6"/>
  <c r="D1419" i="6"/>
  <c r="D1427" i="6"/>
  <c r="D1435" i="6"/>
  <c r="D1443" i="6"/>
  <c r="D1451" i="6"/>
  <c r="D1459" i="6"/>
  <c r="D1467" i="6"/>
  <c r="D1475" i="6"/>
  <c r="D1483" i="6"/>
  <c r="D1491" i="6"/>
  <c r="D1499" i="6"/>
  <c r="D1507" i="6"/>
  <c r="D1515" i="6"/>
  <c r="D1523" i="6"/>
  <c r="D1531" i="6"/>
  <c r="D1539" i="6"/>
  <c r="D1547" i="6"/>
  <c r="D1555" i="6"/>
  <c r="D1563" i="6"/>
  <c r="D1571" i="6"/>
  <c r="D1579" i="6"/>
  <c r="D1587" i="6"/>
  <c r="D1595" i="6"/>
  <c r="D1603" i="6"/>
  <c r="D16" i="6"/>
  <c r="D28" i="6"/>
  <c r="D41" i="6"/>
  <c r="D54" i="6"/>
  <c r="D66" i="6"/>
  <c r="D80" i="6"/>
  <c r="D92" i="6"/>
  <c r="D105" i="6"/>
  <c r="D118" i="6"/>
  <c r="D130" i="6"/>
  <c r="D144" i="6"/>
  <c r="D156" i="6"/>
  <c r="D169" i="6"/>
  <c r="D182" i="6"/>
  <c r="D194" i="6"/>
  <c r="D208" i="6"/>
  <c r="D220" i="6"/>
  <c r="D233" i="6"/>
  <c r="D246" i="6"/>
  <c r="D258" i="6"/>
  <c r="D272" i="6"/>
  <c r="D284" i="6"/>
  <c r="D297" i="6"/>
  <c r="D310" i="6"/>
  <c r="D322" i="6"/>
  <c r="D336" i="6"/>
  <c r="D348" i="6"/>
  <c r="D361" i="6"/>
  <c r="D374" i="6"/>
  <c r="D386" i="6"/>
  <c r="D400" i="6"/>
  <c r="D412" i="6"/>
  <c r="D425" i="6"/>
  <c r="D438" i="6"/>
  <c r="D450" i="6"/>
  <c r="D464" i="6"/>
  <c r="D476" i="6"/>
  <c r="D489" i="6"/>
  <c r="D502" i="6"/>
  <c r="D514" i="6"/>
  <c r="D528" i="6"/>
  <c r="D540" i="6"/>
  <c r="D553" i="6"/>
  <c r="D566" i="6"/>
  <c r="D578" i="6"/>
  <c r="D592" i="6"/>
  <c r="D604" i="6"/>
  <c r="D617" i="6"/>
  <c r="D630" i="6"/>
  <c r="D642" i="6"/>
  <c r="D656" i="6"/>
  <c r="D668" i="6"/>
  <c r="D681" i="6"/>
  <c r="D694" i="6"/>
  <c r="D706" i="6"/>
  <c r="D720" i="6"/>
  <c r="D732" i="6"/>
  <c r="D745" i="6"/>
  <c r="D758" i="6"/>
  <c r="D770" i="6"/>
  <c r="D784" i="6"/>
  <c r="D796" i="6"/>
  <c r="D809" i="6"/>
  <c r="D822" i="6"/>
  <c r="D834" i="6"/>
  <c r="D848" i="6"/>
  <c r="D860" i="6"/>
  <c r="D873" i="6"/>
  <c r="D886" i="6"/>
  <c r="D898" i="6"/>
  <c r="D912" i="6"/>
  <c r="D924" i="6"/>
  <c r="D937" i="6"/>
  <c r="D950" i="6"/>
  <c r="D962" i="6"/>
  <c r="D976" i="6"/>
  <c r="D988" i="6"/>
  <c r="D1001" i="6"/>
  <c r="D1014" i="6"/>
  <c r="D1026" i="6"/>
  <c r="D1040" i="6"/>
  <c r="D1052" i="6"/>
  <c r="D1065" i="6"/>
  <c r="D1078" i="6"/>
  <c r="D1090" i="6"/>
  <c r="D1104" i="6"/>
  <c r="D1116" i="6"/>
  <c r="D1128" i="6"/>
  <c r="D1138" i="6"/>
  <c r="D1149" i="6"/>
  <c r="D1160" i="6"/>
  <c r="D1170" i="6"/>
  <c r="D1181" i="6"/>
  <c r="D1192" i="6"/>
  <c r="D1202" i="6"/>
  <c r="D1213" i="6"/>
  <c r="D1224" i="6"/>
  <c r="D1234" i="6"/>
  <c r="D1245" i="6"/>
  <c r="D1256" i="6"/>
  <c r="D1266" i="6"/>
  <c r="D1277" i="6"/>
  <c r="D1288" i="6"/>
  <c r="D1298" i="6"/>
  <c r="D1309" i="6"/>
  <c r="D1320" i="6"/>
  <c r="D1330" i="6"/>
  <c r="D1340" i="6"/>
  <c r="D1348" i="6"/>
  <c r="D1356" i="6"/>
  <c r="D1364" i="6"/>
  <c r="D1372" i="6"/>
  <c r="D1380" i="6"/>
  <c r="D1388" i="6"/>
  <c r="D1396" i="6"/>
  <c r="D1404" i="6"/>
  <c r="D1412" i="6"/>
  <c r="D1420" i="6"/>
  <c r="D1589" i="6"/>
  <c r="D1566" i="6"/>
  <c r="D1548" i="6"/>
  <c r="D1525" i="6"/>
  <c r="D1502" i="6"/>
  <c r="D1484" i="6"/>
  <c r="D1461" i="6"/>
  <c r="D1438" i="6"/>
  <c r="D1414" i="6"/>
  <c r="D1382" i="6"/>
  <c r="D1350" i="6"/>
  <c r="D1312" i="6"/>
  <c r="D1269" i="6"/>
  <c r="D1226" i="6"/>
  <c r="D1184" i="6"/>
  <c r="D1141" i="6"/>
  <c r="D1094" i="6"/>
  <c r="D1042" i="6"/>
  <c r="D992" i="6"/>
  <c r="D940" i="6"/>
  <c r="D889" i="6"/>
  <c r="D838" i="6"/>
  <c r="D786" i="6"/>
  <c r="D736" i="6"/>
  <c r="D684" i="6"/>
  <c r="D633" i="6"/>
  <c r="D582" i="6"/>
  <c r="D530" i="6"/>
  <c r="D480" i="6"/>
  <c r="D428" i="6"/>
  <c r="D377" i="6"/>
  <c r="D326" i="6"/>
  <c r="D274" i="6"/>
  <c r="D224" i="6"/>
  <c r="D172" i="6"/>
  <c r="D121" i="6"/>
  <c r="D70" i="6"/>
  <c r="D18" i="6"/>
  <c r="E1560" i="6"/>
  <c r="E1496" i="6"/>
  <c r="E1432" i="6"/>
  <c r="E1368" i="6"/>
  <c r="E1304" i="6"/>
  <c r="E1240" i="6"/>
  <c r="E1176" i="6"/>
  <c r="E1112" i="6"/>
  <c r="E1033" i="6"/>
  <c r="E951" i="6"/>
  <c r="E864" i="6"/>
  <c r="E777" i="6"/>
  <c r="E695" i="6"/>
  <c r="E608" i="6"/>
  <c r="E521" i="6"/>
  <c r="E439" i="6"/>
  <c r="E352" i="6"/>
  <c r="E265" i="6"/>
  <c r="E183" i="6"/>
  <c r="E96" i="6"/>
  <c r="E9" i="6"/>
  <c r="M1532" i="6"/>
  <c r="M1445" i="6"/>
  <c r="M1358" i="6"/>
  <c r="M1276" i="6"/>
  <c r="M1189" i="6"/>
  <c r="M1102" i="6"/>
  <c r="M1020" i="6"/>
  <c r="M933" i="6"/>
  <c r="M846" i="6"/>
  <c r="M764" i="6"/>
  <c r="M677" i="6"/>
  <c r="M590" i="6"/>
  <c r="M508" i="6"/>
  <c r="M421" i="6"/>
  <c r="M334" i="6"/>
  <c r="M252" i="6"/>
  <c r="M165" i="6"/>
  <c r="M78" i="6"/>
  <c r="L1588" i="6"/>
  <c r="L1460" i="6"/>
  <c r="L1298" i="6"/>
  <c r="L1081" i="6"/>
  <c r="L849" i="6"/>
  <c r="L617" i="6"/>
  <c r="L395" i="6"/>
  <c r="L114" i="6"/>
  <c r="K1019" i="6"/>
  <c r="C1599" i="6"/>
  <c r="C1583" i="6"/>
  <c r="C1567" i="6"/>
  <c r="C1551" i="6"/>
  <c r="C1535" i="6"/>
  <c r="C1519" i="6"/>
  <c r="C1503" i="6"/>
  <c r="C1487" i="6"/>
  <c r="C1471" i="6"/>
  <c r="C1455" i="6"/>
  <c r="C1438" i="6"/>
  <c r="C1415" i="6"/>
  <c r="C1397" i="6"/>
  <c r="C1374" i="6"/>
  <c r="C1351" i="6"/>
  <c r="C1333" i="6"/>
  <c r="C1310" i="6"/>
  <c r="C1287" i="6"/>
  <c r="C1269" i="6"/>
  <c r="C1246" i="6"/>
  <c r="C1223" i="6"/>
  <c r="C1205" i="6"/>
  <c r="C1182" i="6"/>
  <c r="C1159" i="6"/>
  <c r="C1141" i="6"/>
  <c r="C1118" i="6"/>
  <c r="C1095" i="6"/>
  <c r="C1077" i="6"/>
  <c r="C1054" i="6"/>
  <c r="C1031" i="6"/>
  <c r="C1013" i="6"/>
  <c r="C990" i="6"/>
  <c r="C967" i="6"/>
  <c r="C949" i="6"/>
  <c r="C926" i="6"/>
  <c r="C903" i="6"/>
  <c r="C885" i="6"/>
  <c r="C862" i="6"/>
  <c r="C839" i="6"/>
  <c r="C821" i="6"/>
  <c r="C798" i="6"/>
  <c r="C775" i="6"/>
  <c r="C757" i="6"/>
  <c r="C734" i="6"/>
  <c r="C711" i="6"/>
  <c r="C693" i="6"/>
  <c r="C670" i="6"/>
  <c r="C647" i="6"/>
  <c r="C629" i="6"/>
  <c r="C606" i="6"/>
  <c r="C583" i="6"/>
  <c r="C565" i="6"/>
  <c r="C542" i="6"/>
  <c r="C519" i="6"/>
  <c r="C501" i="6"/>
  <c r="C478" i="6"/>
  <c r="C455" i="6"/>
  <c r="C437" i="6"/>
  <c r="C414" i="6"/>
  <c r="C391" i="6"/>
  <c r="C373" i="6"/>
  <c r="C350" i="6"/>
  <c r="C327" i="6"/>
  <c r="C309" i="6"/>
  <c r="C286" i="6"/>
  <c r="C263" i="6"/>
  <c r="C245" i="6"/>
  <c r="C222" i="6"/>
  <c r="C199" i="6"/>
  <c r="C181" i="6"/>
  <c r="C158" i="6"/>
  <c r="C135" i="6"/>
  <c r="C117" i="6"/>
  <c r="C94" i="6"/>
  <c r="C71" i="6"/>
  <c r="C53" i="6"/>
  <c r="C30" i="6"/>
  <c r="C7" i="6"/>
  <c r="D1588" i="6"/>
  <c r="D1565" i="6"/>
  <c r="D1542" i="6"/>
  <c r="D1524" i="6"/>
  <c r="D1501" i="6"/>
  <c r="D1478" i="6"/>
  <c r="D1460" i="6"/>
  <c r="D1437" i="6"/>
  <c r="D1413" i="6"/>
  <c r="D1381" i="6"/>
  <c r="D1349" i="6"/>
  <c r="D1310" i="6"/>
  <c r="D1268" i="6"/>
  <c r="D1225" i="6"/>
  <c r="D1182" i="6"/>
  <c r="D1140" i="6"/>
  <c r="D1092" i="6"/>
  <c r="D1041" i="6"/>
  <c r="D990" i="6"/>
  <c r="D938" i="6"/>
  <c r="D888" i="6"/>
  <c r="D836" i="6"/>
  <c r="D785" i="6"/>
  <c r="D734" i="6"/>
  <c r="D682" i="6"/>
  <c r="D632" i="6"/>
  <c r="D580" i="6"/>
  <c r="D529" i="6"/>
  <c r="D478" i="6"/>
  <c r="D426" i="6"/>
  <c r="D376" i="6"/>
  <c r="D324" i="6"/>
  <c r="D273" i="6"/>
  <c r="D222" i="6"/>
  <c r="D170" i="6"/>
  <c r="D120" i="6"/>
  <c r="D68" i="6"/>
  <c r="D17" i="6"/>
  <c r="E1559" i="6"/>
  <c r="E1495" i="6"/>
  <c r="E1431" i="6"/>
  <c r="E1367" i="6"/>
  <c r="E1303" i="6"/>
  <c r="E1239" i="6"/>
  <c r="E1175" i="6"/>
  <c r="E1111" i="6"/>
  <c r="E1032" i="6"/>
  <c r="E945" i="6"/>
  <c r="E863" i="6"/>
  <c r="E776" i="6"/>
  <c r="E689" i="6"/>
  <c r="E607" i="6"/>
  <c r="E520" i="6"/>
  <c r="E433" i="6"/>
  <c r="E351" i="6"/>
  <c r="E264" i="6"/>
  <c r="E177" i="6"/>
  <c r="E95" i="6"/>
  <c r="M1526" i="6"/>
  <c r="M1444" i="6"/>
  <c r="M1357" i="6"/>
  <c r="M1270" i="6"/>
  <c r="M1188" i="6"/>
  <c r="M1101" i="6"/>
  <c r="M1014" i="6"/>
  <c r="M932" i="6"/>
  <c r="M845" i="6"/>
  <c r="M758" i="6"/>
  <c r="M676" i="6"/>
  <c r="M589" i="6"/>
  <c r="M502" i="6"/>
  <c r="M420" i="6"/>
  <c r="M333" i="6"/>
  <c r="M246" i="6"/>
  <c r="M164" i="6"/>
  <c r="L1580" i="6"/>
  <c r="L1459" i="6"/>
  <c r="L1297" i="6"/>
  <c r="L1065" i="6"/>
  <c r="L843" i="6"/>
  <c r="L611" i="6"/>
  <c r="L379" i="6"/>
  <c r="L107" i="6"/>
  <c r="K1018" i="6"/>
  <c r="E10" i="6"/>
  <c r="E18" i="6"/>
  <c r="E26" i="6"/>
  <c r="E34" i="6"/>
  <c r="E42" i="6"/>
  <c r="E50" i="6"/>
  <c r="E58" i="6"/>
  <c r="E66" i="6"/>
  <c r="E74" i="6"/>
  <c r="E82" i="6"/>
  <c r="E90" i="6"/>
  <c r="E98" i="6"/>
  <c r="E106" i="6"/>
  <c r="E114" i="6"/>
  <c r="E122" i="6"/>
  <c r="E130" i="6"/>
  <c r="E138" i="6"/>
  <c r="E146" i="6"/>
  <c r="E154" i="6"/>
  <c r="E162" i="6"/>
  <c r="E170" i="6"/>
  <c r="E178" i="6"/>
  <c r="E186" i="6"/>
  <c r="E194" i="6"/>
  <c r="E202" i="6"/>
  <c r="E210" i="6"/>
  <c r="E218" i="6"/>
  <c r="E226" i="6"/>
  <c r="E234" i="6"/>
  <c r="E242" i="6"/>
  <c r="E250" i="6"/>
  <c r="E258" i="6"/>
  <c r="E266" i="6"/>
  <c r="E274" i="6"/>
  <c r="E282" i="6"/>
  <c r="E290" i="6"/>
  <c r="E298" i="6"/>
  <c r="E306" i="6"/>
  <c r="E314" i="6"/>
  <c r="E322" i="6"/>
  <c r="E330" i="6"/>
  <c r="E338" i="6"/>
  <c r="E346" i="6"/>
  <c r="E354" i="6"/>
  <c r="E362" i="6"/>
  <c r="E370" i="6"/>
  <c r="E378" i="6"/>
  <c r="E386" i="6"/>
  <c r="E394" i="6"/>
  <c r="E402" i="6"/>
  <c r="E410" i="6"/>
  <c r="E418" i="6"/>
  <c r="E426" i="6"/>
  <c r="E434" i="6"/>
  <c r="E442" i="6"/>
  <c r="E450" i="6"/>
  <c r="E458" i="6"/>
  <c r="E466" i="6"/>
  <c r="E474" i="6"/>
  <c r="E482" i="6"/>
  <c r="E490" i="6"/>
  <c r="E498" i="6"/>
  <c r="E506" i="6"/>
  <c r="E514" i="6"/>
  <c r="E522" i="6"/>
  <c r="E530" i="6"/>
  <c r="E538" i="6"/>
  <c r="E546" i="6"/>
  <c r="E554" i="6"/>
  <c r="E562" i="6"/>
  <c r="E570" i="6"/>
  <c r="E578" i="6"/>
  <c r="E586" i="6"/>
  <c r="E594" i="6"/>
  <c r="E602" i="6"/>
  <c r="E610" i="6"/>
  <c r="E618" i="6"/>
  <c r="E626" i="6"/>
  <c r="E634" i="6"/>
  <c r="E642" i="6"/>
  <c r="E650" i="6"/>
  <c r="E658" i="6"/>
  <c r="E666" i="6"/>
  <c r="E674" i="6"/>
  <c r="E682" i="6"/>
  <c r="E690" i="6"/>
  <c r="E698" i="6"/>
  <c r="E706" i="6"/>
  <c r="E714" i="6"/>
  <c r="E722" i="6"/>
  <c r="E730" i="6"/>
  <c r="E738" i="6"/>
  <c r="E746" i="6"/>
  <c r="E754" i="6"/>
  <c r="E762" i="6"/>
  <c r="E770" i="6"/>
  <c r="E778" i="6"/>
  <c r="E786" i="6"/>
  <c r="E794" i="6"/>
  <c r="E802" i="6"/>
  <c r="E810" i="6"/>
  <c r="E818" i="6"/>
  <c r="E826" i="6"/>
  <c r="E834" i="6"/>
  <c r="E842" i="6"/>
  <c r="E850" i="6"/>
  <c r="E858" i="6"/>
  <c r="E866" i="6"/>
  <c r="E874" i="6"/>
  <c r="E882" i="6"/>
  <c r="E890" i="6"/>
  <c r="E898" i="6"/>
  <c r="E906" i="6"/>
  <c r="E914" i="6"/>
  <c r="E922" i="6"/>
  <c r="E930" i="6"/>
  <c r="E938" i="6"/>
  <c r="E946" i="6"/>
  <c r="E954" i="6"/>
  <c r="E962" i="6"/>
  <c r="E970" i="6"/>
  <c r="E978" i="6"/>
  <c r="E986" i="6"/>
  <c r="E994" i="6"/>
  <c r="E1002" i="6"/>
  <c r="E1010" i="6"/>
  <c r="E1018" i="6"/>
  <c r="E1026" i="6"/>
  <c r="E1034" i="6"/>
  <c r="E1042" i="6"/>
  <c r="E1050" i="6"/>
  <c r="E1058" i="6"/>
  <c r="E1066" i="6"/>
  <c r="E1074" i="6"/>
  <c r="E1082" i="6"/>
  <c r="E1090" i="6"/>
  <c r="E1098" i="6"/>
  <c r="E1106" i="6"/>
  <c r="E1114" i="6"/>
  <c r="E1122" i="6"/>
  <c r="E1130" i="6"/>
  <c r="E1138" i="6"/>
  <c r="E1146" i="6"/>
  <c r="E1154" i="6"/>
  <c r="E1162" i="6"/>
  <c r="E1170" i="6"/>
  <c r="E1178" i="6"/>
  <c r="E1186" i="6"/>
  <c r="E1194" i="6"/>
  <c r="E1202" i="6"/>
  <c r="E1210" i="6"/>
  <c r="E1218" i="6"/>
  <c r="E1226" i="6"/>
  <c r="E1234" i="6"/>
  <c r="E1242" i="6"/>
  <c r="E1250" i="6"/>
  <c r="E1258" i="6"/>
  <c r="E1266" i="6"/>
  <c r="E1274" i="6"/>
  <c r="E1282" i="6"/>
  <c r="E1290" i="6"/>
  <c r="E1298" i="6"/>
  <c r="E1306" i="6"/>
  <c r="E1314" i="6"/>
  <c r="E1322" i="6"/>
  <c r="E1330" i="6"/>
  <c r="E1338" i="6"/>
  <c r="E1346" i="6"/>
  <c r="E1354" i="6"/>
  <c r="E1362" i="6"/>
  <c r="E1370" i="6"/>
  <c r="E1378" i="6"/>
  <c r="E1386" i="6"/>
  <c r="E1394" i="6"/>
  <c r="E1402" i="6"/>
  <c r="E1410" i="6"/>
  <c r="E1418" i="6"/>
  <c r="E1426" i="6"/>
  <c r="E1434" i="6"/>
  <c r="E1442" i="6"/>
  <c r="E1450" i="6"/>
  <c r="E1458" i="6"/>
  <c r="E1466" i="6"/>
  <c r="E1474" i="6"/>
  <c r="E1482" i="6"/>
  <c r="E1490" i="6"/>
  <c r="E1498" i="6"/>
  <c r="E1506" i="6"/>
  <c r="E1514" i="6"/>
  <c r="E1522" i="6"/>
  <c r="E1530" i="6"/>
  <c r="E1538" i="6"/>
  <c r="E1546" i="6"/>
  <c r="E1554" i="6"/>
  <c r="E1562" i="6"/>
  <c r="E1570" i="6"/>
  <c r="E1578" i="6"/>
  <c r="E1586" i="6"/>
  <c r="E1594" i="6"/>
  <c r="E1602" i="6"/>
  <c r="E11" i="6"/>
  <c r="E19" i="6"/>
  <c r="E27" i="6"/>
  <c r="E35" i="6"/>
  <c r="E43" i="6"/>
  <c r="E51" i="6"/>
  <c r="E59" i="6"/>
  <c r="E67" i="6"/>
  <c r="E75" i="6"/>
  <c r="E83" i="6"/>
  <c r="E91" i="6"/>
  <c r="E99" i="6"/>
  <c r="E107" i="6"/>
  <c r="E115" i="6"/>
  <c r="E123" i="6"/>
  <c r="E131" i="6"/>
  <c r="E139" i="6"/>
  <c r="E147" i="6"/>
  <c r="E155" i="6"/>
  <c r="E163" i="6"/>
  <c r="E171" i="6"/>
  <c r="E179" i="6"/>
  <c r="E187" i="6"/>
  <c r="E195" i="6"/>
  <c r="E203" i="6"/>
  <c r="E211" i="6"/>
  <c r="E219" i="6"/>
  <c r="E227" i="6"/>
  <c r="E235" i="6"/>
  <c r="E243" i="6"/>
  <c r="E251" i="6"/>
  <c r="E259" i="6"/>
  <c r="E267" i="6"/>
  <c r="E275" i="6"/>
  <c r="E283" i="6"/>
  <c r="E291" i="6"/>
  <c r="E299" i="6"/>
  <c r="E307" i="6"/>
  <c r="E315" i="6"/>
  <c r="E323" i="6"/>
  <c r="E331" i="6"/>
  <c r="E339" i="6"/>
  <c r="E347" i="6"/>
  <c r="E355" i="6"/>
  <c r="E363" i="6"/>
  <c r="E371" i="6"/>
  <c r="E379" i="6"/>
  <c r="E387" i="6"/>
  <c r="E395" i="6"/>
  <c r="E403" i="6"/>
  <c r="E411" i="6"/>
  <c r="E419" i="6"/>
  <c r="E427" i="6"/>
  <c r="E435" i="6"/>
  <c r="E443" i="6"/>
  <c r="E451" i="6"/>
  <c r="E459" i="6"/>
  <c r="E467" i="6"/>
  <c r="E475" i="6"/>
  <c r="E483" i="6"/>
  <c r="E491" i="6"/>
  <c r="E499" i="6"/>
  <c r="E507" i="6"/>
  <c r="E515" i="6"/>
  <c r="E523" i="6"/>
  <c r="E531" i="6"/>
  <c r="E539" i="6"/>
  <c r="E547" i="6"/>
  <c r="E555" i="6"/>
  <c r="E563" i="6"/>
  <c r="E571" i="6"/>
  <c r="E579" i="6"/>
  <c r="E587" i="6"/>
  <c r="E595" i="6"/>
  <c r="E603" i="6"/>
  <c r="E611" i="6"/>
  <c r="E619" i="6"/>
  <c r="E627" i="6"/>
  <c r="E635" i="6"/>
  <c r="E643" i="6"/>
  <c r="E651" i="6"/>
  <c r="E659" i="6"/>
  <c r="E667" i="6"/>
  <c r="E675" i="6"/>
  <c r="E683" i="6"/>
  <c r="E691" i="6"/>
  <c r="E699" i="6"/>
  <c r="E707" i="6"/>
  <c r="E715" i="6"/>
  <c r="E723" i="6"/>
  <c r="E731" i="6"/>
  <c r="E739" i="6"/>
  <c r="E747" i="6"/>
  <c r="E755" i="6"/>
  <c r="E763" i="6"/>
  <c r="E771" i="6"/>
  <c r="E779" i="6"/>
  <c r="E787" i="6"/>
  <c r="E795" i="6"/>
  <c r="E803" i="6"/>
  <c r="E811" i="6"/>
  <c r="E819" i="6"/>
  <c r="E827" i="6"/>
  <c r="E835" i="6"/>
  <c r="E843" i="6"/>
  <c r="E851" i="6"/>
  <c r="E859" i="6"/>
  <c r="E867" i="6"/>
  <c r="E875" i="6"/>
  <c r="E883" i="6"/>
  <c r="E891" i="6"/>
  <c r="E899" i="6"/>
  <c r="E907" i="6"/>
  <c r="E915" i="6"/>
  <c r="E923" i="6"/>
  <c r="E931" i="6"/>
  <c r="E939" i="6"/>
  <c r="E947" i="6"/>
  <c r="E955" i="6"/>
  <c r="E963" i="6"/>
  <c r="E971" i="6"/>
  <c r="E979" i="6"/>
  <c r="E987" i="6"/>
  <c r="E995" i="6"/>
  <c r="E1003" i="6"/>
  <c r="E1011" i="6"/>
  <c r="E1019" i="6"/>
  <c r="E1027" i="6"/>
  <c r="E1035" i="6"/>
  <c r="E1043" i="6"/>
  <c r="E1051" i="6"/>
  <c r="E1059" i="6"/>
  <c r="E1067" i="6"/>
  <c r="E1075" i="6"/>
  <c r="E1083" i="6"/>
  <c r="E1091" i="6"/>
  <c r="E1099" i="6"/>
  <c r="E1107" i="6"/>
  <c r="E1115" i="6"/>
  <c r="E1123" i="6"/>
  <c r="E1131" i="6"/>
  <c r="E1139" i="6"/>
  <c r="E1147" i="6"/>
  <c r="E1155" i="6"/>
  <c r="E1163" i="6"/>
  <c r="E1171" i="6"/>
  <c r="E1179" i="6"/>
  <c r="E1187" i="6"/>
  <c r="E1195" i="6"/>
  <c r="E1203" i="6"/>
  <c r="E1211" i="6"/>
  <c r="E1219" i="6"/>
  <c r="E1227" i="6"/>
  <c r="E1235" i="6"/>
  <c r="E1243" i="6"/>
  <c r="E1251" i="6"/>
  <c r="E1259" i="6"/>
  <c r="E1267" i="6"/>
  <c r="E1275" i="6"/>
  <c r="E1283" i="6"/>
  <c r="E1291" i="6"/>
  <c r="E1299" i="6"/>
  <c r="E1307" i="6"/>
  <c r="E1315" i="6"/>
  <c r="E1323" i="6"/>
  <c r="E1331" i="6"/>
  <c r="E1339" i="6"/>
  <c r="E1347" i="6"/>
  <c r="E1355" i="6"/>
  <c r="E1363" i="6"/>
  <c r="E1371" i="6"/>
  <c r="E1379" i="6"/>
  <c r="E1387" i="6"/>
  <c r="E1395" i="6"/>
  <c r="E1403" i="6"/>
  <c r="E1411" i="6"/>
  <c r="E1419" i="6"/>
  <c r="E1427" i="6"/>
  <c r="E1435" i="6"/>
  <c r="E1443" i="6"/>
  <c r="E1451" i="6"/>
  <c r="E1459" i="6"/>
  <c r="E1467" i="6"/>
  <c r="E1475" i="6"/>
  <c r="E1483" i="6"/>
  <c r="E1491" i="6"/>
  <c r="E1499" i="6"/>
  <c r="E1507" i="6"/>
  <c r="E1515" i="6"/>
  <c r="E1523" i="6"/>
  <c r="E1531" i="6"/>
  <c r="E1539" i="6"/>
  <c r="E1547" i="6"/>
  <c r="E1555" i="6"/>
  <c r="E1563" i="6"/>
  <c r="E1571" i="6"/>
  <c r="E1579" i="6"/>
  <c r="E1587" i="6"/>
  <c r="E12" i="6"/>
  <c r="E20" i="6"/>
  <c r="E28" i="6"/>
  <c r="E36" i="6"/>
  <c r="E44" i="6"/>
  <c r="E52" i="6"/>
  <c r="E60" i="6"/>
  <c r="E68" i="6"/>
  <c r="E76" i="6"/>
  <c r="E84" i="6"/>
  <c r="E92" i="6"/>
  <c r="E100" i="6"/>
  <c r="E108" i="6"/>
  <c r="E116" i="6"/>
  <c r="E124" i="6"/>
  <c r="E132" i="6"/>
  <c r="E140" i="6"/>
  <c r="E148" i="6"/>
  <c r="E156" i="6"/>
  <c r="E164" i="6"/>
  <c r="E172" i="6"/>
  <c r="E180" i="6"/>
  <c r="E188" i="6"/>
  <c r="E196" i="6"/>
  <c r="E204" i="6"/>
  <c r="E212" i="6"/>
  <c r="E220" i="6"/>
  <c r="E228" i="6"/>
  <c r="E236" i="6"/>
  <c r="E244" i="6"/>
  <c r="E252" i="6"/>
  <c r="E260" i="6"/>
  <c r="E268" i="6"/>
  <c r="E276" i="6"/>
  <c r="E284" i="6"/>
  <c r="E292" i="6"/>
  <c r="E300" i="6"/>
  <c r="E308" i="6"/>
  <c r="E316" i="6"/>
  <c r="E324" i="6"/>
  <c r="E332" i="6"/>
  <c r="E340" i="6"/>
  <c r="E348" i="6"/>
  <c r="E356" i="6"/>
  <c r="E364" i="6"/>
  <c r="E372" i="6"/>
  <c r="E380" i="6"/>
  <c r="E388" i="6"/>
  <c r="E396" i="6"/>
  <c r="E404" i="6"/>
  <c r="E412" i="6"/>
  <c r="E420" i="6"/>
  <c r="E428" i="6"/>
  <c r="E436" i="6"/>
  <c r="E444" i="6"/>
  <c r="E452" i="6"/>
  <c r="E460" i="6"/>
  <c r="E468" i="6"/>
  <c r="E476" i="6"/>
  <c r="E484" i="6"/>
  <c r="E492" i="6"/>
  <c r="E500" i="6"/>
  <c r="E508" i="6"/>
  <c r="E516" i="6"/>
  <c r="E524" i="6"/>
  <c r="E532" i="6"/>
  <c r="E540" i="6"/>
  <c r="E548" i="6"/>
  <c r="E556" i="6"/>
  <c r="E564" i="6"/>
  <c r="E572" i="6"/>
  <c r="E580" i="6"/>
  <c r="E588" i="6"/>
  <c r="E596" i="6"/>
  <c r="E604" i="6"/>
  <c r="E612" i="6"/>
  <c r="E620" i="6"/>
  <c r="E628" i="6"/>
  <c r="E636" i="6"/>
  <c r="E644" i="6"/>
  <c r="E652" i="6"/>
  <c r="E660" i="6"/>
  <c r="E668" i="6"/>
  <c r="E676" i="6"/>
  <c r="E684" i="6"/>
  <c r="E692" i="6"/>
  <c r="E700" i="6"/>
  <c r="E708" i="6"/>
  <c r="E716" i="6"/>
  <c r="E724" i="6"/>
  <c r="E732" i="6"/>
  <c r="E740" i="6"/>
  <c r="E748" i="6"/>
  <c r="E756" i="6"/>
  <c r="E764" i="6"/>
  <c r="E772" i="6"/>
  <c r="E780" i="6"/>
  <c r="E788" i="6"/>
  <c r="E796" i="6"/>
  <c r="E804" i="6"/>
  <c r="E812" i="6"/>
  <c r="E820" i="6"/>
  <c r="E828" i="6"/>
  <c r="E836" i="6"/>
  <c r="E844" i="6"/>
  <c r="E852" i="6"/>
  <c r="E860" i="6"/>
  <c r="E868" i="6"/>
  <c r="E876" i="6"/>
  <c r="E884" i="6"/>
  <c r="E892" i="6"/>
  <c r="E900" i="6"/>
  <c r="E908" i="6"/>
  <c r="E916" i="6"/>
  <c r="E924" i="6"/>
  <c r="E932" i="6"/>
  <c r="E940" i="6"/>
  <c r="E948" i="6"/>
  <c r="E956" i="6"/>
  <c r="E964" i="6"/>
  <c r="E972" i="6"/>
  <c r="E980" i="6"/>
  <c r="E988" i="6"/>
  <c r="E996" i="6"/>
  <c r="E1004" i="6"/>
  <c r="E1012" i="6"/>
  <c r="E1020" i="6"/>
  <c r="E1028" i="6"/>
  <c r="E1036" i="6"/>
  <c r="E1044" i="6"/>
  <c r="E1052" i="6"/>
  <c r="E1060" i="6"/>
  <c r="E1068" i="6"/>
  <c r="E1076" i="6"/>
  <c r="E1084" i="6"/>
  <c r="E1092" i="6"/>
  <c r="E1100" i="6"/>
  <c r="E1108" i="6"/>
  <c r="E1116" i="6"/>
  <c r="E1124" i="6"/>
  <c r="E1132" i="6"/>
  <c r="E1140" i="6"/>
  <c r="E1148" i="6"/>
  <c r="E1156" i="6"/>
  <c r="E1164" i="6"/>
  <c r="E1172" i="6"/>
  <c r="E1180" i="6"/>
  <c r="E1188" i="6"/>
  <c r="E1196" i="6"/>
  <c r="E1204" i="6"/>
  <c r="E1212" i="6"/>
  <c r="E1220" i="6"/>
  <c r="E1228" i="6"/>
  <c r="E1236" i="6"/>
  <c r="E1244" i="6"/>
  <c r="E1252" i="6"/>
  <c r="E1260" i="6"/>
  <c r="E1268" i="6"/>
  <c r="E1276" i="6"/>
  <c r="E1284" i="6"/>
  <c r="E1292" i="6"/>
  <c r="E1300" i="6"/>
  <c r="E1308" i="6"/>
  <c r="E1316" i="6"/>
  <c r="E1324" i="6"/>
  <c r="E1332" i="6"/>
  <c r="E1340" i="6"/>
  <c r="E1348" i="6"/>
  <c r="E1356" i="6"/>
  <c r="E1364" i="6"/>
  <c r="E1372" i="6"/>
  <c r="E1380" i="6"/>
  <c r="E1388" i="6"/>
  <c r="E1396" i="6"/>
  <c r="E1404" i="6"/>
  <c r="E1412" i="6"/>
  <c r="E1420" i="6"/>
  <c r="E1428" i="6"/>
  <c r="E1436" i="6"/>
  <c r="E1444" i="6"/>
  <c r="E1452" i="6"/>
  <c r="E1460" i="6"/>
  <c r="E1468" i="6"/>
  <c r="E1476" i="6"/>
  <c r="E1484" i="6"/>
  <c r="E1492" i="6"/>
  <c r="E1500" i="6"/>
  <c r="E1508" i="6"/>
  <c r="E1516" i="6"/>
  <c r="E1524" i="6"/>
  <c r="E1532" i="6"/>
  <c r="E1540" i="6"/>
  <c r="E1548" i="6"/>
  <c r="E1556" i="6"/>
  <c r="E1564" i="6"/>
  <c r="E1572" i="6"/>
  <c r="E1580" i="6"/>
  <c r="E1588" i="6"/>
  <c r="E1596" i="6"/>
  <c r="E5" i="6"/>
  <c r="E13" i="6"/>
  <c r="E21" i="6"/>
  <c r="E29" i="6"/>
  <c r="E37" i="6"/>
  <c r="E45" i="6"/>
  <c r="E53" i="6"/>
  <c r="E61" i="6"/>
  <c r="E69" i="6"/>
  <c r="E77" i="6"/>
  <c r="E85" i="6"/>
  <c r="E93" i="6"/>
  <c r="E101" i="6"/>
  <c r="E109" i="6"/>
  <c r="E117" i="6"/>
  <c r="E125" i="6"/>
  <c r="E133" i="6"/>
  <c r="E141" i="6"/>
  <c r="E149" i="6"/>
  <c r="E157" i="6"/>
  <c r="E165" i="6"/>
  <c r="E173" i="6"/>
  <c r="E181" i="6"/>
  <c r="E189" i="6"/>
  <c r="E197" i="6"/>
  <c r="E205" i="6"/>
  <c r="E213" i="6"/>
  <c r="E221" i="6"/>
  <c r="E229" i="6"/>
  <c r="E237" i="6"/>
  <c r="E245" i="6"/>
  <c r="E253" i="6"/>
  <c r="E261" i="6"/>
  <c r="E269" i="6"/>
  <c r="E277" i="6"/>
  <c r="E285" i="6"/>
  <c r="E293" i="6"/>
  <c r="E301" i="6"/>
  <c r="E309" i="6"/>
  <c r="E317" i="6"/>
  <c r="E325" i="6"/>
  <c r="E333" i="6"/>
  <c r="E341" i="6"/>
  <c r="E349" i="6"/>
  <c r="E357" i="6"/>
  <c r="E365" i="6"/>
  <c r="E373" i="6"/>
  <c r="E381" i="6"/>
  <c r="E389" i="6"/>
  <c r="E397" i="6"/>
  <c r="E405" i="6"/>
  <c r="E413" i="6"/>
  <c r="E421" i="6"/>
  <c r="E429" i="6"/>
  <c r="E437" i="6"/>
  <c r="E445" i="6"/>
  <c r="E453" i="6"/>
  <c r="E461" i="6"/>
  <c r="E469" i="6"/>
  <c r="E477" i="6"/>
  <c r="E485" i="6"/>
  <c r="E493" i="6"/>
  <c r="E501" i="6"/>
  <c r="E509" i="6"/>
  <c r="E517" i="6"/>
  <c r="E525" i="6"/>
  <c r="E533" i="6"/>
  <c r="E541" i="6"/>
  <c r="E549" i="6"/>
  <c r="E557" i="6"/>
  <c r="E565" i="6"/>
  <c r="E573" i="6"/>
  <c r="E581" i="6"/>
  <c r="E589" i="6"/>
  <c r="E597" i="6"/>
  <c r="E605" i="6"/>
  <c r="E613" i="6"/>
  <c r="E621" i="6"/>
  <c r="E629" i="6"/>
  <c r="E637" i="6"/>
  <c r="E645" i="6"/>
  <c r="E653" i="6"/>
  <c r="E661" i="6"/>
  <c r="E669" i="6"/>
  <c r="E677" i="6"/>
  <c r="E685" i="6"/>
  <c r="E693" i="6"/>
  <c r="E701" i="6"/>
  <c r="E709" i="6"/>
  <c r="E717" i="6"/>
  <c r="E725" i="6"/>
  <c r="E733" i="6"/>
  <c r="E741" i="6"/>
  <c r="E749" i="6"/>
  <c r="E757" i="6"/>
  <c r="E765" i="6"/>
  <c r="E773" i="6"/>
  <c r="E781" i="6"/>
  <c r="E789" i="6"/>
  <c r="E797" i="6"/>
  <c r="E805" i="6"/>
  <c r="E813" i="6"/>
  <c r="E821" i="6"/>
  <c r="E829" i="6"/>
  <c r="E837" i="6"/>
  <c r="E845" i="6"/>
  <c r="E853" i="6"/>
  <c r="E861" i="6"/>
  <c r="E869" i="6"/>
  <c r="E877" i="6"/>
  <c r="E885" i="6"/>
  <c r="E893" i="6"/>
  <c r="E901" i="6"/>
  <c r="E909" i="6"/>
  <c r="E917" i="6"/>
  <c r="E925" i="6"/>
  <c r="E933" i="6"/>
  <c r="E941" i="6"/>
  <c r="E949" i="6"/>
  <c r="E957" i="6"/>
  <c r="E965" i="6"/>
  <c r="E973" i="6"/>
  <c r="E981" i="6"/>
  <c r="E989" i="6"/>
  <c r="E997" i="6"/>
  <c r="E1005" i="6"/>
  <c r="E1013" i="6"/>
  <c r="E1021" i="6"/>
  <c r="E1029" i="6"/>
  <c r="E1037" i="6"/>
  <c r="E1045" i="6"/>
  <c r="E1053" i="6"/>
  <c r="E1061" i="6"/>
  <c r="E1069" i="6"/>
  <c r="E1077" i="6"/>
  <c r="E1085" i="6"/>
  <c r="E6" i="6"/>
  <c r="E14" i="6"/>
  <c r="E22" i="6"/>
  <c r="E30" i="6"/>
  <c r="E38" i="6"/>
  <c r="E46" i="6"/>
  <c r="E54" i="6"/>
  <c r="E62" i="6"/>
  <c r="E70" i="6"/>
  <c r="E78" i="6"/>
  <c r="E86" i="6"/>
  <c r="E94" i="6"/>
  <c r="E102" i="6"/>
  <c r="E110" i="6"/>
  <c r="E118" i="6"/>
  <c r="E126" i="6"/>
  <c r="E134" i="6"/>
  <c r="E142" i="6"/>
  <c r="E150" i="6"/>
  <c r="E158" i="6"/>
  <c r="E166" i="6"/>
  <c r="E174" i="6"/>
  <c r="E182" i="6"/>
  <c r="E190" i="6"/>
  <c r="E198" i="6"/>
  <c r="E206" i="6"/>
  <c r="E214" i="6"/>
  <c r="E222" i="6"/>
  <c r="E230" i="6"/>
  <c r="E238" i="6"/>
  <c r="E246" i="6"/>
  <c r="E254" i="6"/>
  <c r="E262" i="6"/>
  <c r="E270" i="6"/>
  <c r="E278" i="6"/>
  <c r="E286" i="6"/>
  <c r="E294" i="6"/>
  <c r="E302" i="6"/>
  <c r="E310" i="6"/>
  <c r="E318" i="6"/>
  <c r="E326" i="6"/>
  <c r="E334" i="6"/>
  <c r="E342" i="6"/>
  <c r="E350" i="6"/>
  <c r="E358" i="6"/>
  <c r="E366" i="6"/>
  <c r="E374" i="6"/>
  <c r="E382" i="6"/>
  <c r="E390" i="6"/>
  <c r="E398" i="6"/>
  <c r="E406" i="6"/>
  <c r="E414" i="6"/>
  <c r="E422" i="6"/>
  <c r="E430" i="6"/>
  <c r="E438" i="6"/>
  <c r="E446" i="6"/>
  <c r="E454" i="6"/>
  <c r="E462" i="6"/>
  <c r="E470" i="6"/>
  <c r="E478" i="6"/>
  <c r="E486" i="6"/>
  <c r="E494" i="6"/>
  <c r="E502" i="6"/>
  <c r="E510" i="6"/>
  <c r="E518" i="6"/>
  <c r="E526" i="6"/>
  <c r="E534" i="6"/>
  <c r="E542" i="6"/>
  <c r="E550" i="6"/>
  <c r="E558" i="6"/>
  <c r="E566" i="6"/>
  <c r="E574" i="6"/>
  <c r="E582" i="6"/>
  <c r="E590" i="6"/>
  <c r="E598" i="6"/>
  <c r="E606" i="6"/>
  <c r="E614" i="6"/>
  <c r="E622" i="6"/>
  <c r="E630" i="6"/>
  <c r="E638" i="6"/>
  <c r="E646" i="6"/>
  <c r="E654" i="6"/>
  <c r="E662" i="6"/>
  <c r="E670" i="6"/>
  <c r="E678" i="6"/>
  <c r="E686" i="6"/>
  <c r="E694" i="6"/>
  <c r="E702" i="6"/>
  <c r="E710" i="6"/>
  <c r="E718" i="6"/>
  <c r="E726" i="6"/>
  <c r="E734" i="6"/>
  <c r="E742" i="6"/>
  <c r="E750" i="6"/>
  <c r="E758" i="6"/>
  <c r="E766" i="6"/>
  <c r="E774" i="6"/>
  <c r="E782" i="6"/>
  <c r="E790" i="6"/>
  <c r="E798" i="6"/>
  <c r="E806" i="6"/>
  <c r="E814" i="6"/>
  <c r="E822" i="6"/>
  <c r="E830" i="6"/>
  <c r="E838" i="6"/>
  <c r="E846" i="6"/>
  <c r="E854" i="6"/>
  <c r="E862" i="6"/>
  <c r="E870" i="6"/>
  <c r="E878" i="6"/>
  <c r="E886" i="6"/>
  <c r="E894" i="6"/>
  <c r="E902" i="6"/>
  <c r="E910" i="6"/>
  <c r="E918" i="6"/>
  <c r="E926" i="6"/>
  <c r="E934" i="6"/>
  <c r="E942" i="6"/>
  <c r="E950" i="6"/>
  <c r="E958" i="6"/>
  <c r="E966" i="6"/>
  <c r="E974" i="6"/>
  <c r="E982" i="6"/>
  <c r="E990" i="6"/>
  <c r="E998" i="6"/>
  <c r="E1006" i="6"/>
  <c r="E1014" i="6"/>
  <c r="E1022" i="6"/>
  <c r="E1030" i="6"/>
  <c r="E1038" i="6"/>
  <c r="E1046" i="6"/>
  <c r="E1054" i="6"/>
  <c r="E1062" i="6"/>
  <c r="E1070" i="6"/>
  <c r="E1078" i="6"/>
  <c r="E1086" i="6"/>
  <c r="E1094" i="6"/>
  <c r="E1102" i="6"/>
  <c r="E1110" i="6"/>
  <c r="E1118" i="6"/>
  <c r="E1126" i="6"/>
  <c r="E1134" i="6"/>
  <c r="E1142" i="6"/>
  <c r="E1150" i="6"/>
  <c r="E1158" i="6"/>
  <c r="E1166" i="6"/>
  <c r="E1174" i="6"/>
  <c r="E1182" i="6"/>
  <c r="E1190" i="6"/>
  <c r="E1198" i="6"/>
  <c r="E1206" i="6"/>
  <c r="E1214" i="6"/>
  <c r="E1222" i="6"/>
  <c r="E1230" i="6"/>
  <c r="E1238" i="6"/>
  <c r="E1246" i="6"/>
  <c r="E1254" i="6"/>
  <c r="E1262" i="6"/>
  <c r="E1270" i="6"/>
  <c r="E1278" i="6"/>
  <c r="E1286" i="6"/>
  <c r="E1294" i="6"/>
  <c r="E1302" i="6"/>
  <c r="E1310" i="6"/>
  <c r="E1318" i="6"/>
  <c r="E1326" i="6"/>
  <c r="E1334" i="6"/>
  <c r="E1342" i="6"/>
  <c r="E1350" i="6"/>
  <c r="E1358" i="6"/>
  <c r="E1366" i="6"/>
  <c r="E1374" i="6"/>
  <c r="E1382" i="6"/>
  <c r="E1390" i="6"/>
  <c r="E1398" i="6"/>
  <c r="E1406" i="6"/>
  <c r="E1414" i="6"/>
  <c r="E1422" i="6"/>
  <c r="E1430" i="6"/>
  <c r="E1438" i="6"/>
  <c r="E1446" i="6"/>
  <c r="E1454" i="6"/>
  <c r="E1462" i="6"/>
  <c r="E1470" i="6"/>
  <c r="E1478" i="6"/>
  <c r="E1486" i="6"/>
  <c r="E1494" i="6"/>
  <c r="E1502" i="6"/>
  <c r="E1510" i="6"/>
  <c r="E1518" i="6"/>
  <c r="E1526" i="6"/>
  <c r="E1534" i="6"/>
  <c r="E1542" i="6"/>
  <c r="E1550" i="6"/>
  <c r="E1558" i="6"/>
  <c r="E1566" i="6"/>
  <c r="E1574" i="6"/>
  <c r="E1582" i="6"/>
  <c r="E1590" i="6"/>
  <c r="E1598" i="6"/>
  <c r="E15" i="6"/>
  <c r="E33" i="6"/>
  <c r="E56" i="6"/>
  <c r="E79" i="6"/>
  <c r="E97" i="6"/>
  <c r="E120" i="6"/>
  <c r="E143" i="6"/>
  <c r="E161" i="6"/>
  <c r="E184" i="6"/>
  <c r="E207" i="6"/>
  <c r="E225" i="6"/>
  <c r="E248" i="6"/>
  <c r="E271" i="6"/>
  <c r="E289" i="6"/>
  <c r="E312" i="6"/>
  <c r="E335" i="6"/>
  <c r="E353" i="6"/>
  <c r="E376" i="6"/>
  <c r="E399" i="6"/>
  <c r="E417" i="6"/>
  <c r="E440" i="6"/>
  <c r="E463" i="6"/>
  <c r="E481" i="6"/>
  <c r="E504" i="6"/>
  <c r="E527" i="6"/>
  <c r="E545" i="6"/>
  <c r="E568" i="6"/>
  <c r="E591" i="6"/>
  <c r="E609" i="6"/>
  <c r="E632" i="6"/>
  <c r="E655" i="6"/>
  <c r="E673" i="6"/>
  <c r="E696" i="6"/>
  <c r="E719" i="6"/>
  <c r="E737" i="6"/>
  <c r="E760" i="6"/>
  <c r="E783" i="6"/>
  <c r="E801" i="6"/>
  <c r="E824" i="6"/>
  <c r="E847" i="6"/>
  <c r="E865" i="6"/>
  <c r="E888" i="6"/>
  <c r="E911" i="6"/>
  <c r="E929" i="6"/>
  <c r="E952" i="6"/>
  <c r="E975" i="6"/>
  <c r="E993" i="6"/>
  <c r="E1016" i="6"/>
  <c r="E1039" i="6"/>
  <c r="E1057" i="6"/>
  <c r="E1080" i="6"/>
  <c r="E1097" i="6"/>
  <c r="E1113" i="6"/>
  <c r="E1129" i="6"/>
  <c r="E1145" i="6"/>
  <c r="E1161" i="6"/>
  <c r="E1177" i="6"/>
  <c r="E1193" i="6"/>
  <c r="E1209" i="6"/>
  <c r="E1225" i="6"/>
  <c r="E1241" i="6"/>
  <c r="E1257" i="6"/>
  <c r="E1273" i="6"/>
  <c r="E1289" i="6"/>
  <c r="E1305" i="6"/>
  <c r="E1321" i="6"/>
  <c r="E1337" i="6"/>
  <c r="E1353" i="6"/>
  <c r="E1369" i="6"/>
  <c r="E1385" i="6"/>
  <c r="E1401" i="6"/>
  <c r="E1417" i="6"/>
  <c r="E1433" i="6"/>
  <c r="E1449" i="6"/>
  <c r="E1465" i="6"/>
  <c r="E1481" i="6"/>
  <c r="E1497" i="6"/>
  <c r="E1513" i="6"/>
  <c r="E1529" i="6"/>
  <c r="E1545" i="6"/>
  <c r="E1561" i="6"/>
  <c r="E1577" i="6"/>
  <c r="E1593" i="6"/>
  <c r="E16" i="6"/>
  <c r="E39" i="6"/>
  <c r="E57" i="6"/>
  <c r="E80" i="6"/>
  <c r="E103" i="6"/>
  <c r="E121" i="6"/>
  <c r="E144" i="6"/>
  <c r="E167" i="6"/>
  <c r="E185" i="6"/>
  <c r="E208" i="6"/>
  <c r="E231" i="6"/>
  <c r="E249" i="6"/>
  <c r="E272" i="6"/>
  <c r="E295" i="6"/>
  <c r="E313" i="6"/>
  <c r="E336" i="6"/>
  <c r="E359" i="6"/>
  <c r="E377" i="6"/>
  <c r="E400" i="6"/>
  <c r="E423" i="6"/>
  <c r="E441" i="6"/>
  <c r="E464" i="6"/>
  <c r="E487" i="6"/>
  <c r="E505" i="6"/>
  <c r="E528" i="6"/>
  <c r="E551" i="6"/>
  <c r="E569" i="6"/>
  <c r="E592" i="6"/>
  <c r="E615" i="6"/>
  <c r="E633" i="6"/>
  <c r="E656" i="6"/>
  <c r="E679" i="6"/>
  <c r="E697" i="6"/>
  <c r="E720" i="6"/>
  <c r="E743" i="6"/>
  <c r="E761" i="6"/>
  <c r="E784" i="6"/>
  <c r="E807" i="6"/>
  <c r="E825" i="6"/>
  <c r="E848" i="6"/>
  <c r="E871" i="6"/>
  <c r="E889" i="6"/>
  <c r="E912" i="6"/>
  <c r="E935" i="6"/>
  <c r="E953" i="6"/>
  <c r="E976" i="6"/>
  <c r="E999" i="6"/>
  <c r="E1017" i="6"/>
  <c r="E1040" i="6"/>
  <c r="E1063" i="6"/>
  <c r="E1081" i="6"/>
  <c r="E1101" i="6"/>
  <c r="E1117" i="6"/>
  <c r="E1133" i="6"/>
  <c r="E1149" i="6"/>
  <c r="E1165" i="6"/>
  <c r="E1181" i="6"/>
  <c r="E1197" i="6"/>
  <c r="E1213" i="6"/>
  <c r="E1229" i="6"/>
  <c r="E1245" i="6"/>
  <c r="E1261" i="6"/>
  <c r="E1277" i="6"/>
  <c r="E1293" i="6"/>
  <c r="E1309" i="6"/>
  <c r="E1325" i="6"/>
  <c r="E1341" i="6"/>
  <c r="E1357" i="6"/>
  <c r="E1373" i="6"/>
  <c r="E1389" i="6"/>
  <c r="E1405" i="6"/>
  <c r="E1421" i="6"/>
  <c r="E1437" i="6"/>
  <c r="E1453" i="6"/>
  <c r="E1469" i="6"/>
  <c r="E1485" i="6"/>
  <c r="E1501" i="6"/>
  <c r="E1517" i="6"/>
  <c r="E1533" i="6"/>
  <c r="E1549" i="6"/>
  <c r="E1565" i="6"/>
  <c r="E1581" i="6"/>
  <c r="E1595" i="6"/>
  <c r="E17" i="6"/>
  <c r="E40" i="6"/>
  <c r="E63" i="6"/>
  <c r="E81" i="6"/>
  <c r="E104" i="6"/>
  <c r="E127" i="6"/>
  <c r="E145" i="6"/>
  <c r="E168" i="6"/>
  <c r="E191" i="6"/>
  <c r="E209" i="6"/>
  <c r="E232" i="6"/>
  <c r="E255" i="6"/>
  <c r="E273" i="6"/>
  <c r="E296" i="6"/>
  <c r="E319" i="6"/>
  <c r="E337" i="6"/>
  <c r="E360" i="6"/>
  <c r="E383" i="6"/>
  <c r="E401" i="6"/>
  <c r="E424" i="6"/>
  <c r="E447" i="6"/>
  <c r="E465" i="6"/>
  <c r="E488" i="6"/>
  <c r="E511" i="6"/>
  <c r="E529" i="6"/>
  <c r="E552" i="6"/>
  <c r="E575" i="6"/>
  <c r="E593" i="6"/>
  <c r="E616" i="6"/>
  <c r="E639" i="6"/>
  <c r="E657" i="6"/>
  <c r="E680" i="6"/>
  <c r="E703" i="6"/>
  <c r="E721" i="6"/>
  <c r="E744" i="6"/>
  <c r="E767" i="6"/>
  <c r="E785" i="6"/>
  <c r="E808" i="6"/>
  <c r="E831" i="6"/>
  <c r="E849" i="6"/>
  <c r="E872" i="6"/>
  <c r="E895" i="6"/>
  <c r="E913" i="6"/>
  <c r="E936" i="6"/>
  <c r="E959" i="6"/>
  <c r="E977" i="6"/>
  <c r="E1000" i="6"/>
  <c r="E1023" i="6"/>
  <c r="E1041" i="6"/>
  <c r="E1064" i="6"/>
  <c r="E1087" i="6"/>
  <c r="E1103" i="6"/>
  <c r="E1119" i="6"/>
  <c r="E1135" i="6"/>
  <c r="E1151" i="6"/>
  <c r="E1167" i="6"/>
  <c r="E1183" i="6"/>
  <c r="E1199" i="6"/>
  <c r="E1215" i="6"/>
  <c r="E1231" i="6"/>
  <c r="E1247" i="6"/>
  <c r="E1263" i="6"/>
  <c r="E1279" i="6"/>
  <c r="E1295" i="6"/>
  <c r="E1311" i="6"/>
  <c r="E1327" i="6"/>
  <c r="E1343" i="6"/>
  <c r="E1359" i="6"/>
  <c r="E1375" i="6"/>
  <c r="E1391" i="6"/>
  <c r="E1407" i="6"/>
  <c r="E1423" i="6"/>
  <c r="E1439" i="6"/>
  <c r="E1455" i="6"/>
  <c r="E1471" i="6"/>
  <c r="E1487" i="6"/>
  <c r="E1503" i="6"/>
  <c r="E1519" i="6"/>
  <c r="E1535" i="6"/>
  <c r="E1551" i="6"/>
  <c r="E1567" i="6"/>
  <c r="E1583" i="6"/>
  <c r="E1597" i="6"/>
  <c r="E23" i="6"/>
  <c r="E41" i="6"/>
  <c r="E64" i="6"/>
  <c r="E87" i="6"/>
  <c r="E105" i="6"/>
  <c r="E128" i="6"/>
  <c r="E151" i="6"/>
  <c r="E169" i="6"/>
  <c r="E192" i="6"/>
  <c r="E215" i="6"/>
  <c r="E233" i="6"/>
  <c r="E256" i="6"/>
  <c r="E279" i="6"/>
  <c r="E297" i="6"/>
  <c r="E320" i="6"/>
  <c r="E343" i="6"/>
  <c r="E361" i="6"/>
  <c r="E384" i="6"/>
  <c r="E407" i="6"/>
  <c r="E425" i="6"/>
  <c r="E448" i="6"/>
  <c r="E471" i="6"/>
  <c r="E489" i="6"/>
  <c r="E512" i="6"/>
  <c r="E535" i="6"/>
  <c r="E553" i="6"/>
  <c r="E576" i="6"/>
  <c r="E599" i="6"/>
  <c r="E617" i="6"/>
  <c r="E640" i="6"/>
  <c r="E663" i="6"/>
  <c r="E681" i="6"/>
  <c r="E704" i="6"/>
  <c r="E727" i="6"/>
  <c r="E745" i="6"/>
  <c r="E768" i="6"/>
  <c r="E791" i="6"/>
  <c r="E809" i="6"/>
  <c r="E832" i="6"/>
  <c r="E855" i="6"/>
  <c r="E873" i="6"/>
  <c r="E896" i="6"/>
  <c r="E919" i="6"/>
  <c r="E937" i="6"/>
  <c r="E960" i="6"/>
  <c r="E983" i="6"/>
  <c r="E1001" i="6"/>
  <c r="E1024" i="6"/>
  <c r="E1047" i="6"/>
  <c r="E1065" i="6"/>
  <c r="E1088" i="6"/>
  <c r="E1104" i="6"/>
  <c r="E1120" i="6"/>
  <c r="E1136" i="6"/>
  <c r="E1152" i="6"/>
  <c r="E1168" i="6"/>
  <c r="E1184" i="6"/>
  <c r="E1200" i="6"/>
  <c r="E1216" i="6"/>
  <c r="E1232" i="6"/>
  <c r="E1248" i="6"/>
  <c r="E1264" i="6"/>
  <c r="E1280" i="6"/>
  <c r="E1296" i="6"/>
  <c r="E1312" i="6"/>
  <c r="E1328" i="6"/>
  <c r="E1344" i="6"/>
  <c r="E1360" i="6"/>
  <c r="E1376" i="6"/>
  <c r="E1392" i="6"/>
  <c r="E1408" i="6"/>
  <c r="E1424" i="6"/>
  <c r="E1440" i="6"/>
  <c r="E1456" i="6"/>
  <c r="E1472" i="6"/>
  <c r="E1488" i="6"/>
  <c r="E1504" i="6"/>
  <c r="E1520" i="6"/>
  <c r="E1536" i="6"/>
  <c r="E1552" i="6"/>
  <c r="E1568" i="6"/>
  <c r="E1584" i="6"/>
  <c r="E1599" i="6"/>
  <c r="E24" i="6"/>
  <c r="E47" i="6"/>
  <c r="E65" i="6"/>
  <c r="E88" i="6"/>
  <c r="E111" i="6"/>
  <c r="E129" i="6"/>
  <c r="E152" i="6"/>
  <c r="E175" i="6"/>
  <c r="E193" i="6"/>
  <c r="E216" i="6"/>
  <c r="E239" i="6"/>
  <c r="E257" i="6"/>
  <c r="E280" i="6"/>
  <c r="E303" i="6"/>
  <c r="E321" i="6"/>
  <c r="E344" i="6"/>
  <c r="E367" i="6"/>
  <c r="E385" i="6"/>
  <c r="E408" i="6"/>
  <c r="E431" i="6"/>
  <c r="E449" i="6"/>
  <c r="E472" i="6"/>
  <c r="E495" i="6"/>
  <c r="E513" i="6"/>
  <c r="E536" i="6"/>
  <c r="E559" i="6"/>
  <c r="E577" i="6"/>
  <c r="E600" i="6"/>
  <c r="E623" i="6"/>
  <c r="E641" i="6"/>
  <c r="E664" i="6"/>
  <c r="E687" i="6"/>
  <c r="E705" i="6"/>
  <c r="E728" i="6"/>
  <c r="E751" i="6"/>
  <c r="E769" i="6"/>
  <c r="E792" i="6"/>
  <c r="E815" i="6"/>
  <c r="E833" i="6"/>
  <c r="E856" i="6"/>
  <c r="E879" i="6"/>
  <c r="E897" i="6"/>
  <c r="E920" i="6"/>
  <c r="E943" i="6"/>
  <c r="E961" i="6"/>
  <c r="E984" i="6"/>
  <c r="E1007" i="6"/>
  <c r="E1025" i="6"/>
  <c r="E1048" i="6"/>
  <c r="E1071" i="6"/>
  <c r="E1089" i="6"/>
  <c r="E1105" i="6"/>
  <c r="E1121" i="6"/>
  <c r="E1137" i="6"/>
  <c r="E1153" i="6"/>
  <c r="E1169" i="6"/>
  <c r="E1185" i="6"/>
  <c r="E1201" i="6"/>
  <c r="E1217" i="6"/>
  <c r="E1233" i="6"/>
  <c r="E1249" i="6"/>
  <c r="E1265" i="6"/>
  <c r="E1281" i="6"/>
  <c r="E1297" i="6"/>
  <c r="E1313" i="6"/>
  <c r="E1329" i="6"/>
  <c r="E1345" i="6"/>
  <c r="E1361" i="6"/>
  <c r="E1377" i="6"/>
  <c r="E1393" i="6"/>
  <c r="E1409" i="6"/>
  <c r="E1425" i="6"/>
  <c r="E1441" i="6"/>
  <c r="E1457" i="6"/>
  <c r="E1473" i="6"/>
  <c r="E1489" i="6"/>
  <c r="E1505" i="6"/>
  <c r="E1521" i="6"/>
  <c r="E1537" i="6"/>
  <c r="E1553" i="6"/>
  <c r="E1569" i="6"/>
  <c r="E1585" i="6"/>
  <c r="E1600" i="6"/>
  <c r="E7" i="6"/>
  <c r="E25" i="6"/>
  <c r="E48" i="6"/>
  <c r="E71" i="6"/>
  <c r="E89" i="6"/>
  <c r="E112" i="6"/>
  <c r="E135" i="6"/>
  <c r="E153" i="6"/>
  <c r="E176" i="6"/>
  <c r="E199" i="6"/>
  <c r="E217" i="6"/>
  <c r="E240" i="6"/>
  <c r="E263" i="6"/>
  <c r="E281" i="6"/>
  <c r="E304" i="6"/>
  <c r="E327" i="6"/>
  <c r="E345" i="6"/>
  <c r="E368" i="6"/>
  <c r="E391" i="6"/>
  <c r="E409" i="6"/>
  <c r="E432" i="6"/>
  <c r="E455" i="6"/>
  <c r="E473" i="6"/>
  <c r="E496" i="6"/>
  <c r="E519" i="6"/>
  <c r="E537" i="6"/>
  <c r="E560" i="6"/>
  <c r="E583" i="6"/>
  <c r="E601" i="6"/>
  <c r="E624" i="6"/>
  <c r="E647" i="6"/>
  <c r="E665" i="6"/>
  <c r="E688" i="6"/>
  <c r="E711" i="6"/>
  <c r="E729" i="6"/>
  <c r="E752" i="6"/>
  <c r="E775" i="6"/>
  <c r="E793" i="6"/>
  <c r="E816" i="6"/>
  <c r="E839" i="6"/>
  <c r="E857" i="6"/>
  <c r="E880" i="6"/>
  <c r="E903" i="6"/>
  <c r="E921" i="6"/>
  <c r="E944" i="6"/>
  <c r="E967" i="6"/>
  <c r="E985" i="6"/>
  <c r="E1008" i="6"/>
  <c r="E1031" i="6"/>
  <c r="E1049" i="6"/>
  <c r="E1072" i="6"/>
  <c r="E1093" i="6"/>
  <c r="E1109" i="6"/>
  <c r="E1125" i="6"/>
  <c r="E1141" i="6"/>
  <c r="E1157" i="6"/>
  <c r="E1173" i="6"/>
  <c r="E1189" i="6"/>
  <c r="E1205" i="6"/>
  <c r="E1221" i="6"/>
  <c r="E1237" i="6"/>
  <c r="E1253" i="6"/>
  <c r="E1269" i="6"/>
  <c r="E1285" i="6"/>
  <c r="E1301" i="6"/>
  <c r="E1317" i="6"/>
  <c r="E1333" i="6"/>
  <c r="E1349" i="6"/>
  <c r="E1365" i="6"/>
  <c r="E1381" i="6"/>
  <c r="E1397" i="6"/>
  <c r="E1413" i="6"/>
  <c r="E1429" i="6"/>
  <c r="E1445" i="6"/>
  <c r="E1461" i="6"/>
  <c r="E1477" i="6"/>
  <c r="E1493" i="6"/>
  <c r="E1509" i="6"/>
  <c r="E1525" i="6"/>
  <c r="E1541" i="6"/>
  <c r="E1557" i="6"/>
  <c r="E1573" i="6"/>
  <c r="E1589" i="6"/>
  <c r="E1601" i="6"/>
  <c r="M8" i="6"/>
  <c r="M10" i="6"/>
  <c r="M15" i="6"/>
  <c r="M23" i="6"/>
  <c r="M31" i="6"/>
  <c r="M39" i="6"/>
  <c r="M47" i="6"/>
  <c r="M55" i="6"/>
  <c r="M63" i="6"/>
  <c r="M71" i="6"/>
  <c r="M79" i="6"/>
  <c r="M87" i="6"/>
  <c r="M95" i="6"/>
  <c r="M103" i="6"/>
  <c r="M111" i="6"/>
  <c r="M119" i="6"/>
  <c r="M127" i="6"/>
  <c r="M135" i="6"/>
  <c r="M143" i="6"/>
  <c r="M151" i="6"/>
  <c r="M159" i="6"/>
  <c r="M167" i="6"/>
  <c r="M175" i="6"/>
  <c r="M183" i="6"/>
  <c r="M191" i="6"/>
  <c r="M199" i="6"/>
  <c r="M207" i="6"/>
  <c r="M215" i="6"/>
  <c r="M223" i="6"/>
  <c r="M231" i="6"/>
  <c r="M239" i="6"/>
  <c r="M247" i="6"/>
  <c r="M255" i="6"/>
  <c r="M263" i="6"/>
  <c r="M271" i="6"/>
  <c r="M279" i="6"/>
  <c r="M287" i="6"/>
  <c r="M295" i="6"/>
  <c r="M303" i="6"/>
  <c r="M311" i="6"/>
  <c r="M319" i="6"/>
  <c r="M327" i="6"/>
  <c r="M335" i="6"/>
  <c r="M343" i="6"/>
  <c r="M351" i="6"/>
  <c r="M359" i="6"/>
  <c r="M367" i="6"/>
  <c r="M375" i="6"/>
  <c r="M383" i="6"/>
  <c r="M391" i="6"/>
  <c r="M399" i="6"/>
  <c r="M407" i="6"/>
  <c r="M415" i="6"/>
  <c r="M423" i="6"/>
  <c r="M431" i="6"/>
  <c r="M439" i="6"/>
  <c r="M447" i="6"/>
  <c r="M455" i="6"/>
  <c r="M463" i="6"/>
  <c r="M471" i="6"/>
  <c r="M479" i="6"/>
  <c r="M487" i="6"/>
  <c r="M495" i="6"/>
  <c r="M503" i="6"/>
  <c r="M511" i="6"/>
  <c r="M519" i="6"/>
  <c r="M527" i="6"/>
  <c r="M535" i="6"/>
  <c r="M543" i="6"/>
  <c r="M551" i="6"/>
  <c r="M559" i="6"/>
  <c r="M567" i="6"/>
  <c r="M575" i="6"/>
  <c r="M583" i="6"/>
  <c r="M591" i="6"/>
  <c r="M599" i="6"/>
  <c r="M607" i="6"/>
  <c r="M615" i="6"/>
  <c r="M623" i="6"/>
  <c r="M631" i="6"/>
  <c r="M639" i="6"/>
  <c r="M647" i="6"/>
  <c r="M655" i="6"/>
  <c r="M663" i="6"/>
  <c r="M671" i="6"/>
  <c r="M679" i="6"/>
  <c r="M687" i="6"/>
  <c r="M695" i="6"/>
  <c r="M703" i="6"/>
  <c r="M711" i="6"/>
  <c r="M719" i="6"/>
  <c r="M727" i="6"/>
  <c r="M735" i="6"/>
  <c r="M743" i="6"/>
  <c r="M751" i="6"/>
  <c r="M759" i="6"/>
  <c r="M767" i="6"/>
  <c r="M775" i="6"/>
  <c r="M783" i="6"/>
  <c r="M791" i="6"/>
  <c r="M799" i="6"/>
  <c r="M807" i="6"/>
  <c r="M815" i="6"/>
  <c r="M823" i="6"/>
  <c r="M831" i="6"/>
  <c r="M839" i="6"/>
  <c r="M847" i="6"/>
  <c r="M855" i="6"/>
  <c r="M863" i="6"/>
  <c r="M871" i="6"/>
  <c r="M879" i="6"/>
  <c r="M887" i="6"/>
  <c r="M895" i="6"/>
  <c r="M903" i="6"/>
  <c r="M911" i="6"/>
  <c r="M919" i="6"/>
  <c r="M927" i="6"/>
  <c r="M935" i="6"/>
  <c r="M943" i="6"/>
  <c r="M951" i="6"/>
  <c r="M959" i="6"/>
  <c r="M967" i="6"/>
  <c r="M975" i="6"/>
  <c r="M983" i="6"/>
  <c r="M991" i="6"/>
  <c r="M999" i="6"/>
  <c r="M1007" i="6"/>
  <c r="M1015" i="6"/>
  <c r="M1023" i="6"/>
  <c r="M1031" i="6"/>
  <c r="M1039" i="6"/>
  <c r="M1047" i="6"/>
  <c r="M1055" i="6"/>
  <c r="M1063" i="6"/>
  <c r="M1071" i="6"/>
  <c r="M1079" i="6"/>
  <c r="M1087" i="6"/>
  <c r="M1095" i="6"/>
  <c r="M1103" i="6"/>
  <c r="M1111" i="6"/>
  <c r="M1119" i="6"/>
  <c r="M1127" i="6"/>
  <c r="M1135" i="6"/>
  <c r="M1143" i="6"/>
  <c r="M1151" i="6"/>
  <c r="M1159" i="6"/>
  <c r="M1167" i="6"/>
  <c r="M1175" i="6"/>
  <c r="M1183" i="6"/>
  <c r="M1191" i="6"/>
  <c r="M1199" i="6"/>
  <c r="M1207" i="6"/>
  <c r="M1215" i="6"/>
  <c r="M1223" i="6"/>
  <c r="M1231" i="6"/>
  <c r="M1239" i="6"/>
  <c r="M1247" i="6"/>
  <c r="M1255" i="6"/>
  <c r="M1263" i="6"/>
  <c r="M1271" i="6"/>
  <c r="M1279" i="6"/>
  <c r="M1287" i="6"/>
  <c r="M1295" i="6"/>
  <c r="M1303" i="6"/>
  <c r="M1311" i="6"/>
  <c r="M1319" i="6"/>
  <c r="M1327" i="6"/>
  <c r="M1335" i="6"/>
  <c r="M1343" i="6"/>
  <c r="M1351" i="6"/>
  <c r="M1359" i="6"/>
  <c r="M1367" i="6"/>
  <c r="M1375" i="6"/>
  <c r="M1383" i="6"/>
  <c r="M1391" i="6"/>
  <c r="M1399" i="6"/>
  <c r="M1407" i="6"/>
  <c r="M1415" i="6"/>
  <c r="M1423" i="6"/>
  <c r="M1431" i="6"/>
  <c r="M1439" i="6"/>
  <c r="M1447" i="6"/>
  <c r="M1455" i="6"/>
  <c r="M1463" i="6"/>
  <c r="M1471" i="6"/>
  <c r="M1479" i="6"/>
  <c r="M1487" i="6"/>
  <c r="M1495" i="6"/>
  <c r="M1503" i="6"/>
  <c r="M1511" i="6"/>
  <c r="M1519" i="6"/>
  <c r="M1527" i="6"/>
  <c r="M1535" i="6"/>
  <c r="M1543" i="6"/>
  <c r="M1551" i="6"/>
  <c r="M1559" i="6"/>
  <c r="M1567" i="6"/>
  <c r="M1575" i="6"/>
  <c r="M1583" i="6"/>
  <c r="M1591" i="6"/>
  <c r="M1599" i="6"/>
  <c r="M6" i="6"/>
  <c r="M16" i="6"/>
  <c r="M24" i="6"/>
  <c r="M32" i="6"/>
  <c r="M40" i="6"/>
  <c r="M48" i="6"/>
  <c r="M56" i="6"/>
  <c r="M64" i="6"/>
  <c r="M72" i="6"/>
  <c r="M80" i="6"/>
  <c r="M88" i="6"/>
  <c r="M96" i="6"/>
  <c r="M104" i="6"/>
  <c r="M112" i="6"/>
  <c r="M120" i="6"/>
  <c r="M128" i="6"/>
  <c r="M136" i="6"/>
  <c r="M144" i="6"/>
  <c r="M152" i="6"/>
  <c r="M160" i="6"/>
  <c r="M168" i="6"/>
  <c r="M176" i="6"/>
  <c r="M184" i="6"/>
  <c r="M192" i="6"/>
  <c r="M200" i="6"/>
  <c r="M208" i="6"/>
  <c r="M216" i="6"/>
  <c r="M224" i="6"/>
  <c r="M232" i="6"/>
  <c r="M240" i="6"/>
  <c r="M248" i="6"/>
  <c r="M256" i="6"/>
  <c r="M264" i="6"/>
  <c r="M272" i="6"/>
  <c r="M280" i="6"/>
  <c r="M288" i="6"/>
  <c r="M296" i="6"/>
  <c r="M304" i="6"/>
  <c r="M312" i="6"/>
  <c r="M320" i="6"/>
  <c r="M328" i="6"/>
  <c r="M336" i="6"/>
  <c r="M344" i="6"/>
  <c r="M352" i="6"/>
  <c r="M360" i="6"/>
  <c r="M368" i="6"/>
  <c r="M376" i="6"/>
  <c r="M384" i="6"/>
  <c r="M392" i="6"/>
  <c r="M400" i="6"/>
  <c r="M408" i="6"/>
  <c r="M416" i="6"/>
  <c r="M424" i="6"/>
  <c r="M432" i="6"/>
  <c r="M440" i="6"/>
  <c r="M448" i="6"/>
  <c r="M456" i="6"/>
  <c r="M464" i="6"/>
  <c r="M472" i="6"/>
  <c r="M480" i="6"/>
  <c r="M488" i="6"/>
  <c r="M496" i="6"/>
  <c r="M504" i="6"/>
  <c r="M512" i="6"/>
  <c r="M520" i="6"/>
  <c r="M528" i="6"/>
  <c r="M536" i="6"/>
  <c r="M544" i="6"/>
  <c r="M552" i="6"/>
  <c r="M560" i="6"/>
  <c r="M568" i="6"/>
  <c r="M576" i="6"/>
  <c r="M584" i="6"/>
  <c r="M592" i="6"/>
  <c r="M600" i="6"/>
  <c r="M608" i="6"/>
  <c r="M616" i="6"/>
  <c r="M624" i="6"/>
  <c r="M632" i="6"/>
  <c r="M640" i="6"/>
  <c r="M648" i="6"/>
  <c r="M656" i="6"/>
  <c r="M664" i="6"/>
  <c r="M672" i="6"/>
  <c r="M680" i="6"/>
  <c r="M688" i="6"/>
  <c r="M696" i="6"/>
  <c r="M704" i="6"/>
  <c r="M712" i="6"/>
  <c r="M720" i="6"/>
  <c r="M728" i="6"/>
  <c r="M736" i="6"/>
  <c r="M744" i="6"/>
  <c r="M752" i="6"/>
  <c r="M760" i="6"/>
  <c r="M768" i="6"/>
  <c r="M776" i="6"/>
  <c r="M784" i="6"/>
  <c r="M792" i="6"/>
  <c r="M800" i="6"/>
  <c r="M808" i="6"/>
  <c r="M816" i="6"/>
  <c r="M824" i="6"/>
  <c r="M832" i="6"/>
  <c r="M840" i="6"/>
  <c r="M848" i="6"/>
  <c r="M856" i="6"/>
  <c r="M864" i="6"/>
  <c r="M872" i="6"/>
  <c r="M880" i="6"/>
  <c r="M888" i="6"/>
  <c r="M896" i="6"/>
  <c r="M904" i="6"/>
  <c r="M912" i="6"/>
  <c r="M920" i="6"/>
  <c r="M928" i="6"/>
  <c r="M936" i="6"/>
  <c r="M944" i="6"/>
  <c r="M952" i="6"/>
  <c r="M960" i="6"/>
  <c r="M968" i="6"/>
  <c r="M976" i="6"/>
  <c r="M984" i="6"/>
  <c r="M992" i="6"/>
  <c r="M1000" i="6"/>
  <c r="M1008" i="6"/>
  <c r="M1016" i="6"/>
  <c r="M1024" i="6"/>
  <c r="M1032" i="6"/>
  <c r="M1040" i="6"/>
  <c r="M1048" i="6"/>
  <c r="M1056" i="6"/>
  <c r="M1064" i="6"/>
  <c r="M1072" i="6"/>
  <c r="M1080" i="6"/>
  <c r="M1088" i="6"/>
  <c r="M1096" i="6"/>
  <c r="M1104" i="6"/>
  <c r="M1112" i="6"/>
  <c r="M1120" i="6"/>
  <c r="M1128" i="6"/>
  <c r="M1136" i="6"/>
  <c r="M1144" i="6"/>
  <c r="M1152" i="6"/>
  <c r="M1160" i="6"/>
  <c r="M1168" i="6"/>
  <c r="M1176" i="6"/>
  <c r="M1184" i="6"/>
  <c r="M1192" i="6"/>
  <c r="M1200" i="6"/>
  <c r="M1208" i="6"/>
  <c r="M1216" i="6"/>
  <c r="M1224" i="6"/>
  <c r="M1232" i="6"/>
  <c r="M1240" i="6"/>
  <c r="M1248" i="6"/>
  <c r="M1256" i="6"/>
  <c r="M1264" i="6"/>
  <c r="M1272" i="6"/>
  <c r="M1280" i="6"/>
  <c r="M1288" i="6"/>
  <c r="M1296" i="6"/>
  <c r="M1304" i="6"/>
  <c r="M1312" i="6"/>
  <c r="M1320" i="6"/>
  <c r="M1328" i="6"/>
  <c r="M1336" i="6"/>
  <c r="M1344" i="6"/>
  <c r="M1352" i="6"/>
  <c r="M1360" i="6"/>
  <c r="M1368" i="6"/>
  <c r="M1376" i="6"/>
  <c r="M1384" i="6"/>
  <c r="M1392" i="6"/>
  <c r="M1400" i="6"/>
  <c r="M1408" i="6"/>
  <c r="M1416" i="6"/>
  <c r="M1424" i="6"/>
  <c r="M1432" i="6"/>
  <c r="M1440" i="6"/>
  <c r="M1448" i="6"/>
  <c r="M1456" i="6"/>
  <c r="M1464" i="6"/>
  <c r="M1472" i="6"/>
  <c r="M1480" i="6"/>
  <c r="M1488" i="6"/>
  <c r="M1496" i="6"/>
  <c r="M1504" i="6"/>
  <c r="M1512" i="6"/>
  <c r="M1520" i="6"/>
  <c r="M1528" i="6"/>
  <c r="M1536" i="6"/>
  <c r="M1544" i="6"/>
  <c r="M1552" i="6"/>
  <c r="M1560" i="6"/>
  <c r="M1568" i="6"/>
  <c r="M1576" i="6"/>
  <c r="M1584" i="6"/>
  <c r="M1592" i="6"/>
  <c r="M1600" i="6"/>
  <c r="M7" i="6"/>
  <c r="M17" i="6"/>
  <c r="M25" i="6"/>
  <c r="M33" i="6"/>
  <c r="M41" i="6"/>
  <c r="M49" i="6"/>
  <c r="M57" i="6"/>
  <c r="M65" i="6"/>
  <c r="M73" i="6"/>
  <c r="M81" i="6"/>
  <c r="M89" i="6"/>
  <c r="M97" i="6"/>
  <c r="M105" i="6"/>
  <c r="M113" i="6"/>
  <c r="M121" i="6"/>
  <c r="M129" i="6"/>
  <c r="M137" i="6"/>
  <c r="M145" i="6"/>
  <c r="M153" i="6"/>
  <c r="M161" i="6"/>
  <c r="M169" i="6"/>
  <c r="M177" i="6"/>
  <c r="M185" i="6"/>
  <c r="M193" i="6"/>
  <c r="M201" i="6"/>
  <c r="M209" i="6"/>
  <c r="M217" i="6"/>
  <c r="M225" i="6"/>
  <c r="M233" i="6"/>
  <c r="M241" i="6"/>
  <c r="M249" i="6"/>
  <c r="M257" i="6"/>
  <c r="M265" i="6"/>
  <c r="M273" i="6"/>
  <c r="M281" i="6"/>
  <c r="M289" i="6"/>
  <c r="M297" i="6"/>
  <c r="M305" i="6"/>
  <c r="M313" i="6"/>
  <c r="M321" i="6"/>
  <c r="M329" i="6"/>
  <c r="M337" i="6"/>
  <c r="M345" i="6"/>
  <c r="M353" i="6"/>
  <c r="M361" i="6"/>
  <c r="M369" i="6"/>
  <c r="M377" i="6"/>
  <c r="M385" i="6"/>
  <c r="M393" i="6"/>
  <c r="M401" i="6"/>
  <c r="M409" i="6"/>
  <c r="M417" i="6"/>
  <c r="M425" i="6"/>
  <c r="M433" i="6"/>
  <c r="M441" i="6"/>
  <c r="M449" i="6"/>
  <c r="M457" i="6"/>
  <c r="M465" i="6"/>
  <c r="M473" i="6"/>
  <c r="M481" i="6"/>
  <c r="M489" i="6"/>
  <c r="M497" i="6"/>
  <c r="M505" i="6"/>
  <c r="M513" i="6"/>
  <c r="M521" i="6"/>
  <c r="M529" i="6"/>
  <c r="M537" i="6"/>
  <c r="M545" i="6"/>
  <c r="M553" i="6"/>
  <c r="M561" i="6"/>
  <c r="M569" i="6"/>
  <c r="M577" i="6"/>
  <c r="M585" i="6"/>
  <c r="M593" i="6"/>
  <c r="M601" i="6"/>
  <c r="M609" i="6"/>
  <c r="M617" i="6"/>
  <c r="M625" i="6"/>
  <c r="M633" i="6"/>
  <c r="M641" i="6"/>
  <c r="M649" i="6"/>
  <c r="M657" i="6"/>
  <c r="M665" i="6"/>
  <c r="M673" i="6"/>
  <c r="M681" i="6"/>
  <c r="M689" i="6"/>
  <c r="M697" i="6"/>
  <c r="M705" i="6"/>
  <c r="M713" i="6"/>
  <c r="M721" i="6"/>
  <c r="M729" i="6"/>
  <c r="M737" i="6"/>
  <c r="M745" i="6"/>
  <c r="M753" i="6"/>
  <c r="M761" i="6"/>
  <c r="M769" i="6"/>
  <c r="M777" i="6"/>
  <c r="M785" i="6"/>
  <c r="M793" i="6"/>
  <c r="M801" i="6"/>
  <c r="M809" i="6"/>
  <c r="M817" i="6"/>
  <c r="M825" i="6"/>
  <c r="M833" i="6"/>
  <c r="M841" i="6"/>
  <c r="M849" i="6"/>
  <c r="M857" i="6"/>
  <c r="M865" i="6"/>
  <c r="M873" i="6"/>
  <c r="M881" i="6"/>
  <c r="M889" i="6"/>
  <c r="M897" i="6"/>
  <c r="M905" i="6"/>
  <c r="M913" i="6"/>
  <c r="M921" i="6"/>
  <c r="M929" i="6"/>
  <c r="M937" i="6"/>
  <c r="M945" i="6"/>
  <c r="M953" i="6"/>
  <c r="M961" i="6"/>
  <c r="M969" i="6"/>
  <c r="M977" i="6"/>
  <c r="M985" i="6"/>
  <c r="M993" i="6"/>
  <c r="M1001" i="6"/>
  <c r="M1009" i="6"/>
  <c r="M1017" i="6"/>
  <c r="M1025" i="6"/>
  <c r="M1033" i="6"/>
  <c r="M1041" i="6"/>
  <c r="M1049" i="6"/>
  <c r="M1057" i="6"/>
  <c r="M1065" i="6"/>
  <c r="M1073" i="6"/>
  <c r="M1081" i="6"/>
  <c r="M1089" i="6"/>
  <c r="M1097" i="6"/>
  <c r="M1105" i="6"/>
  <c r="M1113" i="6"/>
  <c r="M1121" i="6"/>
  <c r="M1129" i="6"/>
  <c r="M1137" i="6"/>
  <c r="M1145" i="6"/>
  <c r="M1153" i="6"/>
  <c r="M1161" i="6"/>
  <c r="M1169" i="6"/>
  <c r="M1177" i="6"/>
  <c r="M1185" i="6"/>
  <c r="M1193" i="6"/>
  <c r="M1201" i="6"/>
  <c r="M1209" i="6"/>
  <c r="M1217" i="6"/>
  <c r="M1225" i="6"/>
  <c r="M1233" i="6"/>
  <c r="M1241" i="6"/>
  <c r="M1249" i="6"/>
  <c r="M1257" i="6"/>
  <c r="M1265" i="6"/>
  <c r="M1273" i="6"/>
  <c r="M1281" i="6"/>
  <c r="M1289" i="6"/>
  <c r="M1297" i="6"/>
  <c r="M1305" i="6"/>
  <c r="M1313" i="6"/>
  <c r="M1321" i="6"/>
  <c r="M1329" i="6"/>
  <c r="M1337" i="6"/>
  <c r="M1345" i="6"/>
  <c r="M1353" i="6"/>
  <c r="M1361" i="6"/>
  <c r="M1369" i="6"/>
  <c r="M1377" i="6"/>
  <c r="M1385" i="6"/>
  <c r="M1393" i="6"/>
  <c r="M1401" i="6"/>
  <c r="M1409" i="6"/>
  <c r="M1417" i="6"/>
  <c r="M1425" i="6"/>
  <c r="M1433" i="6"/>
  <c r="M1441" i="6"/>
  <c r="M1449" i="6"/>
  <c r="M1457" i="6"/>
  <c r="M1465" i="6"/>
  <c r="M1473" i="6"/>
  <c r="M1481" i="6"/>
  <c r="M1489" i="6"/>
  <c r="M1497" i="6"/>
  <c r="M1505" i="6"/>
  <c r="M1513" i="6"/>
  <c r="M1521" i="6"/>
  <c r="M1529" i="6"/>
  <c r="M1537" i="6"/>
  <c r="M1545" i="6"/>
  <c r="M1553" i="6"/>
  <c r="M1561" i="6"/>
  <c r="M1569" i="6"/>
  <c r="M1577" i="6"/>
  <c r="M1585" i="6"/>
  <c r="M1593" i="6"/>
  <c r="M1601" i="6"/>
  <c r="M9" i="6"/>
  <c r="M18" i="6"/>
  <c r="M26" i="6"/>
  <c r="M34" i="6"/>
  <c r="M42" i="6"/>
  <c r="M50" i="6"/>
  <c r="M58" i="6"/>
  <c r="M66" i="6"/>
  <c r="M74" i="6"/>
  <c r="M82" i="6"/>
  <c r="M90" i="6"/>
  <c r="M98" i="6"/>
  <c r="M106" i="6"/>
  <c r="M114" i="6"/>
  <c r="M122" i="6"/>
  <c r="M130" i="6"/>
  <c r="M138" i="6"/>
  <c r="M146" i="6"/>
  <c r="M154" i="6"/>
  <c r="M162" i="6"/>
  <c r="M170" i="6"/>
  <c r="M178" i="6"/>
  <c r="M186" i="6"/>
  <c r="M194" i="6"/>
  <c r="M202" i="6"/>
  <c r="M210" i="6"/>
  <c r="M218" i="6"/>
  <c r="M226" i="6"/>
  <c r="M234" i="6"/>
  <c r="M242" i="6"/>
  <c r="M250" i="6"/>
  <c r="M258" i="6"/>
  <c r="M266" i="6"/>
  <c r="M274" i="6"/>
  <c r="M282" i="6"/>
  <c r="M290" i="6"/>
  <c r="M298" i="6"/>
  <c r="M306" i="6"/>
  <c r="M314" i="6"/>
  <c r="M322" i="6"/>
  <c r="M330" i="6"/>
  <c r="M338" i="6"/>
  <c r="M346" i="6"/>
  <c r="M354" i="6"/>
  <c r="M362" i="6"/>
  <c r="M370" i="6"/>
  <c r="M378" i="6"/>
  <c r="M386" i="6"/>
  <c r="M394" i="6"/>
  <c r="M402" i="6"/>
  <c r="M410" i="6"/>
  <c r="M418" i="6"/>
  <c r="M426" i="6"/>
  <c r="M434" i="6"/>
  <c r="M442" i="6"/>
  <c r="M450" i="6"/>
  <c r="M458" i="6"/>
  <c r="M466" i="6"/>
  <c r="M474" i="6"/>
  <c r="M482" i="6"/>
  <c r="M490" i="6"/>
  <c r="M498" i="6"/>
  <c r="M506" i="6"/>
  <c r="M514" i="6"/>
  <c r="M522" i="6"/>
  <c r="M530" i="6"/>
  <c r="M538" i="6"/>
  <c r="M546" i="6"/>
  <c r="M554" i="6"/>
  <c r="M562" i="6"/>
  <c r="M570" i="6"/>
  <c r="M578" i="6"/>
  <c r="M586" i="6"/>
  <c r="M594" i="6"/>
  <c r="M602" i="6"/>
  <c r="M610" i="6"/>
  <c r="M618" i="6"/>
  <c r="M626" i="6"/>
  <c r="M634" i="6"/>
  <c r="M642" i="6"/>
  <c r="M650" i="6"/>
  <c r="M658" i="6"/>
  <c r="M666" i="6"/>
  <c r="M674" i="6"/>
  <c r="M682" i="6"/>
  <c r="M690" i="6"/>
  <c r="M698" i="6"/>
  <c r="M706" i="6"/>
  <c r="M714" i="6"/>
  <c r="M722" i="6"/>
  <c r="M730" i="6"/>
  <c r="M738" i="6"/>
  <c r="M746" i="6"/>
  <c r="M754" i="6"/>
  <c r="M762" i="6"/>
  <c r="M770" i="6"/>
  <c r="M778" i="6"/>
  <c r="M786" i="6"/>
  <c r="M794" i="6"/>
  <c r="M802" i="6"/>
  <c r="M810" i="6"/>
  <c r="M818" i="6"/>
  <c r="M826" i="6"/>
  <c r="M834" i="6"/>
  <c r="M842" i="6"/>
  <c r="M850" i="6"/>
  <c r="M858" i="6"/>
  <c r="M866" i="6"/>
  <c r="M874" i="6"/>
  <c r="M882" i="6"/>
  <c r="M890" i="6"/>
  <c r="M898" i="6"/>
  <c r="M906" i="6"/>
  <c r="M914" i="6"/>
  <c r="M922" i="6"/>
  <c r="M930" i="6"/>
  <c r="M938" i="6"/>
  <c r="M946" i="6"/>
  <c r="M954" i="6"/>
  <c r="M962" i="6"/>
  <c r="M970" i="6"/>
  <c r="M978" i="6"/>
  <c r="M986" i="6"/>
  <c r="M994" i="6"/>
  <c r="M1002" i="6"/>
  <c r="M1010" i="6"/>
  <c r="M1018" i="6"/>
  <c r="M1026" i="6"/>
  <c r="M1034" i="6"/>
  <c r="M1042" i="6"/>
  <c r="M1050" i="6"/>
  <c r="M1058" i="6"/>
  <c r="M1066" i="6"/>
  <c r="M1074" i="6"/>
  <c r="M1082" i="6"/>
  <c r="M1090" i="6"/>
  <c r="M1098" i="6"/>
  <c r="M1106" i="6"/>
  <c r="M1114" i="6"/>
  <c r="M1122" i="6"/>
  <c r="M1130" i="6"/>
  <c r="M1138" i="6"/>
  <c r="M1146" i="6"/>
  <c r="M1154" i="6"/>
  <c r="M1162" i="6"/>
  <c r="M1170" i="6"/>
  <c r="M1178" i="6"/>
  <c r="M1186" i="6"/>
  <c r="M1194" i="6"/>
  <c r="M1202" i="6"/>
  <c r="M1210" i="6"/>
  <c r="M1218" i="6"/>
  <c r="M1226" i="6"/>
  <c r="M1234" i="6"/>
  <c r="M1242" i="6"/>
  <c r="M1250" i="6"/>
  <c r="M1258" i="6"/>
  <c r="M1266" i="6"/>
  <c r="M1274" i="6"/>
  <c r="M1282" i="6"/>
  <c r="M1290" i="6"/>
  <c r="M1298" i="6"/>
  <c r="M1306" i="6"/>
  <c r="M1314" i="6"/>
  <c r="M1322" i="6"/>
  <c r="M1330" i="6"/>
  <c r="M1338" i="6"/>
  <c r="M1346" i="6"/>
  <c r="M1354" i="6"/>
  <c r="M1362" i="6"/>
  <c r="M1370" i="6"/>
  <c r="M1378" i="6"/>
  <c r="M1386" i="6"/>
  <c r="M1394" i="6"/>
  <c r="M1402" i="6"/>
  <c r="M1410" i="6"/>
  <c r="M1418" i="6"/>
  <c r="M1426" i="6"/>
  <c r="M1434" i="6"/>
  <c r="M1442" i="6"/>
  <c r="M1450" i="6"/>
  <c r="M1458" i="6"/>
  <c r="M1466" i="6"/>
  <c r="M1474" i="6"/>
  <c r="M1482" i="6"/>
  <c r="M1490" i="6"/>
  <c r="M1498" i="6"/>
  <c r="M1506" i="6"/>
  <c r="M1514" i="6"/>
  <c r="M1522" i="6"/>
  <c r="M1530" i="6"/>
  <c r="M1538" i="6"/>
  <c r="M1546" i="6"/>
  <c r="M1554" i="6"/>
  <c r="M1562" i="6"/>
  <c r="M1570" i="6"/>
  <c r="M1578" i="6"/>
  <c r="M1586" i="6"/>
  <c r="M1594" i="6"/>
  <c r="M1602" i="6"/>
  <c r="M11" i="6"/>
  <c r="M19" i="6"/>
  <c r="M27" i="6"/>
  <c r="M35" i="6"/>
  <c r="M43" i="6"/>
  <c r="M51" i="6"/>
  <c r="M59" i="6"/>
  <c r="M67" i="6"/>
  <c r="M75" i="6"/>
  <c r="M83" i="6"/>
  <c r="M91" i="6"/>
  <c r="M99" i="6"/>
  <c r="M107" i="6"/>
  <c r="M115" i="6"/>
  <c r="M123" i="6"/>
  <c r="M131" i="6"/>
  <c r="M139" i="6"/>
  <c r="M147" i="6"/>
  <c r="M155" i="6"/>
  <c r="M163" i="6"/>
  <c r="M171" i="6"/>
  <c r="M179" i="6"/>
  <c r="M187" i="6"/>
  <c r="M195" i="6"/>
  <c r="M203" i="6"/>
  <c r="M211" i="6"/>
  <c r="M219" i="6"/>
  <c r="M227" i="6"/>
  <c r="M235" i="6"/>
  <c r="M243" i="6"/>
  <c r="M251" i="6"/>
  <c r="M259" i="6"/>
  <c r="M267" i="6"/>
  <c r="M275" i="6"/>
  <c r="M283" i="6"/>
  <c r="M291" i="6"/>
  <c r="M299" i="6"/>
  <c r="M307" i="6"/>
  <c r="M315" i="6"/>
  <c r="M323" i="6"/>
  <c r="M331" i="6"/>
  <c r="M339" i="6"/>
  <c r="M347" i="6"/>
  <c r="M355" i="6"/>
  <c r="M363" i="6"/>
  <c r="M371" i="6"/>
  <c r="M379" i="6"/>
  <c r="M387" i="6"/>
  <c r="M395" i="6"/>
  <c r="M403" i="6"/>
  <c r="M411" i="6"/>
  <c r="M419" i="6"/>
  <c r="M427" i="6"/>
  <c r="M435" i="6"/>
  <c r="M443" i="6"/>
  <c r="M451" i="6"/>
  <c r="M459" i="6"/>
  <c r="M467" i="6"/>
  <c r="M475" i="6"/>
  <c r="M483" i="6"/>
  <c r="M491" i="6"/>
  <c r="M499" i="6"/>
  <c r="M507" i="6"/>
  <c r="M515" i="6"/>
  <c r="M523" i="6"/>
  <c r="M531" i="6"/>
  <c r="M539" i="6"/>
  <c r="M547" i="6"/>
  <c r="M555" i="6"/>
  <c r="M563" i="6"/>
  <c r="M571" i="6"/>
  <c r="M579" i="6"/>
  <c r="M587" i="6"/>
  <c r="M595" i="6"/>
  <c r="M603" i="6"/>
  <c r="M611" i="6"/>
  <c r="M619" i="6"/>
  <c r="M627" i="6"/>
  <c r="M635" i="6"/>
  <c r="M643" i="6"/>
  <c r="M651" i="6"/>
  <c r="M659" i="6"/>
  <c r="M667" i="6"/>
  <c r="M675" i="6"/>
  <c r="M683" i="6"/>
  <c r="M691" i="6"/>
  <c r="M699" i="6"/>
  <c r="M707" i="6"/>
  <c r="M715" i="6"/>
  <c r="M723" i="6"/>
  <c r="M731" i="6"/>
  <c r="M739" i="6"/>
  <c r="M747" i="6"/>
  <c r="M755" i="6"/>
  <c r="M763" i="6"/>
  <c r="M771" i="6"/>
  <c r="M779" i="6"/>
  <c r="M787" i="6"/>
  <c r="M795" i="6"/>
  <c r="M803" i="6"/>
  <c r="M811" i="6"/>
  <c r="M819" i="6"/>
  <c r="M827" i="6"/>
  <c r="M835" i="6"/>
  <c r="M843" i="6"/>
  <c r="M851" i="6"/>
  <c r="M859" i="6"/>
  <c r="M867" i="6"/>
  <c r="M875" i="6"/>
  <c r="M883" i="6"/>
  <c r="M891" i="6"/>
  <c r="M899" i="6"/>
  <c r="M907" i="6"/>
  <c r="M915" i="6"/>
  <c r="M923" i="6"/>
  <c r="M931" i="6"/>
  <c r="M939" i="6"/>
  <c r="M947" i="6"/>
  <c r="M955" i="6"/>
  <c r="M963" i="6"/>
  <c r="M971" i="6"/>
  <c r="M979" i="6"/>
  <c r="M987" i="6"/>
  <c r="M995" i="6"/>
  <c r="M1003" i="6"/>
  <c r="M1011" i="6"/>
  <c r="M1019" i="6"/>
  <c r="M1027" i="6"/>
  <c r="M1035" i="6"/>
  <c r="M1043" i="6"/>
  <c r="M1051" i="6"/>
  <c r="M1059" i="6"/>
  <c r="M1067" i="6"/>
  <c r="M1075" i="6"/>
  <c r="M1083" i="6"/>
  <c r="M1091" i="6"/>
  <c r="M1099" i="6"/>
  <c r="M1107" i="6"/>
  <c r="M1115" i="6"/>
  <c r="M1123" i="6"/>
  <c r="M1131" i="6"/>
  <c r="M1139" i="6"/>
  <c r="M1147" i="6"/>
  <c r="M1155" i="6"/>
  <c r="M1163" i="6"/>
  <c r="M1171" i="6"/>
  <c r="M1179" i="6"/>
  <c r="M1187" i="6"/>
  <c r="M1195" i="6"/>
  <c r="M1203" i="6"/>
  <c r="M1211" i="6"/>
  <c r="M1219" i="6"/>
  <c r="M1227" i="6"/>
  <c r="M1235" i="6"/>
  <c r="M1243" i="6"/>
  <c r="M1251" i="6"/>
  <c r="M1259" i="6"/>
  <c r="M1267" i="6"/>
  <c r="M1275" i="6"/>
  <c r="M1283" i="6"/>
  <c r="M1291" i="6"/>
  <c r="M1299" i="6"/>
  <c r="M1307" i="6"/>
  <c r="M1315" i="6"/>
  <c r="M1323" i="6"/>
  <c r="M1331" i="6"/>
  <c r="M1339" i="6"/>
  <c r="M1347" i="6"/>
  <c r="M1355" i="6"/>
  <c r="M1363" i="6"/>
  <c r="M1371" i="6"/>
  <c r="M1379" i="6"/>
  <c r="M1387" i="6"/>
  <c r="M1395" i="6"/>
  <c r="M1403" i="6"/>
  <c r="M1411" i="6"/>
  <c r="M1419" i="6"/>
  <c r="M1427" i="6"/>
  <c r="M1435" i="6"/>
  <c r="M1443" i="6"/>
  <c r="M1451" i="6"/>
  <c r="M1459" i="6"/>
  <c r="M1467" i="6"/>
  <c r="M1475" i="6"/>
  <c r="M1483" i="6"/>
  <c r="M1491" i="6"/>
  <c r="M1499" i="6"/>
  <c r="M1507" i="6"/>
  <c r="M1515" i="6"/>
  <c r="M1523" i="6"/>
  <c r="M1531" i="6"/>
  <c r="M1539" i="6"/>
  <c r="M1547" i="6"/>
  <c r="M1555" i="6"/>
  <c r="M1563" i="6"/>
  <c r="M1571" i="6"/>
  <c r="M1579" i="6"/>
  <c r="M1587" i="6"/>
  <c r="M1595" i="6"/>
  <c r="M1603" i="6"/>
  <c r="M20" i="6"/>
  <c r="M38" i="6"/>
  <c r="M61" i="6"/>
  <c r="M84" i="6"/>
  <c r="M102" i="6"/>
  <c r="M125" i="6"/>
  <c r="M148" i="6"/>
  <c r="M166" i="6"/>
  <c r="M189" i="6"/>
  <c r="M212" i="6"/>
  <c r="M230" i="6"/>
  <c r="M253" i="6"/>
  <c r="M276" i="6"/>
  <c r="M294" i="6"/>
  <c r="M317" i="6"/>
  <c r="M340" i="6"/>
  <c r="M358" i="6"/>
  <c r="M381" i="6"/>
  <c r="M404" i="6"/>
  <c r="M422" i="6"/>
  <c r="M445" i="6"/>
  <c r="M468" i="6"/>
  <c r="M486" i="6"/>
  <c r="M509" i="6"/>
  <c r="M532" i="6"/>
  <c r="M550" i="6"/>
  <c r="M573" i="6"/>
  <c r="M596" i="6"/>
  <c r="M614" i="6"/>
  <c r="M637" i="6"/>
  <c r="M660" i="6"/>
  <c r="M678" i="6"/>
  <c r="M701" i="6"/>
  <c r="M724" i="6"/>
  <c r="M742" i="6"/>
  <c r="M765" i="6"/>
  <c r="M788" i="6"/>
  <c r="M806" i="6"/>
  <c r="M829" i="6"/>
  <c r="M852" i="6"/>
  <c r="M870" i="6"/>
  <c r="M893" i="6"/>
  <c r="M916" i="6"/>
  <c r="M934" i="6"/>
  <c r="M957" i="6"/>
  <c r="M980" i="6"/>
  <c r="M998" i="6"/>
  <c r="M1021" i="6"/>
  <c r="M1044" i="6"/>
  <c r="M1062" i="6"/>
  <c r="M1085" i="6"/>
  <c r="M1108" i="6"/>
  <c r="M1126" i="6"/>
  <c r="M1149" i="6"/>
  <c r="M1172" i="6"/>
  <c r="M1190" i="6"/>
  <c r="M1213" i="6"/>
  <c r="M1236" i="6"/>
  <c r="M1254" i="6"/>
  <c r="M1277" i="6"/>
  <c r="M1300" i="6"/>
  <c r="M1318" i="6"/>
  <c r="M1341" i="6"/>
  <c r="M1364" i="6"/>
  <c r="M1382" i="6"/>
  <c r="M1405" i="6"/>
  <c r="M1428" i="6"/>
  <c r="M1446" i="6"/>
  <c r="M1469" i="6"/>
  <c r="M1492" i="6"/>
  <c r="M1510" i="6"/>
  <c r="M1533" i="6"/>
  <c r="M1556" i="6"/>
  <c r="M1574" i="6"/>
  <c r="M1597" i="6"/>
  <c r="M21" i="6"/>
  <c r="M44" i="6"/>
  <c r="M62" i="6"/>
  <c r="M85" i="6"/>
  <c r="M108" i="6"/>
  <c r="M126" i="6"/>
  <c r="M149" i="6"/>
  <c r="M172" i="6"/>
  <c r="M190" i="6"/>
  <c r="M213" i="6"/>
  <c r="M236" i="6"/>
  <c r="M254" i="6"/>
  <c r="M277" i="6"/>
  <c r="M300" i="6"/>
  <c r="M318" i="6"/>
  <c r="M341" i="6"/>
  <c r="M364" i="6"/>
  <c r="M382" i="6"/>
  <c r="M405" i="6"/>
  <c r="M428" i="6"/>
  <c r="M446" i="6"/>
  <c r="M469" i="6"/>
  <c r="M492" i="6"/>
  <c r="M510" i="6"/>
  <c r="M533" i="6"/>
  <c r="M556" i="6"/>
  <c r="M574" i="6"/>
  <c r="M597" i="6"/>
  <c r="M620" i="6"/>
  <c r="M638" i="6"/>
  <c r="M661" i="6"/>
  <c r="M684" i="6"/>
  <c r="M702" i="6"/>
  <c r="M725" i="6"/>
  <c r="M748" i="6"/>
  <c r="M766" i="6"/>
  <c r="M789" i="6"/>
  <c r="M812" i="6"/>
  <c r="M830" i="6"/>
  <c r="M853" i="6"/>
  <c r="M876" i="6"/>
  <c r="M894" i="6"/>
  <c r="M917" i="6"/>
  <c r="M940" i="6"/>
  <c r="M958" i="6"/>
  <c r="M981" i="6"/>
  <c r="M1004" i="6"/>
  <c r="M1022" i="6"/>
  <c r="M1045" i="6"/>
  <c r="M1068" i="6"/>
  <c r="M1086" i="6"/>
  <c r="M1109" i="6"/>
  <c r="M1132" i="6"/>
  <c r="M1150" i="6"/>
  <c r="M1173" i="6"/>
  <c r="M1196" i="6"/>
  <c r="M1214" i="6"/>
  <c r="M1237" i="6"/>
  <c r="M1260" i="6"/>
  <c r="M1278" i="6"/>
  <c r="M1301" i="6"/>
  <c r="M1324" i="6"/>
  <c r="M1342" i="6"/>
  <c r="M1365" i="6"/>
  <c r="M1388" i="6"/>
  <c r="M1406" i="6"/>
  <c r="M1429" i="6"/>
  <c r="M1452" i="6"/>
  <c r="M1470" i="6"/>
  <c r="M1493" i="6"/>
  <c r="M1516" i="6"/>
  <c r="M1534" i="6"/>
  <c r="M1557" i="6"/>
  <c r="M1580" i="6"/>
  <c r="M1598" i="6"/>
  <c r="M22" i="6"/>
  <c r="M45" i="6"/>
  <c r="M68" i="6"/>
  <c r="M86" i="6"/>
  <c r="M109" i="6"/>
  <c r="M132" i="6"/>
  <c r="M150" i="6"/>
  <c r="M173" i="6"/>
  <c r="M196" i="6"/>
  <c r="M214" i="6"/>
  <c r="M237" i="6"/>
  <c r="M260" i="6"/>
  <c r="M278" i="6"/>
  <c r="M301" i="6"/>
  <c r="M324" i="6"/>
  <c r="M342" i="6"/>
  <c r="M365" i="6"/>
  <c r="M388" i="6"/>
  <c r="M406" i="6"/>
  <c r="M429" i="6"/>
  <c r="M452" i="6"/>
  <c r="M470" i="6"/>
  <c r="M493" i="6"/>
  <c r="M516" i="6"/>
  <c r="M534" i="6"/>
  <c r="M557" i="6"/>
  <c r="M580" i="6"/>
  <c r="M598" i="6"/>
  <c r="M621" i="6"/>
  <c r="M644" i="6"/>
  <c r="M662" i="6"/>
  <c r="M685" i="6"/>
  <c r="M708" i="6"/>
  <c r="M726" i="6"/>
  <c r="M749" i="6"/>
  <c r="M772" i="6"/>
  <c r="M790" i="6"/>
  <c r="M813" i="6"/>
  <c r="M836" i="6"/>
  <c r="M854" i="6"/>
  <c r="M877" i="6"/>
  <c r="M900" i="6"/>
  <c r="M918" i="6"/>
  <c r="M941" i="6"/>
  <c r="M964" i="6"/>
  <c r="M982" i="6"/>
  <c r="M1005" i="6"/>
  <c r="M1028" i="6"/>
  <c r="M1046" i="6"/>
  <c r="M1069" i="6"/>
  <c r="M1092" i="6"/>
  <c r="M1110" i="6"/>
  <c r="M1133" i="6"/>
  <c r="M1156" i="6"/>
  <c r="M1174" i="6"/>
  <c r="M1197" i="6"/>
  <c r="M1220" i="6"/>
  <c r="M1238" i="6"/>
  <c r="M1261" i="6"/>
  <c r="M1284" i="6"/>
  <c r="M1302" i="6"/>
  <c r="M1325" i="6"/>
  <c r="M1348" i="6"/>
  <c r="M1366" i="6"/>
  <c r="M1389" i="6"/>
  <c r="M1412" i="6"/>
  <c r="M1430" i="6"/>
  <c r="M1453" i="6"/>
  <c r="M1476" i="6"/>
  <c r="M1494" i="6"/>
  <c r="M1517" i="6"/>
  <c r="M1540" i="6"/>
  <c r="M1558" i="6"/>
  <c r="M1581" i="6"/>
  <c r="M5" i="6"/>
  <c r="M28" i="6"/>
  <c r="M46" i="6"/>
  <c r="M69" i="6"/>
  <c r="M92" i="6"/>
  <c r="M110" i="6"/>
  <c r="M133" i="6"/>
  <c r="M156" i="6"/>
  <c r="M174" i="6"/>
  <c r="M197" i="6"/>
  <c r="M220" i="6"/>
  <c r="M238" i="6"/>
  <c r="M261" i="6"/>
  <c r="M284" i="6"/>
  <c r="M302" i="6"/>
  <c r="M325" i="6"/>
  <c r="M348" i="6"/>
  <c r="M366" i="6"/>
  <c r="M389" i="6"/>
  <c r="M412" i="6"/>
  <c r="M430" i="6"/>
  <c r="M453" i="6"/>
  <c r="M476" i="6"/>
  <c r="M494" i="6"/>
  <c r="M517" i="6"/>
  <c r="M540" i="6"/>
  <c r="M558" i="6"/>
  <c r="M581" i="6"/>
  <c r="M604" i="6"/>
  <c r="M622" i="6"/>
  <c r="M645" i="6"/>
  <c r="M668" i="6"/>
  <c r="M686" i="6"/>
  <c r="M709" i="6"/>
  <c r="M732" i="6"/>
  <c r="M750" i="6"/>
  <c r="M773" i="6"/>
  <c r="M796" i="6"/>
  <c r="M814" i="6"/>
  <c r="M837" i="6"/>
  <c r="M860" i="6"/>
  <c r="M878" i="6"/>
  <c r="M901" i="6"/>
  <c r="M924" i="6"/>
  <c r="M942" i="6"/>
  <c r="M965" i="6"/>
  <c r="M988" i="6"/>
  <c r="M1006" i="6"/>
  <c r="M1029" i="6"/>
  <c r="M1052" i="6"/>
  <c r="M1070" i="6"/>
  <c r="M1093" i="6"/>
  <c r="M1116" i="6"/>
  <c r="M1134" i="6"/>
  <c r="M1157" i="6"/>
  <c r="M1180" i="6"/>
  <c r="M1198" i="6"/>
  <c r="M1221" i="6"/>
  <c r="M1244" i="6"/>
  <c r="M1262" i="6"/>
  <c r="M1285" i="6"/>
  <c r="M1308" i="6"/>
  <c r="M1326" i="6"/>
  <c r="M1349" i="6"/>
  <c r="M1372" i="6"/>
  <c r="M1390" i="6"/>
  <c r="M1413" i="6"/>
  <c r="M1436" i="6"/>
  <c r="M1454" i="6"/>
  <c r="M1477" i="6"/>
  <c r="M1500" i="6"/>
  <c r="M1518" i="6"/>
  <c r="M1541" i="6"/>
  <c r="M1564" i="6"/>
  <c r="M1582" i="6"/>
  <c r="M29" i="6"/>
  <c r="M52" i="6"/>
  <c r="M70" i="6"/>
  <c r="M93" i="6"/>
  <c r="M116" i="6"/>
  <c r="M134" i="6"/>
  <c r="M157" i="6"/>
  <c r="M180" i="6"/>
  <c r="M198" i="6"/>
  <c r="M221" i="6"/>
  <c r="M244" i="6"/>
  <c r="M262" i="6"/>
  <c r="M285" i="6"/>
  <c r="M308" i="6"/>
  <c r="M326" i="6"/>
  <c r="M349" i="6"/>
  <c r="M372" i="6"/>
  <c r="M390" i="6"/>
  <c r="M413" i="6"/>
  <c r="M436" i="6"/>
  <c r="M454" i="6"/>
  <c r="M477" i="6"/>
  <c r="M500" i="6"/>
  <c r="M518" i="6"/>
  <c r="M541" i="6"/>
  <c r="M564" i="6"/>
  <c r="M582" i="6"/>
  <c r="M605" i="6"/>
  <c r="M628" i="6"/>
  <c r="M646" i="6"/>
  <c r="M669" i="6"/>
  <c r="M692" i="6"/>
  <c r="M710" i="6"/>
  <c r="M733" i="6"/>
  <c r="M756" i="6"/>
  <c r="M774" i="6"/>
  <c r="M797" i="6"/>
  <c r="M820" i="6"/>
  <c r="M838" i="6"/>
  <c r="M861" i="6"/>
  <c r="M884" i="6"/>
  <c r="M902" i="6"/>
  <c r="M925" i="6"/>
  <c r="M948" i="6"/>
  <c r="M966" i="6"/>
  <c r="M989" i="6"/>
  <c r="M1012" i="6"/>
  <c r="M1030" i="6"/>
  <c r="M1053" i="6"/>
  <c r="M1076" i="6"/>
  <c r="M1094" i="6"/>
  <c r="M1117" i="6"/>
  <c r="M1140" i="6"/>
  <c r="M1158" i="6"/>
  <c r="M1181" i="6"/>
  <c r="M1204" i="6"/>
  <c r="M1222" i="6"/>
  <c r="M1245" i="6"/>
  <c r="M1268" i="6"/>
  <c r="M1286" i="6"/>
  <c r="M1309" i="6"/>
  <c r="M1332" i="6"/>
  <c r="M1350" i="6"/>
  <c r="M1373" i="6"/>
  <c r="M1396" i="6"/>
  <c r="M1414" i="6"/>
  <c r="M1437" i="6"/>
  <c r="M1460" i="6"/>
  <c r="M1478" i="6"/>
  <c r="M1501" i="6"/>
  <c r="M1524" i="6"/>
  <c r="M1542" i="6"/>
  <c r="M1565" i="6"/>
  <c r="M1588" i="6"/>
  <c r="M12" i="6"/>
  <c r="M30" i="6"/>
  <c r="M53" i="6"/>
  <c r="M76" i="6"/>
  <c r="M94" i="6"/>
  <c r="M117" i="6"/>
  <c r="M140" i="6"/>
  <c r="M158" i="6"/>
  <c r="M181" i="6"/>
  <c r="M204" i="6"/>
  <c r="M222" i="6"/>
  <c r="M245" i="6"/>
  <c r="M268" i="6"/>
  <c r="M286" i="6"/>
  <c r="M309" i="6"/>
  <c r="M332" i="6"/>
  <c r="M350" i="6"/>
  <c r="M373" i="6"/>
  <c r="M396" i="6"/>
  <c r="M414" i="6"/>
  <c r="M437" i="6"/>
  <c r="M460" i="6"/>
  <c r="M478" i="6"/>
  <c r="M501" i="6"/>
  <c r="M524" i="6"/>
  <c r="M542" i="6"/>
  <c r="M565" i="6"/>
  <c r="M588" i="6"/>
  <c r="M606" i="6"/>
  <c r="M629" i="6"/>
  <c r="M652" i="6"/>
  <c r="M670" i="6"/>
  <c r="M693" i="6"/>
  <c r="M716" i="6"/>
  <c r="M734" i="6"/>
  <c r="M757" i="6"/>
  <c r="M780" i="6"/>
  <c r="M798" i="6"/>
  <c r="M821" i="6"/>
  <c r="M844" i="6"/>
  <c r="M862" i="6"/>
  <c r="M885" i="6"/>
  <c r="M908" i="6"/>
  <c r="M926" i="6"/>
  <c r="M949" i="6"/>
  <c r="M972" i="6"/>
  <c r="M990" i="6"/>
  <c r="M1013" i="6"/>
  <c r="M1036" i="6"/>
  <c r="M1054" i="6"/>
  <c r="M1077" i="6"/>
  <c r="M1100" i="6"/>
  <c r="M1118" i="6"/>
  <c r="M1141" i="6"/>
  <c r="M1164" i="6"/>
  <c r="M1182" i="6"/>
  <c r="M1205" i="6"/>
  <c r="M1228" i="6"/>
  <c r="M1246" i="6"/>
  <c r="M1269" i="6"/>
  <c r="M1292" i="6"/>
  <c r="M1310" i="6"/>
  <c r="M1333" i="6"/>
  <c r="M1356" i="6"/>
  <c r="M1374" i="6"/>
  <c r="M1397" i="6"/>
  <c r="M1420" i="6"/>
  <c r="M1438" i="6"/>
  <c r="M1461" i="6"/>
  <c r="M1484" i="6"/>
  <c r="M1502" i="6"/>
  <c r="M1525" i="6"/>
  <c r="M1548" i="6"/>
  <c r="M1566" i="6"/>
  <c r="M1589" i="6"/>
  <c r="C1598" i="6"/>
  <c r="C1582" i="6"/>
  <c r="C1566" i="6"/>
  <c r="C1550" i="6"/>
  <c r="C1534" i="6"/>
  <c r="C1518" i="6"/>
  <c r="C1502" i="6"/>
  <c r="C1486" i="6"/>
  <c r="C1470" i="6"/>
  <c r="C1454" i="6"/>
  <c r="C1437" i="6"/>
  <c r="C1414" i="6"/>
  <c r="C1391" i="6"/>
  <c r="C1373" i="6"/>
  <c r="C1350" i="6"/>
  <c r="C1327" i="6"/>
  <c r="C1309" i="6"/>
  <c r="C1286" i="6"/>
  <c r="C1263" i="6"/>
  <c r="C1245" i="6"/>
  <c r="C1222" i="6"/>
  <c r="C1199" i="6"/>
  <c r="C1181" i="6"/>
  <c r="C1158" i="6"/>
  <c r="C1135" i="6"/>
  <c r="C1117" i="6"/>
  <c r="C1094" i="6"/>
  <c r="C1071" i="6"/>
  <c r="C1053" i="6"/>
  <c r="C1030" i="6"/>
  <c r="C1007" i="6"/>
  <c r="C989" i="6"/>
  <c r="C966" i="6"/>
  <c r="C943" i="6"/>
  <c r="C925" i="6"/>
  <c r="C902" i="6"/>
  <c r="C879" i="6"/>
  <c r="C861" i="6"/>
  <c r="C838" i="6"/>
  <c r="C815" i="6"/>
  <c r="C797" i="6"/>
  <c r="C774" i="6"/>
  <c r="C751" i="6"/>
  <c r="C733" i="6"/>
  <c r="C710" i="6"/>
  <c r="C687" i="6"/>
  <c r="C669" i="6"/>
  <c r="C646" i="6"/>
  <c r="C623" i="6"/>
  <c r="C605" i="6"/>
  <c r="C582" i="6"/>
  <c r="C559" i="6"/>
  <c r="C541" i="6"/>
  <c r="C518" i="6"/>
  <c r="C495" i="6"/>
  <c r="C477" i="6"/>
  <c r="C454" i="6"/>
  <c r="C431" i="6"/>
  <c r="C413" i="6"/>
  <c r="C390" i="6"/>
  <c r="C367" i="6"/>
  <c r="C349" i="6"/>
  <c r="C326" i="6"/>
  <c r="C303" i="6"/>
  <c r="C285" i="6"/>
  <c r="C262" i="6"/>
  <c r="C239" i="6"/>
  <c r="C221" i="6"/>
  <c r="C198" i="6"/>
  <c r="C175" i="6"/>
  <c r="C157" i="6"/>
  <c r="C134" i="6"/>
  <c r="C111" i="6"/>
  <c r="C93" i="6"/>
  <c r="C70" i="6"/>
  <c r="C47" i="6"/>
  <c r="C29" i="6"/>
  <c r="C6" i="6"/>
  <c r="D1582" i="6"/>
  <c r="D1564" i="6"/>
  <c r="D1541" i="6"/>
  <c r="D1518" i="6"/>
  <c r="D1500" i="6"/>
  <c r="D1477" i="6"/>
  <c r="D1454" i="6"/>
  <c r="D1436" i="6"/>
  <c r="D1406" i="6"/>
  <c r="D1374" i="6"/>
  <c r="D1342" i="6"/>
  <c r="D1301" i="6"/>
  <c r="D1258" i="6"/>
  <c r="D1216" i="6"/>
  <c r="D1173" i="6"/>
  <c r="D1130" i="6"/>
  <c r="D1081" i="6"/>
  <c r="D1030" i="6"/>
  <c r="D978" i="6"/>
  <c r="D928" i="6"/>
  <c r="D876" i="6"/>
  <c r="D825" i="6"/>
  <c r="D774" i="6"/>
  <c r="D722" i="6"/>
  <c r="D672" i="6"/>
  <c r="D620" i="6"/>
  <c r="D569" i="6"/>
  <c r="D518" i="6"/>
  <c r="D466" i="6"/>
  <c r="D416" i="6"/>
  <c r="D364" i="6"/>
  <c r="D313" i="6"/>
  <c r="D262" i="6"/>
  <c r="D210" i="6"/>
  <c r="D160" i="6"/>
  <c r="D108" i="6"/>
  <c r="D57" i="6"/>
  <c r="D6" i="6"/>
  <c r="E1544" i="6"/>
  <c r="E1480" i="6"/>
  <c r="E1416" i="6"/>
  <c r="E1352" i="6"/>
  <c r="E1288" i="6"/>
  <c r="E1224" i="6"/>
  <c r="E1160" i="6"/>
  <c r="E1096" i="6"/>
  <c r="E1015" i="6"/>
  <c r="E928" i="6"/>
  <c r="E841" i="6"/>
  <c r="E759" i="6"/>
  <c r="E672" i="6"/>
  <c r="E585" i="6"/>
  <c r="E503" i="6"/>
  <c r="E416" i="6"/>
  <c r="E329" i="6"/>
  <c r="E247" i="6"/>
  <c r="E160" i="6"/>
  <c r="E73" i="6"/>
  <c r="M1596" i="6"/>
  <c r="M1509" i="6"/>
  <c r="M1422" i="6"/>
  <c r="M1340" i="6"/>
  <c r="M1253" i="6"/>
  <c r="M1166" i="6"/>
  <c r="M1084" i="6"/>
  <c r="M997" i="6"/>
  <c r="M910" i="6"/>
  <c r="M828" i="6"/>
  <c r="M741" i="6"/>
  <c r="M654" i="6"/>
  <c r="M572" i="6"/>
  <c r="M485" i="6"/>
  <c r="M398" i="6"/>
  <c r="M316" i="6"/>
  <c r="M229" i="6"/>
  <c r="M142" i="6"/>
  <c r="M60" i="6"/>
  <c r="L1557" i="6"/>
  <c r="L1425" i="6"/>
  <c r="L1250" i="6"/>
  <c r="L1018" i="6"/>
  <c r="L786" i="6"/>
  <c r="L569" i="6"/>
  <c r="L337" i="6"/>
  <c r="K1579" i="6"/>
  <c r="K827" i="6"/>
  <c r="C1597" i="6"/>
  <c r="C1581" i="6"/>
  <c r="C1565" i="6"/>
  <c r="C1549" i="6"/>
  <c r="C1533" i="6"/>
  <c r="C1517" i="6"/>
  <c r="C1501" i="6"/>
  <c r="C1485" i="6"/>
  <c r="C1469" i="6"/>
  <c r="C1453" i="6"/>
  <c r="C1431" i="6"/>
  <c r="C1413" i="6"/>
  <c r="C1390" i="6"/>
  <c r="C1367" i="6"/>
  <c r="C1349" i="6"/>
  <c r="C1326" i="6"/>
  <c r="C1303" i="6"/>
  <c r="C1285" i="6"/>
  <c r="C1262" i="6"/>
  <c r="C1239" i="6"/>
  <c r="C1221" i="6"/>
  <c r="C1198" i="6"/>
  <c r="C1175" i="6"/>
  <c r="C1157" i="6"/>
  <c r="C1134" i="6"/>
  <c r="C1111" i="6"/>
  <c r="C1093" i="6"/>
  <c r="C1070" i="6"/>
  <c r="C1047" i="6"/>
  <c r="C1029" i="6"/>
  <c r="C1006" i="6"/>
  <c r="C983" i="6"/>
  <c r="C965" i="6"/>
  <c r="C942" i="6"/>
  <c r="C919" i="6"/>
  <c r="C901" i="6"/>
  <c r="C878" i="6"/>
  <c r="C855" i="6"/>
  <c r="C837" i="6"/>
  <c r="C814" i="6"/>
  <c r="C791" i="6"/>
  <c r="C773" i="6"/>
  <c r="C750" i="6"/>
  <c r="C727" i="6"/>
  <c r="C709" i="6"/>
  <c r="C686" i="6"/>
  <c r="C663" i="6"/>
  <c r="C645" i="6"/>
  <c r="C622" i="6"/>
  <c r="C599" i="6"/>
  <c r="C581" i="6"/>
  <c r="C558" i="6"/>
  <c r="C535" i="6"/>
  <c r="C517" i="6"/>
  <c r="C494" i="6"/>
  <c r="C471" i="6"/>
  <c r="C453" i="6"/>
  <c r="C430" i="6"/>
  <c r="C407" i="6"/>
  <c r="C389" i="6"/>
  <c r="C366" i="6"/>
  <c r="C343" i="6"/>
  <c r="C325" i="6"/>
  <c r="C302" i="6"/>
  <c r="C279" i="6"/>
  <c r="C261" i="6"/>
  <c r="C238" i="6"/>
  <c r="C215" i="6"/>
  <c r="C197" i="6"/>
  <c r="C174" i="6"/>
  <c r="C151" i="6"/>
  <c r="C133" i="6"/>
  <c r="C110" i="6"/>
  <c r="C87" i="6"/>
  <c r="C69" i="6"/>
  <c r="C46" i="6"/>
  <c r="C23" i="6"/>
  <c r="D5" i="6"/>
  <c r="D1581" i="6"/>
  <c r="D1558" i="6"/>
  <c r="D1540" i="6"/>
  <c r="D1517" i="6"/>
  <c r="D1494" i="6"/>
  <c r="D1476" i="6"/>
  <c r="D1453" i="6"/>
  <c r="D1430" i="6"/>
  <c r="D1405" i="6"/>
  <c r="D1373" i="6"/>
  <c r="D1341" i="6"/>
  <c r="D1300" i="6"/>
  <c r="D1257" i="6"/>
  <c r="D1214" i="6"/>
  <c r="D1172" i="6"/>
  <c r="D1129" i="6"/>
  <c r="D1080" i="6"/>
  <c r="D1028" i="6"/>
  <c r="D977" i="6"/>
  <c r="D926" i="6"/>
  <c r="D874" i="6"/>
  <c r="D824" i="6"/>
  <c r="D772" i="6"/>
  <c r="D721" i="6"/>
  <c r="D670" i="6"/>
  <c r="D618" i="6"/>
  <c r="D568" i="6"/>
  <c r="D516" i="6"/>
  <c r="D465" i="6"/>
  <c r="D414" i="6"/>
  <c r="D362" i="6"/>
  <c r="D312" i="6"/>
  <c r="D260" i="6"/>
  <c r="D209" i="6"/>
  <c r="D158" i="6"/>
  <c r="D106" i="6"/>
  <c r="D56" i="6"/>
  <c r="E1603" i="6"/>
  <c r="E1543" i="6"/>
  <c r="E1479" i="6"/>
  <c r="E1415" i="6"/>
  <c r="E1351" i="6"/>
  <c r="E1287" i="6"/>
  <c r="E1223" i="6"/>
  <c r="E1159" i="6"/>
  <c r="E1095" i="6"/>
  <c r="E1009" i="6"/>
  <c r="E927" i="6"/>
  <c r="E840" i="6"/>
  <c r="E753" i="6"/>
  <c r="E671" i="6"/>
  <c r="E584" i="6"/>
  <c r="E497" i="6"/>
  <c r="E415" i="6"/>
  <c r="E328" i="6"/>
  <c r="E241" i="6"/>
  <c r="E159" i="6"/>
  <c r="E72" i="6"/>
  <c r="M484" i="6"/>
  <c r="M397" i="6"/>
  <c r="M310" i="6"/>
  <c r="M228" i="6"/>
  <c r="M141" i="6"/>
  <c r="M54" i="6"/>
  <c r="L1556" i="6"/>
  <c r="L1421" i="6"/>
  <c r="L1234" i="6"/>
  <c r="L1017" i="6"/>
  <c r="L785" i="6"/>
  <c r="L553" i="6"/>
  <c r="L331" i="6"/>
  <c r="K1578" i="6"/>
  <c r="K763" i="6"/>
  <c r="L1590" i="8"/>
  <c r="K1590" i="8"/>
  <c r="L1583" i="8"/>
  <c r="K1583" i="8"/>
  <c r="L1577" i="8"/>
  <c r="K1577" i="8"/>
  <c r="L1570" i="8"/>
  <c r="K1570" i="8"/>
  <c r="L1562" i="8"/>
  <c r="K1562" i="8"/>
  <c r="L1554" i="8"/>
  <c r="K1554" i="8"/>
  <c r="K1546" i="8"/>
  <c r="L1546" i="8"/>
  <c r="L1538" i="8"/>
  <c r="K1538" i="8"/>
  <c r="L1530" i="8"/>
  <c r="K1530" i="8"/>
  <c r="L1522" i="8"/>
  <c r="K1522" i="8"/>
  <c r="L1514" i="8"/>
  <c r="K1514" i="8"/>
  <c r="L1506" i="8"/>
  <c r="K1506" i="8"/>
  <c r="L1498" i="8"/>
  <c r="K1498" i="8"/>
  <c r="L1490" i="8"/>
  <c r="K1490" i="8"/>
  <c r="L1482" i="8"/>
  <c r="K1482" i="8"/>
  <c r="L1474" i="8"/>
  <c r="K1474" i="8"/>
  <c r="L1466" i="8"/>
  <c r="K1466" i="8"/>
  <c r="L1458" i="8"/>
  <c r="K1458" i="8"/>
  <c r="L1450" i="8"/>
  <c r="K1450" i="8"/>
  <c r="L1442" i="8"/>
  <c r="K1442" i="8"/>
  <c r="L1434" i="8"/>
  <c r="K1434" i="8"/>
  <c r="L1426" i="8"/>
  <c r="K1426" i="8"/>
  <c r="K1418" i="8"/>
  <c r="L1418" i="8"/>
  <c r="L1410" i="8"/>
  <c r="K1410" i="8"/>
  <c r="L1402" i="8"/>
  <c r="K1402" i="8"/>
  <c r="L1394" i="8"/>
  <c r="K1394" i="8"/>
  <c r="K1386" i="8"/>
  <c r="L1386" i="8"/>
  <c r="L1378" i="8"/>
  <c r="K1378" i="8"/>
  <c r="L1370" i="8"/>
  <c r="K1370" i="8"/>
  <c r="L1362" i="8"/>
  <c r="K1362" i="8"/>
  <c r="K1354" i="8"/>
  <c r="L1354" i="8"/>
  <c r="L1346" i="8"/>
  <c r="K1346" i="8"/>
  <c r="L1294" i="8"/>
  <c r="K1294" i="8"/>
  <c r="L1287" i="8"/>
  <c r="K1287" i="8"/>
  <c r="L1279" i="8"/>
  <c r="K1279" i="8"/>
  <c r="L1263" i="8"/>
  <c r="K1263" i="8"/>
  <c r="L1250" i="8"/>
  <c r="K1250" i="8"/>
  <c r="L1243" i="8"/>
  <c r="K1243" i="8"/>
  <c r="L1230" i="8"/>
  <c r="K1230" i="8"/>
  <c r="L1222" i="8"/>
  <c r="K1222" i="8"/>
  <c r="L1214" i="8"/>
  <c r="K1214" i="8"/>
  <c r="L1576" i="8"/>
  <c r="K1576" i="8"/>
  <c r="L1337" i="8"/>
  <c r="K1337" i="8"/>
  <c r="L1330" i="8"/>
  <c r="K1330" i="8"/>
  <c r="L1323" i="8"/>
  <c r="K1323" i="8"/>
  <c r="L1315" i="8"/>
  <c r="K1315" i="8"/>
  <c r="L1309" i="8"/>
  <c r="K1309" i="8"/>
  <c r="K1301" i="8"/>
  <c r="L1301" i="8"/>
  <c r="L1278" i="8"/>
  <c r="K1278" i="8"/>
  <c r="L1213" i="8"/>
  <c r="K1213" i="8"/>
  <c r="L1205" i="8"/>
  <c r="K1205" i="8"/>
  <c r="L1601" i="8"/>
  <c r="K1601" i="8"/>
  <c r="L1065" i="8"/>
  <c r="K1065" i="8"/>
  <c r="L1599" i="8"/>
  <c r="K1599" i="8"/>
  <c r="L1593" i="8"/>
  <c r="K1593" i="8"/>
  <c r="K1586" i="8"/>
  <c r="L1586" i="8"/>
  <c r="L1573" i="8"/>
  <c r="K1573" i="8"/>
  <c r="L1565" i="8"/>
  <c r="K1565" i="8"/>
  <c r="L1557" i="8"/>
  <c r="K1557" i="8"/>
  <c r="L1549" i="8"/>
  <c r="K1549" i="8"/>
  <c r="L1541" i="8"/>
  <c r="K1541" i="8"/>
  <c r="L1533" i="8"/>
  <c r="K1533" i="8"/>
  <c r="L1596" i="8"/>
  <c r="K1596" i="8"/>
  <c r="L1589" i="8"/>
  <c r="K1589" i="8"/>
  <c r="L1582" i="8"/>
  <c r="K1582" i="8"/>
  <c r="L1568" i="8"/>
  <c r="K1568" i="8"/>
  <c r="L1560" i="8"/>
  <c r="K1560" i="8"/>
  <c r="L1552" i="8"/>
  <c r="K1552" i="8"/>
  <c r="L1544" i="8"/>
  <c r="K1544" i="8"/>
  <c r="L1536" i="8"/>
  <c r="K1536" i="8"/>
  <c r="L1528" i="8"/>
  <c r="K1528" i="8"/>
  <c r="L1520" i="8"/>
  <c r="K1520" i="8"/>
  <c r="L1512" i="8"/>
  <c r="K1512" i="8"/>
  <c r="L1504" i="8"/>
  <c r="K1504" i="8"/>
  <c r="L1496" i="8"/>
  <c r="K1496" i="8"/>
  <c r="K1488" i="8"/>
  <c r="L1488" i="8"/>
  <c r="L1480" i="8"/>
  <c r="K1480" i="8"/>
  <c r="L1472" i="8"/>
  <c r="K1472" i="8"/>
  <c r="L1464" i="8"/>
  <c r="K1464" i="8"/>
  <c r="L1456" i="8"/>
  <c r="K1456" i="8"/>
  <c r="L1448" i="8"/>
  <c r="K1448" i="8"/>
  <c r="L1262" i="8"/>
  <c r="K1262" i="8"/>
  <c r="L1256" i="8"/>
  <c r="K1256" i="8"/>
  <c r="L1248" i="8"/>
  <c r="K1248" i="8"/>
  <c r="L1241" i="8"/>
  <c r="K1241" i="8"/>
  <c r="L1235" i="8"/>
  <c r="K1235" i="8"/>
  <c r="L1228" i="8"/>
  <c r="K1228" i="8"/>
  <c r="L1220" i="8"/>
  <c r="K1220" i="8"/>
  <c r="L1600" i="8"/>
  <c r="K1600" i="8"/>
  <c r="L1595" i="8"/>
  <c r="K1595" i="8"/>
  <c r="L1588" i="8"/>
  <c r="K1588" i="8"/>
  <c r="L1575" i="8"/>
  <c r="K1575" i="8"/>
  <c r="L1299" i="8"/>
  <c r="K1299" i="8"/>
  <c r="L1292" i="8"/>
  <c r="K1292" i="8"/>
  <c r="L1284" i="8"/>
  <c r="K1284" i="8"/>
  <c r="L1276" i="8"/>
  <c r="K1276" i="8"/>
  <c r="L1268" i="8"/>
  <c r="K1268" i="8"/>
  <c r="L1149" i="8"/>
  <c r="K1149" i="8"/>
  <c r="L1081" i="8"/>
  <c r="K1081" i="8"/>
  <c r="L1073" i="8"/>
  <c r="K1073" i="8"/>
  <c r="L1058" i="8"/>
  <c r="K1058" i="8"/>
  <c r="L1050" i="8"/>
  <c r="K1050" i="8"/>
  <c r="L999" i="8"/>
  <c r="K999" i="8"/>
  <c r="L993" i="8"/>
  <c r="K993" i="8"/>
  <c r="K761" i="8"/>
  <c r="L761" i="8"/>
  <c r="L753" i="8"/>
  <c r="K753" i="8"/>
  <c r="L745" i="8"/>
  <c r="K745" i="8"/>
  <c r="L539" i="8"/>
  <c r="K539" i="8"/>
  <c r="L1267" i="8"/>
  <c r="K1267" i="8"/>
  <c r="L1117" i="8"/>
  <c r="K1117" i="8"/>
  <c r="L1087" i="8"/>
  <c r="K1087" i="8"/>
  <c r="L1080" i="8"/>
  <c r="K1080" i="8"/>
  <c r="L1072" i="8"/>
  <c r="K1072" i="8"/>
  <c r="L1057" i="8"/>
  <c r="K1057" i="8"/>
  <c r="L1049" i="8"/>
  <c r="K1049" i="8"/>
  <c r="L1013" i="8"/>
  <c r="K1013" i="8"/>
  <c r="L1005" i="8"/>
  <c r="K1005" i="8"/>
  <c r="L980" i="8"/>
  <c r="K980" i="8"/>
  <c r="L969" i="8"/>
  <c r="K969" i="8"/>
  <c r="L949" i="8"/>
  <c r="K949" i="8"/>
  <c r="L932" i="8"/>
  <c r="K932" i="8"/>
  <c r="L819" i="8"/>
  <c r="K819" i="8"/>
  <c r="L811" i="8"/>
  <c r="K811" i="8"/>
  <c r="L804" i="8"/>
  <c r="K804" i="8"/>
  <c r="L797" i="8"/>
  <c r="K797" i="8"/>
  <c r="L790" i="8"/>
  <c r="K790" i="8"/>
  <c r="L783" i="8"/>
  <c r="K783" i="8"/>
  <c r="L775" i="8"/>
  <c r="K775" i="8"/>
  <c r="L768" i="8"/>
  <c r="K768" i="8"/>
  <c r="L502" i="8"/>
  <c r="K502" i="8"/>
  <c r="L494" i="8"/>
  <c r="K494" i="8"/>
  <c r="L465" i="8"/>
  <c r="K465" i="8"/>
  <c r="L457" i="8"/>
  <c r="K457" i="8"/>
  <c r="L451" i="8"/>
  <c r="K451" i="8"/>
  <c r="L414" i="8"/>
  <c r="K414" i="8"/>
  <c r="L406" i="8"/>
  <c r="K406" i="8"/>
  <c r="L392" i="8"/>
  <c r="K392" i="8"/>
  <c r="L370" i="8"/>
  <c r="K370" i="8"/>
  <c r="L355" i="8"/>
  <c r="K355" i="8"/>
  <c r="L348" i="8"/>
  <c r="K348" i="8"/>
  <c r="L341" i="8"/>
  <c r="K341" i="8"/>
  <c r="L334" i="8"/>
  <c r="K334" i="8"/>
  <c r="L326" i="8"/>
  <c r="K326" i="8"/>
  <c r="L318" i="8"/>
  <c r="K318" i="8"/>
  <c r="L265" i="8"/>
  <c r="K265" i="8"/>
  <c r="L228" i="8"/>
  <c r="K228" i="8"/>
  <c r="L212" i="8"/>
  <c r="K212" i="8"/>
  <c r="L196" i="8"/>
  <c r="K196" i="8"/>
  <c r="L188" i="8"/>
  <c r="K188" i="8"/>
  <c r="L180" i="8"/>
  <c r="K180" i="8"/>
  <c r="L173" i="8"/>
  <c r="K173" i="8"/>
  <c r="L105" i="8"/>
  <c r="K105" i="8"/>
  <c r="L89" i="8"/>
  <c r="K89" i="8"/>
  <c r="K1525" i="8"/>
  <c r="L1525" i="8"/>
  <c r="L1517" i="8"/>
  <c r="K1517" i="8"/>
  <c r="L1509" i="8"/>
  <c r="K1509" i="8"/>
  <c r="L1501" i="8"/>
  <c r="K1501" i="8"/>
  <c r="L1493" i="8"/>
  <c r="K1493" i="8"/>
  <c r="L1485" i="8"/>
  <c r="K1485" i="8"/>
  <c r="L1477" i="8"/>
  <c r="K1477" i="8"/>
  <c r="L1469" i="8"/>
  <c r="K1469" i="8"/>
  <c r="L1461" i="8"/>
  <c r="K1461" i="8"/>
  <c r="L1453" i="8"/>
  <c r="K1453" i="8"/>
  <c r="L1445" i="8"/>
  <c r="K1445" i="8"/>
  <c r="L1437" i="8"/>
  <c r="K1437" i="8"/>
  <c r="L1429" i="8"/>
  <c r="K1429" i="8"/>
  <c r="L1421" i="8"/>
  <c r="K1421" i="8"/>
  <c r="L1413" i="8"/>
  <c r="K1413" i="8"/>
  <c r="L1405" i="8"/>
  <c r="K1405" i="8"/>
  <c r="L1397" i="8"/>
  <c r="K1397" i="8"/>
  <c r="L1389" i="8"/>
  <c r="K1389" i="8"/>
  <c r="L1381" i="8"/>
  <c r="K1381" i="8"/>
  <c r="L1373" i="8"/>
  <c r="K1373" i="8"/>
  <c r="L1365" i="8"/>
  <c r="K1365" i="8"/>
  <c r="L1357" i="8"/>
  <c r="K1357" i="8"/>
  <c r="L1349" i="8"/>
  <c r="K1349" i="8"/>
  <c r="L1201" i="8"/>
  <c r="K1201" i="8"/>
  <c r="L1193" i="8"/>
  <c r="K1193" i="8"/>
  <c r="L1185" i="8"/>
  <c r="K1185" i="8"/>
  <c r="L1177" i="8"/>
  <c r="K1177" i="8"/>
  <c r="L1170" i="8"/>
  <c r="K1170" i="8"/>
  <c r="L1116" i="8"/>
  <c r="K1116" i="8"/>
  <c r="L1109" i="8"/>
  <c r="K1109" i="8"/>
  <c r="L1102" i="8"/>
  <c r="K1102" i="8"/>
  <c r="L1094" i="8"/>
  <c r="K1094" i="8"/>
  <c r="L1540" i="8"/>
  <c r="K1540" i="8"/>
  <c r="L1532" i="8"/>
  <c r="K1532" i="8"/>
  <c r="L1524" i="8"/>
  <c r="K1524" i="8"/>
  <c r="L1516" i="8"/>
  <c r="K1516" i="8"/>
  <c r="L1508" i="8"/>
  <c r="K1508" i="8"/>
  <c r="L1500" i="8"/>
  <c r="K1500" i="8"/>
  <c r="L1492" i="8"/>
  <c r="K1492" i="8"/>
  <c r="L1484" i="8"/>
  <c r="K1484" i="8"/>
  <c r="L1476" i="8"/>
  <c r="K1476" i="8"/>
  <c r="L1468" i="8"/>
  <c r="K1468" i="8"/>
  <c r="L1460" i="8"/>
  <c r="K1460" i="8"/>
  <c r="L1452" i="8"/>
  <c r="K1452" i="8"/>
  <c r="L1444" i="8"/>
  <c r="K1444" i="8"/>
  <c r="L1436" i="8"/>
  <c r="K1436" i="8"/>
  <c r="L1428" i="8"/>
  <c r="K1428" i="8"/>
  <c r="L1420" i="8"/>
  <c r="K1420" i="8"/>
  <c r="L1412" i="8"/>
  <c r="K1412" i="8"/>
  <c r="L1404" i="8"/>
  <c r="K1404" i="8"/>
  <c r="L1396" i="8"/>
  <c r="K1396" i="8"/>
  <c r="L1388" i="8"/>
  <c r="K1388" i="8"/>
  <c r="L1208" i="8"/>
  <c r="K1208" i="8"/>
  <c r="L1200" i="8"/>
  <c r="K1200" i="8"/>
  <c r="L1192" i="8"/>
  <c r="K1192" i="8"/>
  <c r="L1184" i="8"/>
  <c r="K1184" i="8"/>
  <c r="L1169" i="8"/>
  <c r="K1169" i="8"/>
  <c r="L1093" i="8"/>
  <c r="K1093" i="8"/>
  <c r="L1085" i="8"/>
  <c r="K1085" i="8"/>
  <c r="L1078" i="8"/>
  <c r="K1078" i="8"/>
  <c r="L1032" i="8"/>
  <c r="K1032" i="8"/>
  <c r="L1025" i="8"/>
  <c r="K1025" i="8"/>
  <c r="L1011" i="8"/>
  <c r="K1011" i="8"/>
  <c r="L985" i="8"/>
  <c r="K985" i="8"/>
  <c r="L967" i="8"/>
  <c r="K967" i="8"/>
  <c r="L937" i="8"/>
  <c r="K937" i="8"/>
  <c r="L923" i="8"/>
  <c r="K923" i="8"/>
  <c r="L916" i="8"/>
  <c r="K916" i="8"/>
  <c r="L885" i="8"/>
  <c r="K885" i="8"/>
  <c r="L877" i="8"/>
  <c r="K877" i="8"/>
  <c r="L825" i="8"/>
  <c r="K825" i="8"/>
  <c r="L537" i="8"/>
  <c r="K537" i="8"/>
  <c r="L1440" i="8"/>
  <c r="K1440" i="8"/>
  <c r="L1432" i="8"/>
  <c r="K1432" i="8"/>
  <c r="L1424" i="8"/>
  <c r="K1424" i="8"/>
  <c r="L1416" i="8"/>
  <c r="K1416" i="8"/>
  <c r="L1408" i="8"/>
  <c r="K1408" i="8"/>
  <c r="L1400" i="8"/>
  <c r="K1400" i="8"/>
  <c r="L1392" i="8"/>
  <c r="K1392" i="8"/>
  <c r="L1384" i="8"/>
  <c r="K1384" i="8"/>
  <c r="L1376" i="8"/>
  <c r="K1376" i="8"/>
  <c r="L1368" i="8"/>
  <c r="K1368" i="8"/>
  <c r="L1360" i="8"/>
  <c r="K1360" i="8"/>
  <c r="L1352" i="8"/>
  <c r="K1352" i="8"/>
  <c r="K1344" i="8"/>
  <c r="L1344" i="8"/>
  <c r="L1277" i="8"/>
  <c r="K1277" i="8"/>
  <c r="L1269" i="8"/>
  <c r="K1269" i="8"/>
  <c r="L1257" i="8"/>
  <c r="K1257" i="8"/>
  <c r="L1249" i="8"/>
  <c r="K1249" i="8"/>
  <c r="L1242" i="8"/>
  <c r="K1242" i="8"/>
  <c r="L1236" i="8"/>
  <c r="K1236" i="8"/>
  <c r="L1229" i="8"/>
  <c r="K1229" i="8"/>
  <c r="L1221" i="8"/>
  <c r="K1221" i="8"/>
  <c r="L1206" i="8"/>
  <c r="K1206" i="8"/>
  <c r="L1138" i="8"/>
  <c r="K1138" i="8"/>
  <c r="L1130" i="8"/>
  <c r="K1130" i="8"/>
  <c r="L1123" i="8"/>
  <c r="K1123" i="8"/>
  <c r="L1115" i="8"/>
  <c r="K1115" i="8"/>
  <c r="L1101" i="8"/>
  <c r="K1101" i="8"/>
  <c r="L1086" i="8"/>
  <c r="K1086" i="8"/>
  <c r="L1079" i="8"/>
  <c r="K1079" i="8"/>
  <c r="L1071" i="8"/>
  <c r="K1071" i="8"/>
  <c r="L1064" i="8"/>
  <c r="K1064" i="8"/>
  <c r="L1033" i="8"/>
  <c r="K1033" i="8"/>
  <c r="L1004" i="8"/>
  <c r="K1004" i="8"/>
  <c r="L968" i="8"/>
  <c r="K968" i="8"/>
  <c r="L931" i="8"/>
  <c r="K931" i="8"/>
  <c r="L870" i="8"/>
  <c r="K870" i="8"/>
  <c r="L863" i="8"/>
  <c r="K863" i="8"/>
  <c r="L856" i="8"/>
  <c r="K856" i="8"/>
  <c r="L849" i="8"/>
  <c r="K849" i="8"/>
  <c r="L841" i="8"/>
  <c r="K841" i="8"/>
  <c r="L834" i="8"/>
  <c r="K834" i="8"/>
  <c r="L826" i="8"/>
  <c r="K826" i="8"/>
  <c r="L668" i="8"/>
  <c r="K668" i="8"/>
  <c r="L516" i="8"/>
  <c r="K516" i="8"/>
  <c r="L509" i="8"/>
  <c r="K509" i="8"/>
  <c r="L1594" i="8"/>
  <c r="K1594" i="8"/>
  <c r="L1587" i="8"/>
  <c r="K1587" i="8"/>
  <c r="L1581" i="8"/>
  <c r="K1581" i="8"/>
  <c r="L1574" i="8"/>
  <c r="K1574" i="8"/>
  <c r="L1342" i="8"/>
  <c r="K1342" i="8"/>
  <c r="L1334" i="8"/>
  <c r="K1334" i="8"/>
  <c r="L1327" i="8"/>
  <c r="K1327" i="8"/>
  <c r="L1320" i="8"/>
  <c r="K1320" i="8"/>
  <c r="L1313" i="8"/>
  <c r="K1313" i="8"/>
  <c r="L1306" i="8"/>
  <c r="K1306" i="8"/>
  <c r="L1298" i="8"/>
  <c r="K1298" i="8"/>
  <c r="L1291" i="8"/>
  <c r="K1291" i="8"/>
  <c r="L1283" i="8"/>
  <c r="K1283" i="8"/>
  <c r="L1275" i="8"/>
  <c r="K1275" i="8"/>
  <c r="L1181" i="8"/>
  <c r="K1181" i="8"/>
  <c r="L1166" i="8"/>
  <c r="K1166" i="8"/>
  <c r="L1158" i="8"/>
  <c r="K1158" i="8"/>
  <c r="L1151" i="8"/>
  <c r="K1151" i="8"/>
  <c r="L1144" i="8"/>
  <c r="K1144" i="8"/>
  <c r="L1136" i="8"/>
  <c r="K1136" i="8"/>
  <c r="L1128" i="8"/>
  <c r="K1128" i="8"/>
  <c r="L1121" i="8"/>
  <c r="K1121" i="8"/>
  <c r="L1113" i="8"/>
  <c r="K1113" i="8"/>
  <c r="L1107" i="8"/>
  <c r="K1107" i="8"/>
  <c r="L1099" i="8"/>
  <c r="K1099" i="8"/>
  <c r="L1092" i="8"/>
  <c r="K1092" i="8"/>
  <c r="L1077" i="8"/>
  <c r="K1077" i="8"/>
  <c r="L1046" i="8"/>
  <c r="K1046" i="8"/>
  <c r="L1039" i="8"/>
  <c r="K1039" i="8"/>
  <c r="L1031" i="8"/>
  <c r="K1031" i="8"/>
  <c r="K1024" i="8"/>
  <c r="L1024" i="8"/>
  <c r="L1017" i="8"/>
  <c r="K1017" i="8"/>
  <c r="L1010" i="8"/>
  <c r="K1010" i="8"/>
  <c r="L984" i="8"/>
  <c r="K984" i="8"/>
  <c r="L977" i="8"/>
  <c r="K977" i="8"/>
  <c r="L972" i="8"/>
  <c r="K972" i="8"/>
  <c r="L959" i="8"/>
  <c r="K959" i="8"/>
  <c r="L947" i="8"/>
  <c r="K947" i="8"/>
  <c r="L941" i="8"/>
  <c r="K941" i="8"/>
  <c r="L936" i="8"/>
  <c r="K936" i="8"/>
  <c r="L915" i="8"/>
  <c r="K915" i="8"/>
  <c r="L907" i="8"/>
  <c r="K907" i="8"/>
  <c r="L892" i="8"/>
  <c r="K892" i="8"/>
  <c r="K697" i="8"/>
  <c r="L697" i="8"/>
  <c r="L610" i="8"/>
  <c r="K610" i="8"/>
  <c r="L603" i="8"/>
  <c r="K603" i="8"/>
  <c r="L589" i="8"/>
  <c r="K589" i="8"/>
  <c r="L582" i="8"/>
  <c r="K582" i="8"/>
  <c r="L563" i="8"/>
  <c r="K563" i="8"/>
  <c r="L556" i="8"/>
  <c r="K556" i="8"/>
  <c r="L550" i="8"/>
  <c r="K550" i="8"/>
  <c r="L543" i="8"/>
  <c r="K543" i="8"/>
  <c r="L1341" i="8"/>
  <c r="K1341" i="8"/>
  <c r="K1333" i="8"/>
  <c r="L1333" i="8"/>
  <c r="L1326" i="8"/>
  <c r="K1326" i="8"/>
  <c r="L1319" i="8"/>
  <c r="K1319" i="8"/>
  <c r="L1312" i="8"/>
  <c r="K1312" i="8"/>
  <c r="L1305" i="8"/>
  <c r="K1305" i="8"/>
  <c r="L1297" i="8"/>
  <c r="K1297" i="8"/>
  <c r="L1290" i="8"/>
  <c r="K1290" i="8"/>
  <c r="L1282" i="8"/>
  <c r="K1282" i="8"/>
  <c r="L1274" i="8"/>
  <c r="K1274" i="8"/>
  <c r="L1254" i="8"/>
  <c r="K1254" i="8"/>
  <c r="L1246" i="8"/>
  <c r="K1246" i="8"/>
  <c r="L1240" i="8"/>
  <c r="K1240" i="8"/>
  <c r="L1180" i="8"/>
  <c r="K1180" i="8"/>
  <c r="L1173" i="8"/>
  <c r="K1173" i="8"/>
  <c r="L1165" i="8"/>
  <c r="K1165" i="8"/>
  <c r="L1157" i="8"/>
  <c r="K1157" i="8"/>
  <c r="L1150" i="8"/>
  <c r="K1150" i="8"/>
  <c r="L1143" i="8"/>
  <c r="K1143" i="8"/>
  <c r="L1135" i="8"/>
  <c r="K1135" i="8"/>
  <c r="L1127" i="8"/>
  <c r="K1127" i="8"/>
  <c r="L1120" i="8"/>
  <c r="K1120" i="8"/>
  <c r="L1061" i="8"/>
  <c r="K1061" i="8"/>
  <c r="L1053" i="8"/>
  <c r="K1053" i="8"/>
  <c r="L1045" i="8"/>
  <c r="K1045" i="8"/>
  <c r="L1038" i="8"/>
  <c r="K1038" i="8"/>
  <c r="L1030" i="8"/>
  <c r="K1030" i="8"/>
  <c r="L1023" i="8"/>
  <c r="K1023" i="8"/>
  <c r="L1009" i="8"/>
  <c r="K1009" i="8"/>
  <c r="L983" i="8"/>
  <c r="K983" i="8"/>
  <c r="L928" i="8"/>
  <c r="K928" i="8"/>
  <c r="L921" i="8"/>
  <c r="K921" i="8"/>
  <c r="L665" i="8"/>
  <c r="K665" i="8"/>
  <c r="L657" i="8"/>
  <c r="K657" i="8"/>
  <c r="L651" i="8"/>
  <c r="K651" i="8"/>
  <c r="L643" i="8"/>
  <c r="K643" i="8"/>
  <c r="L616" i="8"/>
  <c r="K616" i="8"/>
  <c r="L1380" i="8"/>
  <c r="K1380" i="8"/>
  <c r="L1372" i="8"/>
  <c r="K1372" i="8"/>
  <c r="L1364" i="8"/>
  <c r="K1364" i="8"/>
  <c r="L1356" i="8"/>
  <c r="K1356" i="8"/>
  <c r="L1348" i="8"/>
  <c r="K1348" i="8"/>
  <c r="L1340" i="8"/>
  <c r="K1340" i="8"/>
  <c r="L1332" i="8"/>
  <c r="K1332" i="8"/>
  <c r="L1318" i="8"/>
  <c r="K1318" i="8"/>
  <c r="L1311" i="8"/>
  <c r="K1311" i="8"/>
  <c r="L1304" i="8"/>
  <c r="K1304" i="8"/>
  <c r="L1296" i="8"/>
  <c r="K1296" i="8"/>
  <c r="K1289" i="8"/>
  <c r="L1289" i="8"/>
  <c r="L1281" i="8"/>
  <c r="K1281" i="8"/>
  <c r="L1266" i="8"/>
  <c r="K1266" i="8"/>
  <c r="L1260" i="8"/>
  <c r="K1260" i="8"/>
  <c r="L1202" i="8"/>
  <c r="K1202" i="8"/>
  <c r="L1195" i="8"/>
  <c r="K1195" i="8"/>
  <c r="L1187" i="8"/>
  <c r="K1187" i="8"/>
  <c r="L1179" i="8"/>
  <c r="K1179" i="8"/>
  <c r="L1172" i="8"/>
  <c r="K1172" i="8"/>
  <c r="L1164" i="8"/>
  <c r="K1164" i="8"/>
  <c r="L1142" i="8"/>
  <c r="K1142" i="8"/>
  <c r="K1060" i="8"/>
  <c r="L1060" i="8"/>
  <c r="L1052" i="8"/>
  <c r="K1052" i="8"/>
  <c r="L1037" i="8"/>
  <c r="K1037" i="8"/>
  <c r="L1029" i="8"/>
  <c r="K1029" i="8"/>
  <c r="L1001" i="8"/>
  <c r="K1001" i="8"/>
  <c r="L989" i="8"/>
  <c r="K989" i="8"/>
  <c r="L964" i="8"/>
  <c r="K964" i="8"/>
  <c r="L957" i="8"/>
  <c r="K957" i="8"/>
  <c r="L952" i="8"/>
  <c r="K952" i="8"/>
  <c r="L927" i="8"/>
  <c r="K927" i="8"/>
  <c r="L740" i="8"/>
  <c r="K740" i="8"/>
  <c r="L695" i="8"/>
  <c r="K695" i="8"/>
  <c r="L687" i="8"/>
  <c r="K687" i="8"/>
  <c r="L680" i="8"/>
  <c r="K680" i="8"/>
  <c r="L672" i="8"/>
  <c r="K672" i="8"/>
  <c r="L1395" i="8"/>
  <c r="K1395" i="8"/>
  <c r="L1387" i="8"/>
  <c r="K1387" i="8"/>
  <c r="L1379" i="8"/>
  <c r="K1379" i="8"/>
  <c r="L1363" i="8"/>
  <c r="K1363" i="8"/>
  <c r="L1355" i="8"/>
  <c r="K1355" i="8"/>
  <c r="L1347" i="8"/>
  <c r="K1347" i="8"/>
  <c r="L1339" i="8"/>
  <c r="K1339" i="8"/>
  <c r="L1331" i="8"/>
  <c r="K1331" i="8"/>
  <c r="L1325" i="8"/>
  <c r="K1325" i="8"/>
  <c r="L1317" i="8"/>
  <c r="K1317" i="8"/>
  <c r="L1310" i="8"/>
  <c r="K1310" i="8"/>
  <c r="L1303" i="8"/>
  <c r="K1303" i="8"/>
  <c r="L1272" i="8"/>
  <c r="K1272" i="8"/>
  <c r="L1259" i="8"/>
  <c r="K1259" i="8"/>
  <c r="L1209" i="8"/>
  <c r="K1209" i="8"/>
  <c r="L1194" i="8"/>
  <c r="K1194" i="8"/>
  <c r="L1186" i="8"/>
  <c r="K1186" i="8"/>
  <c r="K1178" i="8"/>
  <c r="L1178" i="8"/>
  <c r="L1171" i="8"/>
  <c r="K1171" i="8"/>
  <c r="L1163" i="8"/>
  <c r="K1163" i="8"/>
  <c r="L1156" i="8"/>
  <c r="K1156" i="8"/>
  <c r="L1141" i="8"/>
  <c r="K1141" i="8"/>
  <c r="L1074" i="8"/>
  <c r="K1074" i="8"/>
  <c r="L1066" i="8"/>
  <c r="K1066" i="8"/>
  <c r="L1059" i="8"/>
  <c r="K1059" i="8"/>
  <c r="L1051" i="8"/>
  <c r="K1051" i="8"/>
  <c r="L1044" i="8"/>
  <c r="K1044" i="8"/>
  <c r="L1036" i="8"/>
  <c r="K1036" i="8"/>
  <c r="L1000" i="8"/>
  <c r="K1000" i="8"/>
  <c r="L988" i="8"/>
  <c r="K988" i="8"/>
  <c r="L963" i="8"/>
  <c r="K963" i="8"/>
  <c r="L951" i="8"/>
  <c r="K951" i="8"/>
  <c r="K889" i="8"/>
  <c r="L889" i="8"/>
  <c r="L873" i="8"/>
  <c r="K873" i="8"/>
  <c r="L739" i="8"/>
  <c r="K739" i="8"/>
  <c r="L731" i="8"/>
  <c r="K731" i="8"/>
  <c r="L724" i="8"/>
  <c r="K724" i="8"/>
  <c r="L717" i="8"/>
  <c r="K717" i="8"/>
  <c r="L709" i="8"/>
  <c r="K709" i="8"/>
  <c r="L702" i="8"/>
  <c r="K702" i="8"/>
  <c r="L534" i="8"/>
  <c r="K534" i="8"/>
  <c r="L1569" i="8"/>
  <c r="K1569" i="8"/>
  <c r="L1561" i="8"/>
  <c r="K1561" i="8"/>
  <c r="L1553" i="8"/>
  <c r="K1553" i="8"/>
  <c r="L1545" i="8"/>
  <c r="K1545" i="8"/>
  <c r="L1537" i="8"/>
  <c r="K1537" i="8"/>
  <c r="L1529" i="8"/>
  <c r="K1529" i="8"/>
  <c r="K1521" i="8"/>
  <c r="L1521" i="8"/>
  <c r="L1513" i="8"/>
  <c r="K1513" i="8"/>
  <c r="L1505" i="8"/>
  <c r="K1505" i="8"/>
  <c r="L1497" i="8"/>
  <c r="K1497" i="8"/>
  <c r="L1489" i="8"/>
  <c r="K1489" i="8"/>
  <c r="L1481" i="8"/>
  <c r="K1481" i="8"/>
  <c r="L1473" i="8"/>
  <c r="K1473" i="8"/>
  <c r="L1465" i="8"/>
  <c r="K1465" i="8"/>
  <c r="L1457" i="8"/>
  <c r="K1457" i="8"/>
  <c r="K1449" i="8"/>
  <c r="L1449" i="8"/>
  <c r="L1441" i="8"/>
  <c r="K1441" i="8"/>
  <c r="L1433" i="8"/>
  <c r="K1433" i="8"/>
  <c r="L1425" i="8"/>
  <c r="K1425" i="8"/>
  <c r="K1417" i="8"/>
  <c r="L1417" i="8"/>
  <c r="L1409" i="8"/>
  <c r="K1409" i="8"/>
  <c r="L1401" i="8"/>
  <c r="K1401" i="8"/>
  <c r="L1393" i="8"/>
  <c r="K1393" i="8"/>
  <c r="L1385" i="8"/>
  <c r="K1385" i="8"/>
  <c r="L1377" i="8"/>
  <c r="K1377" i="8"/>
  <c r="L1369" i="8"/>
  <c r="K1369" i="8"/>
  <c r="L1361" i="8"/>
  <c r="K1361" i="8"/>
  <c r="L1353" i="8"/>
  <c r="K1353" i="8"/>
  <c r="L1345" i="8"/>
  <c r="K1345" i="8"/>
  <c r="L1338" i="8"/>
  <c r="K1338" i="8"/>
  <c r="L1324" i="8"/>
  <c r="K1324" i="8"/>
  <c r="L1316" i="8"/>
  <c r="K1316" i="8"/>
  <c r="L1302" i="8"/>
  <c r="K1302" i="8"/>
  <c r="L1295" i="8"/>
  <c r="K1295" i="8"/>
  <c r="L1288" i="8"/>
  <c r="K1288" i="8"/>
  <c r="L1280" i="8"/>
  <c r="K1280" i="8"/>
  <c r="K1273" i="8"/>
  <c r="L1273" i="8"/>
  <c r="L1261" i="8"/>
  <c r="K1261" i="8"/>
  <c r="L1255" i="8"/>
  <c r="K1255" i="8"/>
  <c r="L1247" i="8"/>
  <c r="K1247" i="8"/>
  <c r="L1234" i="8"/>
  <c r="K1234" i="8"/>
  <c r="L1227" i="8"/>
  <c r="K1227" i="8"/>
  <c r="L1219" i="8"/>
  <c r="K1219" i="8"/>
  <c r="L1212" i="8"/>
  <c r="K1212" i="8"/>
  <c r="L1199" i="8"/>
  <c r="K1199" i="8"/>
  <c r="L1191" i="8"/>
  <c r="K1191" i="8"/>
  <c r="L1183" i="8"/>
  <c r="K1183" i="8"/>
  <c r="L1162" i="8"/>
  <c r="K1162" i="8"/>
  <c r="L1155" i="8"/>
  <c r="K1155" i="8"/>
  <c r="L1148" i="8"/>
  <c r="K1148" i="8"/>
  <c r="L1134" i="8"/>
  <c r="K1134" i="8"/>
  <c r="L1126" i="8"/>
  <c r="K1126" i="8"/>
  <c r="L1119" i="8"/>
  <c r="K1119" i="8"/>
  <c r="L1106" i="8"/>
  <c r="K1106" i="8"/>
  <c r="L1098" i="8"/>
  <c r="K1098" i="8"/>
  <c r="L1091" i="8"/>
  <c r="K1091" i="8"/>
  <c r="L1084" i="8"/>
  <c r="K1084" i="8"/>
  <c r="L1070" i="8"/>
  <c r="K1070" i="8"/>
  <c r="L1063" i="8"/>
  <c r="K1063" i="8"/>
  <c r="L1056" i="8"/>
  <c r="K1056" i="8"/>
  <c r="L1043" i="8"/>
  <c r="K1043" i="8"/>
  <c r="L1035" i="8"/>
  <c r="K1035" i="8"/>
  <c r="L1022" i="8"/>
  <c r="K1022" i="8"/>
  <c r="L1016" i="8"/>
  <c r="K1016" i="8"/>
  <c r="L998" i="8"/>
  <c r="K998" i="8"/>
  <c r="L982" i="8"/>
  <c r="K982" i="8"/>
  <c r="L962" i="8"/>
  <c r="K962" i="8"/>
  <c r="L946" i="8"/>
  <c r="K946" i="8"/>
  <c r="L926" i="8"/>
  <c r="K926" i="8"/>
  <c r="L914" i="8"/>
  <c r="K914" i="8"/>
  <c r="L906" i="8"/>
  <c r="K906" i="8"/>
  <c r="L899" i="8"/>
  <c r="K899" i="8"/>
  <c r="L891" i="8"/>
  <c r="K891" i="8"/>
  <c r="L884" i="8"/>
  <c r="K884" i="8"/>
  <c r="L876" i="8"/>
  <c r="K876" i="8"/>
  <c r="L869" i="8"/>
  <c r="K869" i="8"/>
  <c r="K862" i="8"/>
  <c r="L862" i="8"/>
  <c r="L855" i="8"/>
  <c r="K855" i="8"/>
  <c r="L848" i="8"/>
  <c r="K848" i="8"/>
  <c r="L840" i="8"/>
  <c r="K840" i="8"/>
  <c r="L833" i="8"/>
  <c r="K833" i="8"/>
  <c r="L818" i="8"/>
  <c r="K818" i="8"/>
  <c r="L810" i="8"/>
  <c r="K810" i="8"/>
  <c r="L796" i="8"/>
  <c r="K796" i="8"/>
  <c r="L789" i="8"/>
  <c r="K789" i="8"/>
  <c r="L782" i="8"/>
  <c r="K782" i="8"/>
  <c r="L774" i="8"/>
  <c r="K774" i="8"/>
  <c r="L767" i="8"/>
  <c r="K767" i="8"/>
  <c r="L760" i="8"/>
  <c r="K760" i="8"/>
  <c r="L752" i="8"/>
  <c r="K752" i="8"/>
  <c r="L738" i="8"/>
  <c r="K738" i="8"/>
  <c r="L730" i="8"/>
  <c r="K730" i="8"/>
  <c r="L716" i="8"/>
  <c r="K716" i="8"/>
  <c r="L708" i="8"/>
  <c r="K708" i="8"/>
  <c r="L701" i="8"/>
  <c r="K701" i="8"/>
  <c r="L694" i="8"/>
  <c r="K694" i="8"/>
  <c r="L686" i="8"/>
  <c r="K686" i="8"/>
  <c r="L679" i="8"/>
  <c r="K679" i="8"/>
  <c r="L671" i="8"/>
  <c r="K671" i="8"/>
  <c r="L636" i="8"/>
  <c r="K636" i="8"/>
  <c r="L622" i="8"/>
  <c r="K622" i="8"/>
  <c r="L615" i="8"/>
  <c r="K615" i="8"/>
  <c r="L596" i="8"/>
  <c r="K596" i="8"/>
  <c r="L588" i="8"/>
  <c r="K588" i="8"/>
  <c r="L562" i="8"/>
  <c r="K562" i="8"/>
  <c r="L542" i="8"/>
  <c r="K542" i="8"/>
  <c r="L530" i="8"/>
  <c r="K530" i="8"/>
  <c r="L523" i="8"/>
  <c r="K523" i="8"/>
  <c r="L515" i="8"/>
  <c r="K515" i="8"/>
  <c r="L479" i="8"/>
  <c r="K479" i="8"/>
  <c r="L471" i="8"/>
  <c r="K471" i="8"/>
  <c r="L420" i="8"/>
  <c r="K420" i="8"/>
  <c r="L376" i="8"/>
  <c r="K376" i="8"/>
  <c r="L369" i="8"/>
  <c r="K369" i="8"/>
  <c r="L361" i="8"/>
  <c r="K361" i="8"/>
  <c r="L309" i="8"/>
  <c r="K309" i="8"/>
  <c r="L249" i="8"/>
  <c r="K249" i="8"/>
  <c r="L164" i="8"/>
  <c r="K164" i="8"/>
  <c r="L73" i="8"/>
  <c r="K73" i="8"/>
  <c r="K1233" i="8"/>
  <c r="L1233" i="8"/>
  <c r="L1226" i="8"/>
  <c r="K1226" i="8"/>
  <c r="L1218" i="8"/>
  <c r="K1218" i="8"/>
  <c r="L1211" i="8"/>
  <c r="K1211" i="8"/>
  <c r="L1198" i="8"/>
  <c r="K1198" i="8"/>
  <c r="L1190" i="8"/>
  <c r="K1190" i="8"/>
  <c r="L1182" i="8"/>
  <c r="K1182" i="8"/>
  <c r="L1176" i="8"/>
  <c r="K1176" i="8"/>
  <c r="L1161" i="8"/>
  <c r="K1161" i="8"/>
  <c r="L1154" i="8"/>
  <c r="K1154" i="8"/>
  <c r="L1147" i="8"/>
  <c r="K1147" i="8"/>
  <c r="L1133" i="8"/>
  <c r="K1133" i="8"/>
  <c r="L1125" i="8"/>
  <c r="K1125" i="8"/>
  <c r="L1118" i="8"/>
  <c r="K1118" i="8"/>
  <c r="L1112" i="8"/>
  <c r="K1112" i="8"/>
  <c r="L1105" i="8"/>
  <c r="K1105" i="8"/>
  <c r="L1097" i="8"/>
  <c r="K1097" i="8"/>
  <c r="K1090" i="8"/>
  <c r="L1090" i="8"/>
  <c r="L1083" i="8"/>
  <c r="K1083" i="8"/>
  <c r="L1069" i="8"/>
  <c r="K1069" i="8"/>
  <c r="L1062" i="8"/>
  <c r="K1062" i="8"/>
  <c r="L1055" i="8"/>
  <c r="K1055" i="8"/>
  <c r="L1042" i="8"/>
  <c r="K1042" i="8"/>
  <c r="L1034" i="8"/>
  <c r="K1034" i="8"/>
  <c r="L1028" i="8"/>
  <c r="K1028" i="8"/>
  <c r="L1021" i="8"/>
  <c r="K1021" i="8"/>
  <c r="L1015" i="8"/>
  <c r="K1015" i="8"/>
  <c r="L1003" i="8"/>
  <c r="K1003" i="8"/>
  <c r="L997" i="8"/>
  <c r="K997" i="8"/>
  <c r="L992" i="8"/>
  <c r="K992" i="8"/>
  <c r="L987" i="8"/>
  <c r="K987" i="8"/>
  <c r="L981" i="8"/>
  <c r="K981" i="8"/>
  <c r="L976" i="8"/>
  <c r="K976" i="8"/>
  <c r="L971" i="8"/>
  <c r="K971" i="8"/>
  <c r="L961" i="8"/>
  <c r="K961" i="8"/>
  <c r="L956" i="8"/>
  <c r="K956" i="8"/>
  <c r="L945" i="8"/>
  <c r="K945" i="8"/>
  <c r="L940" i="8"/>
  <c r="K940" i="8"/>
  <c r="L925" i="8"/>
  <c r="K925" i="8"/>
  <c r="L920" i="8"/>
  <c r="K920" i="8"/>
  <c r="L913" i="8"/>
  <c r="K913" i="8"/>
  <c r="K905" i="8"/>
  <c r="L905" i="8"/>
  <c r="L898" i="8"/>
  <c r="K898" i="8"/>
  <c r="L890" i="8"/>
  <c r="K890" i="8"/>
  <c r="L883" i="8"/>
  <c r="K883" i="8"/>
  <c r="L875" i="8"/>
  <c r="K875" i="8"/>
  <c r="L868" i="8"/>
  <c r="K868" i="8"/>
  <c r="L861" i="8"/>
  <c r="K861" i="8"/>
  <c r="L854" i="8"/>
  <c r="K854" i="8"/>
  <c r="L847" i="8"/>
  <c r="K847" i="8"/>
  <c r="L839" i="8"/>
  <c r="K839" i="8"/>
  <c r="L832" i="8"/>
  <c r="K832" i="8"/>
  <c r="L817" i="8"/>
  <c r="K817" i="8"/>
  <c r="L809" i="8"/>
  <c r="K809" i="8"/>
  <c r="L803" i="8"/>
  <c r="K803" i="8"/>
  <c r="L795" i="8"/>
  <c r="K795" i="8"/>
  <c r="L788" i="8"/>
  <c r="K788" i="8"/>
  <c r="L781" i="8"/>
  <c r="K781" i="8"/>
  <c r="L773" i="8"/>
  <c r="K773" i="8"/>
  <c r="L766" i="8"/>
  <c r="K766" i="8"/>
  <c r="L759" i="8"/>
  <c r="K759" i="8"/>
  <c r="L751" i="8"/>
  <c r="K751" i="8"/>
  <c r="L744" i="8"/>
  <c r="K744" i="8"/>
  <c r="L737" i="8"/>
  <c r="K737" i="8"/>
  <c r="L729" i="8"/>
  <c r="K729" i="8"/>
  <c r="L723" i="8"/>
  <c r="K723" i="8"/>
  <c r="L715" i="8"/>
  <c r="K715" i="8"/>
  <c r="L700" i="8"/>
  <c r="K700" i="8"/>
  <c r="L693" i="8"/>
  <c r="K693" i="8"/>
  <c r="L685" i="8"/>
  <c r="K685" i="8"/>
  <c r="L678" i="8"/>
  <c r="K678" i="8"/>
  <c r="L670" i="8"/>
  <c r="K670" i="8"/>
  <c r="L663" i="8"/>
  <c r="K663" i="8"/>
  <c r="L642" i="8"/>
  <c r="K642" i="8"/>
  <c r="L628" i="8"/>
  <c r="K628" i="8"/>
  <c r="L621" i="8"/>
  <c r="K621" i="8"/>
  <c r="L614" i="8"/>
  <c r="K614" i="8"/>
  <c r="L602" i="8"/>
  <c r="K602" i="8"/>
  <c r="L580" i="8"/>
  <c r="K580" i="8"/>
  <c r="L575" i="8"/>
  <c r="K575" i="8"/>
  <c r="L569" i="8"/>
  <c r="K569" i="8"/>
  <c r="L548" i="8"/>
  <c r="K548" i="8"/>
  <c r="L529" i="8"/>
  <c r="K529" i="8"/>
  <c r="L522" i="8"/>
  <c r="K522" i="8"/>
  <c r="L500" i="8"/>
  <c r="K500" i="8"/>
  <c r="L492" i="8"/>
  <c r="K492" i="8"/>
  <c r="L486" i="8"/>
  <c r="K486" i="8"/>
  <c r="L478" i="8"/>
  <c r="K478" i="8"/>
  <c r="L470" i="8"/>
  <c r="K470" i="8"/>
  <c r="L398" i="8"/>
  <c r="K398" i="8"/>
  <c r="L390" i="8"/>
  <c r="K390" i="8"/>
  <c r="L375" i="8"/>
  <c r="K375" i="8"/>
  <c r="L324" i="8"/>
  <c r="K324" i="8"/>
  <c r="L210" i="8"/>
  <c r="K210" i="8"/>
  <c r="L202" i="8"/>
  <c r="K202" i="8"/>
  <c r="L57" i="8"/>
  <c r="K57" i="8"/>
  <c r="L20" i="8"/>
  <c r="K20" i="8"/>
  <c r="J21" i="9"/>
  <c r="K21" i="9"/>
  <c r="D21" i="9"/>
  <c r="L21" i="9"/>
  <c r="E21" i="9"/>
  <c r="C21" i="9"/>
  <c r="F21" i="9"/>
  <c r="G21" i="9"/>
  <c r="H21" i="9"/>
  <c r="I21" i="9"/>
  <c r="L1585" i="8"/>
  <c r="K1585" i="8"/>
  <c r="L1580" i="8"/>
  <c r="K1580" i="8"/>
  <c r="L1567" i="8"/>
  <c r="K1567" i="8"/>
  <c r="L1559" i="8"/>
  <c r="K1559" i="8"/>
  <c r="L1551" i="8"/>
  <c r="K1551" i="8"/>
  <c r="L1543" i="8"/>
  <c r="K1543" i="8"/>
  <c r="L1535" i="8"/>
  <c r="K1535" i="8"/>
  <c r="L1527" i="8"/>
  <c r="K1527" i="8"/>
  <c r="L1519" i="8"/>
  <c r="K1519" i="8"/>
  <c r="L1511" i="8"/>
  <c r="K1511" i="8"/>
  <c r="L1503" i="8"/>
  <c r="K1503" i="8"/>
  <c r="L1495" i="8"/>
  <c r="K1495" i="8"/>
  <c r="L1487" i="8"/>
  <c r="K1487" i="8"/>
  <c r="L1479" i="8"/>
  <c r="K1479" i="8"/>
  <c r="L1471" i="8"/>
  <c r="K1471" i="8"/>
  <c r="L1463" i="8"/>
  <c r="K1463" i="8"/>
  <c r="L1455" i="8"/>
  <c r="K1455" i="8"/>
  <c r="L1447" i="8"/>
  <c r="K1447" i="8"/>
  <c r="L1439" i="8"/>
  <c r="K1439" i="8"/>
  <c r="L1431" i="8"/>
  <c r="K1431" i="8"/>
  <c r="L1423" i="8"/>
  <c r="K1423" i="8"/>
  <c r="L1415" i="8"/>
  <c r="K1415" i="8"/>
  <c r="K1407" i="8"/>
  <c r="L1407" i="8"/>
  <c r="L1399" i="8"/>
  <c r="K1399" i="8"/>
  <c r="L1391" i="8"/>
  <c r="K1391" i="8"/>
  <c r="L1383" i="8"/>
  <c r="K1383" i="8"/>
  <c r="L1375" i="8"/>
  <c r="K1375" i="8"/>
  <c r="L1367" i="8"/>
  <c r="K1367" i="8"/>
  <c r="L1359" i="8"/>
  <c r="K1359" i="8"/>
  <c r="L1351" i="8"/>
  <c r="K1351" i="8"/>
  <c r="L1343" i="8"/>
  <c r="K1343" i="8"/>
  <c r="L1336" i="8"/>
  <c r="K1336" i="8"/>
  <c r="L1329" i="8"/>
  <c r="K1329" i="8"/>
  <c r="K1322" i="8"/>
  <c r="L1322" i="8"/>
  <c r="L1308" i="8"/>
  <c r="K1308" i="8"/>
  <c r="L1300" i="8"/>
  <c r="K1300" i="8"/>
  <c r="L1286" i="8"/>
  <c r="K1286" i="8"/>
  <c r="L1271" i="8"/>
  <c r="K1271" i="8"/>
  <c r="L1265" i="8"/>
  <c r="K1265" i="8"/>
  <c r="L1253" i="8"/>
  <c r="K1253" i="8"/>
  <c r="L1245" i="8"/>
  <c r="K1245" i="8"/>
  <c r="L1239" i="8"/>
  <c r="K1239" i="8"/>
  <c r="L1225" i="8"/>
  <c r="K1225" i="8"/>
  <c r="L1217" i="8"/>
  <c r="K1217" i="8"/>
  <c r="L1210" i="8"/>
  <c r="K1210" i="8"/>
  <c r="L1204" i="8"/>
  <c r="K1204" i="8"/>
  <c r="L1197" i="8"/>
  <c r="K1197" i="8"/>
  <c r="L1189" i="8"/>
  <c r="K1189" i="8"/>
  <c r="L1175" i="8"/>
  <c r="K1175" i="8"/>
  <c r="K1168" i="8"/>
  <c r="L1168" i="8"/>
  <c r="L1160" i="8"/>
  <c r="K1160" i="8"/>
  <c r="L1153" i="8"/>
  <c r="K1153" i="8"/>
  <c r="L1146" i="8"/>
  <c r="K1146" i="8"/>
  <c r="L1140" i="8"/>
  <c r="K1140" i="8"/>
  <c r="L1132" i="8"/>
  <c r="K1132" i="8"/>
  <c r="L1111" i="8"/>
  <c r="K1111" i="8"/>
  <c r="L1104" i="8"/>
  <c r="K1104" i="8"/>
  <c r="K1096" i="8"/>
  <c r="L1096" i="8"/>
  <c r="L1089" i="8"/>
  <c r="K1089" i="8"/>
  <c r="L1082" i="8"/>
  <c r="K1082" i="8"/>
  <c r="L1076" i="8"/>
  <c r="K1076" i="8"/>
  <c r="L1068" i="8"/>
  <c r="K1068" i="8"/>
  <c r="L1054" i="8"/>
  <c r="K1054" i="8"/>
  <c r="K1048" i="8"/>
  <c r="L1048" i="8"/>
  <c r="L1041" i="8"/>
  <c r="K1041" i="8"/>
  <c r="L1027" i="8"/>
  <c r="K1027" i="8"/>
  <c r="L1014" i="8"/>
  <c r="K1014" i="8"/>
  <c r="L1008" i="8"/>
  <c r="K1008" i="8"/>
  <c r="L1002" i="8"/>
  <c r="K1002" i="8"/>
  <c r="L986" i="8"/>
  <c r="K986" i="8"/>
  <c r="L966" i="8"/>
  <c r="K966" i="8"/>
  <c r="L960" i="8"/>
  <c r="K960" i="8"/>
  <c r="L955" i="8"/>
  <c r="K955" i="8"/>
  <c r="L950" i="8"/>
  <c r="K950" i="8"/>
  <c r="L935" i="8"/>
  <c r="K935" i="8"/>
  <c r="L930" i="8"/>
  <c r="K930" i="8"/>
  <c r="L919" i="8"/>
  <c r="K919" i="8"/>
  <c r="L912" i="8"/>
  <c r="K912" i="8"/>
  <c r="L904" i="8"/>
  <c r="K904" i="8"/>
  <c r="L897" i="8"/>
  <c r="K897" i="8"/>
  <c r="L882" i="8"/>
  <c r="K882" i="8"/>
  <c r="L874" i="8"/>
  <c r="K874" i="8"/>
  <c r="L860" i="8"/>
  <c r="K860" i="8"/>
  <c r="L853" i="8"/>
  <c r="K853" i="8"/>
  <c r="L846" i="8"/>
  <c r="K846" i="8"/>
  <c r="L838" i="8"/>
  <c r="K838" i="8"/>
  <c r="L831" i="8"/>
  <c r="K831" i="8"/>
  <c r="L824" i="8"/>
  <c r="K824" i="8"/>
  <c r="L816" i="8"/>
  <c r="K816" i="8"/>
  <c r="L802" i="8"/>
  <c r="K802" i="8"/>
  <c r="L794" i="8"/>
  <c r="K794" i="8"/>
  <c r="L780" i="8"/>
  <c r="K780" i="8"/>
  <c r="L772" i="8"/>
  <c r="K772" i="8"/>
  <c r="L765" i="8"/>
  <c r="K765" i="8"/>
  <c r="L758" i="8"/>
  <c r="K758" i="8"/>
  <c r="L750" i="8"/>
  <c r="K750" i="8"/>
  <c r="L743" i="8"/>
  <c r="K743" i="8"/>
  <c r="L736" i="8"/>
  <c r="K736" i="8"/>
  <c r="L722" i="8"/>
  <c r="K722" i="8"/>
  <c r="L714" i="8"/>
  <c r="K714" i="8"/>
  <c r="L707" i="8"/>
  <c r="K707" i="8"/>
  <c r="L699" i="8"/>
  <c r="K699" i="8"/>
  <c r="L692" i="8"/>
  <c r="K692" i="8"/>
  <c r="L684" i="8"/>
  <c r="K684" i="8"/>
  <c r="L677" i="8"/>
  <c r="K677" i="8"/>
  <c r="L669" i="8"/>
  <c r="K669" i="8"/>
  <c r="L662" i="8"/>
  <c r="K662" i="8"/>
  <c r="L641" i="8"/>
  <c r="K641" i="8"/>
  <c r="L634" i="8"/>
  <c r="K634" i="8"/>
  <c r="L627" i="8"/>
  <c r="K627" i="8"/>
  <c r="L620" i="8"/>
  <c r="K620" i="8"/>
  <c r="L607" i="8"/>
  <c r="K607" i="8"/>
  <c r="L594" i="8"/>
  <c r="K594" i="8"/>
  <c r="L587" i="8"/>
  <c r="K587" i="8"/>
  <c r="L568" i="8"/>
  <c r="K568" i="8"/>
  <c r="L540" i="8"/>
  <c r="K540" i="8"/>
  <c r="L528" i="8"/>
  <c r="K528" i="8"/>
  <c r="L506" i="8"/>
  <c r="K506" i="8"/>
  <c r="L462" i="8"/>
  <c r="K462" i="8"/>
  <c r="L434" i="8"/>
  <c r="K434" i="8"/>
  <c r="L426" i="8"/>
  <c r="K426" i="8"/>
  <c r="L418" i="8"/>
  <c r="K418" i="8"/>
  <c r="G23" i="9"/>
  <c r="C23" i="9"/>
  <c r="H23" i="9"/>
  <c r="I23" i="9"/>
  <c r="J23" i="9"/>
  <c r="K23" i="9"/>
  <c r="D23" i="9"/>
  <c r="L23" i="9"/>
  <c r="E23" i="9"/>
  <c r="F23" i="9"/>
  <c r="J382" i="8"/>
  <c r="L374" i="8"/>
  <c r="K374" i="8"/>
  <c r="L233" i="8"/>
  <c r="K233" i="8"/>
  <c r="L225" i="8"/>
  <c r="K225" i="8"/>
  <c r="L217" i="8"/>
  <c r="K217" i="8"/>
  <c r="L201" i="8"/>
  <c r="K201" i="8"/>
  <c r="L185" i="8"/>
  <c r="K185" i="8"/>
  <c r="L19" i="8"/>
  <c r="K19" i="8"/>
  <c r="L11" i="8"/>
  <c r="K11" i="8"/>
  <c r="J4" i="8"/>
  <c r="B18" i="1" s="1"/>
  <c r="L1602" i="8"/>
  <c r="K1602" i="8"/>
  <c r="L1597" i="8"/>
  <c r="K1597" i="8"/>
  <c r="L1566" i="8"/>
  <c r="K1566" i="8"/>
  <c r="L1558" i="8"/>
  <c r="K1558" i="8"/>
  <c r="L1550" i="8"/>
  <c r="K1550" i="8"/>
  <c r="K1542" i="8"/>
  <c r="L1542" i="8"/>
  <c r="L1534" i="8"/>
  <c r="K1534" i="8"/>
  <c r="L1526" i="8"/>
  <c r="K1526" i="8"/>
  <c r="L1518" i="8"/>
  <c r="K1518" i="8"/>
  <c r="L1510" i="8"/>
  <c r="K1510" i="8"/>
  <c r="L1502" i="8"/>
  <c r="K1502" i="8"/>
  <c r="L1494" i="8"/>
  <c r="K1494" i="8"/>
  <c r="L1486" i="8"/>
  <c r="K1486" i="8"/>
  <c r="L1478" i="8"/>
  <c r="K1478" i="8"/>
  <c r="L1470" i="8"/>
  <c r="K1470" i="8"/>
  <c r="K1462" i="8"/>
  <c r="L1462" i="8"/>
  <c r="L1454" i="8"/>
  <c r="K1454" i="8"/>
  <c r="L1446" i="8"/>
  <c r="K1446" i="8"/>
  <c r="L1438" i="8"/>
  <c r="K1438" i="8"/>
  <c r="L1430" i="8"/>
  <c r="K1430" i="8"/>
  <c r="L1422" i="8"/>
  <c r="K1422" i="8"/>
  <c r="L1414" i="8"/>
  <c r="K1414" i="8"/>
  <c r="L1406" i="8"/>
  <c r="K1406" i="8"/>
  <c r="L1398" i="8"/>
  <c r="K1398" i="8"/>
  <c r="L1390" i="8"/>
  <c r="K1390" i="8"/>
  <c r="L1382" i="8"/>
  <c r="K1382" i="8"/>
  <c r="L1374" i="8"/>
  <c r="K1374" i="8"/>
  <c r="L1366" i="8"/>
  <c r="K1366" i="8"/>
  <c r="L1358" i="8"/>
  <c r="K1358" i="8"/>
  <c r="L1350" i="8"/>
  <c r="K1350" i="8"/>
  <c r="L1335" i="8"/>
  <c r="K1335" i="8"/>
  <c r="K1328" i="8"/>
  <c r="L1328" i="8"/>
  <c r="K1321" i="8"/>
  <c r="L1321" i="8"/>
  <c r="L1314" i="8"/>
  <c r="K1314" i="8"/>
  <c r="L1307" i="8"/>
  <c r="K1307" i="8"/>
  <c r="L1293" i="8"/>
  <c r="K1293" i="8"/>
  <c r="L1285" i="8"/>
  <c r="K1285" i="8"/>
  <c r="L1270" i="8"/>
  <c r="K1270" i="8"/>
  <c r="L1264" i="8"/>
  <c r="K1264" i="8"/>
  <c r="L1252" i="8"/>
  <c r="K1252" i="8"/>
  <c r="L1238" i="8"/>
  <c r="K1238" i="8"/>
  <c r="K1232" i="8"/>
  <c r="L1232" i="8"/>
  <c r="L1224" i="8"/>
  <c r="K1224" i="8"/>
  <c r="L1216" i="8"/>
  <c r="K1216" i="8"/>
  <c r="L1203" i="8"/>
  <c r="K1203" i="8"/>
  <c r="L1196" i="8"/>
  <c r="K1196" i="8"/>
  <c r="L1188" i="8"/>
  <c r="K1188" i="8"/>
  <c r="L1174" i="8"/>
  <c r="K1174" i="8"/>
  <c r="L1167" i="8"/>
  <c r="K1167" i="8"/>
  <c r="L1159" i="8"/>
  <c r="K1159" i="8"/>
  <c r="K1152" i="8"/>
  <c r="L1152" i="8"/>
  <c r="L1139" i="8"/>
  <c r="K1139" i="8"/>
  <c r="L1131" i="8"/>
  <c r="K1131" i="8"/>
  <c r="L1124" i="8"/>
  <c r="K1124" i="8"/>
  <c r="L1110" i="8"/>
  <c r="K1110" i="8"/>
  <c r="L1103" i="8"/>
  <c r="K1103" i="8"/>
  <c r="L1095" i="8"/>
  <c r="K1095" i="8"/>
  <c r="L1088" i="8"/>
  <c r="K1088" i="8"/>
  <c r="L1075" i="8"/>
  <c r="K1075" i="8"/>
  <c r="L1067" i="8"/>
  <c r="K1067" i="8"/>
  <c r="L1047" i="8"/>
  <c r="K1047" i="8"/>
  <c r="L1040" i="8"/>
  <c r="K1040" i="8"/>
  <c r="L1026" i="8"/>
  <c r="K1026" i="8"/>
  <c r="L1020" i="8"/>
  <c r="K1020" i="8"/>
  <c r="L1007" i="8"/>
  <c r="K1007" i="8"/>
  <c r="L996" i="8"/>
  <c r="K996" i="8"/>
  <c r="L991" i="8"/>
  <c r="K991" i="8"/>
  <c r="L975" i="8"/>
  <c r="K975" i="8"/>
  <c r="L970" i="8"/>
  <c r="K970" i="8"/>
  <c r="L965" i="8"/>
  <c r="K965" i="8"/>
  <c r="L944" i="8"/>
  <c r="K944" i="8"/>
  <c r="L939" i="8"/>
  <c r="K939" i="8"/>
  <c r="L929" i="8"/>
  <c r="K929" i="8"/>
  <c r="L924" i="8"/>
  <c r="K924" i="8"/>
  <c r="L918" i="8"/>
  <c r="K918" i="8"/>
  <c r="L911" i="8"/>
  <c r="K911" i="8"/>
  <c r="L903" i="8"/>
  <c r="K903" i="8"/>
  <c r="L896" i="8"/>
  <c r="K896" i="8"/>
  <c r="L881" i="8"/>
  <c r="K881" i="8"/>
  <c r="L867" i="8"/>
  <c r="K867" i="8"/>
  <c r="L859" i="8"/>
  <c r="K859" i="8"/>
  <c r="L852" i="8"/>
  <c r="K852" i="8"/>
  <c r="L845" i="8"/>
  <c r="K845" i="8"/>
  <c r="L837" i="8"/>
  <c r="K837" i="8"/>
  <c r="L830" i="8"/>
  <c r="K830" i="8"/>
  <c r="L823" i="8"/>
  <c r="K823" i="8"/>
  <c r="L815" i="8"/>
  <c r="K815" i="8"/>
  <c r="L808" i="8"/>
  <c r="K808" i="8"/>
  <c r="L801" i="8"/>
  <c r="K801" i="8"/>
  <c r="L793" i="8"/>
  <c r="K793" i="8"/>
  <c r="L787" i="8"/>
  <c r="K787" i="8"/>
  <c r="L779" i="8"/>
  <c r="K779" i="8"/>
  <c r="L764" i="8"/>
  <c r="K764" i="8"/>
  <c r="L757" i="8"/>
  <c r="K757" i="8"/>
  <c r="L749" i="8"/>
  <c r="K749" i="8"/>
  <c r="L742" i="8"/>
  <c r="K742" i="8"/>
  <c r="L735" i="8"/>
  <c r="K735" i="8"/>
  <c r="K728" i="8"/>
  <c r="L728" i="8"/>
  <c r="L721" i="8"/>
  <c r="K721" i="8"/>
  <c r="L713" i="8"/>
  <c r="K713" i="8"/>
  <c r="L706" i="8"/>
  <c r="K706" i="8"/>
  <c r="L698" i="8"/>
  <c r="K698" i="8"/>
  <c r="L691" i="8"/>
  <c r="K691" i="8"/>
  <c r="L683" i="8"/>
  <c r="K683" i="8"/>
  <c r="L676" i="8"/>
  <c r="K676" i="8"/>
  <c r="L661" i="8"/>
  <c r="K661" i="8"/>
  <c r="L654" i="8"/>
  <c r="K654" i="8"/>
  <c r="L647" i="8"/>
  <c r="K647" i="8"/>
  <c r="L640" i="8"/>
  <c r="K640" i="8"/>
  <c r="L633" i="8"/>
  <c r="K633" i="8"/>
  <c r="L612" i="8"/>
  <c r="K612" i="8"/>
  <c r="L593" i="8"/>
  <c r="K593" i="8"/>
  <c r="L586" i="8"/>
  <c r="K586" i="8"/>
  <c r="L574" i="8"/>
  <c r="K574" i="8"/>
  <c r="L560" i="8"/>
  <c r="K560" i="8"/>
  <c r="L554" i="8"/>
  <c r="K554" i="8"/>
  <c r="L520" i="8"/>
  <c r="K520" i="8"/>
  <c r="L513" i="8"/>
  <c r="K513" i="8"/>
  <c r="L468" i="8"/>
  <c r="K468" i="8"/>
  <c r="L454" i="8"/>
  <c r="K454" i="8"/>
  <c r="L440" i="8"/>
  <c r="K440" i="8"/>
  <c r="L388" i="8"/>
  <c r="K388" i="8"/>
  <c r="L366" i="8"/>
  <c r="K366" i="8"/>
  <c r="L292" i="8"/>
  <c r="K292" i="8"/>
  <c r="L276" i="8"/>
  <c r="K276" i="8"/>
  <c r="L232" i="8"/>
  <c r="K232" i="8"/>
  <c r="L200" i="8"/>
  <c r="K200" i="8"/>
  <c r="L169" i="8"/>
  <c r="K169" i="8"/>
  <c r="L153" i="8"/>
  <c r="K153" i="8"/>
  <c r="L47" i="8"/>
  <c r="K47" i="8"/>
  <c r="L39" i="8"/>
  <c r="K39" i="8"/>
  <c r="L32" i="8"/>
  <c r="K32" i="8"/>
  <c r="L26" i="8"/>
  <c r="K26" i="8"/>
  <c r="L1019" i="8"/>
  <c r="K1019" i="8"/>
  <c r="L1006" i="8"/>
  <c r="K1006" i="8"/>
  <c r="L990" i="8"/>
  <c r="K990" i="8"/>
  <c r="L974" i="8"/>
  <c r="K974" i="8"/>
  <c r="L954" i="8"/>
  <c r="K954" i="8"/>
  <c r="L934" i="8"/>
  <c r="K934" i="8"/>
  <c r="L917" i="8"/>
  <c r="K917" i="8"/>
  <c r="L910" i="8"/>
  <c r="K910" i="8"/>
  <c r="L902" i="8"/>
  <c r="K902" i="8"/>
  <c r="L895" i="8"/>
  <c r="K895" i="8"/>
  <c r="L888" i="8"/>
  <c r="K888" i="8"/>
  <c r="L880" i="8"/>
  <c r="K880" i="8"/>
  <c r="L866" i="8"/>
  <c r="K866" i="8"/>
  <c r="L858" i="8"/>
  <c r="K858" i="8"/>
  <c r="L844" i="8"/>
  <c r="K844" i="8"/>
  <c r="L836" i="8"/>
  <c r="K836" i="8"/>
  <c r="L829" i="8"/>
  <c r="K829" i="8"/>
  <c r="L822" i="8"/>
  <c r="K822" i="8"/>
  <c r="L814" i="8"/>
  <c r="K814" i="8"/>
  <c r="L807" i="8"/>
  <c r="K807" i="8"/>
  <c r="L800" i="8"/>
  <c r="K800" i="8"/>
  <c r="L786" i="8"/>
  <c r="K786" i="8"/>
  <c r="L778" i="8"/>
  <c r="K778" i="8"/>
  <c r="L771" i="8"/>
  <c r="K771" i="8"/>
  <c r="L763" i="8"/>
  <c r="K763" i="8"/>
  <c r="L756" i="8"/>
  <c r="K756" i="8"/>
  <c r="L748" i="8"/>
  <c r="K748" i="8"/>
  <c r="L741" i="8"/>
  <c r="K741" i="8"/>
  <c r="L734" i="8"/>
  <c r="K734" i="8"/>
  <c r="L727" i="8"/>
  <c r="K727" i="8"/>
  <c r="L720" i="8"/>
  <c r="K720" i="8"/>
  <c r="L712" i="8"/>
  <c r="K712" i="8"/>
  <c r="L705" i="8"/>
  <c r="K705" i="8"/>
  <c r="L690" i="8"/>
  <c r="K690" i="8"/>
  <c r="L682" i="8"/>
  <c r="K682" i="8"/>
  <c r="L675" i="8"/>
  <c r="K675" i="8"/>
  <c r="L660" i="8"/>
  <c r="K660" i="8"/>
  <c r="L653" i="8"/>
  <c r="K653" i="8"/>
  <c r="L646" i="8"/>
  <c r="K646" i="8"/>
  <c r="L619" i="8"/>
  <c r="K619" i="8"/>
  <c r="L606" i="8"/>
  <c r="K606" i="8"/>
  <c r="L592" i="8"/>
  <c r="K592" i="8"/>
  <c r="L566" i="8"/>
  <c r="K566" i="8"/>
  <c r="L546" i="8"/>
  <c r="K546" i="8"/>
  <c r="L526" i="8"/>
  <c r="K526" i="8"/>
  <c r="L467" i="8"/>
  <c r="K467" i="8"/>
  <c r="L460" i="8"/>
  <c r="K460" i="8"/>
  <c r="L453" i="8"/>
  <c r="K453" i="8"/>
  <c r="L447" i="8"/>
  <c r="K447" i="8"/>
  <c r="L424" i="8"/>
  <c r="K424" i="8"/>
  <c r="L402" i="8"/>
  <c r="K402" i="8"/>
  <c r="L358" i="8"/>
  <c r="K358" i="8"/>
  <c r="L275" i="8"/>
  <c r="K275" i="8"/>
  <c r="L268" i="8"/>
  <c r="K268" i="8"/>
  <c r="L260" i="8"/>
  <c r="K260" i="8"/>
  <c r="L253" i="8"/>
  <c r="K253" i="8"/>
  <c r="L245" i="8"/>
  <c r="K245" i="8"/>
  <c r="L239" i="8"/>
  <c r="K239" i="8"/>
  <c r="L168" i="8"/>
  <c r="K168" i="8"/>
  <c r="L137" i="8"/>
  <c r="K137" i="8"/>
  <c r="L100" i="8"/>
  <c r="K100" i="8"/>
  <c r="L92" i="8"/>
  <c r="K92" i="8"/>
  <c r="L84" i="8"/>
  <c r="K84" i="8"/>
  <c r="L77" i="8"/>
  <c r="K77" i="8"/>
  <c r="L69" i="8"/>
  <c r="K69" i="8"/>
  <c r="L62" i="8"/>
  <c r="K62" i="8"/>
  <c r="L54" i="8"/>
  <c r="K54" i="8"/>
  <c r="L25" i="8"/>
  <c r="K25" i="8"/>
  <c r="L9" i="8"/>
  <c r="K9" i="8"/>
  <c r="L1018" i="8"/>
  <c r="K1018" i="8"/>
  <c r="K1012" i="8"/>
  <c r="L1012" i="8"/>
  <c r="L995" i="8"/>
  <c r="K995" i="8"/>
  <c r="K979" i="8"/>
  <c r="L979" i="8"/>
  <c r="L973" i="8"/>
  <c r="K973" i="8"/>
  <c r="L953" i="8"/>
  <c r="K953" i="8"/>
  <c r="L948" i="8"/>
  <c r="K948" i="8"/>
  <c r="L943" i="8"/>
  <c r="K943" i="8"/>
  <c r="L938" i="8"/>
  <c r="K938" i="8"/>
  <c r="L933" i="8"/>
  <c r="K933" i="8"/>
  <c r="L909" i="8"/>
  <c r="K909" i="8"/>
  <c r="L901" i="8"/>
  <c r="K901" i="8"/>
  <c r="L894" i="8"/>
  <c r="K894" i="8"/>
  <c r="L887" i="8"/>
  <c r="K887" i="8"/>
  <c r="L879" i="8"/>
  <c r="K879" i="8"/>
  <c r="L872" i="8"/>
  <c r="K872" i="8"/>
  <c r="L865" i="8"/>
  <c r="K865" i="8"/>
  <c r="L857" i="8"/>
  <c r="K857" i="8"/>
  <c r="L851" i="8"/>
  <c r="K851" i="8"/>
  <c r="L843" i="8"/>
  <c r="K843" i="8"/>
  <c r="L828" i="8"/>
  <c r="K828" i="8"/>
  <c r="L821" i="8"/>
  <c r="K821" i="8"/>
  <c r="L813" i="8"/>
  <c r="K813" i="8"/>
  <c r="L806" i="8"/>
  <c r="K806" i="8"/>
  <c r="L799" i="8"/>
  <c r="K799" i="8"/>
  <c r="L792" i="8"/>
  <c r="K792" i="8"/>
  <c r="L785" i="8"/>
  <c r="K785" i="8"/>
  <c r="L777" i="8"/>
  <c r="K777" i="8"/>
  <c r="L770" i="8"/>
  <c r="K770" i="8"/>
  <c r="L762" i="8"/>
  <c r="K762" i="8"/>
  <c r="L755" i="8"/>
  <c r="K755" i="8"/>
  <c r="L747" i="8"/>
  <c r="K747" i="8"/>
  <c r="L733" i="8"/>
  <c r="K733" i="8"/>
  <c r="L726" i="8"/>
  <c r="K726" i="8"/>
  <c r="L719" i="8"/>
  <c r="K719" i="8"/>
  <c r="L711" i="8"/>
  <c r="K711" i="8"/>
  <c r="L704" i="8"/>
  <c r="K704" i="8"/>
  <c r="L689" i="8"/>
  <c r="K689" i="8"/>
  <c r="L681" i="8"/>
  <c r="K681" i="8"/>
  <c r="L652" i="8"/>
  <c r="K652" i="8"/>
  <c r="L645" i="8"/>
  <c r="K645" i="8"/>
  <c r="L625" i="8"/>
  <c r="K625" i="8"/>
  <c r="L611" i="8"/>
  <c r="K611" i="8"/>
  <c r="L598" i="8"/>
  <c r="K598" i="8"/>
  <c r="L584" i="8"/>
  <c r="K584" i="8"/>
  <c r="L578" i="8"/>
  <c r="K578" i="8"/>
  <c r="L572" i="8"/>
  <c r="K572" i="8"/>
  <c r="L558" i="8"/>
  <c r="K558" i="8"/>
  <c r="L552" i="8"/>
  <c r="K552" i="8"/>
  <c r="L545" i="8"/>
  <c r="K545" i="8"/>
  <c r="L525" i="8"/>
  <c r="K525" i="8"/>
  <c r="L518" i="8"/>
  <c r="K518" i="8"/>
  <c r="L511" i="8"/>
  <c r="K511" i="8"/>
  <c r="L496" i="8"/>
  <c r="K496" i="8"/>
  <c r="L482" i="8"/>
  <c r="K482" i="8"/>
  <c r="L474" i="8"/>
  <c r="K474" i="8"/>
  <c r="L446" i="8"/>
  <c r="K446" i="8"/>
  <c r="L438" i="8"/>
  <c r="K438" i="8"/>
  <c r="L408" i="8"/>
  <c r="K408" i="8"/>
  <c r="L401" i="8"/>
  <c r="K401" i="8"/>
  <c r="L394" i="8"/>
  <c r="K394" i="8"/>
  <c r="L386" i="8"/>
  <c r="K386" i="8"/>
  <c r="L350" i="8"/>
  <c r="K350" i="8"/>
  <c r="L290" i="8"/>
  <c r="K290" i="8"/>
  <c r="L282" i="8"/>
  <c r="K282" i="8"/>
  <c r="L159" i="8"/>
  <c r="K159" i="8"/>
  <c r="L151" i="8"/>
  <c r="K151" i="8"/>
  <c r="L144" i="8"/>
  <c r="K144" i="8"/>
  <c r="L136" i="8"/>
  <c r="K136" i="8"/>
  <c r="L130" i="8"/>
  <c r="K130" i="8"/>
  <c r="L122" i="8"/>
  <c r="K122" i="8"/>
  <c r="L115" i="8"/>
  <c r="K115" i="8"/>
  <c r="L107" i="8"/>
  <c r="K107" i="8"/>
  <c r="K994" i="8"/>
  <c r="L994" i="8"/>
  <c r="L978" i="8"/>
  <c r="K978" i="8"/>
  <c r="L958" i="8"/>
  <c r="K958" i="8"/>
  <c r="L942" i="8"/>
  <c r="K942" i="8"/>
  <c r="L922" i="8"/>
  <c r="K922" i="8"/>
  <c r="L908" i="8"/>
  <c r="K908" i="8"/>
  <c r="L900" i="8"/>
  <c r="K900" i="8"/>
  <c r="L893" i="8"/>
  <c r="K893" i="8"/>
  <c r="L886" i="8"/>
  <c r="K886" i="8"/>
  <c r="L878" i="8"/>
  <c r="K878" i="8"/>
  <c r="L871" i="8"/>
  <c r="K871" i="8"/>
  <c r="L864" i="8"/>
  <c r="K864" i="8"/>
  <c r="L850" i="8"/>
  <c r="K850" i="8"/>
  <c r="L842" i="8"/>
  <c r="K842" i="8"/>
  <c r="L835" i="8"/>
  <c r="K835" i="8"/>
  <c r="L827" i="8"/>
  <c r="K827" i="8"/>
  <c r="L820" i="8"/>
  <c r="K820" i="8"/>
  <c r="L812" i="8"/>
  <c r="K812" i="8"/>
  <c r="L805" i="8"/>
  <c r="K805" i="8"/>
  <c r="L798" i="8"/>
  <c r="K798" i="8"/>
  <c r="L791" i="8"/>
  <c r="K791" i="8"/>
  <c r="L784" i="8"/>
  <c r="K784" i="8"/>
  <c r="L776" i="8"/>
  <c r="K776" i="8"/>
  <c r="L769" i="8"/>
  <c r="K769" i="8"/>
  <c r="L754" i="8"/>
  <c r="K754" i="8"/>
  <c r="L746" i="8"/>
  <c r="K746" i="8"/>
  <c r="L732" i="8"/>
  <c r="K732" i="8"/>
  <c r="L725" i="8"/>
  <c r="K725" i="8"/>
  <c r="L718" i="8"/>
  <c r="K718" i="8"/>
  <c r="L710" i="8"/>
  <c r="K710" i="8"/>
  <c r="L703" i="8"/>
  <c r="K703" i="8"/>
  <c r="L696" i="8"/>
  <c r="K696" i="8"/>
  <c r="L688" i="8"/>
  <c r="K688" i="8"/>
  <c r="L644" i="8"/>
  <c r="K644" i="8"/>
  <c r="L638" i="8"/>
  <c r="K638" i="8"/>
  <c r="L630" i="8"/>
  <c r="K630" i="8"/>
  <c r="L604" i="8"/>
  <c r="K604" i="8"/>
  <c r="L590" i="8"/>
  <c r="K590" i="8"/>
  <c r="L564" i="8"/>
  <c r="K564" i="8"/>
  <c r="L551" i="8"/>
  <c r="K551" i="8"/>
  <c r="L532" i="8"/>
  <c r="K532" i="8"/>
  <c r="L524" i="8"/>
  <c r="K524" i="8"/>
  <c r="L510" i="8"/>
  <c r="K510" i="8"/>
  <c r="L495" i="8"/>
  <c r="K495" i="8"/>
  <c r="L488" i="8"/>
  <c r="K488" i="8"/>
  <c r="L430" i="8"/>
  <c r="K430" i="8"/>
  <c r="L422" i="8"/>
  <c r="K422" i="8"/>
  <c r="L407" i="8"/>
  <c r="K407" i="8"/>
  <c r="L356" i="8"/>
  <c r="K356" i="8"/>
  <c r="L342" i="8"/>
  <c r="K342" i="8"/>
  <c r="L319" i="8"/>
  <c r="K319" i="8"/>
  <c r="L311" i="8"/>
  <c r="K311" i="8"/>
  <c r="L304" i="8"/>
  <c r="K304" i="8"/>
  <c r="L297" i="8"/>
  <c r="K297" i="8"/>
  <c r="L281" i="8"/>
  <c r="K281" i="8"/>
  <c r="L166" i="8"/>
  <c r="K166" i="8"/>
  <c r="L121" i="8"/>
  <c r="K121" i="8"/>
  <c r="L52" i="8"/>
  <c r="K52" i="8"/>
  <c r="L674" i="8"/>
  <c r="K674" i="8"/>
  <c r="L667" i="8"/>
  <c r="K667" i="8"/>
  <c r="L659" i="8"/>
  <c r="K659" i="8"/>
  <c r="L639" i="8"/>
  <c r="K639" i="8"/>
  <c r="L632" i="8"/>
  <c r="K632" i="8"/>
  <c r="L626" i="8"/>
  <c r="K626" i="8"/>
  <c r="L609" i="8"/>
  <c r="K609" i="8"/>
  <c r="L597" i="8"/>
  <c r="K597" i="8"/>
  <c r="L585" i="8"/>
  <c r="K585" i="8"/>
  <c r="L579" i="8"/>
  <c r="K579" i="8"/>
  <c r="L567" i="8"/>
  <c r="K567" i="8"/>
  <c r="L555" i="8"/>
  <c r="K555" i="8"/>
  <c r="L549" i="8"/>
  <c r="K549" i="8"/>
  <c r="L544" i="8"/>
  <c r="K544" i="8"/>
  <c r="L538" i="8"/>
  <c r="K538" i="8"/>
  <c r="L533" i="8"/>
  <c r="K533" i="8"/>
  <c r="L527" i="8"/>
  <c r="K527" i="8"/>
  <c r="L521" i="8"/>
  <c r="K521" i="8"/>
  <c r="L514" i="8"/>
  <c r="K514" i="8"/>
  <c r="L508" i="8"/>
  <c r="K508" i="8"/>
  <c r="L501" i="8"/>
  <c r="K501" i="8"/>
  <c r="L481" i="8"/>
  <c r="K481" i="8"/>
  <c r="L466" i="8"/>
  <c r="K466" i="8"/>
  <c r="L459" i="8"/>
  <c r="K459" i="8"/>
  <c r="L452" i="8"/>
  <c r="K452" i="8"/>
  <c r="L439" i="8"/>
  <c r="K439" i="8"/>
  <c r="L433" i="8"/>
  <c r="K433" i="8"/>
  <c r="L425" i="8"/>
  <c r="K425" i="8"/>
  <c r="L419" i="8"/>
  <c r="K419" i="8"/>
  <c r="L413" i="8"/>
  <c r="K413" i="8"/>
  <c r="L400" i="8"/>
  <c r="K400" i="8"/>
  <c r="L393" i="8"/>
  <c r="K393" i="8"/>
  <c r="L387" i="8"/>
  <c r="K387" i="8"/>
  <c r="L381" i="8"/>
  <c r="K381" i="8"/>
  <c r="L368" i="8"/>
  <c r="K368" i="8"/>
  <c r="L360" i="8"/>
  <c r="K360" i="8"/>
  <c r="L354" i="8"/>
  <c r="K354" i="8"/>
  <c r="L347" i="8"/>
  <c r="K347" i="8"/>
  <c r="L340" i="8"/>
  <c r="K340" i="8"/>
  <c r="L333" i="8"/>
  <c r="K333" i="8"/>
  <c r="L325" i="8"/>
  <c r="K325" i="8"/>
  <c r="L310" i="8"/>
  <c r="K310" i="8"/>
  <c r="L296" i="8"/>
  <c r="K296" i="8"/>
  <c r="L289" i="8"/>
  <c r="K289" i="8"/>
  <c r="L274" i="8"/>
  <c r="K274" i="8"/>
  <c r="L267" i="8"/>
  <c r="K267" i="8"/>
  <c r="L252" i="8"/>
  <c r="K252" i="8"/>
  <c r="L244" i="8"/>
  <c r="K244" i="8"/>
  <c r="L238" i="8"/>
  <c r="K238" i="8"/>
  <c r="L231" i="8"/>
  <c r="K231" i="8"/>
  <c r="L224" i="8"/>
  <c r="K224" i="8"/>
  <c r="L216" i="8"/>
  <c r="K216" i="8"/>
  <c r="L209" i="8"/>
  <c r="K209" i="8"/>
  <c r="L195" i="8"/>
  <c r="K195" i="8"/>
  <c r="L187" i="8"/>
  <c r="K187" i="8"/>
  <c r="L172" i="8"/>
  <c r="K172" i="8"/>
  <c r="L165" i="8"/>
  <c r="K165" i="8"/>
  <c r="L158" i="8"/>
  <c r="K158" i="8"/>
  <c r="L150" i="8"/>
  <c r="K150" i="8"/>
  <c r="L143" i="8"/>
  <c r="K143" i="8"/>
  <c r="L129" i="8"/>
  <c r="K129" i="8"/>
  <c r="L114" i="8"/>
  <c r="K114" i="8"/>
  <c r="L106" i="8"/>
  <c r="K106" i="8"/>
  <c r="L99" i="8"/>
  <c r="K99" i="8"/>
  <c r="L91" i="8"/>
  <c r="K91" i="8"/>
  <c r="L76" i="8"/>
  <c r="K76" i="8"/>
  <c r="L68" i="8"/>
  <c r="K68" i="8"/>
  <c r="L61" i="8"/>
  <c r="K61" i="8"/>
  <c r="L53" i="8"/>
  <c r="K53" i="8"/>
  <c r="L46" i="8"/>
  <c r="K46" i="8"/>
  <c r="L38" i="8"/>
  <c r="K38" i="8"/>
  <c r="L18" i="8"/>
  <c r="K18" i="8"/>
  <c r="L10" i="8"/>
  <c r="K10" i="8"/>
  <c r="L41" i="8"/>
  <c r="K41" i="8"/>
  <c r="K591" i="8"/>
  <c r="L673" i="8"/>
  <c r="K673" i="8"/>
  <c r="L666" i="8"/>
  <c r="K666" i="8"/>
  <c r="L658" i="8"/>
  <c r="K658" i="8"/>
  <c r="L631" i="8"/>
  <c r="K631" i="8"/>
  <c r="L613" i="8"/>
  <c r="K613" i="8"/>
  <c r="L608" i="8"/>
  <c r="K608" i="8"/>
  <c r="L573" i="8"/>
  <c r="K573" i="8"/>
  <c r="L561" i="8"/>
  <c r="K561" i="8"/>
  <c r="L507" i="8"/>
  <c r="K507" i="8"/>
  <c r="L493" i="8"/>
  <c r="K493" i="8"/>
  <c r="L487" i="8"/>
  <c r="K487" i="8"/>
  <c r="L480" i="8"/>
  <c r="K480" i="8"/>
  <c r="L472" i="8"/>
  <c r="K472" i="8"/>
  <c r="L458" i="8"/>
  <c r="K458" i="8"/>
  <c r="L445" i="8"/>
  <c r="K445" i="8"/>
  <c r="L432" i="8"/>
  <c r="K432" i="8"/>
  <c r="L412" i="8"/>
  <c r="K412" i="8"/>
  <c r="L405" i="8"/>
  <c r="K405" i="8"/>
  <c r="L380" i="8"/>
  <c r="K380" i="8"/>
  <c r="L373" i="8"/>
  <c r="K373" i="8"/>
  <c r="L367" i="8"/>
  <c r="K367" i="8"/>
  <c r="L346" i="8"/>
  <c r="K346" i="8"/>
  <c r="L332" i="8"/>
  <c r="K332" i="8"/>
  <c r="L317" i="8"/>
  <c r="K317" i="8"/>
  <c r="L303" i="8"/>
  <c r="K303" i="8"/>
  <c r="L295" i="8"/>
  <c r="K295" i="8"/>
  <c r="L288" i="8"/>
  <c r="K288" i="8"/>
  <c r="L280" i="8"/>
  <c r="K280" i="8"/>
  <c r="L273" i="8"/>
  <c r="K273" i="8"/>
  <c r="L266" i="8"/>
  <c r="K266" i="8"/>
  <c r="L259" i="8"/>
  <c r="K259" i="8"/>
  <c r="L251" i="8"/>
  <c r="K251" i="8"/>
  <c r="L237" i="8"/>
  <c r="K237" i="8"/>
  <c r="L230" i="8"/>
  <c r="K230" i="8"/>
  <c r="L215" i="8"/>
  <c r="K215" i="8"/>
  <c r="L208" i="8"/>
  <c r="K208" i="8"/>
  <c r="L194" i="8"/>
  <c r="K194" i="8"/>
  <c r="L186" i="8"/>
  <c r="K186" i="8"/>
  <c r="L179" i="8"/>
  <c r="K179" i="8"/>
  <c r="L171" i="8"/>
  <c r="K171" i="8"/>
  <c r="L157" i="8"/>
  <c r="K157" i="8"/>
  <c r="L149" i="8"/>
  <c r="K149" i="8"/>
  <c r="L142" i="8"/>
  <c r="K142" i="8"/>
  <c r="L135" i="8"/>
  <c r="K135" i="8"/>
  <c r="L128" i="8"/>
  <c r="K128" i="8"/>
  <c r="L120" i="8"/>
  <c r="K120" i="8"/>
  <c r="L113" i="8"/>
  <c r="K113" i="8"/>
  <c r="L98" i="8"/>
  <c r="K98" i="8"/>
  <c r="L90" i="8"/>
  <c r="K90" i="8"/>
  <c r="L83" i="8"/>
  <c r="K83" i="8"/>
  <c r="L75" i="8"/>
  <c r="K75" i="8"/>
  <c r="L60" i="8"/>
  <c r="K60" i="8"/>
  <c r="L45" i="8"/>
  <c r="K45" i="8"/>
  <c r="L37" i="8"/>
  <c r="K37" i="8"/>
  <c r="L31" i="8"/>
  <c r="K31" i="8"/>
  <c r="L24" i="8"/>
  <c r="K24" i="8"/>
  <c r="L17" i="8"/>
  <c r="K17" i="8"/>
  <c r="L444" i="8"/>
  <c r="K444" i="8"/>
  <c r="L437" i="8"/>
  <c r="K437" i="8"/>
  <c r="L431" i="8"/>
  <c r="K431" i="8"/>
  <c r="L411" i="8"/>
  <c r="K411" i="8"/>
  <c r="L404" i="8"/>
  <c r="K404" i="8"/>
  <c r="L399" i="8"/>
  <c r="K399" i="8"/>
  <c r="L379" i="8"/>
  <c r="K379" i="8"/>
  <c r="L372" i="8"/>
  <c r="K372" i="8"/>
  <c r="L359" i="8"/>
  <c r="K359" i="8"/>
  <c r="L353" i="8"/>
  <c r="K353" i="8"/>
  <c r="L345" i="8"/>
  <c r="K345" i="8"/>
  <c r="L339" i="8"/>
  <c r="K339" i="8"/>
  <c r="L331" i="8"/>
  <c r="K331" i="8"/>
  <c r="L316" i="8"/>
  <c r="K316" i="8"/>
  <c r="L308" i="8"/>
  <c r="K308" i="8"/>
  <c r="L302" i="8"/>
  <c r="K302" i="8"/>
  <c r="L294" i="8"/>
  <c r="K294" i="8"/>
  <c r="L287" i="8"/>
  <c r="K287" i="8"/>
  <c r="L279" i="8"/>
  <c r="K279" i="8"/>
  <c r="L272" i="8"/>
  <c r="K272" i="8"/>
  <c r="L258" i="8"/>
  <c r="K258" i="8"/>
  <c r="L250" i="8"/>
  <c r="K250" i="8"/>
  <c r="L243" i="8"/>
  <c r="K243" i="8"/>
  <c r="L236" i="8"/>
  <c r="K236" i="8"/>
  <c r="L229" i="8"/>
  <c r="K229" i="8"/>
  <c r="L222" i="8"/>
  <c r="K222" i="8"/>
  <c r="L214" i="8"/>
  <c r="K214" i="8"/>
  <c r="L207" i="8"/>
  <c r="K207" i="8"/>
  <c r="L193" i="8"/>
  <c r="K193" i="8"/>
  <c r="L178" i="8"/>
  <c r="K178" i="8"/>
  <c r="L170" i="8"/>
  <c r="K170" i="8"/>
  <c r="L156" i="8"/>
  <c r="K156" i="8"/>
  <c r="L148" i="8"/>
  <c r="K148" i="8"/>
  <c r="L141" i="8"/>
  <c r="K141" i="8"/>
  <c r="L134" i="8"/>
  <c r="K134" i="8"/>
  <c r="L127" i="8"/>
  <c r="K127" i="8"/>
  <c r="L119" i="8"/>
  <c r="K119" i="8"/>
  <c r="L112" i="8"/>
  <c r="K112" i="8"/>
  <c r="L104" i="8"/>
  <c r="K104" i="8"/>
  <c r="L97" i="8"/>
  <c r="K97" i="8"/>
  <c r="L82" i="8"/>
  <c r="K82" i="8"/>
  <c r="L74" i="8"/>
  <c r="K74" i="8"/>
  <c r="L67" i="8"/>
  <c r="K67" i="8"/>
  <c r="L59" i="8"/>
  <c r="K59" i="8"/>
  <c r="L44" i="8"/>
  <c r="K44" i="8"/>
  <c r="L36" i="8"/>
  <c r="K36" i="8"/>
  <c r="L30" i="8"/>
  <c r="K30" i="8"/>
  <c r="L23" i="8"/>
  <c r="K23" i="8"/>
  <c r="L16" i="8"/>
  <c r="K16" i="8"/>
  <c r="L8" i="8"/>
  <c r="K8" i="8"/>
  <c r="K473" i="8"/>
  <c r="L664" i="8"/>
  <c r="K664" i="8"/>
  <c r="L656" i="8"/>
  <c r="K656" i="8"/>
  <c r="L650" i="8"/>
  <c r="K650" i="8"/>
  <c r="L637" i="8"/>
  <c r="K637" i="8"/>
  <c r="L624" i="8"/>
  <c r="K624" i="8"/>
  <c r="L618" i="8"/>
  <c r="K618" i="8"/>
  <c r="L601" i="8"/>
  <c r="K601" i="8"/>
  <c r="L595" i="8"/>
  <c r="K595" i="8"/>
  <c r="L583" i="8"/>
  <c r="K583" i="8"/>
  <c r="L571" i="8"/>
  <c r="K571" i="8"/>
  <c r="L565" i="8"/>
  <c r="K565" i="8"/>
  <c r="L559" i="8"/>
  <c r="K559" i="8"/>
  <c r="L553" i="8"/>
  <c r="K553" i="8"/>
  <c r="L547" i="8"/>
  <c r="K547" i="8"/>
  <c r="L536" i="8"/>
  <c r="K536" i="8"/>
  <c r="L531" i="8"/>
  <c r="K531" i="8"/>
  <c r="L519" i="8"/>
  <c r="K519" i="8"/>
  <c r="L512" i="8"/>
  <c r="K512" i="8"/>
  <c r="L505" i="8"/>
  <c r="K505" i="8"/>
  <c r="L499" i="8"/>
  <c r="K499" i="8"/>
  <c r="L491" i="8"/>
  <c r="K491" i="8"/>
  <c r="L485" i="8"/>
  <c r="K485" i="8"/>
  <c r="L464" i="8"/>
  <c r="K464" i="8"/>
  <c r="L456" i="8"/>
  <c r="K456" i="8"/>
  <c r="L450" i="8"/>
  <c r="K450" i="8"/>
  <c r="L443" i="8"/>
  <c r="K443" i="8"/>
  <c r="L436" i="8"/>
  <c r="K436" i="8"/>
  <c r="L423" i="8"/>
  <c r="K423" i="8"/>
  <c r="L417" i="8"/>
  <c r="K417" i="8"/>
  <c r="L410" i="8"/>
  <c r="K410" i="8"/>
  <c r="L385" i="8"/>
  <c r="K385" i="8"/>
  <c r="L378" i="8"/>
  <c r="K378" i="8"/>
  <c r="L365" i="8"/>
  <c r="K365" i="8"/>
  <c r="L352" i="8"/>
  <c r="K352" i="8"/>
  <c r="L344" i="8"/>
  <c r="K344" i="8"/>
  <c r="L338" i="8"/>
  <c r="K338" i="8"/>
  <c r="L330" i="8"/>
  <c r="K330" i="8"/>
  <c r="L323" i="8"/>
  <c r="K323" i="8"/>
  <c r="L315" i="8"/>
  <c r="K315" i="8"/>
  <c r="L301" i="8"/>
  <c r="K301" i="8"/>
  <c r="L293" i="8"/>
  <c r="K293" i="8"/>
  <c r="L286" i="8"/>
  <c r="K286" i="8"/>
  <c r="L278" i="8"/>
  <c r="K278" i="8"/>
  <c r="L264" i="8"/>
  <c r="K264" i="8"/>
  <c r="K257" i="8"/>
  <c r="L257" i="8"/>
  <c r="L242" i="8"/>
  <c r="K242" i="8"/>
  <c r="L235" i="8"/>
  <c r="K235" i="8"/>
  <c r="L221" i="8"/>
  <c r="K221" i="8"/>
  <c r="L213" i="8"/>
  <c r="K213" i="8"/>
  <c r="L206" i="8"/>
  <c r="K206" i="8"/>
  <c r="L199" i="8"/>
  <c r="K199" i="8"/>
  <c r="L192" i="8"/>
  <c r="K192" i="8"/>
  <c r="L184" i="8"/>
  <c r="K184" i="8"/>
  <c r="L177" i="8"/>
  <c r="K177" i="8"/>
  <c r="L163" i="8"/>
  <c r="K163" i="8"/>
  <c r="L155" i="8"/>
  <c r="K155" i="8"/>
  <c r="L140" i="8"/>
  <c r="K140" i="8"/>
  <c r="L133" i="8"/>
  <c r="K133" i="8"/>
  <c r="L126" i="8"/>
  <c r="K126" i="8"/>
  <c r="L118" i="8"/>
  <c r="K118" i="8"/>
  <c r="L111" i="8"/>
  <c r="K111" i="8"/>
  <c r="L103" i="8"/>
  <c r="K103" i="8"/>
  <c r="L96" i="8"/>
  <c r="K96" i="8"/>
  <c r="L88" i="8"/>
  <c r="K88" i="8"/>
  <c r="L81" i="8"/>
  <c r="K81" i="8"/>
  <c r="L66" i="8"/>
  <c r="K66" i="8"/>
  <c r="L58" i="8"/>
  <c r="K58" i="8"/>
  <c r="L51" i="8"/>
  <c r="K51" i="8"/>
  <c r="L43" i="8"/>
  <c r="K43" i="8"/>
  <c r="L29" i="8"/>
  <c r="K29" i="8"/>
  <c r="L22" i="8"/>
  <c r="K22" i="8"/>
  <c r="L15" i="8"/>
  <c r="K15" i="8"/>
  <c r="K391" i="8"/>
  <c r="L649" i="8"/>
  <c r="K649" i="8"/>
  <c r="L629" i="8"/>
  <c r="K629" i="8"/>
  <c r="L623" i="8"/>
  <c r="K623" i="8"/>
  <c r="L617" i="8"/>
  <c r="K617" i="8"/>
  <c r="L600" i="8"/>
  <c r="K600" i="8"/>
  <c r="L577" i="8"/>
  <c r="K577" i="8"/>
  <c r="L541" i="8"/>
  <c r="K541" i="8"/>
  <c r="L504" i="8"/>
  <c r="K504" i="8"/>
  <c r="L498" i="8"/>
  <c r="K498" i="8"/>
  <c r="L484" i="8"/>
  <c r="K484" i="8"/>
  <c r="L477" i="8"/>
  <c r="K477" i="8"/>
  <c r="L469" i="8"/>
  <c r="K469" i="8"/>
  <c r="L463" i="8"/>
  <c r="K463" i="8"/>
  <c r="L442" i="8"/>
  <c r="K442" i="8"/>
  <c r="L429" i="8"/>
  <c r="K429" i="8"/>
  <c r="L416" i="8"/>
  <c r="K416" i="8"/>
  <c r="L409" i="8"/>
  <c r="K409" i="8"/>
  <c r="L403" i="8"/>
  <c r="K403" i="8"/>
  <c r="L397" i="8"/>
  <c r="K397" i="8"/>
  <c r="L384" i="8"/>
  <c r="K384" i="8"/>
  <c r="L377" i="8"/>
  <c r="K377" i="8"/>
  <c r="L371" i="8"/>
  <c r="K371" i="8"/>
  <c r="L364" i="8"/>
  <c r="K364" i="8"/>
  <c r="L357" i="8"/>
  <c r="K357" i="8"/>
  <c r="L351" i="8"/>
  <c r="K351" i="8"/>
  <c r="L337" i="8"/>
  <c r="K337" i="8"/>
  <c r="L329" i="8"/>
  <c r="K329" i="8"/>
  <c r="L322" i="8"/>
  <c r="K322" i="8"/>
  <c r="L314" i="8"/>
  <c r="K314" i="8"/>
  <c r="L307" i="8"/>
  <c r="K307" i="8"/>
  <c r="L300" i="8"/>
  <c r="K300" i="8"/>
  <c r="L285" i="8"/>
  <c r="K285" i="8"/>
  <c r="L277" i="8"/>
  <c r="K277" i="8"/>
  <c r="L271" i="8"/>
  <c r="K271" i="8"/>
  <c r="L263" i="8"/>
  <c r="K263" i="8"/>
  <c r="L256" i="8"/>
  <c r="K256" i="8"/>
  <c r="L248" i="8"/>
  <c r="K248" i="8"/>
  <c r="L241" i="8"/>
  <c r="K241" i="8"/>
  <c r="L234" i="8"/>
  <c r="K234" i="8"/>
  <c r="L220" i="8"/>
  <c r="K220" i="8"/>
  <c r="L205" i="8"/>
  <c r="K205" i="8"/>
  <c r="L198" i="8"/>
  <c r="K198" i="8"/>
  <c r="L191" i="8"/>
  <c r="K191" i="8"/>
  <c r="L183" i="8"/>
  <c r="K183" i="8"/>
  <c r="L176" i="8"/>
  <c r="K176" i="8"/>
  <c r="L162" i="8"/>
  <c r="K162" i="8"/>
  <c r="L154" i="8"/>
  <c r="K154" i="8"/>
  <c r="L147" i="8"/>
  <c r="K147" i="8"/>
  <c r="L139" i="8"/>
  <c r="K139" i="8"/>
  <c r="L132" i="8"/>
  <c r="K132" i="8"/>
  <c r="L125" i="8"/>
  <c r="K125" i="8"/>
  <c r="L117" i="8"/>
  <c r="K117" i="8"/>
  <c r="L110" i="8"/>
  <c r="K110" i="8"/>
  <c r="L102" i="8"/>
  <c r="K102" i="8"/>
  <c r="L95" i="8"/>
  <c r="K95" i="8"/>
  <c r="L87" i="8"/>
  <c r="K87" i="8"/>
  <c r="L80" i="8"/>
  <c r="K80" i="8"/>
  <c r="L72" i="8"/>
  <c r="K72" i="8"/>
  <c r="L65" i="8"/>
  <c r="K65" i="8"/>
  <c r="L50" i="8"/>
  <c r="K50" i="8"/>
  <c r="L42" i="8"/>
  <c r="K42" i="8"/>
  <c r="L35" i="8"/>
  <c r="K35" i="8"/>
  <c r="L28" i="8"/>
  <c r="K28" i="8"/>
  <c r="L21" i="8"/>
  <c r="K21" i="8"/>
  <c r="L14" i="8"/>
  <c r="K14" i="8"/>
  <c r="L7" i="8"/>
  <c r="K7" i="8"/>
  <c r="L655" i="8"/>
  <c r="K655" i="8"/>
  <c r="L648" i="8"/>
  <c r="K648" i="8"/>
  <c r="L635" i="8"/>
  <c r="K635" i="8"/>
  <c r="L605" i="8"/>
  <c r="K605" i="8"/>
  <c r="L599" i="8"/>
  <c r="K599" i="8"/>
  <c r="L581" i="8"/>
  <c r="K581" i="8"/>
  <c r="L576" i="8"/>
  <c r="K576" i="8"/>
  <c r="L570" i="8"/>
  <c r="K570" i="8"/>
  <c r="L557" i="8"/>
  <c r="K557" i="8"/>
  <c r="L535" i="8"/>
  <c r="K535" i="8"/>
  <c r="L517" i="8"/>
  <c r="K517" i="8"/>
  <c r="L503" i="8"/>
  <c r="K503" i="8"/>
  <c r="L497" i="8"/>
  <c r="K497" i="8"/>
  <c r="L490" i="8"/>
  <c r="K490" i="8"/>
  <c r="L483" i="8"/>
  <c r="K483" i="8"/>
  <c r="L476" i="8"/>
  <c r="K476" i="8"/>
  <c r="L455" i="8"/>
  <c r="K455" i="8"/>
  <c r="L449" i="8"/>
  <c r="K449" i="8"/>
  <c r="L441" i="8"/>
  <c r="K441" i="8"/>
  <c r="L435" i="8"/>
  <c r="K435" i="8"/>
  <c r="L428" i="8"/>
  <c r="K428" i="8"/>
  <c r="L421" i="8"/>
  <c r="K421" i="8"/>
  <c r="L396" i="8"/>
  <c r="K396" i="8"/>
  <c r="L389" i="8"/>
  <c r="K389" i="8"/>
  <c r="L363" i="8"/>
  <c r="K363" i="8"/>
  <c r="L343" i="8"/>
  <c r="K343" i="8"/>
  <c r="L336" i="8"/>
  <c r="K336" i="8"/>
  <c r="L328" i="8"/>
  <c r="K328" i="8"/>
  <c r="L321" i="8"/>
  <c r="K321" i="8"/>
  <c r="L313" i="8"/>
  <c r="K313" i="8"/>
  <c r="L306" i="8"/>
  <c r="K306" i="8"/>
  <c r="L299" i="8"/>
  <c r="K299" i="8"/>
  <c r="L284" i="8"/>
  <c r="K284" i="8"/>
  <c r="L270" i="8"/>
  <c r="K270" i="8"/>
  <c r="L262" i="8"/>
  <c r="K262" i="8"/>
  <c r="L255" i="8"/>
  <c r="K255" i="8"/>
  <c r="L247" i="8"/>
  <c r="K247" i="8"/>
  <c r="L240" i="8"/>
  <c r="K240" i="8"/>
  <c r="L227" i="8"/>
  <c r="K227" i="8"/>
  <c r="L219" i="8"/>
  <c r="K219" i="8"/>
  <c r="L204" i="8"/>
  <c r="K204" i="8"/>
  <c r="L197" i="8"/>
  <c r="K197" i="8"/>
  <c r="L190" i="8"/>
  <c r="K190" i="8"/>
  <c r="L182" i="8"/>
  <c r="K182" i="8"/>
  <c r="L175" i="8"/>
  <c r="K175" i="8"/>
  <c r="L161" i="8"/>
  <c r="K161" i="8"/>
  <c r="L146" i="8"/>
  <c r="K146" i="8"/>
  <c r="L138" i="8"/>
  <c r="K138" i="8"/>
  <c r="L124" i="8"/>
  <c r="K124" i="8"/>
  <c r="L116" i="8"/>
  <c r="K116" i="8"/>
  <c r="L109" i="8"/>
  <c r="K109" i="8"/>
  <c r="L101" i="8"/>
  <c r="K101" i="8"/>
  <c r="L94" i="8"/>
  <c r="K94" i="8"/>
  <c r="L86" i="8"/>
  <c r="K86" i="8"/>
  <c r="L79" i="8"/>
  <c r="K79" i="8"/>
  <c r="L71" i="8"/>
  <c r="K71" i="8"/>
  <c r="L64" i="8"/>
  <c r="K64" i="8"/>
  <c r="L56" i="8"/>
  <c r="K56" i="8"/>
  <c r="L49" i="8"/>
  <c r="K49" i="8"/>
  <c r="L34" i="8"/>
  <c r="K34" i="8"/>
  <c r="K22" i="9"/>
  <c r="D22" i="9"/>
  <c r="L22" i="9"/>
  <c r="E22" i="9"/>
  <c r="E28" i="9" s="1"/>
  <c r="C22" i="9"/>
  <c r="F22" i="9"/>
  <c r="G22" i="9"/>
  <c r="H22" i="9"/>
  <c r="I22" i="9"/>
  <c r="J22" i="9"/>
  <c r="J13" i="8"/>
  <c r="K6" i="8"/>
  <c r="L6" i="8"/>
  <c r="K223" i="8"/>
  <c r="L489" i="8"/>
  <c r="K489" i="8"/>
  <c r="L475" i="8"/>
  <c r="K475" i="8"/>
  <c r="L461" i="8"/>
  <c r="K461" i="8"/>
  <c r="L448" i="8"/>
  <c r="K448" i="8"/>
  <c r="L427" i="8"/>
  <c r="K427" i="8"/>
  <c r="L415" i="8"/>
  <c r="K415" i="8"/>
  <c r="L395" i="8"/>
  <c r="K395" i="8"/>
  <c r="L383" i="8"/>
  <c r="K383" i="8"/>
  <c r="L362" i="8"/>
  <c r="K362" i="8"/>
  <c r="L349" i="8"/>
  <c r="K349" i="8"/>
  <c r="L335" i="8"/>
  <c r="K335" i="8"/>
  <c r="L327" i="8"/>
  <c r="K327" i="8"/>
  <c r="L320" i="8"/>
  <c r="K320" i="8"/>
  <c r="K312" i="8"/>
  <c r="L312" i="8"/>
  <c r="L305" i="8"/>
  <c r="K305" i="8"/>
  <c r="L298" i="8"/>
  <c r="K298" i="8"/>
  <c r="L291" i="8"/>
  <c r="K291" i="8"/>
  <c r="L283" i="8"/>
  <c r="K283" i="8"/>
  <c r="L269" i="8"/>
  <c r="K269" i="8"/>
  <c r="L261" i="8"/>
  <c r="K261" i="8"/>
  <c r="L254" i="8"/>
  <c r="K254" i="8"/>
  <c r="L246" i="8"/>
  <c r="K246" i="8"/>
  <c r="L226" i="8"/>
  <c r="K226" i="8"/>
  <c r="L218" i="8"/>
  <c r="K218" i="8"/>
  <c r="L211" i="8"/>
  <c r="K211" i="8"/>
  <c r="L203" i="8"/>
  <c r="K203" i="8"/>
  <c r="L189" i="8"/>
  <c r="K189" i="8"/>
  <c r="L181" i="8"/>
  <c r="K181" i="8"/>
  <c r="L174" i="8"/>
  <c r="K174" i="8"/>
  <c r="L167" i="8"/>
  <c r="K167" i="8"/>
  <c r="L160" i="8"/>
  <c r="K160" i="8"/>
  <c r="K152" i="8"/>
  <c r="L152" i="8"/>
  <c r="L145" i="8"/>
  <c r="K145" i="8"/>
  <c r="L131" i="8"/>
  <c r="K131" i="8"/>
  <c r="L123" i="8"/>
  <c r="K123" i="8"/>
  <c r="L108" i="8"/>
  <c r="K108" i="8"/>
  <c r="L93" i="8"/>
  <c r="K93" i="8"/>
  <c r="L85" i="8"/>
  <c r="K85" i="8"/>
  <c r="L78" i="8"/>
  <c r="K78" i="8"/>
  <c r="L70" i="8"/>
  <c r="K70" i="8"/>
  <c r="L55" i="8"/>
  <c r="K55" i="8"/>
  <c r="L48" i="8"/>
  <c r="K48" i="8"/>
  <c r="L40" i="8"/>
  <c r="K40" i="8"/>
  <c r="L33" i="8"/>
  <c r="K33" i="8"/>
  <c r="L27" i="8"/>
  <c r="K27" i="8"/>
  <c r="L12" i="8"/>
  <c r="K12" i="8"/>
  <c r="L5" i="8"/>
  <c r="K5" i="8"/>
  <c r="K63" i="8"/>
  <c r="M18" i="9"/>
  <c r="M19" i="9"/>
  <c r="M20" i="9"/>
  <c r="P8" i="3"/>
  <c r="P2" i="3"/>
  <c r="P13" i="3"/>
  <c r="P12" i="3"/>
  <c r="P6" i="3"/>
  <c r="P4" i="3"/>
  <c r="P7" i="3"/>
  <c r="D14" i="7"/>
  <c r="E17" i="7"/>
  <c r="E9" i="7"/>
  <c r="D13" i="7"/>
  <c r="E16" i="7"/>
  <c r="E8" i="7"/>
  <c r="B10" i="1" s="1"/>
  <c r="D12" i="7"/>
  <c r="E15" i="7"/>
  <c r="D11" i="7"/>
  <c r="P11" i="3"/>
  <c r="P3" i="3"/>
  <c r="D7" i="7"/>
  <c r="D10" i="7"/>
  <c r="P10" i="3"/>
  <c r="P9" i="3"/>
  <c r="C28" i="7"/>
  <c r="C27" i="7"/>
  <c r="C26" i="7"/>
  <c r="C25" i="7"/>
  <c r="F29" i="7"/>
  <c r="B33" i="1"/>
  <c r="B32" i="1"/>
  <c r="B31" i="1"/>
  <c r="B30" i="1"/>
  <c r="B29" i="1"/>
  <c r="B28" i="1"/>
  <c r="B27" i="1"/>
  <c r="B25" i="1"/>
  <c r="B17" i="1"/>
  <c r="B16" i="1"/>
  <c r="B15" i="1"/>
  <c r="B14" i="1"/>
  <c r="B9" i="1"/>
  <c r="B8" i="1"/>
  <c r="B7" i="1"/>
  <c r="B5" i="1"/>
  <c r="B4" i="1"/>
  <c r="B3" i="1"/>
  <c r="B2" i="1"/>
  <c r="J28" i="9" l="1"/>
  <c r="K28" i="9"/>
  <c r="I28" i="9"/>
  <c r="G28" i="9"/>
  <c r="L28" i="9"/>
  <c r="H28" i="9"/>
  <c r="C28" i="9"/>
  <c r="D28" i="9"/>
  <c r="F28" i="9"/>
  <c r="M21" i="9"/>
  <c r="F9" i="7"/>
  <c r="F17" i="7"/>
  <c r="M22" i="9"/>
  <c r="C34" i="9"/>
  <c r="B26" i="1" s="1"/>
  <c r="C35" i="9"/>
  <c r="C33" i="9"/>
  <c r="L4" i="8"/>
  <c r="K4" i="8"/>
  <c r="L382" i="8"/>
  <c r="K382" i="8"/>
  <c r="L13" i="8"/>
  <c r="K13" i="8"/>
  <c r="M23" i="9"/>
  <c r="F11" i="7"/>
  <c r="F14" i="7"/>
  <c r="F12" i="7"/>
  <c r="F10" i="7"/>
  <c r="F16" i="7"/>
  <c r="F7" i="7"/>
  <c r="F13" i="7"/>
  <c r="F8" i="7"/>
  <c r="B11" i="1" s="1"/>
  <c r="F15" i="7"/>
  <c r="M28" i="9" l="1"/>
  <c r="C6" i="9"/>
  <c r="B19" i="1"/>
  <c r="C9" i="9"/>
  <c r="B20" i="1"/>
  <c r="E25" i="7"/>
  <c r="D28" i="7"/>
  <c r="C12" i="10" s="1"/>
  <c r="E26" i="7"/>
  <c r="D24" i="7"/>
  <c r="E27" i="7"/>
  <c r="E28" i="7"/>
  <c r="E24" i="7"/>
  <c r="B13" i="1" s="1"/>
  <c r="D25" i="7"/>
  <c r="C9" i="10" s="1"/>
  <c r="D26" i="7"/>
  <c r="C10" i="10" s="1"/>
  <c r="D27" i="7"/>
  <c r="C11" i="10" s="1"/>
  <c r="B12" i="1" l="1"/>
  <c r="C8" i="10"/>
  <c r="C10" i="9"/>
  <c r="B24" i="1" s="1"/>
  <c r="B23" i="1"/>
  <c r="C8" i="9"/>
  <c r="B22" i="1" s="1"/>
  <c r="B2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AA289C-0F8F-41A2-A893-DBF85586CD76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<sst xmlns="http://schemas.openxmlformats.org/spreadsheetml/2006/main" count="222" uniqueCount="139">
  <si>
    <t>Ques Num</t>
  </si>
  <si>
    <t>Answer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</si>
  <si>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</si>
  <si>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</si>
  <si>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</si>
  <si>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</si>
  <si>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</si>
  <si>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</si>
  <si>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</si>
  <si>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</si>
  <si>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</si>
  <si>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</si>
  <si>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</si>
  <si>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</si>
  <si>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</si>
  <si>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</si>
  <si>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</si>
  <si>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</si>
  <si>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</si>
  <si>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</si>
  <si>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</si>
  <si>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</si>
  <si>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</si>
  <si>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</si>
  <si>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</si>
  <si>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</si>
  <si>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</si>
  <si>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</si>
  <si>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</si>
  <si>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</si>
  <si>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</si>
  <si>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</si>
  <si>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</si>
  <si>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</si>
  <si>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Understanding the scope of the test:</t>
  </si>
  <si>
    <t>Through a set of exercises, we will test the following class of formulae:
- Defining parameters of the model
- Setting up decision metrics of the model
- Analyzing model performance
- Interpreting model results</t>
  </si>
  <si>
    <t>Navigating through the test:</t>
  </si>
  <si>
    <r>
      <rPr>
        <sz val="10"/>
        <color theme="1"/>
        <rFont val="Arial"/>
      </rPr>
      <t>The order in which the exercises in the tabs are to be attempted are:
1. Data</t>
    </r>
    <r>
      <rPr>
        <b/>
        <sz val="10"/>
        <color theme="1"/>
        <rFont val="Arial"/>
      </rPr>
      <t xml:space="preserve">
</t>
    </r>
    <r>
      <rPr>
        <sz val="10"/>
        <color theme="1"/>
        <rFont val="Arial"/>
      </rPr>
      <t>2. Model / Data description
3. Correlation
4. Analysis
5. Control
6. Scoring &amp; assessment
7. Model summary
8. Interpretation of results</t>
    </r>
  </si>
  <si>
    <t>Understanding the color scheme</t>
  </si>
  <si>
    <t>Cells coloured yellow are to be answered using a formulae</t>
  </si>
  <si>
    <t>Cells coloured orange are to be answered by interpreting data tables (will be mentioned where relevant) or by doing additional calculations</t>
  </si>
  <si>
    <r>
      <rPr>
        <sz val="10"/>
        <color theme="1"/>
        <rFont val="Arial"/>
      </rPr>
      <t xml:space="preserve">Cells coloured grey will be prepopulated for you and are </t>
    </r>
    <r>
      <rPr>
        <b/>
        <sz val="10"/>
        <color theme="1"/>
        <rFont val="Arial"/>
      </rPr>
      <t>NOT TO BE EDITED</t>
    </r>
  </si>
  <si>
    <t>Understanding the evaluation format:</t>
  </si>
  <si>
    <r>
      <rPr>
        <sz val="10"/>
        <color theme="1"/>
        <rFont val="Arial"/>
      </rPr>
      <t xml:space="preserve">Number of Questions x Total marks of each question = Total Marks
- [30 Ques x 3 Marks = 30]
- [2 Ques x 5 Marks = 10]
Total Marks: 100
</t>
    </r>
    <r>
      <rPr>
        <b/>
        <sz val="10"/>
        <color theme="1"/>
        <rFont val="Arial"/>
      </rPr>
      <t>Zero marks will be accorded for wrong answers.
Zero marks will be accorded for questions answered without formulae (those highlighted yellow.</t>
    </r>
  </si>
  <si>
    <t>Basic hygeine and guidelines</t>
  </si>
  <si>
    <r>
      <rPr>
        <sz val="10"/>
        <color theme="1"/>
        <rFont val="Arial"/>
      </rPr>
      <t xml:space="preserve">- The test will be proctored and any kind of cheating will lead to strict disqualification
- For doing additional calculations, please create additional tabs with the following nomenclature: </t>
    </r>
    <r>
      <rPr>
        <b/>
        <i/>
        <sz val="10"/>
        <color theme="1"/>
        <rFont val="Arial"/>
      </rPr>
      <t xml:space="preserve">Rough tab.
</t>
    </r>
    <r>
      <rPr>
        <sz val="10"/>
        <color theme="1"/>
        <rFont val="Arial"/>
      </rPr>
      <t>- Avoid inserting/deleting additional rows/columns as it may lead to errors in the evaluation of your test and may lead to zero scores.
- Feel free to google formulae, concepts as per need.</t>
    </r>
  </si>
  <si>
    <t>Sample_ID</t>
  </si>
  <si>
    <t>fixed_acidity</t>
  </si>
  <si>
    <t>volatile_acidity</t>
  </si>
  <si>
    <t>citric_acid</t>
  </si>
  <si>
    <t>residual_sugar</t>
  </si>
  <si>
    <t>chlorides</t>
  </si>
  <si>
    <t>free_sulfur_dioxide</t>
  </si>
  <si>
    <t>total_sulfur_dioxide</t>
  </si>
  <si>
    <t>density</t>
  </si>
  <si>
    <t>pH</t>
  </si>
  <si>
    <t>sulphates</t>
  </si>
  <si>
    <t>alcohol</t>
  </si>
  <si>
    <t>quality</t>
  </si>
  <si>
    <t>Dataset</t>
  </si>
  <si>
    <r>
      <rPr>
        <sz val="10"/>
        <color theme="1"/>
        <rFont val="Arial"/>
      </rPr>
      <t xml:space="preserve">The data set provided in this exercise contains </t>
    </r>
    <r>
      <rPr>
        <b/>
        <sz val="10"/>
        <color theme="1"/>
        <rFont val="Arial"/>
      </rPr>
      <t xml:space="preserve">11 physiochemical indicators </t>
    </r>
    <r>
      <rPr>
        <sz val="10"/>
        <color theme="1"/>
        <rFont val="Arial"/>
      </rPr>
      <t xml:space="preserve">which determine the </t>
    </r>
    <r>
      <rPr>
        <b/>
        <sz val="10"/>
        <color theme="1"/>
        <rFont val="Arial"/>
      </rPr>
      <t>quality</t>
    </r>
    <r>
      <rPr>
        <sz val="10"/>
        <color theme="1"/>
        <rFont val="Arial"/>
      </rPr>
      <t xml:space="preserve"> of a sample of wine.
Each row in this dataset contains the values of the </t>
    </r>
    <r>
      <rPr>
        <b/>
        <sz val="10"/>
        <color theme="1"/>
        <rFont val="Arial"/>
      </rPr>
      <t xml:space="preserve">11 physiochemical indicators </t>
    </r>
    <r>
      <rPr>
        <sz val="10"/>
        <color theme="1"/>
        <rFont val="Arial"/>
      </rPr>
      <t xml:space="preserve">and </t>
    </r>
    <r>
      <rPr>
        <b/>
        <sz val="10"/>
        <color theme="1"/>
        <rFont val="Arial"/>
      </rPr>
      <t xml:space="preserve">quality </t>
    </r>
    <r>
      <rPr>
        <sz val="10"/>
        <color theme="1"/>
        <rFont val="Arial"/>
      </rPr>
      <t>score (on a 0 to 10 scale) of the sample</t>
    </r>
  </si>
  <si>
    <r>
      <rPr>
        <b/>
        <sz val="10"/>
        <color theme="1"/>
        <rFont val="Arial"/>
      </rPr>
      <t>Input variables (based on physicochemical tests):</t>
    </r>
    <r>
      <rPr>
        <sz val="10"/>
        <color theme="1"/>
        <rFont val="Arial"/>
      </rPr>
      <t xml:space="preserve">
1 - fixed acidity
2 - volatile acidity
3 - citric acid
4 - residual sugar
5 - chlorides
6 - free sulfur dioxide
7 - total sulfur dioxide
8 - density
9 - pH
10 - sulphates
11 - alcohol</t>
    </r>
  </si>
  <si>
    <r>
      <rPr>
        <b/>
        <sz val="10"/>
        <color rgb="FF000000"/>
        <rFont val="Arial"/>
      </rPr>
      <t xml:space="preserve">Output variable (based on sensory data): 
</t>
    </r>
    <r>
      <rPr>
        <sz val="10"/>
        <color rgb="FF000000"/>
        <rFont val="Arial"/>
      </rPr>
      <t xml:space="preserve">
12 - quality (score between 0 and 10)</t>
    </r>
  </si>
  <si>
    <t>Objective</t>
  </si>
  <si>
    <r>
      <rPr>
        <sz val="10"/>
        <color theme="1"/>
        <rFont val="Arial"/>
      </rPr>
      <t xml:space="preserve">The objectives of this exercise are as listed below:
1. Determine the </t>
    </r>
    <r>
      <rPr>
        <b/>
        <sz val="10"/>
        <color theme="1"/>
        <rFont val="Arial"/>
      </rPr>
      <t xml:space="preserve">top 5 physiochemical indicators </t>
    </r>
    <r>
      <rPr>
        <sz val="10"/>
        <color theme="1"/>
        <rFont val="Arial"/>
      </rPr>
      <t xml:space="preserve">which show the largest correlation with the </t>
    </r>
    <r>
      <rPr>
        <b/>
        <sz val="10"/>
        <color theme="1"/>
        <rFont val="Arial"/>
      </rPr>
      <t xml:space="preserve">quality </t>
    </r>
    <r>
      <rPr>
        <sz val="10"/>
        <color theme="1"/>
        <rFont val="Arial"/>
      </rPr>
      <t xml:space="preserve">of the wine sample.
2. Construct a model based on the </t>
    </r>
    <r>
      <rPr>
        <b/>
        <sz val="10"/>
        <color theme="1"/>
        <rFont val="Arial"/>
      </rPr>
      <t xml:space="preserve">top 5 physiochemical indicators </t>
    </r>
    <r>
      <rPr>
        <sz val="10"/>
        <color theme="1"/>
        <rFont val="Arial"/>
      </rPr>
      <t>that predict a wine sample's</t>
    </r>
    <r>
      <rPr>
        <b/>
        <sz val="10"/>
        <color theme="1"/>
        <rFont val="Arial"/>
      </rPr>
      <t xml:space="preserve"> quality</t>
    </r>
    <r>
      <rPr>
        <sz val="10"/>
        <color theme="1"/>
        <rFont val="Arial"/>
      </rPr>
      <t xml:space="preserve">.
3. Analyze the </t>
    </r>
    <r>
      <rPr>
        <b/>
        <sz val="10"/>
        <color theme="1"/>
        <rFont val="Arial"/>
      </rPr>
      <t>performance</t>
    </r>
    <r>
      <rPr>
        <sz val="10"/>
        <color theme="1"/>
        <rFont val="Arial"/>
      </rPr>
      <t xml:space="preserve"> of the model.
4. Interpret the results of the model to determine the </t>
    </r>
    <r>
      <rPr>
        <b/>
        <sz val="10"/>
        <color theme="1"/>
        <rFont val="Arial"/>
      </rPr>
      <t>range</t>
    </r>
    <r>
      <rPr>
        <sz val="10"/>
        <color theme="1"/>
        <rFont val="Arial"/>
      </rPr>
      <t xml:space="preserve"> for each </t>
    </r>
    <r>
      <rPr>
        <b/>
        <sz val="10"/>
        <color theme="1"/>
        <rFont val="Arial"/>
      </rPr>
      <t xml:space="preserve">physiochemical indicator </t>
    </r>
    <r>
      <rPr>
        <sz val="10"/>
        <color theme="1"/>
        <rFont val="Arial"/>
      </rPr>
      <t>which will produce a good wine.</t>
    </r>
  </si>
  <si>
    <r>
      <rPr>
        <sz val="10"/>
        <color theme="1"/>
        <rFont val="Arial"/>
      </rPr>
      <t xml:space="preserve">We will start by constructing a correlation matrix which will help us understand the correlation between different physiochemical indicators. Populate the </t>
    </r>
    <r>
      <rPr>
        <b/>
        <i/>
        <sz val="10"/>
        <color theme="1"/>
        <rFont val="Arial"/>
      </rPr>
      <t xml:space="preserve">Correlation_Matrix </t>
    </r>
    <r>
      <rPr>
        <sz val="10"/>
        <color theme="1"/>
        <rFont val="Arial"/>
      </rPr>
      <t xml:space="preserve">and answer the questions based on the same. Apply conditional formatting on the </t>
    </r>
    <r>
      <rPr>
        <b/>
        <sz val="10"/>
        <color theme="1"/>
        <rFont val="Arial"/>
      </rPr>
      <t xml:space="preserve">correlation matrix </t>
    </r>
    <r>
      <rPr>
        <sz val="10"/>
        <color theme="1"/>
        <rFont val="Arial"/>
      </rPr>
      <t xml:space="preserve">showing least value in </t>
    </r>
    <r>
      <rPr>
        <b/>
        <sz val="10"/>
        <color theme="1"/>
        <rFont val="Arial"/>
      </rPr>
      <t xml:space="preserve">red </t>
    </r>
    <r>
      <rPr>
        <sz val="10"/>
        <color theme="1"/>
        <rFont val="Arial"/>
      </rPr>
      <t xml:space="preserve">and highest value in </t>
    </r>
    <r>
      <rPr>
        <b/>
        <sz val="10"/>
        <color theme="1"/>
        <rFont val="Arial"/>
      </rPr>
      <t xml:space="preserve">green.
</t>
    </r>
    <r>
      <rPr>
        <sz val="10"/>
        <color theme="1"/>
        <rFont val="Arial"/>
      </rPr>
      <t>The table contains correlation coefficient for each combination of indicators.</t>
    </r>
  </si>
  <si>
    <t>Correlation_Matrix</t>
  </si>
  <si>
    <t>Hint: Construct name ranges for each column in the data provided to easily construct the correlation matrix.</t>
  </si>
  <si>
    <r>
      <rPr>
        <sz val="10"/>
        <color theme="1"/>
        <rFont val="Arial"/>
      </rPr>
      <t xml:space="preserve">Which parameter has the largest positive correlation with </t>
    </r>
    <r>
      <rPr>
        <b/>
        <sz val="10"/>
        <color theme="1"/>
        <rFont val="Arial"/>
      </rPr>
      <t>quality?</t>
    </r>
  </si>
  <si>
    <r>
      <rPr>
        <sz val="10"/>
        <color theme="1"/>
        <rFont val="Arial"/>
      </rPr>
      <t xml:space="preserve">Which parameter has the largest negative correlation with </t>
    </r>
    <r>
      <rPr>
        <b/>
        <sz val="10"/>
        <color theme="1"/>
        <rFont val="Arial"/>
      </rPr>
      <t>quality?</t>
    </r>
  </si>
  <si>
    <r>
      <rPr>
        <sz val="10"/>
        <color theme="1"/>
        <rFont val="Arial"/>
      </rPr>
      <t xml:space="preserve">What is the nature of the relationship between </t>
    </r>
    <r>
      <rPr>
        <b/>
        <sz val="10"/>
        <color theme="1"/>
        <rFont val="Arial"/>
      </rPr>
      <t xml:space="preserve">fixed acidity </t>
    </r>
    <r>
      <rPr>
        <sz val="10"/>
        <color theme="1"/>
        <rFont val="Arial"/>
      </rPr>
      <t xml:space="preserve">and </t>
    </r>
    <r>
      <rPr>
        <b/>
        <sz val="10"/>
        <color theme="1"/>
        <rFont val="Arial"/>
      </rPr>
      <t>volatile acidity?</t>
    </r>
  </si>
  <si>
    <r>
      <rPr>
        <i/>
        <sz val="10"/>
        <color theme="1"/>
        <rFont val="Arial"/>
      </rPr>
      <t xml:space="preserve">Populate the correlation of each </t>
    </r>
    <r>
      <rPr>
        <b/>
        <i/>
        <sz val="10"/>
        <color theme="1"/>
        <rFont val="Arial"/>
      </rPr>
      <t xml:space="preserve">indicator </t>
    </r>
    <r>
      <rPr>
        <i/>
        <sz val="10"/>
        <color theme="1"/>
        <rFont val="Arial"/>
      </rPr>
      <t xml:space="preserve">with </t>
    </r>
    <r>
      <rPr>
        <b/>
        <i/>
        <sz val="10"/>
        <color theme="1"/>
        <rFont val="Arial"/>
      </rPr>
      <t xml:space="preserve">quality </t>
    </r>
    <r>
      <rPr>
        <i/>
        <sz val="10"/>
        <color theme="1"/>
        <rFont val="Arial"/>
      </rPr>
      <t>in the column below</t>
    </r>
  </si>
  <si>
    <r>
      <rPr>
        <i/>
        <sz val="10"/>
        <color theme="1"/>
        <rFont val="Arial"/>
      </rPr>
      <t xml:space="preserve">Populate the </t>
    </r>
    <r>
      <rPr>
        <b/>
        <i/>
        <sz val="10"/>
        <color theme="1"/>
        <rFont val="Arial"/>
      </rPr>
      <t xml:space="preserve">absolute value </t>
    </r>
    <r>
      <rPr>
        <i/>
        <sz val="10"/>
        <color theme="1"/>
        <rFont val="Arial"/>
      </rPr>
      <t>of the correlation in the column below</t>
    </r>
  </si>
  <si>
    <r>
      <rPr>
        <i/>
        <sz val="10"/>
        <color theme="1"/>
        <rFont val="Arial"/>
      </rPr>
      <t xml:space="preserve">Populate </t>
    </r>
    <r>
      <rPr>
        <b/>
        <i/>
        <sz val="10"/>
        <color theme="1"/>
        <rFont val="Arial"/>
      </rPr>
      <t>"Positive"</t>
    </r>
    <r>
      <rPr>
        <i/>
        <sz val="10"/>
        <color theme="1"/>
        <rFont val="Arial"/>
      </rPr>
      <t xml:space="preserve"> if the value in column </t>
    </r>
    <r>
      <rPr>
        <b/>
        <i/>
        <sz val="10"/>
        <color theme="1"/>
        <rFont val="Arial"/>
      </rPr>
      <t xml:space="preserve">Correl_Quality </t>
    </r>
    <r>
      <rPr>
        <i/>
        <sz val="10"/>
        <color theme="1"/>
        <rFont val="Arial"/>
      </rPr>
      <t xml:space="preserve">is greater than </t>
    </r>
    <r>
      <rPr>
        <b/>
        <i/>
        <sz val="10"/>
        <color theme="1"/>
        <rFont val="Arial"/>
      </rPr>
      <t xml:space="preserve">0, </t>
    </r>
    <r>
      <rPr>
        <i/>
        <sz val="10"/>
        <color theme="1"/>
        <rFont val="Arial"/>
      </rPr>
      <t xml:space="preserve">otherwise, populate </t>
    </r>
    <r>
      <rPr>
        <b/>
        <i/>
        <sz val="10"/>
        <color theme="1"/>
        <rFont val="Arial"/>
      </rPr>
      <t>"Negative"</t>
    </r>
  </si>
  <si>
    <r>
      <rPr>
        <i/>
        <sz val="10"/>
        <color theme="1"/>
        <rFont val="Arial"/>
      </rPr>
      <t xml:space="preserve">Calculate the rank of each physiochemical indicator based on column </t>
    </r>
    <r>
      <rPr>
        <b/>
        <i/>
        <sz val="10"/>
        <color theme="1"/>
        <rFont val="Arial"/>
      </rPr>
      <t xml:space="preserve">Abs_Correl_Quality. </t>
    </r>
    <r>
      <rPr>
        <i/>
        <sz val="10"/>
        <color theme="1"/>
        <rFont val="Arial"/>
      </rPr>
      <t>Largest value to have rank 1</t>
    </r>
  </si>
  <si>
    <t>Correlation analysis</t>
  </si>
  <si>
    <t>Indicator</t>
  </si>
  <si>
    <t>Correl_Quality</t>
  </si>
  <si>
    <t>Abs_Correl_Quality</t>
  </si>
  <si>
    <t>Relationship</t>
  </si>
  <si>
    <t>Rank</t>
  </si>
  <si>
    <r>
      <rPr>
        <i/>
        <sz val="10"/>
        <color theme="1"/>
        <rFont val="Arial"/>
      </rPr>
      <t xml:space="preserve">Populate the top 5 parameters in the column </t>
    </r>
    <r>
      <rPr>
        <b/>
        <i/>
        <sz val="10"/>
        <color theme="1"/>
        <rFont val="Arial"/>
      </rPr>
      <t xml:space="preserve">Top 5 Parameters </t>
    </r>
    <r>
      <rPr>
        <i/>
        <sz val="10"/>
        <color theme="1"/>
        <rFont val="Arial"/>
      </rPr>
      <t xml:space="preserve">based on the </t>
    </r>
    <r>
      <rPr>
        <b/>
        <i/>
        <sz val="10"/>
        <color theme="1"/>
        <rFont val="Arial"/>
      </rPr>
      <t xml:space="preserve">Rank </t>
    </r>
    <r>
      <rPr>
        <i/>
        <sz val="10"/>
        <color theme="1"/>
        <rFont val="Arial"/>
      </rPr>
      <t xml:space="preserve">calculated in the above table </t>
    </r>
    <r>
      <rPr>
        <b/>
        <i/>
        <sz val="10"/>
        <color theme="1"/>
        <rFont val="Arial"/>
      </rPr>
      <t>Correlation analysis</t>
    </r>
  </si>
  <si>
    <r>
      <rPr>
        <i/>
        <sz val="10"/>
        <color theme="1"/>
        <rFont val="Arial"/>
      </rPr>
      <t xml:space="preserve">Populate the </t>
    </r>
    <r>
      <rPr>
        <b/>
        <i/>
        <sz val="10"/>
        <color theme="1"/>
        <rFont val="Arial"/>
      </rPr>
      <t xml:space="preserve">Relationship </t>
    </r>
    <r>
      <rPr>
        <i/>
        <sz val="10"/>
        <color theme="1"/>
        <rFont val="Arial"/>
      </rPr>
      <t xml:space="preserve">based on the above table </t>
    </r>
    <r>
      <rPr>
        <b/>
        <i/>
        <sz val="10"/>
        <color theme="1"/>
        <rFont val="Arial"/>
      </rPr>
      <t>Correlation Analysis</t>
    </r>
  </si>
  <si>
    <t>Top 5 indicators</t>
  </si>
  <si>
    <t>Top 5 Parameters</t>
  </si>
  <si>
    <t>Weight</t>
  </si>
  <si>
    <t>Score_Parameter 1</t>
  </si>
  <si>
    <t>Score_Parameter 2</t>
  </si>
  <si>
    <t>Score_Parameter 3</t>
  </si>
  <si>
    <t>Score_Parameter 4</t>
  </si>
  <si>
    <t>Score_Parameter 5</t>
  </si>
  <si>
    <r>
      <rPr>
        <sz val="10"/>
        <color theme="1"/>
        <rFont val="Arial"/>
      </rPr>
      <t>Populate the</t>
    </r>
    <r>
      <rPr>
        <b/>
        <sz val="10"/>
        <color theme="1"/>
        <rFont val="Arial"/>
      </rPr>
      <t xml:space="preserve"> normalized scores </t>
    </r>
    <r>
      <rPr>
        <sz val="10"/>
        <color theme="1"/>
        <rFont val="Arial"/>
      </rPr>
      <t xml:space="preserve">for the </t>
    </r>
    <r>
      <rPr>
        <b/>
        <sz val="10"/>
        <color theme="1"/>
        <rFont val="Arial"/>
      </rPr>
      <t>physiochemical indicators</t>
    </r>
    <r>
      <rPr>
        <sz val="10"/>
        <color theme="1"/>
        <rFont val="Arial"/>
      </rPr>
      <t xml:space="preserve"> which have been identified as </t>
    </r>
    <r>
      <rPr>
        <b/>
        <sz val="10"/>
        <color theme="1"/>
        <rFont val="Arial"/>
      </rPr>
      <t xml:space="preserve">Score_Parameter 1, Score_Parameter 2, Score_Parameter 3, Score_Parameter 4 and Score_Parameter 5 </t>
    </r>
    <r>
      <rPr>
        <sz val="10"/>
        <color theme="1"/>
        <rFont val="Arial"/>
      </rPr>
      <t>in the columns below.</t>
    </r>
  </si>
  <si>
    <r>
      <rPr>
        <sz val="10"/>
        <color theme="1"/>
        <rFont val="Arial"/>
      </rPr>
      <t xml:space="preserve">Calculate the weighted sum of the </t>
    </r>
    <r>
      <rPr>
        <b/>
        <sz val="10"/>
        <color theme="1"/>
        <rFont val="Arial"/>
      </rPr>
      <t xml:space="preserve">5 score parameters (in columns B, C, D, E and F) </t>
    </r>
    <r>
      <rPr>
        <sz val="10"/>
        <color theme="1"/>
        <rFont val="Arial"/>
      </rPr>
      <t xml:space="preserve">using weights in </t>
    </r>
    <r>
      <rPr>
        <b/>
        <sz val="10"/>
        <color theme="1"/>
        <rFont val="Arial"/>
      </rPr>
      <t xml:space="preserve">Weight </t>
    </r>
    <r>
      <rPr>
        <sz val="10"/>
        <color theme="1"/>
        <rFont val="Arial"/>
      </rPr>
      <t xml:space="preserve">column of </t>
    </r>
    <r>
      <rPr>
        <b/>
        <sz val="10"/>
        <color theme="1"/>
        <rFont val="Arial"/>
      </rPr>
      <t xml:space="preserve">Top 5 indicators </t>
    </r>
    <r>
      <rPr>
        <sz val="10"/>
        <color theme="1"/>
        <rFont val="Arial"/>
      </rPr>
      <t xml:space="preserve">table of </t>
    </r>
    <r>
      <rPr>
        <b/>
        <sz val="10"/>
        <color theme="1"/>
        <rFont val="Arial"/>
      </rPr>
      <t xml:space="preserve">5. Control </t>
    </r>
    <r>
      <rPr>
        <sz val="10"/>
        <color theme="1"/>
        <rFont val="Arial"/>
      </rPr>
      <t>tab.</t>
    </r>
  </si>
  <si>
    <r>
      <rPr>
        <sz val="10"/>
        <color theme="1"/>
        <rFont val="Arial"/>
      </rPr>
      <t xml:space="preserve">Formula for </t>
    </r>
    <r>
      <rPr>
        <b/>
        <sz val="10"/>
        <color theme="1"/>
        <rFont val="Arial"/>
      </rPr>
      <t xml:space="preserve">pred_quality </t>
    </r>
    <r>
      <rPr>
        <sz val="10"/>
        <color theme="1"/>
        <rFont val="Arial"/>
      </rPr>
      <t>column:
round(3 + final_score*5)</t>
    </r>
  </si>
  <si>
    <r>
      <rPr>
        <sz val="10"/>
        <color theme="1"/>
        <rFont val="Arial"/>
      </rPr>
      <t xml:space="preserve">Populate the </t>
    </r>
    <r>
      <rPr>
        <b/>
        <sz val="10"/>
        <color theme="1"/>
        <rFont val="Arial"/>
      </rPr>
      <t xml:space="preserve">quality </t>
    </r>
    <r>
      <rPr>
        <sz val="10"/>
        <color theme="1"/>
        <rFont val="Arial"/>
      </rPr>
      <t xml:space="preserve">of each </t>
    </r>
    <r>
      <rPr>
        <b/>
        <sz val="10"/>
        <color theme="1"/>
        <rFont val="Arial"/>
      </rPr>
      <t xml:space="preserve">Sample_ID </t>
    </r>
    <r>
      <rPr>
        <sz val="10"/>
        <color theme="1"/>
        <rFont val="Arial"/>
      </rPr>
      <t xml:space="preserve">from the </t>
    </r>
    <r>
      <rPr>
        <b/>
        <sz val="10"/>
        <color theme="1"/>
        <rFont val="Arial"/>
      </rPr>
      <t xml:space="preserve">quality </t>
    </r>
    <r>
      <rPr>
        <sz val="10"/>
        <color theme="1"/>
        <rFont val="Arial"/>
      </rPr>
      <t xml:space="preserve">column of the </t>
    </r>
    <r>
      <rPr>
        <b/>
        <sz val="10"/>
        <color theme="1"/>
        <rFont val="Arial"/>
      </rPr>
      <t xml:space="preserve">1.1 Data </t>
    </r>
    <r>
      <rPr>
        <sz val="10"/>
        <color theme="1"/>
        <rFont val="Arial"/>
      </rPr>
      <t>tab</t>
    </r>
  </si>
  <si>
    <r>
      <rPr>
        <sz val="10"/>
        <color theme="1"/>
        <rFont val="Arial"/>
      </rPr>
      <t xml:space="preserve">absolute value of </t>
    </r>
    <r>
      <rPr>
        <b/>
        <sz val="10"/>
        <color theme="1"/>
        <rFont val="Arial"/>
      </rPr>
      <t>(pred_quality - actual quality)</t>
    </r>
  </si>
  <si>
    <r>
      <rPr>
        <sz val="10"/>
        <color theme="1"/>
        <rFont val="Arial"/>
      </rPr>
      <t xml:space="preserve">square of </t>
    </r>
    <r>
      <rPr>
        <b/>
        <sz val="10"/>
        <color theme="1"/>
        <rFont val="Arial"/>
      </rPr>
      <t>abs_value_diff</t>
    </r>
  </si>
  <si>
    <r>
      <rPr>
        <sz val="10"/>
        <color theme="1"/>
        <rFont val="Arial"/>
      </rPr>
      <t xml:space="preserve">populate </t>
    </r>
    <r>
      <rPr>
        <b/>
        <sz val="10"/>
        <color theme="1"/>
        <rFont val="Arial"/>
      </rPr>
      <t xml:space="preserve">1 </t>
    </r>
    <r>
      <rPr>
        <sz val="10"/>
        <color theme="1"/>
        <rFont val="Arial"/>
      </rPr>
      <t xml:space="preserve">if </t>
    </r>
    <r>
      <rPr>
        <b/>
        <sz val="10"/>
        <color theme="1"/>
        <rFont val="Arial"/>
      </rPr>
      <t xml:space="preserve">pred_quality = actual_quality, </t>
    </r>
    <r>
      <rPr>
        <sz val="10"/>
        <color theme="1"/>
        <rFont val="Arial"/>
      </rPr>
      <t xml:space="preserve">else populate </t>
    </r>
    <r>
      <rPr>
        <b/>
        <sz val="10"/>
        <color theme="1"/>
        <rFont val="Arial"/>
      </rPr>
      <t>0</t>
    </r>
  </si>
  <si>
    <t>final_score</t>
  </si>
  <si>
    <t>pred_quality</t>
  </si>
  <si>
    <t>actual_quality</t>
  </si>
  <si>
    <t>abs_value_diff</t>
  </si>
  <si>
    <t>value_diff_sq</t>
  </si>
  <si>
    <t>pred_flag</t>
  </si>
  <si>
    <t>Error Calculation</t>
  </si>
  <si>
    <r>
      <rPr>
        <sz val="10"/>
        <color theme="1"/>
        <rFont val="Arial"/>
      </rPr>
      <t xml:space="preserve">In the table below, we will calculate the RMSE for the model. 
MSE stands for </t>
    </r>
    <r>
      <rPr>
        <b/>
        <sz val="10"/>
        <color theme="1"/>
        <rFont val="Arial"/>
      </rPr>
      <t xml:space="preserve">Mean Square Error </t>
    </r>
    <r>
      <rPr>
        <sz val="10"/>
        <color theme="1"/>
        <rFont val="Arial"/>
      </rPr>
      <t xml:space="preserve">and estimates the error of the model. Lower the </t>
    </r>
    <r>
      <rPr>
        <b/>
        <sz val="10"/>
        <color theme="1"/>
        <rFont val="Arial"/>
      </rPr>
      <t xml:space="preserve">MSE </t>
    </r>
    <r>
      <rPr>
        <sz val="10"/>
        <color theme="1"/>
        <rFont val="Arial"/>
      </rPr>
      <t>better the model performance.</t>
    </r>
  </si>
  <si>
    <t>Sum of square values</t>
  </si>
  <si>
    <r>
      <rPr>
        <i/>
        <sz val="10"/>
        <color theme="1"/>
        <rFont val="Arial"/>
      </rPr>
      <t>sum of the column</t>
    </r>
    <r>
      <rPr>
        <b/>
        <i/>
        <sz val="10"/>
        <color theme="1"/>
        <rFont val="Arial"/>
      </rPr>
      <t xml:space="preserve"> value_diff_sq </t>
    </r>
    <r>
      <rPr>
        <i/>
        <sz val="10"/>
        <color theme="1"/>
        <rFont val="Arial"/>
      </rPr>
      <t xml:space="preserve">in </t>
    </r>
    <r>
      <rPr>
        <b/>
        <i/>
        <sz val="10"/>
        <color theme="1"/>
        <rFont val="Arial"/>
      </rPr>
      <t xml:space="preserve">6. Scoring &amp; assessment </t>
    </r>
    <r>
      <rPr>
        <i/>
        <sz val="10"/>
        <color theme="1"/>
        <rFont val="Arial"/>
      </rPr>
      <t>tab</t>
    </r>
  </si>
  <si>
    <t>Total count of samples</t>
  </si>
  <si>
    <t>total count of samples</t>
  </si>
  <si>
    <t>MSE</t>
  </si>
  <si>
    <t>Sum of square values / Count of Samples</t>
  </si>
  <si>
    <t>Correctly predicted values</t>
  </si>
  <si>
    <r>
      <rPr>
        <i/>
        <sz val="10"/>
        <color theme="1"/>
        <rFont val="Arial"/>
      </rPr>
      <t xml:space="preserve">count of the samples with </t>
    </r>
    <r>
      <rPr>
        <b/>
        <i/>
        <sz val="10"/>
        <color theme="1"/>
        <rFont val="Arial"/>
      </rPr>
      <t>1</t>
    </r>
    <r>
      <rPr>
        <i/>
        <sz val="10"/>
        <color theme="1"/>
        <rFont val="Arial"/>
      </rPr>
      <t xml:space="preserve"> in the column</t>
    </r>
    <r>
      <rPr>
        <b/>
        <i/>
        <sz val="10"/>
        <color theme="1"/>
        <rFont val="Arial"/>
      </rPr>
      <t xml:space="preserve"> pred_flag </t>
    </r>
    <r>
      <rPr>
        <i/>
        <sz val="10"/>
        <color theme="1"/>
        <rFont val="Arial"/>
      </rPr>
      <t xml:space="preserve">in </t>
    </r>
    <r>
      <rPr>
        <b/>
        <i/>
        <sz val="10"/>
        <color theme="1"/>
        <rFont val="Arial"/>
      </rPr>
      <t xml:space="preserve">6. Scoring &amp; assessment </t>
    </r>
    <r>
      <rPr>
        <i/>
        <sz val="10"/>
        <color theme="1"/>
        <rFont val="Arial"/>
      </rPr>
      <t>tab</t>
    </r>
  </si>
  <si>
    <t>Accuracy</t>
  </si>
  <si>
    <t>Correctly predicted samples / Total count of samples</t>
  </si>
  <si>
    <r>
      <rPr>
        <sz val="10"/>
        <color theme="1"/>
        <rFont val="Arial"/>
      </rPr>
      <t xml:space="preserve">In the table below, we will compare the </t>
    </r>
    <r>
      <rPr>
        <b/>
        <sz val="10"/>
        <color theme="1"/>
        <rFont val="Arial"/>
      </rPr>
      <t xml:space="preserve">actual vs predicted </t>
    </r>
    <r>
      <rPr>
        <sz val="10"/>
        <color theme="1"/>
        <rFont val="Arial"/>
      </rPr>
      <t xml:space="preserve">values of </t>
    </r>
    <r>
      <rPr>
        <b/>
        <sz val="10"/>
        <color theme="1"/>
        <rFont val="Arial"/>
      </rPr>
      <t xml:space="preserve">quality. </t>
    </r>
    <r>
      <rPr>
        <sz val="10"/>
        <color theme="1"/>
        <rFont val="Arial"/>
      </rPr>
      <t xml:space="preserve">In the columns (of row 17), the values represent </t>
    </r>
    <r>
      <rPr>
        <b/>
        <sz val="10"/>
        <color theme="1"/>
        <rFont val="Arial"/>
      </rPr>
      <t xml:space="preserve">actual values of quality, </t>
    </r>
    <r>
      <rPr>
        <sz val="10"/>
        <color theme="1"/>
        <rFont val="Arial"/>
      </rPr>
      <t xml:space="preserve">while the values in rows (of column B) represent </t>
    </r>
    <r>
      <rPr>
        <b/>
        <sz val="10"/>
        <color theme="1"/>
        <rFont val="Arial"/>
      </rPr>
      <t xml:space="preserve">predicted values of quality.
</t>
    </r>
    <r>
      <rPr>
        <sz val="10"/>
        <color theme="1"/>
        <rFont val="Arial"/>
      </rPr>
      <t xml:space="preserve">The table should contain the </t>
    </r>
    <r>
      <rPr>
        <b/>
        <sz val="10"/>
        <color theme="1"/>
        <rFont val="Arial"/>
      </rPr>
      <t xml:space="preserve">count of samples </t>
    </r>
    <r>
      <rPr>
        <sz val="10"/>
        <color theme="1"/>
        <rFont val="Arial"/>
      </rPr>
      <t xml:space="preserve">for each combination of </t>
    </r>
    <r>
      <rPr>
        <b/>
        <sz val="10"/>
        <color theme="1"/>
        <rFont val="Arial"/>
      </rPr>
      <t>actual and predicted quality scores.</t>
    </r>
  </si>
  <si>
    <t>Actual vs predicted values</t>
  </si>
  <si>
    <t>Actual &gt;&gt;</t>
  </si>
  <si>
    <t>Pred</t>
  </si>
  <si>
    <t>Total</t>
  </si>
  <si>
    <r>
      <rPr>
        <sz val="10"/>
        <color theme="1"/>
        <rFont val="Arial"/>
      </rPr>
      <t xml:space="preserve">In the table below, we will calculate the </t>
    </r>
    <r>
      <rPr>
        <b/>
        <sz val="10"/>
        <color theme="1"/>
        <rFont val="Arial"/>
      </rPr>
      <t>count of samples</t>
    </r>
    <r>
      <rPr>
        <sz val="10"/>
        <color theme="1"/>
        <rFont val="Arial"/>
      </rPr>
      <t xml:space="preserve"> for each value of deviation (e.g. the value in C34 represents the count of samples where the absolute value of the difference between </t>
    </r>
    <r>
      <rPr>
        <b/>
        <sz val="10"/>
        <color theme="1"/>
        <rFont val="Arial"/>
      </rPr>
      <t>actual and predicted values is 1)</t>
    </r>
    <r>
      <rPr>
        <sz val="10"/>
        <color theme="1"/>
        <rFont val="Arial"/>
      </rPr>
      <t xml:space="preserve">
Refer to </t>
    </r>
    <r>
      <rPr>
        <b/>
        <sz val="10"/>
        <color theme="1"/>
        <rFont val="Arial"/>
      </rPr>
      <t xml:space="preserve">6. Scoring and assessment </t>
    </r>
    <r>
      <rPr>
        <sz val="10"/>
        <color theme="1"/>
        <rFont val="Arial"/>
      </rPr>
      <t>tab</t>
    </r>
  </si>
  <si>
    <t>count</t>
  </si>
  <si>
    <t>True / False: For samples with quality 4 &amp; 5, the model tends to predict higher values as compared to actual values of quality</t>
  </si>
  <si>
    <t>True / False: For samples with quality 7 &amp; 8, the model tends to predict higher values as compared to actual values of quality</t>
  </si>
  <si>
    <r>
      <rPr>
        <sz val="10"/>
        <color theme="1"/>
        <rFont val="Arial"/>
      </rPr>
      <t xml:space="preserve">Let us assume that the model built by us has acceptable performance and the </t>
    </r>
    <r>
      <rPr>
        <b/>
        <sz val="10"/>
        <color theme="1"/>
        <rFont val="Arial"/>
      </rPr>
      <t xml:space="preserve">top 5 parameters </t>
    </r>
    <r>
      <rPr>
        <sz val="10"/>
        <color theme="1"/>
        <rFont val="Arial"/>
      </rPr>
      <t xml:space="preserve">identified are actually the parameters which are the best determinants of the value of </t>
    </r>
    <r>
      <rPr>
        <b/>
        <sz val="10"/>
        <color theme="1"/>
        <rFont val="Arial"/>
      </rPr>
      <t>quality</t>
    </r>
    <r>
      <rPr>
        <sz val="10"/>
        <color theme="1"/>
        <rFont val="Arial"/>
      </rPr>
      <t>.</t>
    </r>
  </si>
  <si>
    <r>
      <rPr>
        <sz val="10"/>
        <color theme="1"/>
        <rFont val="Arial"/>
      </rPr>
      <t xml:space="preserve">We would now want to estimate the </t>
    </r>
    <r>
      <rPr>
        <b/>
        <sz val="10"/>
        <color theme="1"/>
        <rFont val="Arial"/>
      </rPr>
      <t>range of values of indicators</t>
    </r>
    <r>
      <rPr>
        <sz val="10"/>
        <color theme="1"/>
        <rFont val="Arial"/>
      </rPr>
      <t xml:space="preserve"> which would ensure best </t>
    </r>
    <r>
      <rPr>
        <b/>
        <sz val="10"/>
        <color theme="1"/>
        <rFont val="Arial"/>
      </rPr>
      <t>quality</t>
    </r>
  </si>
  <si>
    <r>
      <rPr>
        <sz val="10"/>
        <color theme="1"/>
        <rFont val="Arial"/>
      </rPr>
      <t xml:space="preserve">Lets assume that quality of </t>
    </r>
    <r>
      <rPr>
        <b/>
        <sz val="10"/>
        <color theme="1"/>
        <rFont val="Arial"/>
      </rPr>
      <t xml:space="preserve">6 and above </t>
    </r>
    <r>
      <rPr>
        <sz val="10"/>
        <color theme="1"/>
        <rFont val="Arial"/>
      </rPr>
      <t xml:space="preserve">is considered </t>
    </r>
    <r>
      <rPr>
        <b/>
        <sz val="10"/>
        <color theme="1"/>
        <rFont val="Arial"/>
      </rPr>
      <t>good.</t>
    </r>
  </si>
  <si>
    <r>
      <rPr>
        <sz val="10"/>
        <color theme="1"/>
        <rFont val="Arial"/>
      </rPr>
      <t xml:space="preserve">Lets now calculate the </t>
    </r>
    <r>
      <rPr>
        <b/>
        <sz val="10"/>
        <color theme="1"/>
        <rFont val="Arial"/>
      </rPr>
      <t xml:space="preserve">range of values </t>
    </r>
    <r>
      <rPr>
        <sz val="10"/>
        <color theme="1"/>
        <rFont val="Arial"/>
      </rPr>
      <t xml:space="preserve">for each </t>
    </r>
    <r>
      <rPr>
        <b/>
        <sz val="10"/>
        <color theme="1"/>
        <rFont val="Arial"/>
      </rPr>
      <t xml:space="preserve">indicator </t>
    </r>
    <r>
      <rPr>
        <sz val="10"/>
        <color theme="1"/>
        <rFont val="Arial"/>
      </rPr>
      <t xml:space="preserve">which would ensure a </t>
    </r>
    <r>
      <rPr>
        <b/>
        <sz val="10"/>
        <color theme="1"/>
        <rFont val="Arial"/>
      </rPr>
      <t xml:space="preserve">good </t>
    </r>
    <r>
      <rPr>
        <sz val="10"/>
        <color theme="1"/>
        <rFont val="Arial"/>
      </rPr>
      <t>value.</t>
    </r>
  </si>
  <si>
    <t>Score_Parameter</t>
  </si>
  <si>
    <t>Name of Indicator</t>
  </si>
  <si>
    <t>Minimum value</t>
  </si>
  <si>
    <t>Maximum Value</t>
  </si>
  <si>
    <t>Median Value</t>
  </si>
  <si>
    <r>
      <rPr>
        <i/>
        <sz val="10"/>
        <color theme="1"/>
        <rFont val="Arial"/>
      </rPr>
      <t xml:space="preserve">Please note that the above table should contain </t>
    </r>
    <r>
      <rPr>
        <b/>
        <i/>
        <sz val="10"/>
        <color theme="1"/>
        <rFont val="Arial"/>
      </rPr>
      <t xml:space="preserve">original values of </t>
    </r>
    <r>
      <rPr>
        <i/>
        <sz val="10"/>
        <color theme="1"/>
        <rFont val="Arial"/>
      </rPr>
      <t>these indicators and</t>
    </r>
    <r>
      <rPr>
        <b/>
        <i/>
        <sz val="10"/>
        <color theme="1"/>
        <rFont val="Arial"/>
      </rPr>
      <t xml:space="preserve"> </t>
    </r>
    <r>
      <rPr>
        <i/>
        <sz val="10"/>
        <color theme="1"/>
        <rFont val="Arial"/>
      </rPr>
      <t xml:space="preserve">not the </t>
    </r>
    <r>
      <rPr>
        <b/>
        <i/>
        <sz val="10"/>
        <color theme="1"/>
        <rFont val="Arial"/>
      </rPr>
      <t>normalized values</t>
    </r>
    <r>
      <rPr>
        <i/>
        <sz val="10"/>
        <color theme="1"/>
        <rFont val="Arial"/>
      </rPr>
      <t>.</t>
    </r>
  </si>
  <si>
    <r>
      <rPr>
        <i/>
        <sz val="10"/>
        <color theme="1"/>
        <rFont val="Arial"/>
      </rPr>
      <t xml:space="preserve">Also, the </t>
    </r>
    <r>
      <rPr>
        <b/>
        <i/>
        <sz val="10"/>
        <color theme="1"/>
        <rFont val="Arial"/>
      </rPr>
      <t xml:space="preserve">minimum, maximum </t>
    </r>
    <r>
      <rPr>
        <i/>
        <sz val="10"/>
        <color theme="1"/>
        <rFont val="Arial"/>
      </rPr>
      <t>and</t>
    </r>
    <r>
      <rPr>
        <b/>
        <i/>
        <sz val="10"/>
        <color theme="1"/>
        <rFont val="Arial"/>
      </rPr>
      <t xml:space="preserve"> median values</t>
    </r>
    <r>
      <rPr>
        <i/>
        <sz val="10"/>
        <color theme="1"/>
        <rFont val="Arial"/>
      </rPr>
      <t xml:space="preserve"> are to be calculated for those sets of samples with quality </t>
    </r>
    <r>
      <rPr>
        <b/>
        <i/>
        <sz val="10"/>
        <color theme="1"/>
        <rFont val="Arial"/>
      </rPr>
      <t>6 or above.</t>
    </r>
  </si>
  <si>
    <t>Alcohol</t>
  </si>
  <si>
    <t>Negative</t>
  </si>
  <si>
    <r>
      <t xml:space="preserve">Calculate the normalized values for each </t>
    </r>
    <r>
      <rPr>
        <b/>
        <sz val="10"/>
        <color theme="1"/>
        <rFont val="Arial"/>
      </rPr>
      <t xml:space="preserve">physiochemical indicator.
</t>
    </r>
    <r>
      <rPr>
        <sz val="10"/>
        <color theme="1"/>
        <rFont val="Arial"/>
      </rPr>
      <t xml:space="preserve">For physiochemical indicators with </t>
    </r>
    <r>
      <rPr>
        <b/>
        <sz val="10"/>
        <color theme="1"/>
        <rFont val="Arial"/>
      </rPr>
      <t>value 0</t>
    </r>
    <r>
      <rPr>
        <sz val="10"/>
        <color theme="1"/>
        <rFont val="Arial"/>
      </rPr>
      <t xml:space="preserve"> in </t>
    </r>
    <r>
      <rPr>
        <b/>
        <sz val="10"/>
        <color theme="1"/>
        <rFont val="Arial"/>
      </rPr>
      <t xml:space="preserve">row 3, </t>
    </r>
    <r>
      <rPr>
        <sz val="10"/>
        <color theme="1"/>
        <rFont val="Arial"/>
      </rPr>
      <t xml:space="preserve">use formula: [max - x] / [max - min]
For physiochemical indicators with </t>
    </r>
    <r>
      <rPr>
        <b/>
        <sz val="10"/>
        <color theme="1"/>
        <rFont val="Arial"/>
      </rPr>
      <t xml:space="preserve">value 1 </t>
    </r>
    <r>
      <rPr>
        <sz val="10"/>
        <color theme="1"/>
        <rFont val="Arial"/>
      </rPr>
      <t>in</t>
    </r>
    <r>
      <rPr>
        <b/>
        <sz val="10"/>
        <color theme="1"/>
        <rFont val="Arial"/>
      </rPr>
      <t xml:space="preserve"> row 3</t>
    </r>
    <r>
      <rPr>
        <sz val="10"/>
        <color theme="1"/>
        <rFont val="Arial"/>
      </rPr>
      <t>, use formula: [x - min] / [max - min]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</si>
</sst>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7" formatCode="0.00000"/>
  </numFmts>
  <fonts count="16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sz val="10"/>
      <name val="Arial"/>
    </font>
    <font>
      <sz val="10"/>
      <color rgb="FF000000"/>
      <name val="Arial"/>
    </font>
    <font>
      <i/>
      <sz val="10"/>
      <color rgb="FF000000"/>
      <name val="Arial"/>
    </font>
    <font>
      <i/>
      <sz val="10"/>
      <color theme="1"/>
      <name val="Arial"/>
      <scheme val="minor"/>
    </font>
    <font>
      <b/>
      <i/>
      <sz val="10"/>
      <color theme="1"/>
      <name val="Arial"/>
      <scheme val="minor"/>
    </font>
    <font>
      <b/>
      <i/>
      <sz val="10"/>
      <color theme="1"/>
      <name val="Arial"/>
    </font>
    <font>
      <b/>
      <sz val="10"/>
      <color rgb="FF000000"/>
      <name val="Arial"/>
    </font>
    <font>
      <i/>
      <sz val="10"/>
      <color theme="1"/>
      <name val="Arial"/>
    </font>
    <font>
      <sz val="10"/>
      <color theme="1"/>
      <name val="Arial"/>
      <family val="2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2CC"/>
        <bgColor rgb="FFFFF2CC"/>
      </patternFill>
    </fill>
    <fill>
      <patternFill patternType="solid">
        <fgColor rgb="FFF9CB9C"/>
        <bgColor rgb="FFF9CB9C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9FC5E8"/>
        <bgColor rgb="FF9FC5E8"/>
      </patternFill>
    </fill>
    <fill>
      <patternFill patternType="solid">
        <fgColor rgb="FFD9D2E9"/>
        <bgColor rgb="FFD9D2E9"/>
      </patternFill>
    </fill>
    <fill>
      <patternFill patternType="solid">
        <fgColor theme="0"/>
        <bgColor theme="0"/>
      </patternFill>
    </fill>
    <fill>
      <patternFill patternType="solid">
        <fgColor rgb="FFC9DAF8"/>
        <bgColor rgb="FFC9DAF8"/>
      </patternFill>
    </fill>
    <fill>
      <patternFill patternType="solid">
        <fgColor theme="6" tint="0.79998168889431442"/>
        <bgColor indexed="64"/>
      </patternFill>
    </fill>
  </fills>
  <borders count="2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110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2" fontId="2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horizontal="left"/>
    </xf>
    <xf numFmtId="164" fontId="2" fillId="0" borderId="1" xfId="0" applyNumberFormat="1" applyFont="1" applyBorder="1" applyAlignment="1">
      <alignment horizontal="left"/>
    </xf>
    <xf numFmtId="1" fontId="2" fillId="0" borderId="1" xfId="0" applyNumberFormat="1" applyFont="1" applyBorder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/>
    <xf numFmtId="164" fontId="2" fillId="6" borderId="1" xfId="0" applyNumberFormat="1" applyFont="1" applyFill="1" applyBorder="1" applyAlignment="1">
      <alignment horizont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1" fillId="9" borderId="1" xfId="0" applyFont="1" applyFill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2" fillId="4" borderId="1" xfId="0" applyFont="1" applyFill="1" applyBorder="1" applyAlignment="1">
      <alignment vertical="center"/>
    </xf>
    <xf numFmtId="0" fontId="2" fillId="0" borderId="0" xfId="0" applyFont="1"/>
    <xf numFmtId="0" fontId="1" fillId="10" borderId="10" xfId="0" applyFont="1" applyFill="1" applyBorder="1" applyAlignment="1">
      <alignment horizontal="center"/>
    </xf>
    <xf numFmtId="164" fontId="2" fillId="3" borderId="10" xfId="0" applyNumberFormat="1" applyFont="1" applyFill="1" applyBorder="1" applyAlignment="1">
      <alignment horizontal="center"/>
    </xf>
    <xf numFmtId="0" fontId="8" fillId="0" borderId="10" xfId="0" applyFont="1" applyBorder="1" applyAlignment="1">
      <alignment vertical="center" wrapText="1"/>
    </xf>
    <xf numFmtId="0" fontId="1" fillId="10" borderId="10" xfId="0" applyFont="1" applyFill="1" applyBorder="1" applyAlignment="1">
      <alignment horizontal="center" vertical="center" wrapText="1"/>
    </xf>
    <xf numFmtId="0" fontId="2" fillId="11" borderId="10" xfId="0" applyFont="1" applyFill="1" applyBorder="1" applyAlignment="1">
      <alignment horizontal="left" vertical="center" wrapText="1"/>
    </xf>
    <xf numFmtId="0" fontId="2" fillId="3" borderId="10" xfId="0" applyFont="1" applyFill="1" applyBorder="1" applyAlignment="1">
      <alignment horizontal="center" vertical="center" wrapText="1"/>
    </xf>
    <xf numFmtId="2" fontId="2" fillId="3" borderId="10" xfId="0" applyNumberFormat="1" applyFont="1" applyFill="1" applyBorder="1" applyAlignment="1">
      <alignment horizontal="center" vertical="center" wrapText="1"/>
    </xf>
    <xf numFmtId="1" fontId="2" fillId="3" borderId="10" xfId="0" applyNumberFormat="1" applyFont="1" applyFill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left" vertical="center" wrapText="1"/>
    </xf>
    <xf numFmtId="9" fontId="2" fillId="2" borderId="10" xfId="0" applyNumberFormat="1" applyFont="1" applyFill="1" applyBorder="1" applyAlignment="1">
      <alignment horizontal="center" vertical="center" wrapText="1"/>
    </xf>
    <xf numFmtId="9" fontId="1" fillId="0" borderId="10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10" xfId="0" applyFont="1" applyBorder="1" applyAlignment="1">
      <alignment horizontal="left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10" borderId="10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2" fontId="2" fillId="3" borderId="10" xfId="0" applyNumberFormat="1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1" fillId="10" borderId="10" xfId="0" applyFont="1" applyFill="1" applyBorder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vertical="center" wrapText="1"/>
    </xf>
    <xf numFmtId="0" fontId="1" fillId="12" borderId="10" xfId="0" applyFont="1" applyFill="1" applyBorder="1" applyAlignment="1">
      <alignment horizontal="center"/>
    </xf>
    <xf numFmtId="0" fontId="2" fillId="0" borderId="10" xfId="0" applyFont="1" applyBorder="1"/>
    <xf numFmtId="0" fontId="2" fillId="3" borderId="10" xfId="0" applyFont="1" applyFill="1" applyBorder="1"/>
    <xf numFmtId="0" fontId="5" fillId="0" borderId="12" xfId="0" applyFont="1" applyBorder="1"/>
    <xf numFmtId="0" fontId="5" fillId="0" borderId="13" xfId="0" applyFont="1" applyBorder="1"/>
    <xf numFmtId="0" fontId="1" fillId="7" borderId="10" xfId="0" applyFont="1" applyFill="1" applyBorder="1"/>
    <xf numFmtId="0" fontId="1" fillId="7" borderId="0" xfId="0" applyFont="1" applyFill="1"/>
    <xf numFmtId="0" fontId="1" fillId="7" borderId="14" xfId="0" applyFont="1" applyFill="1" applyBorder="1" applyAlignment="1">
      <alignment horizontal="left" vertical="center" wrapText="1"/>
    </xf>
    <xf numFmtId="0" fontId="1" fillId="7" borderId="18" xfId="0" applyFont="1" applyFill="1" applyBorder="1" applyAlignment="1">
      <alignment horizontal="center" vertical="center" wrapText="1"/>
    </xf>
    <xf numFmtId="0" fontId="0" fillId="0" borderId="17" xfId="0" applyBorder="1"/>
    <xf numFmtId="0" fontId="14" fillId="4" borderId="1" xfId="0" applyFont="1" applyFill="1" applyBorder="1" applyAlignment="1">
      <alignment vertical="center"/>
    </xf>
    <xf numFmtId="0" fontId="15" fillId="7" borderId="18" xfId="0" applyFont="1" applyFill="1" applyBorder="1" applyAlignment="1">
      <alignment horizontal="center" vertical="center" wrapText="1"/>
    </xf>
    <xf numFmtId="0" fontId="13" fillId="0" borderId="11" xfId="0" applyFont="1" applyBorder="1"/>
    <xf numFmtId="1" fontId="2" fillId="0" borderId="11" xfId="0" applyNumberFormat="1" applyFont="1" applyBorder="1" applyAlignment="1">
      <alignment horizontal="center"/>
    </xf>
    <xf numFmtId="0" fontId="1" fillId="10" borderId="19" xfId="0" applyFont="1" applyFill="1" applyBorder="1" applyAlignment="1">
      <alignment horizontal="center"/>
    </xf>
    <xf numFmtId="164" fontId="0" fillId="13" borderId="17" xfId="0" applyNumberFormat="1" applyFill="1" applyBorder="1"/>
    <xf numFmtId="0" fontId="2" fillId="6" borderId="16" xfId="0" applyFont="1" applyFill="1" applyBorder="1" applyAlignment="1">
      <alignment horizontal="center"/>
    </xf>
    <xf numFmtId="0" fontId="2" fillId="6" borderId="14" xfId="0" applyFont="1" applyFill="1" applyBorder="1" applyAlignment="1">
      <alignment horizontal="center"/>
    </xf>
    <xf numFmtId="0" fontId="1" fillId="2" borderId="20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center"/>
    </xf>
    <xf numFmtId="164" fontId="2" fillId="6" borderId="18" xfId="0" applyNumberFormat="1" applyFont="1" applyFill="1" applyBorder="1" applyAlignment="1">
      <alignment horizontal="center"/>
    </xf>
    <xf numFmtId="0" fontId="2" fillId="6" borderId="24" xfId="0" applyFont="1" applyFill="1" applyBorder="1" applyAlignment="1">
      <alignment horizontal="center"/>
    </xf>
    <xf numFmtId="0" fontId="3" fillId="5" borderId="5" xfId="0" applyFont="1" applyFill="1" applyBorder="1"/>
    <xf numFmtId="0" fontId="5" fillId="0" borderId="6" xfId="0" applyFont="1" applyBorder="1"/>
    <xf numFmtId="0" fontId="5" fillId="0" borderId="7" xfId="0" applyFont="1" applyBorder="1"/>
    <xf numFmtId="0" fontId="4" fillId="2" borderId="2" xfId="0" applyFont="1" applyFill="1" applyBorder="1"/>
    <xf numFmtId="0" fontId="5" fillId="0" borderId="3" xfId="0" applyFont="1" applyBorder="1"/>
    <xf numFmtId="0" fontId="5" fillId="0" borderId="4" xfId="0" applyFont="1" applyBorder="1"/>
    <xf numFmtId="0" fontId="3" fillId="0" borderId="5" xfId="0" applyFont="1" applyBorder="1"/>
    <xf numFmtId="0" fontId="3" fillId="3" borderId="8" xfId="0" applyFont="1" applyFill="1" applyBorder="1"/>
    <xf numFmtId="0" fontId="0" fillId="0" borderId="0" xfId="0"/>
    <xf numFmtId="0" fontId="5" fillId="0" borderId="9" xfId="0" applyFont="1" applyBorder="1"/>
    <xf numFmtId="0" fontId="3" fillId="4" borderId="8" xfId="0" applyFont="1" applyFill="1" applyBorder="1"/>
    <xf numFmtId="0" fontId="3" fillId="0" borderId="5" xfId="0" applyFont="1" applyBorder="1" applyAlignment="1">
      <alignment wrapText="1"/>
    </xf>
    <xf numFmtId="0" fontId="3" fillId="0" borderId="11" xfId="0" applyFont="1" applyBorder="1" applyAlignment="1">
      <alignment vertical="top" wrapText="1"/>
    </xf>
    <xf numFmtId="0" fontId="5" fillId="0" borderId="12" xfId="0" applyFont="1" applyBorder="1" applyAlignment="1">
      <alignment vertical="top" wrapText="1"/>
    </xf>
    <xf numFmtId="0" fontId="5" fillId="0" borderId="13" xfId="0" applyFont="1" applyBorder="1" applyAlignment="1">
      <alignment vertical="top" wrapText="1"/>
    </xf>
    <xf numFmtId="0" fontId="5" fillId="0" borderId="12" xfId="0" applyFont="1" applyBorder="1" applyAlignment="1">
      <alignment wrapText="1"/>
    </xf>
    <xf numFmtId="0" fontId="5" fillId="0" borderId="13" xfId="0" applyFont="1" applyBorder="1" applyAlignment="1">
      <alignment wrapText="1"/>
    </xf>
    <xf numFmtId="0" fontId="6" fillId="8" borderId="11" xfId="0" applyFont="1" applyFill="1" applyBorder="1" applyAlignment="1">
      <alignment horizontal="left" vertical="top" wrapText="1"/>
    </xf>
    <xf numFmtId="0" fontId="2" fillId="0" borderId="0" xfId="0" applyFont="1" applyAlignment="1">
      <alignment vertical="center" wrapText="1"/>
    </xf>
    <xf numFmtId="0" fontId="2" fillId="6" borderId="14" xfId="0" applyFont="1" applyFill="1" applyBorder="1" applyAlignment="1">
      <alignment vertical="center"/>
    </xf>
    <xf numFmtId="0" fontId="5" fillId="0" borderId="15" xfId="0" applyFont="1" applyBorder="1"/>
    <xf numFmtId="0" fontId="5" fillId="0" borderId="16" xfId="0" applyFont="1" applyBorder="1"/>
    <xf numFmtId="0" fontId="1" fillId="0" borderId="11" xfId="0" applyFont="1" applyBorder="1" applyAlignment="1">
      <alignment horizontal="left" vertical="center" wrapText="1"/>
    </xf>
    <xf numFmtId="0" fontId="5" fillId="0" borderId="12" xfId="0" applyFont="1" applyBorder="1"/>
    <xf numFmtId="0" fontId="5" fillId="0" borderId="13" xfId="0" applyFont="1" applyBorder="1"/>
    <xf numFmtId="0" fontId="1" fillId="10" borderId="14" xfId="0" applyFont="1" applyFill="1" applyBorder="1" applyAlignment="1">
      <alignment horizontal="center" vertical="center" wrapText="1"/>
    </xf>
    <xf numFmtId="0" fontId="2" fillId="0" borderId="11" xfId="0" applyFont="1" applyBorder="1" applyAlignment="1">
      <alignment vertical="center" wrapText="1"/>
    </xf>
    <xf numFmtId="0" fontId="2" fillId="5" borderId="11" xfId="0" applyFont="1" applyFill="1" applyBorder="1" applyAlignment="1">
      <alignment vertical="center" wrapText="1"/>
    </xf>
    <xf numFmtId="0" fontId="8" fillId="0" borderId="11" xfId="0" applyFont="1" applyBorder="1" applyAlignment="1">
      <alignment vertical="center" wrapText="1"/>
    </xf>
    <xf numFmtId="0" fontId="1" fillId="10" borderId="11" xfId="0" applyFont="1" applyFill="1" applyBorder="1" applyAlignment="1">
      <alignment horizontal="center" vertical="center" wrapText="1"/>
    </xf>
    <xf numFmtId="0" fontId="8" fillId="0" borderId="11" xfId="0" applyFont="1" applyBorder="1"/>
    <xf numFmtId="0" fontId="2" fillId="0" borderId="11" xfId="0" applyFont="1" applyBorder="1"/>
    <xf numFmtId="0" fontId="3" fillId="0" borderId="10" xfId="0" applyFont="1" applyBorder="1" applyAlignment="1">
      <alignment horizontal="left" vertical="center" wrapText="1"/>
    </xf>
    <xf numFmtId="164" fontId="2" fillId="3" borderId="10" xfId="0" applyNumberFormat="1" applyFont="1" applyFill="1" applyBorder="1" applyAlignment="1">
      <alignment horizontal="center" vertical="center"/>
    </xf>
    <xf numFmtId="0" fontId="3" fillId="0" borderId="11" xfId="0" applyFont="1" applyBorder="1" applyAlignment="1">
      <alignment vertical="center" wrapText="1"/>
    </xf>
    <xf numFmtId="0" fontId="3" fillId="0" borderId="11" xfId="0" applyFont="1" applyBorder="1" applyAlignment="1">
      <alignment wrapText="1"/>
    </xf>
    <xf numFmtId="165" fontId="0" fillId="0" borderId="0" xfId="0" applyNumberFormat="1"/>
    <xf numFmtId="167" fontId="0" fillId="0" borderId="0" xfId="0" applyNumberFormat="1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solid">
          <fgColor rgb="FFF3F3F3"/>
          <bgColor rgb="FFF3F3F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4" formatCode="0.0"/>
      <fill>
        <patternFill patternType="solid">
          <fgColor rgb="FFF3F3F3"/>
          <bgColor rgb="FFF3F3F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4" formatCode="0.0"/>
      <fill>
        <patternFill patternType="solid">
          <fgColor rgb="FFF3F3F3"/>
          <bgColor rgb="FFF3F3F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4" formatCode="0.0"/>
      <fill>
        <patternFill patternType="solid">
          <fgColor rgb="FFF3F3F3"/>
          <bgColor rgb="FFF3F3F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4" formatCode="0.0"/>
      <fill>
        <patternFill patternType="solid">
          <fgColor rgb="FFF3F3F3"/>
          <bgColor rgb="FFF3F3F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4" formatCode="0.0"/>
      <fill>
        <patternFill patternType="solid">
          <fgColor rgb="FFF3F3F3"/>
          <bgColor rgb="FFF3F3F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4" formatCode="0.0"/>
      <fill>
        <patternFill patternType="solid">
          <fgColor rgb="FFF3F3F3"/>
          <bgColor rgb="FFF3F3F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4" formatCode="0.0"/>
      <fill>
        <patternFill patternType="solid">
          <fgColor rgb="FFF3F3F3"/>
          <bgColor rgb="FFF3F3F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4" formatCode="0.0"/>
      <fill>
        <patternFill patternType="solid">
          <fgColor rgb="FFF3F3F3"/>
          <bgColor rgb="FFF3F3F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4" formatCode="0.0"/>
      <fill>
        <patternFill patternType="solid">
          <fgColor rgb="FFF3F3F3"/>
          <bgColor rgb="FFF3F3F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4" formatCode="0.0"/>
      <fill>
        <patternFill patternType="solid">
          <fgColor rgb="FFF3F3F3"/>
          <bgColor rgb="FFF3F3F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4" formatCode="0.0"/>
      <fill>
        <patternFill patternType="solid">
          <fgColor rgb="FFF3F3F3"/>
          <bgColor rgb="FFF3F3F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solid">
          <fgColor rgb="FFF3F3F3"/>
          <bgColor rgb="FFF3F3F3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solid">
          <fgColor rgb="FFF3F3F3"/>
          <bgColor rgb="FFF3F3F3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solid">
          <fgColor rgb="FFD9D9D9"/>
          <bgColor rgb="FFD9D9D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Relation B/w</a:t>
            </a:r>
            <a:r>
              <a:rPr lang="en-IN" baseline="0"/>
              <a:t> Fixed Acidity and Volatile Acidity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'1. Data'!$B$1576:$B$1600</c:f>
              <c:numCache>
                <c:formatCode>0.0</c:formatCode>
                <c:ptCount val="18"/>
                <c:pt idx="0">
                  <c:v>5.6</c:v>
                </c:pt>
                <c:pt idx="1">
                  <c:v>7.5</c:v>
                </c:pt>
                <c:pt idx="2">
                  <c:v>8</c:v>
                </c:pt>
                <c:pt idx="3">
                  <c:v>6.2</c:v>
                </c:pt>
                <c:pt idx="4">
                  <c:v>6.8</c:v>
                </c:pt>
                <c:pt idx="5">
                  <c:v>7.4</c:v>
                </c:pt>
                <c:pt idx="6">
                  <c:v>6.7</c:v>
                </c:pt>
                <c:pt idx="7">
                  <c:v>7.2</c:v>
                </c:pt>
                <c:pt idx="8">
                  <c:v>7.5</c:v>
                </c:pt>
                <c:pt idx="9">
                  <c:v>5.8</c:v>
                </c:pt>
                <c:pt idx="10">
                  <c:v>7.2</c:v>
                </c:pt>
                <c:pt idx="11">
                  <c:v>6.3</c:v>
                </c:pt>
                <c:pt idx="12">
                  <c:v>5.4</c:v>
                </c:pt>
                <c:pt idx="13">
                  <c:v>6.3</c:v>
                </c:pt>
                <c:pt idx="14">
                  <c:v>6.8</c:v>
                </c:pt>
                <c:pt idx="15">
                  <c:v>5.9</c:v>
                </c:pt>
                <c:pt idx="16">
                  <c:v>6.3</c:v>
                </c:pt>
                <c:pt idx="17">
                  <c:v>6</c:v>
                </c:pt>
              </c:numCache>
            </c:numRef>
          </c:xVal>
          <c:yVal>
            <c:numRef>
              <c:f>'1. Data'!$C$1576:$C$1600</c:f>
              <c:numCache>
                <c:formatCode>0.0</c:formatCode>
                <c:ptCount val="18"/>
                <c:pt idx="0">
                  <c:v>0.31</c:v>
                </c:pt>
                <c:pt idx="1">
                  <c:v>0.52</c:v>
                </c:pt>
                <c:pt idx="2">
                  <c:v>0.3</c:v>
                </c:pt>
                <c:pt idx="3">
                  <c:v>0.7</c:v>
                </c:pt>
                <c:pt idx="4">
                  <c:v>0.67</c:v>
                </c:pt>
                <c:pt idx="5">
                  <c:v>0.35</c:v>
                </c:pt>
                <c:pt idx="6">
                  <c:v>0.32</c:v>
                </c:pt>
                <c:pt idx="7">
                  <c:v>0.39</c:v>
                </c:pt>
                <c:pt idx="8">
                  <c:v>0.31</c:v>
                </c:pt>
                <c:pt idx="9">
                  <c:v>0.61</c:v>
                </c:pt>
                <c:pt idx="10">
                  <c:v>0.66</c:v>
                </c:pt>
                <c:pt idx="11">
                  <c:v>0.55000000000000004</c:v>
                </c:pt>
                <c:pt idx="12">
                  <c:v>0.74</c:v>
                </c:pt>
                <c:pt idx="13">
                  <c:v>0.51</c:v>
                </c:pt>
                <c:pt idx="14">
                  <c:v>0.62</c:v>
                </c:pt>
                <c:pt idx="15">
                  <c:v>0.55000000000000004</c:v>
                </c:pt>
                <c:pt idx="16">
                  <c:v>0.51</c:v>
                </c:pt>
                <c:pt idx="17">
                  <c:v>0.31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F5-4C49-9603-CA86F6383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573824"/>
        <c:axId val="756565504"/>
      </c:scatterChart>
      <c:valAx>
        <c:axId val="75657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565504"/>
        <c:crosses val="autoZero"/>
        <c:crossBetween val="midCat"/>
      </c:valAx>
      <c:valAx>
        <c:axId val="75656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573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960120</xdr:colOff>
      <xdr:row>7</xdr:row>
      <xdr:rowOff>304800</xdr:rowOff>
    </xdr:from>
    <xdr:to>
      <xdr:col>3</xdr:col>
      <xdr:colOff>640080</xdr:colOff>
      <xdr:row>19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52C610-275C-40A9-B7EE-DA43BAE62C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4EC6ED2-CEAF-47DD-9CF5-8E4E4927E874}" autoFormatId="16" applyNumberFormats="0" applyBorderFormats="0" applyFontFormats="0" applyPatternFormats="0" applyAlignmentFormats="0" applyWidthHeightFormats="0">
  <queryTableRefresh nextId="14">
    <queryTableFields count="13">
      <queryTableField id="1" name="Sample_ID" tableColumnId="1"/>
      <queryTableField id="2" name="fixed_acidity" tableColumnId="2"/>
      <queryTableField id="3" name="volatile_acidity" tableColumnId="3"/>
      <queryTableField id="4" name="citric_acid" tableColumnId="4"/>
      <queryTableField id="5" name="residual_sugar" tableColumnId="5"/>
      <queryTableField id="6" name="chlorides" tableColumnId="6"/>
      <queryTableField id="7" name="free_sulfur_dioxide" tableColumnId="7"/>
      <queryTableField id="8" name="total_sulfur_dioxide" tableColumnId="8"/>
      <queryTableField id="9" name="density" tableColumnId="9"/>
      <queryTableField id="10" name="pH" tableColumnId="10"/>
      <queryTableField id="11" name="sulphates" tableColumnId="11"/>
      <queryTableField id="12" name="alcohol" tableColumnId="12"/>
      <queryTableField id="13" name="quality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D451CB-39F3-4C68-B8FB-980FF823268B}" name="Table1_2" displayName="Table1_2" ref="A1:M1600" tableType="queryTable" totalsRowShown="0">
  <autoFilter ref="A1:M1600" xr:uid="{F5D451CB-39F3-4C68-B8FB-980FF823268B}"/>
  <tableColumns count="13">
    <tableColumn id="1" xr3:uid="{B0C47E00-4F71-48B0-BFEE-E1045A77AE33}" uniqueName="1" name="Sample_ID" queryTableFieldId="1"/>
    <tableColumn id="2" xr3:uid="{0C7E9E14-FD8D-431E-B639-881FD51ADDE8}" uniqueName="2" name="fixed_acidity" queryTableFieldId="2"/>
    <tableColumn id="3" xr3:uid="{F661723C-D45C-4DF6-BAD4-02543EB2AA55}" uniqueName="3" name="volatile_acidity" queryTableFieldId="3"/>
    <tableColumn id="4" xr3:uid="{7607DD85-7A34-4F9B-B9A3-35371D014263}" uniqueName="4" name="citric_acid" queryTableFieldId="4"/>
    <tableColumn id="5" xr3:uid="{720F7243-CD8B-4F10-8E3D-2970CA8F721A}" uniqueName="5" name="residual_sugar" queryTableFieldId="5"/>
    <tableColumn id="6" xr3:uid="{93EEEE82-8A2E-4EB8-B688-10DBC79725D4}" uniqueName="6" name="chlorides" queryTableFieldId="6"/>
    <tableColumn id="7" xr3:uid="{C96531C4-70F2-4AA5-81D3-E8F1BA6D3BFD}" uniqueName="7" name="free_sulfur_dioxide" queryTableFieldId="7"/>
    <tableColumn id="8" xr3:uid="{C50A9A57-9455-4E3F-B1DA-2820A96208D1}" uniqueName="8" name="total_sulfur_dioxide" queryTableFieldId="8"/>
    <tableColumn id="9" xr3:uid="{5ABD119E-CA5A-4360-AED5-58F10E81EAA2}" uniqueName="9" name="density" queryTableFieldId="9"/>
    <tableColumn id="10" xr3:uid="{2AC2C0A6-F749-4082-A2C9-467EBB9D515D}" uniqueName="10" name="pH" queryTableFieldId="10"/>
    <tableColumn id="11" xr3:uid="{1FEF4AA8-2CE1-4C95-A9EA-D8C2B1407777}" uniqueName="11" name="sulphates" queryTableFieldId="11"/>
    <tableColumn id="12" xr3:uid="{E1563EE5-84D6-410E-8197-1F2E9713FB2F}" uniqueName="12" name="alcohol" queryTableFieldId="12"/>
    <tableColumn id="13" xr3:uid="{3D20B6E7-7E06-44C1-A277-17B3AB9F73BD}" uniqueName="13" name="quality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64A387-745A-4929-8D35-17FA8A2DDE11}" name="Table1" displayName="Table1" ref="A1:M1600" totalsRowShown="0" headerRowDxfId="17" dataDxfId="16" headerRowBorderDxfId="14" tableBorderDxfId="15" totalsRowBorderDxfId="13">
  <autoFilter ref="A1:M1600" xr:uid="{F564A387-745A-4929-8D35-17FA8A2DDE11}">
    <filterColumn colId="12">
      <filters>
        <filter val="6"/>
        <filter val="7"/>
        <filter val="8"/>
      </filters>
    </filterColumn>
  </autoFilter>
  <tableColumns count="13">
    <tableColumn id="1" xr3:uid="{6879515C-5F7D-49B0-848A-258BD3FC6222}" name="Sample_ID" dataDxfId="12"/>
    <tableColumn id="2" xr3:uid="{7AD48B97-1A15-4EEC-A812-FCC971DE8F4A}" name="fixed_acidity" dataDxfId="11"/>
    <tableColumn id="3" xr3:uid="{E84DD5F4-20FA-425A-BDD4-14BE9FBB0752}" name="volatile_acidity" dataDxfId="10"/>
    <tableColumn id="4" xr3:uid="{36B8B93A-F4E4-4B6A-9D11-173CDAE114DF}" name="citric_acid" dataDxfId="9"/>
    <tableColumn id="5" xr3:uid="{55241178-D028-4753-9C9D-13BFA76A6DC3}" name="residual_sugar" dataDxfId="8"/>
    <tableColumn id="6" xr3:uid="{8E30FCC7-945C-4D20-92D1-39F53B0070A1}" name="chlorides" dataDxfId="7"/>
    <tableColumn id="7" xr3:uid="{5BD192EE-7F53-4ED1-9DA6-C8E2679A77C0}" name="free_sulfur_dioxide" dataDxfId="6"/>
    <tableColumn id="8" xr3:uid="{6D96CC84-AF5E-41CB-BF06-FAA8BC7BCECA}" name="total_sulfur_dioxide" dataDxfId="5"/>
    <tableColumn id="9" xr3:uid="{D94FA614-36FA-4230-A6DA-F62D27A4A092}" name="density" dataDxfId="4"/>
    <tableColumn id="10" xr3:uid="{C2BF99AE-EF49-425A-92A1-EC5319DE15A6}" name="pH" dataDxfId="3"/>
    <tableColumn id="11" xr3:uid="{AE3BA80C-C61F-4EAF-872F-E8A322F49983}" name="sulphates" dataDxfId="2"/>
    <tableColumn id="12" xr3:uid="{E3E73A4A-C8EE-4A8A-BFC8-088C71F02D3C}" name="alcohol" dataDxfId="1"/>
    <tableColumn id="13" xr3:uid="{5B090F75-63B6-4838-AA42-E36F7C76939F}" name="quality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983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sheetData>
    <row r="1" spans="1:5" x14ac:dyDescent="0.25">
      <c r="A1" s="1" t="s">
        <v>0</v>
      </c>
      <c r="B1" s="1" t="s">
        <v>1</v>
      </c>
      <c r="C1" s="2"/>
      <c r="E1" s="3"/>
    </row>
    <row r="2" spans="1:5" x14ac:dyDescent="0.25">
      <c r="A2" s="4" t="s">
        <v>2</v>
      </c>
      <c r="B2" s="5">
        <f>ROUND('3. Correlation'!H4,1)</f>
        <v>-0.3</v>
      </c>
      <c r="C2" s="3"/>
    </row>
    <row r="3" spans="1:5" x14ac:dyDescent="0.25">
      <c r="A3" s="4" t="s">
        <v>3</v>
      </c>
      <c r="B3" s="6" t="str">
        <f>'3. Correlation'!E5</f>
        <v>Alcohol</v>
      </c>
      <c r="C3" s="3"/>
    </row>
    <row r="4" spans="1:5" x14ac:dyDescent="0.25">
      <c r="A4" s="4" t="s">
        <v>4</v>
      </c>
      <c r="B4" s="6" t="str">
        <f>'3. Correlation'!E6</f>
        <v>volatile_acidity</v>
      </c>
      <c r="C4" s="3"/>
    </row>
    <row r="5" spans="1:5" x14ac:dyDescent="0.25">
      <c r="A5" s="4" t="s">
        <v>5</v>
      </c>
      <c r="B5" s="6" t="str">
        <f>'3. Correlation'!E7</f>
        <v>Negative</v>
      </c>
      <c r="C5" s="3"/>
    </row>
    <row r="6" spans="1:5" x14ac:dyDescent="0.25">
      <c r="A6" s="4" t="s">
        <v>6</v>
      </c>
      <c r="B6" s="7">
        <f>ROUND('4. Analysis'!C5,1)</f>
        <v>0.4</v>
      </c>
      <c r="C6" s="3"/>
    </row>
    <row r="7" spans="1:5" x14ac:dyDescent="0.25">
      <c r="A7" s="4" t="s">
        <v>7</v>
      </c>
      <c r="B7" s="7">
        <f>ROUND('4. Analysis'!E5,1)</f>
        <v>0.1</v>
      </c>
      <c r="C7" s="3"/>
    </row>
    <row r="8" spans="1:5" x14ac:dyDescent="0.25">
      <c r="A8" s="4" t="s">
        <v>8</v>
      </c>
      <c r="B8" s="6">
        <f>ROUND('5. Control'!C8,1)</f>
        <v>-0.4</v>
      </c>
      <c r="C8" s="3"/>
    </row>
    <row r="9" spans="1:5" x14ac:dyDescent="0.25">
      <c r="A9" s="4" t="s">
        <v>9</v>
      </c>
      <c r="B9" s="5">
        <f>ROUND('5. Control'!D8,1)</f>
        <v>0.4</v>
      </c>
      <c r="C9" s="3"/>
    </row>
    <row r="10" spans="1:5" x14ac:dyDescent="0.25">
      <c r="A10" s="4" t="s">
        <v>10</v>
      </c>
      <c r="B10" s="8" t="str">
        <f>'5. Control'!E8</f>
        <v>Negative</v>
      </c>
      <c r="C10" s="3"/>
    </row>
    <row r="11" spans="1:5" x14ac:dyDescent="0.25">
      <c r="A11" s="4" t="s">
        <v>11</v>
      </c>
      <c r="B11" s="8">
        <f>'5. Control'!F8</f>
        <v>2</v>
      </c>
      <c r="C11" s="3"/>
    </row>
    <row r="12" spans="1:5" x14ac:dyDescent="0.25">
      <c r="A12" s="4" t="s">
        <v>12</v>
      </c>
      <c r="B12" s="6" t="str">
        <f>'5. Control'!D24</f>
        <v>alcohol</v>
      </c>
      <c r="C12" s="3"/>
    </row>
    <row r="13" spans="1:5" x14ac:dyDescent="0.25">
      <c r="A13" s="4" t="s">
        <v>13</v>
      </c>
      <c r="B13" s="6" t="str">
        <f>'5. Control'!E24</f>
        <v>Positive</v>
      </c>
      <c r="C13" s="3"/>
    </row>
    <row r="14" spans="1:5" x14ac:dyDescent="0.25">
      <c r="A14" s="4" t="s">
        <v>14</v>
      </c>
      <c r="B14" s="5">
        <f>ROUND('6. Scoring &amp; assessment'!B4,1)</f>
        <v>0.2</v>
      </c>
      <c r="C14" s="3"/>
    </row>
    <row r="15" spans="1:5" x14ac:dyDescent="0.25">
      <c r="A15" s="4" t="s">
        <v>15</v>
      </c>
      <c r="B15" s="5">
        <f>ROUND('6. Scoring &amp; assessment'!G4,1)</f>
        <v>0.2</v>
      </c>
      <c r="C15" s="3"/>
    </row>
    <row r="16" spans="1:5" x14ac:dyDescent="0.25">
      <c r="A16" s="4" t="s">
        <v>16</v>
      </c>
      <c r="B16" s="6">
        <f>'6. Scoring &amp; assessment'!H4</f>
        <v>4</v>
      </c>
      <c r="C16" s="3"/>
    </row>
    <row r="17" spans="1:3" x14ac:dyDescent="0.25">
      <c r="A17" s="4" t="s">
        <v>17</v>
      </c>
      <c r="B17" s="6">
        <f>'6. Scoring &amp; assessment'!I4</f>
        <v>5</v>
      </c>
      <c r="C17" s="3"/>
    </row>
    <row r="18" spans="1:3" x14ac:dyDescent="0.25">
      <c r="A18" s="4" t="s">
        <v>18</v>
      </c>
      <c r="B18" s="6">
        <f>'6. Scoring &amp; assessment'!J4</f>
        <v>1</v>
      </c>
      <c r="C18" s="3"/>
    </row>
    <row r="19" spans="1:3" x14ac:dyDescent="0.25">
      <c r="A19" s="4" t="s">
        <v>19</v>
      </c>
      <c r="B19" s="6">
        <f>'6. Scoring &amp; assessment'!K4</f>
        <v>1</v>
      </c>
      <c r="C19" s="3"/>
    </row>
    <row r="20" spans="1:3" x14ac:dyDescent="0.25">
      <c r="A20" s="4" t="s">
        <v>20</v>
      </c>
      <c r="B20" s="6">
        <f>'6. Scoring &amp; assessment'!L4</f>
        <v>0</v>
      </c>
      <c r="C20" s="3"/>
    </row>
    <row r="21" spans="1:3" x14ac:dyDescent="0.25">
      <c r="A21" s="4" t="s">
        <v>21</v>
      </c>
      <c r="B21" s="6">
        <f>'7. Model summary'!C6</f>
        <v>4005</v>
      </c>
      <c r="C21" s="3"/>
    </row>
    <row r="22" spans="1:3" x14ac:dyDescent="0.25">
      <c r="A22" s="4" t="s">
        <v>22</v>
      </c>
      <c r="B22" s="5">
        <f>'7. Model summary'!C8</f>
        <v>2.5046904315196996</v>
      </c>
      <c r="C22" s="3"/>
    </row>
    <row r="23" spans="1:3" x14ac:dyDescent="0.25">
      <c r="A23" s="4" t="s">
        <v>23</v>
      </c>
      <c r="B23" s="8">
        <f>'7. Model summary'!C9</f>
        <v>128</v>
      </c>
      <c r="C23" s="3"/>
    </row>
    <row r="24" spans="1:3" x14ac:dyDescent="0.25">
      <c r="A24" s="4" t="s">
        <v>24</v>
      </c>
      <c r="B24" s="5">
        <f>ROUND('7. Model summary'!C10,1)</f>
        <v>0.1</v>
      </c>
      <c r="C24" s="3"/>
    </row>
    <row r="25" spans="1:3" x14ac:dyDescent="0.25">
      <c r="A25" s="4" t="s">
        <v>25</v>
      </c>
      <c r="B25" s="6">
        <f>'7. Model summary'!H22</f>
        <v>213</v>
      </c>
      <c r="C25" s="3"/>
    </row>
    <row r="26" spans="1:3" x14ac:dyDescent="0.25">
      <c r="A26" s="4" t="s">
        <v>26</v>
      </c>
      <c r="B26" s="6">
        <f>'7. Model summary'!C34</f>
        <v>827</v>
      </c>
      <c r="C26" s="3"/>
    </row>
    <row r="27" spans="1:3" x14ac:dyDescent="0.25">
      <c r="A27" s="4" t="s">
        <v>27</v>
      </c>
      <c r="B27" s="6" t="b">
        <f>'7. Model summary'!J37</f>
        <v>0</v>
      </c>
      <c r="C27" s="3"/>
    </row>
    <row r="28" spans="1:3" x14ac:dyDescent="0.25">
      <c r="A28" s="4" t="s">
        <v>28</v>
      </c>
      <c r="B28" s="6" t="b">
        <f>'7. Model summary'!J38</f>
        <v>0</v>
      </c>
      <c r="C28" s="3"/>
    </row>
    <row r="29" spans="1:3" x14ac:dyDescent="0.25">
      <c r="A29" s="4" t="s">
        <v>29</v>
      </c>
      <c r="B29" s="7">
        <f>ROUND('8. Interpretation of results'!D8,1)</f>
        <v>8.4</v>
      </c>
      <c r="C29" s="3"/>
    </row>
    <row r="30" spans="1:3" x14ac:dyDescent="0.25">
      <c r="A30" s="4" t="s">
        <v>30</v>
      </c>
      <c r="B30" s="7">
        <f>ROUND('8. Interpretation of results'!D9,1)</f>
        <v>0.1</v>
      </c>
      <c r="C30" s="3"/>
    </row>
    <row r="31" spans="1:3" x14ac:dyDescent="0.25">
      <c r="A31" s="4" t="s">
        <v>31</v>
      </c>
      <c r="B31" s="7">
        <f>ROUND('8. Interpretation of results'!E10,1)</f>
        <v>2</v>
      </c>
      <c r="C31" s="3"/>
    </row>
    <row r="32" spans="1:3" x14ac:dyDescent="0.25">
      <c r="A32" s="4" t="s">
        <v>32</v>
      </c>
      <c r="B32" s="7">
        <f>ROUND('8. Interpretation of results'!E11,1)</f>
        <v>0.8</v>
      </c>
      <c r="C32" s="3"/>
    </row>
    <row r="33" spans="1:3" x14ac:dyDescent="0.25">
      <c r="A33" s="4" t="s">
        <v>33</v>
      </c>
      <c r="B33" s="7">
        <f>ROUND('8. Interpretation of results'!F12,1)</f>
        <v>33</v>
      </c>
      <c r="C33" s="3"/>
    </row>
    <row r="34" spans="1:3" x14ac:dyDescent="0.25">
      <c r="B34" s="9"/>
      <c r="C34" s="3"/>
    </row>
    <row r="35" spans="1:3" x14ac:dyDescent="0.25">
      <c r="B35" s="9"/>
      <c r="C35" s="3"/>
    </row>
    <row r="36" spans="1:3" x14ac:dyDescent="0.25">
      <c r="B36" s="9"/>
      <c r="C36" s="3"/>
    </row>
    <row r="37" spans="1:3" x14ac:dyDescent="0.25">
      <c r="B37" s="9"/>
      <c r="C37" s="3"/>
    </row>
    <row r="38" spans="1:3" x14ac:dyDescent="0.25">
      <c r="B38" s="9"/>
      <c r="C38" s="3"/>
    </row>
    <row r="39" spans="1:3" x14ac:dyDescent="0.25">
      <c r="B39" s="9"/>
      <c r="C39" s="3"/>
    </row>
    <row r="40" spans="1:3" x14ac:dyDescent="0.25">
      <c r="B40" s="9"/>
      <c r="C40" s="3"/>
    </row>
    <row r="41" spans="1:3" x14ac:dyDescent="0.25">
      <c r="B41" s="9"/>
      <c r="C41" s="3"/>
    </row>
    <row r="42" spans="1:3" x14ac:dyDescent="0.25">
      <c r="B42" s="9"/>
      <c r="C42" s="3"/>
    </row>
    <row r="43" spans="1:3" x14ac:dyDescent="0.25">
      <c r="B43" s="9"/>
      <c r="C43" s="3"/>
    </row>
    <row r="44" spans="1:3" x14ac:dyDescent="0.25">
      <c r="B44" s="9"/>
      <c r="C44" s="3"/>
    </row>
    <row r="45" spans="1:3" x14ac:dyDescent="0.25">
      <c r="B45" s="9"/>
      <c r="C45" s="3"/>
    </row>
    <row r="46" spans="1:3" x14ac:dyDescent="0.25">
      <c r="B46" s="9"/>
      <c r="C46" s="3"/>
    </row>
    <row r="47" spans="1:3" x14ac:dyDescent="0.25">
      <c r="B47" s="9"/>
      <c r="C47" s="3"/>
    </row>
    <row r="48" spans="1:3" x14ac:dyDescent="0.25">
      <c r="B48" s="9"/>
      <c r="C48" s="3"/>
    </row>
    <row r="49" spans="2:3" x14ac:dyDescent="0.25">
      <c r="B49" s="9"/>
      <c r="C49" s="3"/>
    </row>
    <row r="50" spans="2:3" x14ac:dyDescent="0.25">
      <c r="B50" s="9"/>
      <c r="C50" s="3"/>
    </row>
    <row r="51" spans="2:3" x14ac:dyDescent="0.25">
      <c r="B51" s="9"/>
      <c r="C51" s="3"/>
    </row>
    <row r="52" spans="2:3" x14ac:dyDescent="0.25">
      <c r="B52" s="9"/>
      <c r="C52" s="3"/>
    </row>
    <row r="53" spans="2:3" x14ac:dyDescent="0.25">
      <c r="B53" s="9"/>
      <c r="C53" s="3"/>
    </row>
    <row r="54" spans="2:3" x14ac:dyDescent="0.25">
      <c r="B54" s="9"/>
      <c r="C54" s="3"/>
    </row>
    <row r="55" spans="2:3" x14ac:dyDescent="0.25">
      <c r="B55" s="9"/>
      <c r="C55" s="3"/>
    </row>
    <row r="56" spans="2:3" x14ac:dyDescent="0.25">
      <c r="B56" s="9"/>
      <c r="C56" s="3"/>
    </row>
    <row r="57" spans="2:3" x14ac:dyDescent="0.25">
      <c r="B57" s="9"/>
      <c r="C57" s="3"/>
    </row>
    <row r="58" spans="2:3" x14ac:dyDescent="0.25">
      <c r="B58" s="9"/>
      <c r="C58" s="3"/>
    </row>
    <row r="59" spans="2:3" x14ac:dyDescent="0.25">
      <c r="B59" s="9"/>
      <c r="C59" s="3"/>
    </row>
    <row r="60" spans="2:3" x14ac:dyDescent="0.25">
      <c r="B60" s="9"/>
      <c r="C60" s="3"/>
    </row>
    <row r="61" spans="2:3" x14ac:dyDescent="0.25">
      <c r="B61" s="9"/>
      <c r="C61" s="3"/>
    </row>
    <row r="62" spans="2:3" x14ac:dyDescent="0.25">
      <c r="B62" s="9"/>
      <c r="C62" s="3"/>
    </row>
    <row r="63" spans="2:3" x14ac:dyDescent="0.25">
      <c r="B63" s="9"/>
      <c r="C63" s="3"/>
    </row>
    <row r="64" spans="2:3" x14ac:dyDescent="0.25">
      <c r="B64" s="9"/>
      <c r="C64" s="3"/>
    </row>
    <row r="65" spans="2:3" x14ac:dyDescent="0.25">
      <c r="B65" s="9"/>
      <c r="C65" s="3"/>
    </row>
    <row r="66" spans="2:3" x14ac:dyDescent="0.25">
      <c r="B66" s="9"/>
      <c r="C66" s="3"/>
    </row>
    <row r="67" spans="2:3" x14ac:dyDescent="0.25">
      <c r="B67" s="9"/>
      <c r="C67" s="3"/>
    </row>
    <row r="68" spans="2:3" x14ac:dyDescent="0.25">
      <c r="B68" s="9"/>
      <c r="C68" s="3"/>
    </row>
    <row r="69" spans="2:3" x14ac:dyDescent="0.25">
      <c r="B69" s="9"/>
      <c r="C69" s="3"/>
    </row>
    <row r="70" spans="2:3" x14ac:dyDescent="0.25">
      <c r="B70" s="9"/>
      <c r="C70" s="3"/>
    </row>
    <row r="71" spans="2:3" x14ac:dyDescent="0.25">
      <c r="B71" s="9"/>
      <c r="C71" s="3"/>
    </row>
    <row r="72" spans="2:3" x14ac:dyDescent="0.25">
      <c r="B72" s="9"/>
      <c r="C72" s="3"/>
    </row>
    <row r="73" spans="2:3" x14ac:dyDescent="0.25">
      <c r="B73" s="9"/>
      <c r="C73" s="3"/>
    </row>
    <row r="74" spans="2:3" x14ac:dyDescent="0.25">
      <c r="B74" s="9"/>
      <c r="C74" s="3"/>
    </row>
    <row r="75" spans="2:3" x14ac:dyDescent="0.25">
      <c r="B75" s="9"/>
      <c r="C75" s="3"/>
    </row>
    <row r="76" spans="2:3" x14ac:dyDescent="0.25">
      <c r="B76" s="9"/>
      <c r="C76" s="3"/>
    </row>
    <row r="77" spans="2:3" x14ac:dyDescent="0.25">
      <c r="B77" s="9"/>
      <c r="C77" s="3"/>
    </row>
    <row r="78" spans="2:3" x14ac:dyDescent="0.25">
      <c r="B78" s="9"/>
      <c r="C78" s="3"/>
    </row>
    <row r="79" spans="2:3" x14ac:dyDescent="0.25">
      <c r="B79" s="9"/>
      <c r="C79" s="3"/>
    </row>
    <row r="80" spans="2:3" x14ac:dyDescent="0.25">
      <c r="B80" s="9"/>
      <c r="C80" s="3"/>
    </row>
    <row r="81" spans="2:3" x14ac:dyDescent="0.25">
      <c r="B81" s="9"/>
      <c r="C81" s="3"/>
    </row>
    <row r="82" spans="2:3" x14ac:dyDescent="0.25">
      <c r="B82" s="9"/>
      <c r="C82" s="3"/>
    </row>
    <row r="83" spans="2:3" x14ac:dyDescent="0.25">
      <c r="B83" s="9"/>
      <c r="C83" s="3"/>
    </row>
    <row r="84" spans="2:3" x14ac:dyDescent="0.25">
      <c r="B84" s="9"/>
      <c r="C84" s="3"/>
    </row>
    <row r="85" spans="2:3" x14ac:dyDescent="0.25">
      <c r="B85" s="9"/>
      <c r="C85" s="3"/>
    </row>
    <row r="86" spans="2:3" x14ac:dyDescent="0.25">
      <c r="B86" s="9"/>
      <c r="C86" s="3"/>
    </row>
    <row r="87" spans="2:3" x14ac:dyDescent="0.25">
      <c r="B87" s="9"/>
      <c r="C87" s="3"/>
    </row>
    <row r="88" spans="2:3" x14ac:dyDescent="0.25">
      <c r="B88" s="9"/>
      <c r="C88" s="3"/>
    </row>
    <row r="89" spans="2:3" x14ac:dyDescent="0.25">
      <c r="B89" s="9"/>
      <c r="C89" s="3"/>
    </row>
    <row r="90" spans="2:3" x14ac:dyDescent="0.25">
      <c r="B90" s="9"/>
      <c r="C90" s="3"/>
    </row>
    <row r="91" spans="2:3" x14ac:dyDescent="0.25">
      <c r="B91" s="9"/>
      <c r="C91" s="3"/>
    </row>
    <row r="92" spans="2:3" x14ac:dyDescent="0.25">
      <c r="B92" s="9"/>
      <c r="C92" s="3"/>
    </row>
    <row r="93" spans="2:3" x14ac:dyDescent="0.25">
      <c r="B93" s="9"/>
      <c r="C93" s="3"/>
    </row>
    <row r="94" spans="2:3" x14ac:dyDescent="0.25">
      <c r="B94" s="9"/>
      <c r="C94" s="3"/>
    </row>
    <row r="95" spans="2:3" x14ac:dyDescent="0.25">
      <c r="B95" s="9"/>
      <c r="C95" s="3"/>
    </row>
    <row r="96" spans="2:3" x14ac:dyDescent="0.25">
      <c r="B96" s="9"/>
      <c r="C96" s="3"/>
    </row>
    <row r="97" spans="2:3" x14ac:dyDescent="0.25">
      <c r="B97" s="9"/>
      <c r="C97" s="3"/>
    </row>
    <row r="98" spans="2:3" x14ac:dyDescent="0.25">
      <c r="B98" s="9"/>
      <c r="C98" s="3"/>
    </row>
    <row r="99" spans="2:3" x14ac:dyDescent="0.25">
      <c r="B99" s="9"/>
      <c r="C99" s="3"/>
    </row>
    <row r="100" spans="2:3" x14ac:dyDescent="0.25">
      <c r="B100" s="9"/>
      <c r="C100" s="3"/>
    </row>
    <row r="101" spans="2:3" x14ac:dyDescent="0.25">
      <c r="B101" s="9"/>
      <c r="C101" s="3"/>
    </row>
    <row r="102" spans="2:3" x14ac:dyDescent="0.25">
      <c r="B102" s="9"/>
      <c r="C102" s="3"/>
    </row>
    <row r="103" spans="2:3" x14ac:dyDescent="0.25">
      <c r="B103" s="9"/>
      <c r="C103" s="3"/>
    </row>
    <row r="104" spans="2:3" x14ac:dyDescent="0.25">
      <c r="B104" s="9"/>
      <c r="C104" s="3"/>
    </row>
    <row r="105" spans="2:3" x14ac:dyDescent="0.25">
      <c r="B105" s="9"/>
      <c r="C105" s="3"/>
    </row>
    <row r="106" spans="2:3" x14ac:dyDescent="0.25">
      <c r="B106" s="9"/>
      <c r="C106" s="3"/>
    </row>
    <row r="107" spans="2:3" x14ac:dyDescent="0.25">
      <c r="B107" s="9"/>
      <c r="C107" s="3"/>
    </row>
    <row r="108" spans="2:3" x14ac:dyDescent="0.25">
      <c r="B108" s="9"/>
      <c r="C108" s="3"/>
    </row>
    <row r="109" spans="2:3" x14ac:dyDescent="0.25">
      <c r="B109" s="9"/>
      <c r="C109" s="3"/>
    </row>
    <row r="110" spans="2:3" x14ac:dyDescent="0.25">
      <c r="B110" s="9"/>
      <c r="C110" s="3"/>
    </row>
    <row r="111" spans="2:3" x14ac:dyDescent="0.25">
      <c r="B111" s="9"/>
      <c r="C111" s="3"/>
    </row>
    <row r="112" spans="2:3" x14ac:dyDescent="0.25">
      <c r="B112" s="9"/>
      <c r="C112" s="3"/>
    </row>
    <row r="113" spans="2:3" x14ac:dyDescent="0.25">
      <c r="B113" s="9"/>
      <c r="C113" s="3"/>
    </row>
    <row r="114" spans="2:3" x14ac:dyDescent="0.25">
      <c r="B114" s="9"/>
      <c r="C114" s="3"/>
    </row>
    <row r="115" spans="2:3" x14ac:dyDescent="0.25">
      <c r="B115" s="9"/>
      <c r="C115" s="3"/>
    </row>
    <row r="116" spans="2:3" x14ac:dyDescent="0.25">
      <c r="B116" s="9"/>
      <c r="C116" s="3"/>
    </row>
    <row r="117" spans="2:3" x14ac:dyDescent="0.25">
      <c r="B117" s="9"/>
      <c r="C117" s="3"/>
    </row>
    <row r="118" spans="2:3" x14ac:dyDescent="0.25">
      <c r="B118" s="9"/>
      <c r="C118" s="3"/>
    </row>
    <row r="119" spans="2:3" x14ac:dyDescent="0.25">
      <c r="B119" s="9"/>
      <c r="C119" s="3"/>
    </row>
    <row r="120" spans="2:3" x14ac:dyDescent="0.25">
      <c r="B120" s="9"/>
      <c r="C120" s="3"/>
    </row>
    <row r="121" spans="2:3" x14ac:dyDescent="0.25">
      <c r="B121" s="9"/>
      <c r="C121" s="3"/>
    </row>
    <row r="122" spans="2:3" x14ac:dyDescent="0.25">
      <c r="B122" s="9"/>
      <c r="C122" s="3"/>
    </row>
    <row r="123" spans="2:3" x14ac:dyDescent="0.25">
      <c r="B123" s="9"/>
      <c r="C123" s="3"/>
    </row>
    <row r="124" spans="2:3" x14ac:dyDescent="0.25">
      <c r="B124" s="9"/>
      <c r="C124" s="3"/>
    </row>
    <row r="125" spans="2:3" x14ac:dyDescent="0.25">
      <c r="B125" s="9"/>
      <c r="C125" s="3"/>
    </row>
    <row r="126" spans="2:3" x14ac:dyDescent="0.25">
      <c r="B126" s="9"/>
      <c r="C126" s="3"/>
    </row>
    <row r="127" spans="2:3" x14ac:dyDescent="0.25">
      <c r="B127" s="9"/>
      <c r="C127" s="3"/>
    </row>
    <row r="128" spans="2:3" x14ac:dyDescent="0.25">
      <c r="B128" s="9"/>
      <c r="C128" s="3"/>
    </row>
    <row r="129" spans="2:3" x14ac:dyDescent="0.25">
      <c r="B129" s="9"/>
      <c r="C129" s="3"/>
    </row>
    <row r="130" spans="2:3" x14ac:dyDescent="0.25">
      <c r="B130" s="9"/>
      <c r="C130" s="3"/>
    </row>
    <row r="131" spans="2:3" x14ac:dyDescent="0.25">
      <c r="B131" s="9"/>
      <c r="C131" s="3"/>
    </row>
    <row r="132" spans="2:3" x14ac:dyDescent="0.25">
      <c r="B132" s="9"/>
      <c r="C132" s="3"/>
    </row>
    <row r="133" spans="2:3" x14ac:dyDescent="0.25">
      <c r="B133" s="9"/>
      <c r="C133" s="3"/>
    </row>
    <row r="134" spans="2:3" x14ac:dyDescent="0.25">
      <c r="B134" s="9"/>
      <c r="C134" s="3"/>
    </row>
    <row r="135" spans="2:3" x14ac:dyDescent="0.25">
      <c r="B135" s="9"/>
      <c r="C135" s="3"/>
    </row>
    <row r="136" spans="2:3" x14ac:dyDescent="0.25">
      <c r="B136" s="9"/>
      <c r="C136" s="3"/>
    </row>
    <row r="137" spans="2:3" x14ac:dyDescent="0.25">
      <c r="B137" s="9"/>
      <c r="C137" s="3"/>
    </row>
    <row r="138" spans="2:3" x14ac:dyDescent="0.25">
      <c r="B138" s="9"/>
      <c r="C138" s="3"/>
    </row>
    <row r="139" spans="2:3" x14ac:dyDescent="0.25">
      <c r="B139" s="9"/>
      <c r="C139" s="3"/>
    </row>
    <row r="140" spans="2:3" x14ac:dyDescent="0.25">
      <c r="B140" s="9"/>
      <c r="C140" s="3"/>
    </row>
    <row r="141" spans="2:3" x14ac:dyDescent="0.25">
      <c r="B141" s="9"/>
      <c r="C141" s="3"/>
    </row>
    <row r="142" spans="2:3" x14ac:dyDescent="0.25">
      <c r="B142" s="9"/>
      <c r="C142" s="3"/>
    </row>
    <row r="143" spans="2:3" x14ac:dyDescent="0.25">
      <c r="B143" s="9"/>
      <c r="C143" s="3"/>
    </row>
    <row r="144" spans="2:3" x14ac:dyDescent="0.25">
      <c r="B144" s="9"/>
      <c r="C144" s="3"/>
    </row>
    <row r="145" spans="2:3" x14ac:dyDescent="0.25">
      <c r="B145" s="9"/>
      <c r="C145" s="3"/>
    </row>
    <row r="146" spans="2:3" x14ac:dyDescent="0.25">
      <c r="B146" s="9"/>
      <c r="C146" s="3"/>
    </row>
    <row r="147" spans="2:3" x14ac:dyDescent="0.25">
      <c r="B147" s="9"/>
      <c r="C147" s="3"/>
    </row>
    <row r="148" spans="2:3" x14ac:dyDescent="0.25">
      <c r="B148" s="9"/>
      <c r="C148" s="3"/>
    </row>
    <row r="149" spans="2:3" x14ac:dyDescent="0.25">
      <c r="B149" s="9"/>
      <c r="C149" s="3"/>
    </row>
    <row r="150" spans="2:3" x14ac:dyDescent="0.25">
      <c r="B150" s="9"/>
      <c r="C150" s="3"/>
    </row>
    <row r="151" spans="2:3" x14ac:dyDescent="0.25">
      <c r="B151" s="9"/>
      <c r="C151" s="3"/>
    </row>
    <row r="152" spans="2:3" x14ac:dyDescent="0.25">
      <c r="B152" s="9"/>
      <c r="C152" s="3"/>
    </row>
    <row r="153" spans="2:3" x14ac:dyDescent="0.25">
      <c r="B153" s="9"/>
      <c r="C153" s="3"/>
    </row>
    <row r="154" spans="2:3" x14ac:dyDescent="0.25">
      <c r="B154" s="9"/>
      <c r="C154" s="3"/>
    </row>
    <row r="155" spans="2:3" x14ac:dyDescent="0.25">
      <c r="B155" s="9"/>
      <c r="C155" s="3"/>
    </row>
    <row r="156" spans="2:3" x14ac:dyDescent="0.25">
      <c r="B156" s="9"/>
      <c r="C156" s="3"/>
    </row>
    <row r="157" spans="2:3" x14ac:dyDescent="0.25">
      <c r="B157" s="9"/>
      <c r="C157" s="3"/>
    </row>
    <row r="158" spans="2:3" x14ac:dyDescent="0.25">
      <c r="B158" s="9"/>
      <c r="C158" s="3"/>
    </row>
    <row r="159" spans="2:3" x14ac:dyDescent="0.25">
      <c r="B159" s="9"/>
      <c r="C159" s="3"/>
    </row>
    <row r="160" spans="2:3" x14ac:dyDescent="0.25">
      <c r="B160" s="9"/>
      <c r="C160" s="3"/>
    </row>
    <row r="161" spans="2:3" x14ac:dyDescent="0.25">
      <c r="B161" s="9"/>
      <c r="C161" s="3"/>
    </row>
    <row r="162" spans="2:3" x14ac:dyDescent="0.25">
      <c r="B162" s="9"/>
      <c r="C162" s="3"/>
    </row>
    <row r="163" spans="2:3" x14ac:dyDescent="0.25">
      <c r="B163" s="9"/>
      <c r="C163" s="3"/>
    </row>
    <row r="164" spans="2:3" x14ac:dyDescent="0.25">
      <c r="B164" s="9"/>
      <c r="C164" s="3"/>
    </row>
    <row r="165" spans="2:3" x14ac:dyDescent="0.25">
      <c r="B165" s="9"/>
      <c r="C165" s="3"/>
    </row>
    <row r="166" spans="2:3" x14ac:dyDescent="0.25">
      <c r="B166" s="9"/>
      <c r="C166" s="3"/>
    </row>
    <row r="167" spans="2:3" x14ac:dyDescent="0.25">
      <c r="B167" s="9"/>
      <c r="C167" s="3"/>
    </row>
    <row r="168" spans="2:3" x14ac:dyDescent="0.25">
      <c r="B168" s="9"/>
      <c r="C168" s="3"/>
    </row>
    <row r="169" spans="2:3" x14ac:dyDescent="0.25">
      <c r="B169" s="9"/>
      <c r="C169" s="3"/>
    </row>
    <row r="170" spans="2:3" x14ac:dyDescent="0.25">
      <c r="B170" s="9"/>
      <c r="C170" s="3"/>
    </row>
    <row r="171" spans="2:3" x14ac:dyDescent="0.25">
      <c r="B171" s="9"/>
      <c r="C171" s="3"/>
    </row>
    <row r="172" spans="2:3" x14ac:dyDescent="0.25">
      <c r="B172" s="9"/>
      <c r="C172" s="3"/>
    </row>
    <row r="173" spans="2:3" x14ac:dyDescent="0.25">
      <c r="B173" s="9"/>
      <c r="C173" s="3"/>
    </row>
    <row r="174" spans="2:3" x14ac:dyDescent="0.25">
      <c r="B174" s="9"/>
      <c r="C174" s="3"/>
    </row>
    <row r="175" spans="2:3" x14ac:dyDescent="0.25">
      <c r="B175" s="9"/>
      <c r="C175" s="3"/>
    </row>
    <row r="176" spans="2:3" x14ac:dyDescent="0.25">
      <c r="B176" s="9"/>
      <c r="C176" s="3"/>
    </row>
    <row r="177" spans="2:3" x14ac:dyDescent="0.25">
      <c r="B177" s="9"/>
      <c r="C177" s="3"/>
    </row>
    <row r="178" spans="2:3" x14ac:dyDescent="0.25">
      <c r="B178" s="9"/>
      <c r="C178" s="3"/>
    </row>
    <row r="179" spans="2:3" x14ac:dyDescent="0.25">
      <c r="B179" s="9"/>
      <c r="C179" s="3"/>
    </row>
    <row r="180" spans="2:3" x14ac:dyDescent="0.25">
      <c r="B180" s="9"/>
      <c r="C180" s="3"/>
    </row>
    <row r="181" spans="2:3" x14ac:dyDescent="0.25">
      <c r="B181" s="9"/>
      <c r="C181" s="3"/>
    </row>
    <row r="182" spans="2:3" x14ac:dyDescent="0.25">
      <c r="B182" s="9"/>
      <c r="C182" s="3"/>
    </row>
    <row r="183" spans="2:3" x14ac:dyDescent="0.25">
      <c r="B183" s="9"/>
      <c r="C183" s="3"/>
    </row>
    <row r="184" spans="2:3" x14ac:dyDescent="0.25">
      <c r="B184" s="9"/>
      <c r="C184" s="3"/>
    </row>
    <row r="185" spans="2:3" x14ac:dyDescent="0.25">
      <c r="B185" s="9"/>
      <c r="C185" s="3"/>
    </row>
    <row r="186" spans="2:3" x14ac:dyDescent="0.25">
      <c r="B186" s="9"/>
      <c r="C186" s="3"/>
    </row>
    <row r="187" spans="2:3" x14ac:dyDescent="0.25">
      <c r="B187" s="9"/>
      <c r="C187" s="3"/>
    </row>
    <row r="188" spans="2:3" x14ac:dyDescent="0.25">
      <c r="B188" s="9"/>
      <c r="C188" s="3"/>
    </row>
    <row r="189" spans="2:3" x14ac:dyDescent="0.25">
      <c r="B189" s="9"/>
      <c r="C189" s="3"/>
    </row>
    <row r="190" spans="2:3" x14ac:dyDescent="0.25">
      <c r="B190" s="9"/>
      <c r="C190" s="3"/>
    </row>
    <row r="191" spans="2:3" x14ac:dyDescent="0.25">
      <c r="B191" s="9"/>
      <c r="C191" s="3"/>
    </row>
    <row r="192" spans="2:3" x14ac:dyDescent="0.25">
      <c r="B192" s="9"/>
      <c r="C192" s="3"/>
    </row>
    <row r="193" spans="2:3" x14ac:dyDescent="0.25">
      <c r="B193" s="9"/>
      <c r="C193" s="3"/>
    </row>
    <row r="194" spans="2:3" x14ac:dyDescent="0.25">
      <c r="B194" s="9"/>
      <c r="C194" s="3"/>
    </row>
    <row r="195" spans="2:3" x14ac:dyDescent="0.25">
      <c r="B195" s="9"/>
      <c r="C195" s="3"/>
    </row>
    <row r="196" spans="2:3" x14ac:dyDescent="0.25">
      <c r="B196" s="9"/>
      <c r="C196" s="3"/>
    </row>
    <row r="197" spans="2:3" x14ac:dyDescent="0.25">
      <c r="B197" s="9"/>
      <c r="C197" s="3"/>
    </row>
    <row r="198" spans="2:3" x14ac:dyDescent="0.25">
      <c r="B198" s="9"/>
      <c r="C198" s="3"/>
    </row>
    <row r="199" spans="2:3" x14ac:dyDescent="0.25">
      <c r="B199" s="9"/>
      <c r="C199" s="3"/>
    </row>
    <row r="200" spans="2:3" x14ac:dyDescent="0.25">
      <c r="B200" s="9"/>
      <c r="C200" s="3"/>
    </row>
    <row r="201" spans="2:3" x14ac:dyDescent="0.25">
      <c r="B201" s="9"/>
      <c r="C201" s="3"/>
    </row>
    <row r="202" spans="2:3" x14ac:dyDescent="0.25">
      <c r="B202" s="9"/>
      <c r="C202" s="3"/>
    </row>
    <row r="203" spans="2:3" x14ac:dyDescent="0.25">
      <c r="B203" s="9"/>
      <c r="C203" s="3"/>
    </row>
    <row r="204" spans="2:3" x14ac:dyDescent="0.25">
      <c r="B204" s="9"/>
      <c r="C204" s="3"/>
    </row>
    <row r="205" spans="2:3" x14ac:dyDescent="0.25">
      <c r="B205" s="9"/>
      <c r="C205" s="3"/>
    </row>
    <row r="206" spans="2:3" x14ac:dyDescent="0.25">
      <c r="B206" s="9"/>
      <c r="C206" s="3"/>
    </row>
    <row r="207" spans="2:3" x14ac:dyDescent="0.25">
      <c r="B207" s="9"/>
      <c r="C207" s="3"/>
    </row>
    <row r="208" spans="2:3" x14ac:dyDescent="0.25">
      <c r="B208" s="9"/>
      <c r="C208" s="3"/>
    </row>
    <row r="209" spans="2:3" x14ac:dyDescent="0.25">
      <c r="B209" s="9"/>
      <c r="C209" s="3"/>
    </row>
    <row r="210" spans="2:3" x14ac:dyDescent="0.25">
      <c r="B210" s="9"/>
      <c r="C210" s="3"/>
    </row>
    <row r="211" spans="2:3" x14ac:dyDescent="0.25">
      <c r="B211" s="9"/>
      <c r="C211" s="3"/>
    </row>
    <row r="212" spans="2:3" x14ac:dyDescent="0.25">
      <c r="B212" s="9"/>
      <c r="C212" s="3"/>
    </row>
    <row r="213" spans="2:3" x14ac:dyDescent="0.25">
      <c r="B213" s="9"/>
      <c r="C213" s="3"/>
    </row>
    <row r="214" spans="2:3" x14ac:dyDescent="0.25">
      <c r="B214" s="9"/>
      <c r="C214" s="3"/>
    </row>
    <row r="215" spans="2:3" x14ac:dyDescent="0.25">
      <c r="B215" s="9"/>
      <c r="C215" s="3"/>
    </row>
    <row r="216" spans="2:3" x14ac:dyDescent="0.25">
      <c r="B216" s="9"/>
      <c r="C216" s="3"/>
    </row>
    <row r="217" spans="2:3" x14ac:dyDescent="0.25">
      <c r="B217" s="9"/>
      <c r="C217" s="3"/>
    </row>
    <row r="218" spans="2:3" x14ac:dyDescent="0.25">
      <c r="B218" s="9"/>
      <c r="C218" s="3"/>
    </row>
    <row r="219" spans="2:3" x14ac:dyDescent="0.25">
      <c r="B219" s="9"/>
      <c r="C219" s="3"/>
    </row>
    <row r="220" spans="2:3" x14ac:dyDescent="0.25">
      <c r="B220" s="9"/>
      <c r="C220" s="3"/>
    </row>
    <row r="221" spans="2:3" x14ac:dyDescent="0.25">
      <c r="B221" s="9"/>
      <c r="C221" s="3"/>
    </row>
    <row r="222" spans="2:3" x14ac:dyDescent="0.25">
      <c r="B222" s="9"/>
      <c r="C222" s="3"/>
    </row>
    <row r="223" spans="2:3" x14ac:dyDescent="0.25">
      <c r="B223" s="9"/>
      <c r="C223" s="3"/>
    </row>
    <row r="224" spans="2:3" x14ac:dyDescent="0.25">
      <c r="B224" s="9"/>
      <c r="C224" s="3"/>
    </row>
    <row r="225" spans="2:3" x14ac:dyDescent="0.25">
      <c r="B225" s="9"/>
      <c r="C225" s="3"/>
    </row>
    <row r="226" spans="2:3" x14ac:dyDescent="0.25">
      <c r="B226" s="9"/>
      <c r="C226" s="3"/>
    </row>
    <row r="227" spans="2:3" x14ac:dyDescent="0.25">
      <c r="B227" s="9"/>
      <c r="C227" s="3"/>
    </row>
    <row r="228" spans="2:3" x14ac:dyDescent="0.25">
      <c r="B228" s="9"/>
      <c r="C228" s="3"/>
    </row>
    <row r="229" spans="2:3" x14ac:dyDescent="0.25">
      <c r="B229" s="9"/>
      <c r="C229" s="3"/>
    </row>
    <row r="230" spans="2:3" x14ac:dyDescent="0.25">
      <c r="B230" s="9"/>
      <c r="C230" s="3"/>
    </row>
    <row r="231" spans="2:3" x14ac:dyDescent="0.25">
      <c r="B231" s="9"/>
      <c r="C231" s="3"/>
    </row>
    <row r="232" spans="2:3" x14ac:dyDescent="0.25">
      <c r="B232" s="9"/>
      <c r="C232" s="3"/>
    </row>
    <row r="233" spans="2:3" x14ac:dyDescent="0.25">
      <c r="B233" s="9"/>
      <c r="C233" s="3"/>
    </row>
    <row r="234" spans="2:3" x14ac:dyDescent="0.25">
      <c r="B234" s="9"/>
      <c r="C234" s="3"/>
    </row>
    <row r="235" spans="2:3" x14ac:dyDescent="0.25">
      <c r="B235" s="9"/>
      <c r="C235" s="3"/>
    </row>
    <row r="236" spans="2:3" x14ac:dyDescent="0.25">
      <c r="B236" s="9"/>
      <c r="C236" s="3"/>
    </row>
    <row r="237" spans="2:3" x14ac:dyDescent="0.25">
      <c r="B237" s="9"/>
      <c r="C237" s="3"/>
    </row>
    <row r="238" spans="2:3" x14ac:dyDescent="0.25">
      <c r="B238" s="9"/>
      <c r="C238" s="3"/>
    </row>
    <row r="239" spans="2:3" x14ac:dyDescent="0.25">
      <c r="B239" s="9"/>
      <c r="C239" s="3"/>
    </row>
    <row r="240" spans="2:3" x14ac:dyDescent="0.25">
      <c r="B240" s="9"/>
      <c r="C240" s="3"/>
    </row>
    <row r="241" spans="2:3" x14ac:dyDescent="0.25">
      <c r="B241" s="9"/>
      <c r="C241" s="3"/>
    </row>
    <row r="242" spans="2:3" x14ac:dyDescent="0.25">
      <c r="B242" s="9"/>
      <c r="C242" s="3"/>
    </row>
    <row r="243" spans="2:3" x14ac:dyDescent="0.25">
      <c r="B243" s="9"/>
      <c r="C243" s="3"/>
    </row>
    <row r="244" spans="2:3" x14ac:dyDescent="0.25">
      <c r="B244" s="9"/>
      <c r="C244" s="3"/>
    </row>
    <row r="245" spans="2:3" x14ac:dyDescent="0.25">
      <c r="B245" s="9"/>
      <c r="C245" s="3"/>
    </row>
    <row r="246" spans="2:3" x14ac:dyDescent="0.25">
      <c r="B246" s="9"/>
      <c r="C246" s="3"/>
    </row>
    <row r="247" spans="2:3" x14ac:dyDescent="0.25">
      <c r="B247" s="9"/>
      <c r="C247" s="3"/>
    </row>
    <row r="248" spans="2:3" x14ac:dyDescent="0.25">
      <c r="B248" s="9"/>
      <c r="C248" s="3"/>
    </row>
    <row r="249" spans="2:3" x14ac:dyDescent="0.25">
      <c r="B249" s="9"/>
      <c r="C249" s="3"/>
    </row>
    <row r="250" spans="2:3" x14ac:dyDescent="0.25">
      <c r="B250" s="9"/>
      <c r="C250" s="3"/>
    </row>
    <row r="251" spans="2:3" x14ac:dyDescent="0.25">
      <c r="B251" s="9"/>
      <c r="C251" s="3"/>
    </row>
    <row r="252" spans="2:3" x14ac:dyDescent="0.25">
      <c r="B252" s="9"/>
      <c r="C252" s="3"/>
    </row>
    <row r="253" spans="2:3" x14ac:dyDescent="0.25">
      <c r="B253" s="9"/>
      <c r="C253" s="3"/>
    </row>
    <row r="254" spans="2:3" x14ac:dyDescent="0.25">
      <c r="B254" s="9"/>
      <c r="C254" s="3"/>
    </row>
    <row r="255" spans="2:3" x14ac:dyDescent="0.25">
      <c r="B255" s="9"/>
      <c r="C255" s="3"/>
    </row>
    <row r="256" spans="2:3" x14ac:dyDescent="0.25">
      <c r="B256" s="9"/>
      <c r="C256" s="3"/>
    </row>
    <row r="257" spans="2:3" x14ac:dyDescent="0.25">
      <c r="B257" s="9"/>
      <c r="C257" s="3"/>
    </row>
    <row r="258" spans="2:3" x14ac:dyDescent="0.25">
      <c r="B258" s="9"/>
      <c r="C258" s="3"/>
    </row>
    <row r="259" spans="2:3" x14ac:dyDescent="0.25">
      <c r="B259" s="9"/>
      <c r="C259" s="3"/>
    </row>
    <row r="260" spans="2:3" x14ac:dyDescent="0.25">
      <c r="B260" s="9"/>
      <c r="C260" s="3"/>
    </row>
    <row r="261" spans="2:3" x14ac:dyDescent="0.25">
      <c r="B261" s="9"/>
      <c r="C261" s="3"/>
    </row>
    <row r="262" spans="2:3" x14ac:dyDescent="0.25">
      <c r="B262" s="9"/>
      <c r="C262" s="3"/>
    </row>
    <row r="263" spans="2:3" x14ac:dyDescent="0.25">
      <c r="B263" s="9"/>
      <c r="C263" s="3"/>
    </row>
    <row r="264" spans="2:3" x14ac:dyDescent="0.25">
      <c r="B264" s="9"/>
      <c r="C264" s="3"/>
    </row>
    <row r="265" spans="2:3" x14ac:dyDescent="0.25">
      <c r="B265" s="9"/>
      <c r="C265" s="3"/>
    </row>
    <row r="266" spans="2:3" x14ac:dyDescent="0.25">
      <c r="B266" s="9"/>
      <c r="C266" s="3"/>
    </row>
    <row r="267" spans="2:3" x14ac:dyDescent="0.25">
      <c r="B267" s="9"/>
      <c r="C267" s="3"/>
    </row>
    <row r="268" spans="2:3" x14ac:dyDescent="0.25">
      <c r="B268" s="9"/>
      <c r="C268" s="3"/>
    </row>
    <row r="269" spans="2:3" x14ac:dyDescent="0.25">
      <c r="B269" s="9"/>
      <c r="C269" s="3"/>
    </row>
    <row r="270" spans="2:3" x14ac:dyDescent="0.25">
      <c r="B270" s="9"/>
      <c r="C270" s="3"/>
    </row>
    <row r="271" spans="2:3" x14ac:dyDescent="0.25">
      <c r="B271" s="9"/>
      <c r="C271" s="3"/>
    </row>
    <row r="272" spans="2:3" x14ac:dyDescent="0.25">
      <c r="B272" s="9"/>
      <c r="C272" s="3"/>
    </row>
    <row r="273" spans="2:3" x14ac:dyDescent="0.25">
      <c r="B273" s="9"/>
      <c r="C273" s="3"/>
    </row>
    <row r="274" spans="2:3" x14ac:dyDescent="0.25">
      <c r="B274" s="9"/>
      <c r="C274" s="3"/>
    </row>
    <row r="275" spans="2:3" x14ac:dyDescent="0.25">
      <c r="B275" s="9"/>
      <c r="C275" s="3"/>
    </row>
    <row r="276" spans="2:3" x14ac:dyDescent="0.25">
      <c r="B276" s="9"/>
      <c r="C276" s="3"/>
    </row>
    <row r="277" spans="2:3" x14ac:dyDescent="0.25">
      <c r="B277" s="9"/>
      <c r="C277" s="3"/>
    </row>
    <row r="278" spans="2:3" x14ac:dyDescent="0.25">
      <c r="B278" s="9"/>
      <c r="C278" s="3"/>
    </row>
    <row r="279" spans="2:3" x14ac:dyDescent="0.25">
      <c r="B279" s="9"/>
      <c r="C279" s="3"/>
    </row>
    <row r="280" spans="2:3" x14ac:dyDescent="0.25">
      <c r="B280" s="9"/>
      <c r="C280" s="3"/>
    </row>
    <row r="281" spans="2:3" x14ac:dyDescent="0.25">
      <c r="B281" s="9"/>
      <c r="C281" s="3"/>
    </row>
    <row r="282" spans="2:3" x14ac:dyDescent="0.25">
      <c r="B282" s="9"/>
      <c r="C282" s="3"/>
    </row>
    <row r="283" spans="2:3" x14ac:dyDescent="0.25">
      <c r="B283" s="9"/>
      <c r="C283" s="3"/>
    </row>
    <row r="284" spans="2:3" x14ac:dyDescent="0.25">
      <c r="B284" s="9"/>
      <c r="C284" s="3"/>
    </row>
    <row r="285" spans="2:3" x14ac:dyDescent="0.25">
      <c r="B285" s="9"/>
      <c r="C285" s="3"/>
    </row>
    <row r="286" spans="2:3" x14ac:dyDescent="0.25">
      <c r="B286" s="9"/>
      <c r="C286" s="3"/>
    </row>
    <row r="287" spans="2:3" x14ac:dyDescent="0.25">
      <c r="B287" s="9"/>
      <c r="C287" s="3"/>
    </row>
    <row r="288" spans="2:3" x14ac:dyDescent="0.25">
      <c r="B288" s="9"/>
      <c r="C288" s="3"/>
    </row>
    <row r="289" spans="2:3" x14ac:dyDescent="0.25">
      <c r="B289" s="9"/>
      <c r="C289" s="3"/>
    </row>
    <row r="290" spans="2:3" x14ac:dyDescent="0.25">
      <c r="B290" s="9"/>
      <c r="C290" s="3"/>
    </row>
    <row r="291" spans="2:3" x14ac:dyDescent="0.25">
      <c r="B291" s="9"/>
      <c r="C291" s="3"/>
    </row>
    <row r="292" spans="2:3" x14ac:dyDescent="0.25">
      <c r="B292" s="9"/>
      <c r="C292" s="3"/>
    </row>
    <row r="293" spans="2:3" x14ac:dyDescent="0.25">
      <c r="B293" s="9"/>
      <c r="C293" s="3"/>
    </row>
    <row r="294" spans="2:3" x14ac:dyDescent="0.25">
      <c r="B294" s="9"/>
      <c r="C294" s="3"/>
    </row>
    <row r="295" spans="2:3" x14ac:dyDescent="0.25">
      <c r="B295" s="9"/>
      <c r="C295" s="3"/>
    </row>
    <row r="296" spans="2:3" x14ac:dyDescent="0.25">
      <c r="B296" s="9"/>
      <c r="C296" s="3"/>
    </row>
    <row r="297" spans="2:3" x14ac:dyDescent="0.25">
      <c r="B297" s="9"/>
      <c r="C297" s="3"/>
    </row>
    <row r="298" spans="2:3" x14ac:dyDescent="0.25">
      <c r="B298" s="9"/>
      <c r="C298" s="3"/>
    </row>
    <row r="299" spans="2:3" x14ac:dyDescent="0.25">
      <c r="B299" s="9"/>
      <c r="C299" s="3"/>
    </row>
    <row r="300" spans="2:3" x14ac:dyDescent="0.25">
      <c r="B300" s="9"/>
      <c r="C300" s="3"/>
    </row>
    <row r="301" spans="2:3" x14ac:dyDescent="0.25">
      <c r="B301" s="9"/>
      <c r="C301" s="3"/>
    </row>
    <row r="302" spans="2:3" x14ac:dyDescent="0.25">
      <c r="B302" s="9"/>
      <c r="C302" s="3"/>
    </row>
    <row r="303" spans="2:3" x14ac:dyDescent="0.25">
      <c r="B303" s="9"/>
      <c r="C303" s="3"/>
    </row>
    <row r="304" spans="2:3" x14ac:dyDescent="0.25">
      <c r="B304" s="9"/>
      <c r="C304" s="3"/>
    </row>
    <row r="305" spans="2:3" x14ac:dyDescent="0.25">
      <c r="B305" s="9"/>
      <c r="C305" s="3"/>
    </row>
    <row r="306" spans="2:3" x14ac:dyDescent="0.25">
      <c r="B306" s="9"/>
      <c r="C306" s="3"/>
    </row>
    <row r="307" spans="2:3" x14ac:dyDescent="0.25">
      <c r="B307" s="9"/>
      <c r="C307" s="3"/>
    </row>
    <row r="308" spans="2:3" x14ac:dyDescent="0.25">
      <c r="B308" s="9"/>
      <c r="C308" s="3"/>
    </row>
    <row r="309" spans="2:3" x14ac:dyDescent="0.25">
      <c r="B309" s="9"/>
      <c r="C309" s="3"/>
    </row>
    <row r="310" spans="2:3" x14ac:dyDescent="0.25">
      <c r="B310" s="9"/>
      <c r="C310" s="3"/>
    </row>
    <row r="311" spans="2:3" x14ac:dyDescent="0.25">
      <c r="B311" s="9"/>
      <c r="C311" s="3"/>
    </row>
    <row r="312" spans="2:3" x14ac:dyDescent="0.25">
      <c r="B312" s="9"/>
      <c r="C312" s="3"/>
    </row>
    <row r="313" spans="2:3" x14ac:dyDescent="0.25">
      <c r="B313" s="9"/>
      <c r="C313" s="3"/>
    </row>
    <row r="314" spans="2:3" x14ac:dyDescent="0.25">
      <c r="B314" s="9"/>
      <c r="C314" s="3"/>
    </row>
    <row r="315" spans="2:3" x14ac:dyDescent="0.25">
      <c r="B315" s="9"/>
      <c r="C315" s="3"/>
    </row>
    <row r="316" spans="2:3" x14ac:dyDescent="0.25">
      <c r="B316" s="9"/>
      <c r="C316" s="3"/>
    </row>
    <row r="317" spans="2:3" x14ac:dyDescent="0.25">
      <c r="B317" s="9"/>
      <c r="C317" s="3"/>
    </row>
    <row r="318" spans="2:3" x14ac:dyDescent="0.25">
      <c r="B318" s="9"/>
      <c r="C318" s="3"/>
    </row>
    <row r="319" spans="2:3" x14ac:dyDescent="0.25">
      <c r="B319" s="9"/>
      <c r="C319" s="3"/>
    </row>
    <row r="320" spans="2:3" x14ac:dyDescent="0.25">
      <c r="B320" s="9"/>
      <c r="C320" s="3"/>
    </row>
    <row r="321" spans="2:3" x14ac:dyDescent="0.25">
      <c r="B321" s="9"/>
      <c r="C321" s="3"/>
    </row>
    <row r="322" spans="2:3" x14ac:dyDescent="0.25">
      <c r="B322" s="9"/>
      <c r="C322" s="3"/>
    </row>
    <row r="323" spans="2:3" x14ac:dyDescent="0.25">
      <c r="B323" s="9"/>
      <c r="C323" s="3"/>
    </row>
    <row r="324" spans="2:3" x14ac:dyDescent="0.25">
      <c r="B324" s="9"/>
      <c r="C324" s="3"/>
    </row>
    <row r="325" spans="2:3" x14ac:dyDescent="0.25">
      <c r="B325" s="9"/>
      <c r="C325" s="3"/>
    </row>
    <row r="326" spans="2:3" x14ac:dyDescent="0.25">
      <c r="B326" s="9"/>
      <c r="C326" s="3"/>
    </row>
    <row r="327" spans="2:3" x14ac:dyDescent="0.25">
      <c r="B327" s="9"/>
      <c r="C327" s="3"/>
    </row>
    <row r="328" spans="2:3" x14ac:dyDescent="0.25">
      <c r="B328" s="9"/>
      <c r="C328" s="3"/>
    </row>
    <row r="329" spans="2:3" x14ac:dyDescent="0.25">
      <c r="B329" s="9"/>
      <c r="C329" s="3"/>
    </row>
    <row r="330" spans="2:3" x14ac:dyDescent="0.25">
      <c r="B330" s="9"/>
      <c r="C330" s="3"/>
    </row>
    <row r="331" spans="2:3" x14ac:dyDescent="0.25">
      <c r="B331" s="9"/>
      <c r="C331" s="3"/>
    </row>
    <row r="332" spans="2:3" x14ac:dyDescent="0.25">
      <c r="B332" s="9"/>
      <c r="C332" s="3"/>
    </row>
    <row r="333" spans="2:3" x14ac:dyDescent="0.25">
      <c r="B333" s="9"/>
      <c r="C333" s="3"/>
    </row>
    <row r="334" spans="2:3" x14ac:dyDescent="0.25">
      <c r="B334" s="9"/>
      <c r="C334" s="3"/>
    </row>
    <row r="335" spans="2:3" x14ac:dyDescent="0.25">
      <c r="B335" s="9"/>
      <c r="C335" s="3"/>
    </row>
    <row r="336" spans="2:3" x14ac:dyDescent="0.25">
      <c r="B336" s="9"/>
      <c r="C336" s="3"/>
    </row>
    <row r="337" spans="2:3" x14ac:dyDescent="0.25">
      <c r="B337" s="9"/>
      <c r="C337" s="3"/>
    </row>
    <row r="338" spans="2:3" x14ac:dyDescent="0.25">
      <c r="B338" s="9"/>
      <c r="C338" s="3"/>
    </row>
    <row r="339" spans="2:3" x14ac:dyDescent="0.25">
      <c r="B339" s="9"/>
      <c r="C339" s="3"/>
    </row>
    <row r="340" spans="2:3" x14ac:dyDescent="0.25">
      <c r="B340" s="9"/>
      <c r="C340" s="3"/>
    </row>
    <row r="341" spans="2:3" x14ac:dyDescent="0.25">
      <c r="B341" s="9"/>
      <c r="C341" s="3"/>
    </row>
    <row r="342" spans="2:3" x14ac:dyDescent="0.25">
      <c r="B342" s="9"/>
      <c r="C342" s="3"/>
    </row>
    <row r="343" spans="2:3" x14ac:dyDescent="0.25">
      <c r="B343" s="9"/>
      <c r="C343" s="3"/>
    </row>
    <row r="344" spans="2:3" x14ac:dyDescent="0.25">
      <c r="B344" s="9"/>
      <c r="C344" s="3"/>
    </row>
    <row r="345" spans="2:3" x14ac:dyDescent="0.25">
      <c r="B345" s="9"/>
      <c r="C345" s="3"/>
    </row>
    <row r="346" spans="2:3" x14ac:dyDescent="0.25">
      <c r="B346" s="9"/>
      <c r="C346" s="3"/>
    </row>
    <row r="347" spans="2:3" x14ac:dyDescent="0.25">
      <c r="B347" s="9"/>
      <c r="C347" s="3"/>
    </row>
    <row r="348" spans="2:3" x14ac:dyDescent="0.25">
      <c r="B348" s="9"/>
      <c r="C348" s="3"/>
    </row>
    <row r="349" spans="2:3" x14ac:dyDescent="0.25">
      <c r="B349" s="9"/>
      <c r="C349" s="3"/>
    </row>
    <row r="350" spans="2:3" x14ac:dyDescent="0.25">
      <c r="B350" s="9"/>
      <c r="C350" s="3"/>
    </row>
    <row r="351" spans="2:3" x14ac:dyDescent="0.25">
      <c r="B351" s="9"/>
      <c r="C351" s="3"/>
    </row>
    <row r="352" spans="2:3" x14ac:dyDescent="0.25">
      <c r="B352" s="9"/>
      <c r="C352" s="3"/>
    </row>
    <row r="353" spans="2:3" x14ac:dyDescent="0.25">
      <c r="B353" s="9"/>
      <c r="C353" s="3"/>
    </row>
    <row r="354" spans="2:3" x14ac:dyDescent="0.25">
      <c r="B354" s="9"/>
      <c r="C354" s="3"/>
    </row>
    <row r="355" spans="2:3" x14ac:dyDescent="0.25">
      <c r="B355" s="9"/>
      <c r="C355" s="3"/>
    </row>
    <row r="356" spans="2:3" x14ac:dyDescent="0.25">
      <c r="B356" s="9"/>
      <c r="C356" s="3"/>
    </row>
    <row r="357" spans="2:3" x14ac:dyDescent="0.25">
      <c r="B357" s="9"/>
      <c r="C357" s="3"/>
    </row>
    <row r="358" spans="2:3" x14ac:dyDescent="0.25">
      <c r="B358" s="9"/>
      <c r="C358" s="3"/>
    </row>
    <row r="359" spans="2:3" x14ac:dyDescent="0.25">
      <c r="B359" s="9"/>
      <c r="C359" s="3"/>
    </row>
    <row r="360" spans="2:3" x14ac:dyDescent="0.25">
      <c r="B360" s="9"/>
      <c r="C360" s="3"/>
    </row>
    <row r="361" spans="2:3" x14ac:dyDescent="0.25">
      <c r="B361" s="9"/>
      <c r="C361" s="3"/>
    </row>
    <row r="362" spans="2:3" x14ac:dyDescent="0.25">
      <c r="B362" s="9"/>
      <c r="C362" s="3"/>
    </row>
    <row r="363" spans="2:3" x14ac:dyDescent="0.25">
      <c r="B363" s="9"/>
      <c r="C363" s="3"/>
    </row>
    <row r="364" spans="2:3" x14ac:dyDescent="0.25">
      <c r="B364" s="9"/>
      <c r="C364" s="3"/>
    </row>
    <row r="365" spans="2:3" x14ac:dyDescent="0.25">
      <c r="B365" s="9"/>
      <c r="C365" s="3"/>
    </row>
    <row r="366" spans="2:3" x14ac:dyDescent="0.25">
      <c r="B366" s="9"/>
      <c r="C366" s="3"/>
    </row>
    <row r="367" spans="2:3" x14ac:dyDescent="0.25">
      <c r="B367" s="9"/>
      <c r="C367" s="3"/>
    </row>
    <row r="368" spans="2:3" x14ac:dyDescent="0.25">
      <c r="B368" s="9"/>
      <c r="C368" s="3"/>
    </row>
    <row r="369" spans="2:3" x14ac:dyDescent="0.25">
      <c r="B369" s="9"/>
      <c r="C369" s="3"/>
    </row>
    <row r="370" spans="2:3" x14ac:dyDescent="0.25">
      <c r="B370" s="9"/>
      <c r="C370" s="3"/>
    </row>
    <row r="371" spans="2:3" x14ac:dyDescent="0.25">
      <c r="B371" s="9"/>
      <c r="C371" s="3"/>
    </row>
    <row r="372" spans="2:3" x14ac:dyDescent="0.25">
      <c r="B372" s="9"/>
      <c r="C372" s="3"/>
    </row>
    <row r="373" spans="2:3" x14ac:dyDescent="0.25">
      <c r="B373" s="9"/>
      <c r="C373" s="3"/>
    </row>
    <row r="374" spans="2:3" x14ac:dyDescent="0.25">
      <c r="B374" s="9"/>
      <c r="C374" s="3"/>
    </row>
    <row r="375" spans="2:3" x14ac:dyDescent="0.25">
      <c r="B375" s="9"/>
      <c r="C375" s="3"/>
    </row>
    <row r="376" spans="2:3" x14ac:dyDescent="0.25">
      <c r="B376" s="9"/>
      <c r="C376" s="3"/>
    </row>
    <row r="377" spans="2:3" x14ac:dyDescent="0.25">
      <c r="B377" s="9"/>
      <c r="C377" s="3"/>
    </row>
    <row r="378" spans="2:3" x14ac:dyDescent="0.25">
      <c r="B378" s="9"/>
      <c r="C378" s="3"/>
    </row>
    <row r="379" spans="2:3" x14ac:dyDescent="0.25">
      <c r="B379" s="9"/>
      <c r="C379" s="3"/>
    </row>
    <row r="380" spans="2:3" x14ac:dyDescent="0.25">
      <c r="B380" s="9"/>
      <c r="C380" s="3"/>
    </row>
    <row r="381" spans="2:3" x14ac:dyDescent="0.25">
      <c r="B381" s="9"/>
      <c r="C381" s="3"/>
    </row>
    <row r="382" spans="2:3" x14ac:dyDescent="0.25">
      <c r="B382" s="9"/>
      <c r="C382" s="3"/>
    </row>
    <row r="383" spans="2:3" x14ac:dyDescent="0.25">
      <c r="B383" s="9"/>
      <c r="C383" s="3"/>
    </row>
    <row r="384" spans="2:3" x14ac:dyDescent="0.25">
      <c r="B384" s="9"/>
      <c r="C384" s="3"/>
    </row>
    <row r="385" spans="2:3" x14ac:dyDescent="0.25">
      <c r="B385" s="9"/>
      <c r="C385" s="3"/>
    </row>
    <row r="386" spans="2:3" x14ac:dyDescent="0.25">
      <c r="B386" s="9"/>
      <c r="C386" s="3"/>
    </row>
    <row r="387" spans="2:3" x14ac:dyDescent="0.25">
      <c r="B387" s="9"/>
      <c r="C387" s="3"/>
    </row>
    <row r="388" spans="2:3" x14ac:dyDescent="0.25">
      <c r="B388" s="9"/>
      <c r="C388" s="3"/>
    </row>
    <row r="389" spans="2:3" x14ac:dyDescent="0.25">
      <c r="B389" s="9"/>
      <c r="C389" s="3"/>
    </row>
    <row r="390" spans="2:3" x14ac:dyDescent="0.25">
      <c r="B390" s="9"/>
      <c r="C390" s="3"/>
    </row>
    <row r="391" spans="2:3" x14ac:dyDescent="0.25">
      <c r="B391" s="9"/>
      <c r="C391" s="3"/>
    </row>
    <row r="392" spans="2:3" x14ac:dyDescent="0.25">
      <c r="B392" s="9"/>
      <c r="C392" s="3"/>
    </row>
    <row r="393" spans="2:3" x14ac:dyDescent="0.25">
      <c r="B393" s="9"/>
      <c r="C393" s="3"/>
    </row>
    <row r="394" spans="2:3" x14ac:dyDescent="0.25">
      <c r="B394" s="9"/>
      <c r="C394" s="3"/>
    </row>
    <row r="395" spans="2:3" x14ac:dyDescent="0.25">
      <c r="B395" s="9"/>
      <c r="C395" s="3"/>
    </row>
    <row r="396" spans="2:3" x14ac:dyDescent="0.25">
      <c r="B396" s="9"/>
      <c r="C396" s="3"/>
    </row>
    <row r="397" spans="2:3" x14ac:dyDescent="0.25">
      <c r="B397" s="9"/>
      <c r="C397" s="3"/>
    </row>
    <row r="398" spans="2:3" x14ac:dyDescent="0.25">
      <c r="B398" s="9"/>
      <c r="C398" s="3"/>
    </row>
    <row r="399" spans="2:3" x14ac:dyDescent="0.25">
      <c r="B399" s="9"/>
      <c r="C399" s="3"/>
    </row>
    <row r="400" spans="2:3" x14ac:dyDescent="0.25">
      <c r="B400" s="9"/>
      <c r="C400" s="3"/>
    </row>
    <row r="401" spans="2:3" x14ac:dyDescent="0.25">
      <c r="B401" s="9"/>
      <c r="C401" s="3"/>
    </row>
    <row r="402" spans="2:3" x14ac:dyDescent="0.25">
      <c r="B402" s="9"/>
      <c r="C402" s="3"/>
    </row>
    <row r="403" spans="2:3" x14ac:dyDescent="0.25">
      <c r="B403" s="9"/>
      <c r="C403" s="3"/>
    </row>
    <row r="404" spans="2:3" x14ac:dyDescent="0.25">
      <c r="B404" s="9"/>
      <c r="C404" s="3"/>
    </row>
    <row r="405" spans="2:3" x14ac:dyDescent="0.25">
      <c r="B405" s="9"/>
      <c r="C405" s="3"/>
    </row>
    <row r="406" spans="2:3" x14ac:dyDescent="0.25">
      <c r="B406" s="9"/>
      <c r="C406" s="3"/>
    </row>
    <row r="407" spans="2:3" x14ac:dyDescent="0.25">
      <c r="B407" s="9"/>
      <c r="C407" s="3"/>
    </row>
    <row r="408" spans="2:3" x14ac:dyDescent="0.25">
      <c r="B408" s="9"/>
      <c r="C408" s="3"/>
    </row>
    <row r="409" spans="2:3" x14ac:dyDescent="0.25">
      <c r="B409" s="9"/>
      <c r="C409" s="3"/>
    </row>
    <row r="410" spans="2:3" x14ac:dyDescent="0.25">
      <c r="B410" s="9"/>
      <c r="C410" s="3"/>
    </row>
    <row r="411" spans="2:3" x14ac:dyDescent="0.25">
      <c r="B411" s="9"/>
      <c r="C411" s="3"/>
    </row>
    <row r="412" spans="2:3" x14ac:dyDescent="0.25">
      <c r="B412" s="9"/>
      <c r="C412" s="3"/>
    </row>
    <row r="413" spans="2:3" x14ac:dyDescent="0.25">
      <c r="B413" s="9"/>
      <c r="C413" s="3"/>
    </row>
    <row r="414" spans="2:3" x14ac:dyDescent="0.25">
      <c r="B414" s="9"/>
      <c r="C414" s="3"/>
    </row>
    <row r="415" spans="2:3" x14ac:dyDescent="0.25">
      <c r="B415" s="9"/>
      <c r="C415" s="3"/>
    </row>
    <row r="416" spans="2:3" x14ac:dyDescent="0.25">
      <c r="B416" s="9"/>
      <c r="C416" s="3"/>
    </row>
    <row r="417" spans="2:3" x14ac:dyDescent="0.25">
      <c r="B417" s="9"/>
      <c r="C417" s="3"/>
    </row>
    <row r="418" spans="2:3" x14ac:dyDescent="0.25">
      <c r="B418" s="9"/>
      <c r="C418" s="3"/>
    </row>
    <row r="419" spans="2:3" x14ac:dyDescent="0.25">
      <c r="B419" s="9"/>
      <c r="C419" s="3"/>
    </row>
    <row r="420" spans="2:3" x14ac:dyDescent="0.25">
      <c r="B420" s="9"/>
      <c r="C420" s="3"/>
    </row>
    <row r="421" spans="2:3" x14ac:dyDescent="0.25">
      <c r="B421" s="9"/>
      <c r="C421" s="3"/>
    </row>
    <row r="422" spans="2:3" x14ac:dyDescent="0.25">
      <c r="B422" s="9"/>
      <c r="C422" s="3"/>
    </row>
    <row r="423" spans="2:3" x14ac:dyDescent="0.25">
      <c r="B423" s="9"/>
      <c r="C423" s="3"/>
    </row>
    <row r="424" spans="2:3" x14ac:dyDescent="0.25">
      <c r="B424" s="9"/>
      <c r="C424" s="3"/>
    </row>
    <row r="425" spans="2:3" x14ac:dyDescent="0.25">
      <c r="B425" s="9"/>
      <c r="C425" s="3"/>
    </row>
    <row r="426" spans="2:3" x14ac:dyDescent="0.25">
      <c r="B426" s="9"/>
      <c r="C426" s="3"/>
    </row>
    <row r="427" spans="2:3" x14ac:dyDescent="0.25">
      <c r="B427" s="9"/>
      <c r="C427" s="3"/>
    </row>
    <row r="428" spans="2:3" x14ac:dyDescent="0.25">
      <c r="B428" s="9"/>
      <c r="C428" s="3"/>
    </row>
    <row r="429" spans="2:3" x14ac:dyDescent="0.25">
      <c r="B429" s="9"/>
      <c r="C429" s="3"/>
    </row>
    <row r="430" spans="2:3" x14ac:dyDescent="0.25">
      <c r="B430" s="9"/>
      <c r="C430" s="3"/>
    </row>
    <row r="431" spans="2:3" x14ac:dyDescent="0.25">
      <c r="B431" s="9"/>
      <c r="C431" s="3"/>
    </row>
    <row r="432" spans="2:3" x14ac:dyDescent="0.25">
      <c r="B432" s="9"/>
      <c r="C432" s="3"/>
    </row>
    <row r="433" spans="2:3" x14ac:dyDescent="0.25">
      <c r="B433" s="9"/>
      <c r="C433" s="3"/>
    </row>
    <row r="434" spans="2:3" x14ac:dyDescent="0.25">
      <c r="B434" s="9"/>
      <c r="C434" s="3"/>
    </row>
    <row r="435" spans="2:3" x14ac:dyDescent="0.25">
      <c r="B435" s="9"/>
      <c r="C435" s="3"/>
    </row>
    <row r="436" spans="2:3" x14ac:dyDescent="0.25">
      <c r="B436" s="9"/>
      <c r="C436" s="3"/>
    </row>
    <row r="437" spans="2:3" x14ac:dyDescent="0.25">
      <c r="B437" s="9"/>
      <c r="C437" s="3"/>
    </row>
    <row r="438" spans="2:3" x14ac:dyDescent="0.25">
      <c r="B438" s="9"/>
      <c r="C438" s="3"/>
    </row>
    <row r="439" spans="2:3" x14ac:dyDescent="0.25">
      <c r="B439" s="9"/>
      <c r="C439" s="3"/>
    </row>
    <row r="440" spans="2:3" x14ac:dyDescent="0.25">
      <c r="B440" s="9"/>
      <c r="C440" s="3"/>
    </row>
    <row r="441" spans="2:3" x14ac:dyDescent="0.25">
      <c r="B441" s="9"/>
      <c r="C441" s="3"/>
    </row>
    <row r="442" spans="2:3" x14ac:dyDescent="0.25">
      <c r="B442" s="9"/>
      <c r="C442" s="3"/>
    </row>
    <row r="443" spans="2:3" x14ac:dyDescent="0.25">
      <c r="B443" s="9"/>
      <c r="C443" s="3"/>
    </row>
    <row r="444" spans="2:3" x14ac:dyDescent="0.25">
      <c r="B444" s="9"/>
      <c r="C444" s="3"/>
    </row>
    <row r="445" spans="2:3" x14ac:dyDescent="0.25">
      <c r="B445" s="9"/>
      <c r="C445" s="3"/>
    </row>
    <row r="446" spans="2:3" x14ac:dyDescent="0.25">
      <c r="B446" s="9"/>
      <c r="C446" s="3"/>
    </row>
    <row r="447" spans="2:3" x14ac:dyDescent="0.25">
      <c r="B447" s="9"/>
      <c r="C447" s="3"/>
    </row>
    <row r="448" spans="2:3" x14ac:dyDescent="0.25">
      <c r="B448" s="9"/>
      <c r="C448" s="3"/>
    </row>
    <row r="449" spans="2:3" x14ac:dyDescent="0.25">
      <c r="B449" s="9"/>
      <c r="C449" s="3"/>
    </row>
    <row r="450" spans="2:3" x14ac:dyDescent="0.25">
      <c r="B450" s="9"/>
      <c r="C450" s="3"/>
    </row>
    <row r="451" spans="2:3" x14ac:dyDescent="0.25">
      <c r="B451" s="9"/>
      <c r="C451" s="3"/>
    </row>
    <row r="452" spans="2:3" x14ac:dyDescent="0.25">
      <c r="B452" s="9"/>
      <c r="C452" s="3"/>
    </row>
    <row r="453" spans="2:3" x14ac:dyDescent="0.25">
      <c r="B453" s="9"/>
      <c r="C453" s="3"/>
    </row>
    <row r="454" spans="2:3" x14ac:dyDescent="0.25">
      <c r="B454" s="9"/>
      <c r="C454" s="3"/>
    </row>
    <row r="455" spans="2:3" x14ac:dyDescent="0.25">
      <c r="B455" s="9"/>
      <c r="C455" s="3"/>
    </row>
    <row r="456" spans="2:3" x14ac:dyDescent="0.25">
      <c r="B456" s="9"/>
      <c r="C456" s="3"/>
    </row>
    <row r="457" spans="2:3" x14ac:dyDescent="0.25">
      <c r="B457" s="9"/>
      <c r="C457" s="3"/>
    </row>
    <row r="458" spans="2:3" x14ac:dyDescent="0.25">
      <c r="B458" s="9"/>
      <c r="C458" s="3"/>
    </row>
    <row r="459" spans="2:3" x14ac:dyDescent="0.25">
      <c r="B459" s="9"/>
      <c r="C459" s="3"/>
    </row>
    <row r="460" spans="2:3" x14ac:dyDescent="0.25">
      <c r="B460" s="9"/>
      <c r="C460" s="3"/>
    </row>
    <row r="461" spans="2:3" x14ac:dyDescent="0.25">
      <c r="B461" s="9"/>
      <c r="C461" s="3"/>
    </row>
    <row r="462" spans="2:3" x14ac:dyDescent="0.25">
      <c r="B462" s="9"/>
      <c r="C462" s="3"/>
    </row>
    <row r="463" spans="2:3" x14ac:dyDescent="0.25">
      <c r="B463" s="9"/>
      <c r="C463" s="3"/>
    </row>
    <row r="464" spans="2:3" x14ac:dyDescent="0.25">
      <c r="B464" s="9"/>
      <c r="C464" s="3"/>
    </row>
    <row r="465" spans="2:3" x14ac:dyDescent="0.25">
      <c r="B465" s="9"/>
      <c r="C465" s="3"/>
    </row>
    <row r="466" spans="2:3" x14ac:dyDescent="0.25">
      <c r="B466" s="9"/>
      <c r="C466" s="3"/>
    </row>
    <row r="467" spans="2:3" x14ac:dyDescent="0.25">
      <c r="B467" s="9"/>
      <c r="C467" s="3"/>
    </row>
    <row r="468" spans="2:3" x14ac:dyDescent="0.25">
      <c r="B468" s="9"/>
      <c r="C468" s="3"/>
    </row>
    <row r="469" spans="2:3" x14ac:dyDescent="0.25">
      <c r="B469" s="9"/>
      <c r="C469" s="3"/>
    </row>
    <row r="470" spans="2:3" x14ac:dyDescent="0.25">
      <c r="B470" s="9"/>
      <c r="C470" s="3"/>
    </row>
    <row r="471" spans="2:3" x14ac:dyDescent="0.25">
      <c r="B471" s="9"/>
      <c r="C471" s="3"/>
    </row>
    <row r="472" spans="2:3" x14ac:dyDescent="0.25">
      <c r="B472" s="9"/>
      <c r="C472" s="3"/>
    </row>
    <row r="473" spans="2:3" x14ac:dyDescent="0.25">
      <c r="B473" s="9"/>
      <c r="C473" s="3"/>
    </row>
    <row r="474" spans="2:3" x14ac:dyDescent="0.25">
      <c r="B474" s="9"/>
      <c r="C474" s="3"/>
    </row>
    <row r="475" spans="2:3" x14ac:dyDescent="0.25">
      <c r="B475" s="9"/>
      <c r="C475" s="3"/>
    </row>
    <row r="476" spans="2:3" x14ac:dyDescent="0.25">
      <c r="B476" s="9"/>
      <c r="C476" s="3"/>
    </row>
    <row r="477" spans="2:3" x14ac:dyDescent="0.25">
      <c r="B477" s="9"/>
      <c r="C477" s="3"/>
    </row>
    <row r="478" spans="2:3" x14ac:dyDescent="0.25">
      <c r="B478" s="9"/>
      <c r="C478" s="3"/>
    </row>
    <row r="479" spans="2:3" x14ac:dyDescent="0.25">
      <c r="B479" s="9"/>
      <c r="C479" s="3"/>
    </row>
    <row r="480" spans="2:3" x14ac:dyDescent="0.25">
      <c r="B480" s="9"/>
      <c r="C480" s="3"/>
    </row>
    <row r="481" spans="2:3" x14ac:dyDescent="0.25">
      <c r="B481" s="9"/>
      <c r="C481" s="3"/>
    </row>
    <row r="482" spans="2:3" x14ac:dyDescent="0.25">
      <c r="B482" s="9"/>
      <c r="C482" s="3"/>
    </row>
    <row r="483" spans="2:3" x14ac:dyDescent="0.25">
      <c r="B483" s="9"/>
      <c r="C483" s="3"/>
    </row>
    <row r="484" spans="2:3" x14ac:dyDescent="0.25">
      <c r="B484" s="9"/>
      <c r="C484" s="3"/>
    </row>
    <row r="485" spans="2:3" x14ac:dyDescent="0.25">
      <c r="B485" s="9"/>
      <c r="C485" s="3"/>
    </row>
    <row r="486" spans="2:3" x14ac:dyDescent="0.25">
      <c r="B486" s="9"/>
      <c r="C486" s="3"/>
    </row>
    <row r="487" spans="2:3" x14ac:dyDescent="0.25">
      <c r="B487" s="9"/>
      <c r="C487" s="3"/>
    </row>
    <row r="488" spans="2:3" x14ac:dyDescent="0.25">
      <c r="B488" s="9"/>
      <c r="C488" s="3"/>
    </row>
    <row r="489" spans="2:3" x14ac:dyDescent="0.25">
      <c r="B489" s="9"/>
      <c r="C489" s="3"/>
    </row>
    <row r="490" spans="2:3" x14ac:dyDescent="0.25">
      <c r="B490" s="9"/>
      <c r="C490" s="3"/>
    </row>
    <row r="491" spans="2:3" x14ac:dyDescent="0.25">
      <c r="B491" s="9"/>
      <c r="C491" s="3"/>
    </row>
    <row r="492" spans="2:3" x14ac:dyDescent="0.25">
      <c r="B492" s="9"/>
      <c r="C492" s="3"/>
    </row>
    <row r="493" spans="2:3" x14ac:dyDescent="0.25">
      <c r="B493" s="9"/>
      <c r="C493" s="3"/>
    </row>
    <row r="494" spans="2:3" x14ac:dyDescent="0.25">
      <c r="B494" s="9"/>
      <c r="C494" s="3"/>
    </row>
    <row r="495" spans="2:3" x14ac:dyDescent="0.25">
      <c r="B495" s="9"/>
      <c r="C495" s="3"/>
    </row>
    <row r="496" spans="2:3" x14ac:dyDescent="0.25">
      <c r="B496" s="9"/>
      <c r="C496" s="3"/>
    </row>
    <row r="497" spans="2:3" x14ac:dyDescent="0.25">
      <c r="B497" s="9"/>
      <c r="C497" s="3"/>
    </row>
    <row r="498" spans="2:3" x14ac:dyDescent="0.25">
      <c r="B498" s="9"/>
      <c r="C498" s="3"/>
    </row>
    <row r="499" spans="2:3" x14ac:dyDescent="0.25">
      <c r="B499" s="9"/>
      <c r="C499" s="3"/>
    </row>
    <row r="500" spans="2:3" x14ac:dyDescent="0.25">
      <c r="B500" s="9"/>
      <c r="C500" s="3"/>
    </row>
    <row r="501" spans="2:3" x14ac:dyDescent="0.25">
      <c r="B501" s="9"/>
      <c r="C501" s="3"/>
    </row>
    <row r="502" spans="2:3" x14ac:dyDescent="0.25">
      <c r="B502" s="9"/>
      <c r="C502" s="3"/>
    </row>
    <row r="503" spans="2:3" x14ac:dyDescent="0.25">
      <c r="B503" s="9"/>
      <c r="C503" s="3"/>
    </row>
    <row r="504" spans="2:3" x14ac:dyDescent="0.25">
      <c r="B504" s="9"/>
      <c r="C504" s="3"/>
    </row>
    <row r="505" spans="2:3" x14ac:dyDescent="0.25">
      <c r="B505" s="9"/>
      <c r="C505" s="3"/>
    </row>
    <row r="506" spans="2:3" x14ac:dyDescent="0.25">
      <c r="B506" s="9"/>
      <c r="C506" s="3"/>
    </row>
    <row r="507" spans="2:3" x14ac:dyDescent="0.25">
      <c r="B507" s="9"/>
      <c r="C507" s="3"/>
    </row>
    <row r="508" spans="2:3" x14ac:dyDescent="0.25">
      <c r="B508" s="9"/>
      <c r="C508" s="3"/>
    </row>
    <row r="509" spans="2:3" x14ac:dyDescent="0.25">
      <c r="B509" s="9"/>
      <c r="C509" s="3"/>
    </row>
    <row r="510" spans="2:3" x14ac:dyDescent="0.25">
      <c r="B510" s="9"/>
      <c r="C510" s="3"/>
    </row>
    <row r="511" spans="2:3" x14ac:dyDescent="0.25">
      <c r="B511" s="9"/>
      <c r="C511" s="3"/>
    </row>
    <row r="512" spans="2:3" x14ac:dyDescent="0.25">
      <c r="B512" s="9"/>
      <c r="C512" s="3"/>
    </row>
    <row r="513" spans="2:3" x14ac:dyDescent="0.25">
      <c r="B513" s="9"/>
      <c r="C513" s="3"/>
    </row>
    <row r="514" spans="2:3" x14ac:dyDescent="0.25">
      <c r="B514" s="9"/>
      <c r="C514" s="3"/>
    </row>
    <row r="515" spans="2:3" x14ac:dyDescent="0.25">
      <c r="B515" s="9"/>
      <c r="C515" s="3"/>
    </row>
    <row r="516" spans="2:3" x14ac:dyDescent="0.25">
      <c r="B516" s="9"/>
      <c r="C516" s="3"/>
    </row>
    <row r="517" spans="2:3" x14ac:dyDescent="0.25">
      <c r="B517" s="9"/>
      <c r="C517" s="3"/>
    </row>
    <row r="518" spans="2:3" x14ac:dyDescent="0.25">
      <c r="B518" s="9"/>
      <c r="C518" s="3"/>
    </row>
    <row r="519" spans="2:3" x14ac:dyDescent="0.25">
      <c r="B519" s="9"/>
      <c r="C519" s="3"/>
    </row>
    <row r="520" spans="2:3" x14ac:dyDescent="0.25">
      <c r="B520" s="9"/>
      <c r="C520" s="3"/>
    </row>
    <row r="521" spans="2:3" x14ac:dyDescent="0.25">
      <c r="B521" s="9"/>
      <c r="C521" s="3"/>
    </row>
    <row r="522" spans="2:3" x14ac:dyDescent="0.25">
      <c r="B522" s="9"/>
      <c r="C522" s="3"/>
    </row>
    <row r="523" spans="2:3" x14ac:dyDescent="0.25">
      <c r="B523" s="9"/>
      <c r="C523" s="3"/>
    </row>
    <row r="524" spans="2:3" x14ac:dyDescent="0.25">
      <c r="B524" s="9"/>
      <c r="C524" s="3"/>
    </row>
    <row r="525" spans="2:3" x14ac:dyDescent="0.25">
      <c r="B525" s="9"/>
      <c r="C525" s="3"/>
    </row>
    <row r="526" spans="2:3" x14ac:dyDescent="0.25">
      <c r="B526" s="9"/>
      <c r="C526" s="3"/>
    </row>
    <row r="527" spans="2:3" x14ac:dyDescent="0.25">
      <c r="B527" s="9"/>
      <c r="C527" s="3"/>
    </row>
    <row r="528" spans="2:3" x14ac:dyDescent="0.25">
      <c r="B528" s="9"/>
      <c r="C528" s="3"/>
    </row>
    <row r="529" spans="2:3" x14ac:dyDescent="0.25">
      <c r="B529" s="9"/>
      <c r="C529" s="3"/>
    </row>
    <row r="530" spans="2:3" x14ac:dyDescent="0.25">
      <c r="B530" s="9"/>
      <c r="C530" s="3"/>
    </row>
    <row r="531" spans="2:3" x14ac:dyDescent="0.25">
      <c r="B531" s="9"/>
      <c r="C531" s="3"/>
    </row>
    <row r="532" spans="2:3" x14ac:dyDescent="0.25">
      <c r="B532" s="9"/>
      <c r="C532" s="3"/>
    </row>
    <row r="533" spans="2:3" x14ac:dyDescent="0.25">
      <c r="B533" s="9"/>
      <c r="C533" s="3"/>
    </row>
    <row r="534" spans="2:3" x14ac:dyDescent="0.25">
      <c r="B534" s="9"/>
      <c r="C534" s="3"/>
    </row>
    <row r="535" spans="2:3" x14ac:dyDescent="0.25">
      <c r="B535" s="9"/>
      <c r="C535" s="3"/>
    </row>
    <row r="536" spans="2:3" x14ac:dyDescent="0.25">
      <c r="B536" s="9"/>
      <c r="C536" s="3"/>
    </row>
    <row r="537" spans="2:3" x14ac:dyDescent="0.25">
      <c r="B537" s="9"/>
      <c r="C537" s="3"/>
    </row>
    <row r="538" spans="2:3" x14ac:dyDescent="0.25">
      <c r="B538" s="9"/>
      <c r="C538" s="3"/>
    </row>
    <row r="539" spans="2:3" x14ac:dyDescent="0.25">
      <c r="B539" s="9"/>
      <c r="C539" s="3"/>
    </row>
    <row r="540" spans="2:3" x14ac:dyDescent="0.25">
      <c r="B540" s="9"/>
      <c r="C540" s="3"/>
    </row>
    <row r="541" spans="2:3" x14ac:dyDescent="0.25">
      <c r="B541" s="9"/>
      <c r="C541" s="3"/>
    </row>
    <row r="542" spans="2:3" x14ac:dyDescent="0.25">
      <c r="B542" s="9"/>
      <c r="C542" s="3"/>
    </row>
    <row r="543" spans="2:3" x14ac:dyDescent="0.25">
      <c r="B543" s="9"/>
      <c r="C543" s="3"/>
    </row>
    <row r="544" spans="2:3" x14ac:dyDescent="0.25">
      <c r="B544" s="9"/>
      <c r="C544" s="3"/>
    </row>
    <row r="545" spans="2:3" x14ac:dyDescent="0.25">
      <c r="B545" s="9"/>
      <c r="C545" s="3"/>
    </row>
    <row r="546" spans="2:3" x14ac:dyDescent="0.25">
      <c r="B546" s="9"/>
      <c r="C546" s="3"/>
    </row>
    <row r="547" spans="2:3" x14ac:dyDescent="0.25">
      <c r="B547" s="9"/>
      <c r="C547" s="3"/>
    </row>
    <row r="548" spans="2:3" x14ac:dyDescent="0.25">
      <c r="B548" s="9"/>
      <c r="C548" s="3"/>
    </row>
    <row r="549" spans="2:3" x14ac:dyDescent="0.25">
      <c r="B549" s="9"/>
      <c r="C549" s="3"/>
    </row>
    <row r="550" spans="2:3" x14ac:dyDescent="0.25">
      <c r="B550" s="9"/>
      <c r="C550" s="3"/>
    </row>
    <row r="551" spans="2:3" x14ac:dyDescent="0.25">
      <c r="B551" s="9"/>
      <c r="C551" s="3"/>
    </row>
    <row r="552" spans="2:3" x14ac:dyDescent="0.25">
      <c r="B552" s="9"/>
      <c r="C552" s="3"/>
    </row>
    <row r="553" spans="2:3" x14ac:dyDescent="0.25">
      <c r="B553" s="9"/>
      <c r="C553" s="3"/>
    </row>
    <row r="554" spans="2:3" x14ac:dyDescent="0.25">
      <c r="B554" s="9"/>
      <c r="C554" s="3"/>
    </row>
    <row r="555" spans="2:3" x14ac:dyDescent="0.25">
      <c r="B555" s="9"/>
      <c r="C555" s="3"/>
    </row>
    <row r="556" spans="2:3" x14ac:dyDescent="0.25">
      <c r="B556" s="9"/>
      <c r="C556" s="3"/>
    </row>
    <row r="557" spans="2:3" x14ac:dyDescent="0.25">
      <c r="B557" s="9"/>
      <c r="C557" s="3"/>
    </row>
    <row r="558" spans="2:3" x14ac:dyDescent="0.25">
      <c r="B558" s="9"/>
      <c r="C558" s="3"/>
    </row>
    <row r="559" spans="2:3" x14ac:dyDescent="0.25">
      <c r="B559" s="9"/>
      <c r="C559" s="3"/>
    </row>
    <row r="560" spans="2:3" x14ac:dyDescent="0.25">
      <c r="B560" s="9"/>
      <c r="C560" s="3"/>
    </row>
    <row r="561" spans="2:3" x14ac:dyDescent="0.25">
      <c r="B561" s="9"/>
      <c r="C561" s="3"/>
    </row>
    <row r="562" spans="2:3" x14ac:dyDescent="0.25">
      <c r="B562" s="9"/>
      <c r="C562" s="3"/>
    </row>
    <row r="563" spans="2:3" x14ac:dyDescent="0.25">
      <c r="B563" s="9"/>
      <c r="C563" s="3"/>
    </row>
    <row r="564" spans="2:3" x14ac:dyDescent="0.25">
      <c r="B564" s="9"/>
      <c r="C564" s="3"/>
    </row>
    <row r="565" spans="2:3" x14ac:dyDescent="0.25">
      <c r="B565" s="9"/>
      <c r="C565" s="3"/>
    </row>
    <row r="566" spans="2:3" x14ac:dyDescent="0.25">
      <c r="B566" s="9"/>
      <c r="C566" s="3"/>
    </row>
    <row r="567" spans="2:3" x14ac:dyDescent="0.25">
      <c r="B567" s="9"/>
      <c r="C567" s="3"/>
    </row>
    <row r="568" spans="2:3" x14ac:dyDescent="0.25">
      <c r="B568" s="9"/>
      <c r="C568" s="3"/>
    </row>
    <row r="569" spans="2:3" x14ac:dyDescent="0.25">
      <c r="B569" s="9"/>
      <c r="C569" s="3"/>
    </row>
    <row r="570" spans="2:3" x14ac:dyDescent="0.25">
      <c r="B570" s="9"/>
      <c r="C570" s="3"/>
    </row>
    <row r="571" spans="2:3" x14ac:dyDescent="0.25">
      <c r="B571" s="9"/>
      <c r="C571" s="3"/>
    </row>
    <row r="572" spans="2:3" x14ac:dyDescent="0.25">
      <c r="B572" s="9"/>
      <c r="C572" s="3"/>
    </row>
    <row r="573" spans="2:3" x14ac:dyDescent="0.25">
      <c r="B573" s="9"/>
      <c r="C573" s="3"/>
    </row>
    <row r="574" spans="2:3" x14ac:dyDescent="0.25">
      <c r="B574" s="9"/>
      <c r="C574" s="3"/>
    </row>
    <row r="575" spans="2:3" x14ac:dyDescent="0.25">
      <c r="B575" s="9"/>
      <c r="C575" s="3"/>
    </row>
    <row r="576" spans="2:3" x14ac:dyDescent="0.25">
      <c r="B576" s="9"/>
      <c r="C576" s="3"/>
    </row>
    <row r="577" spans="2:3" x14ac:dyDescent="0.25">
      <c r="B577" s="9"/>
      <c r="C577" s="3"/>
    </row>
    <row r="578" spans="2:3" x14ac:dyDescent="0.25">
      <c r="B578" s="9"/>
      <c r="C578" s="3"/>
    </row>
    <row r="579" spans="2:3" x14ac:dyDescent="0.25">
      <c r="B579" s="9"/>
      <c r="C579" s="3"/>
    </row>
    <row r="580" spans="2:3" x14ac:dyDescent="0.25">
      <c r="B580" s="9"/>
      <c r="C580" s="3"/>
    </row>
    <row r="581" spans="2:3" x14ac:dyDescent="0.25">
      <c r="B581" s="9"/>
      <c r="C581" s="3"/>
    </row>
    <row r="582" spans="2:3" x14ac:dyDescent="0.25">
      <c r="B582" s="9"/>
      <c r="C582" s="3"/>
    </row>
    <row r="583" spans="2:3" x14ac:dyDescent="0.25">
      <c r="B583" s="9"/>
      <c r="C583" s="3"/>
    </row>
    <row r="584" spans="2:3" x14ac:dyDescent="0.25">
      <c r="B584" s="9"/>
      <c r="C584" s="3"/>
    </row>
    <row r="585" spans="2:3" x14ac:dyDescent="0.25">
      <c r="B585" s="9"/>
      <c r="C585" s="3"/>
    </row>
    <row r="586" spans="2:3" x14ac:dyDescent="0.25">
      <c r="B586" s="9"/>
      <c r="C586" s="3"/>
    </row>
    <row r="587" spans="2:3" x14ac:dyDescent="0.25">
      <c r="B587" s="9"/>
      <c r="C587" s="3"/>
    </row>
    <row r="588" spans="2:3" x14ac:dyDescent="0.25">
      <c r="B588" s="9"/>
      <c r="C588" s="3"/>
    </row>
    <row r="589" spans="2:3" x14ac:dyDescent="0.25">
      <c r="B589" s="9"/>
      <c r="C589" s="3"/>
    </row>
    <row r="590" spans="2:3" x14ac:dyDescent="0.25">
      <c r="B590" s="9"/>
      <c r="C590" s="3"/>
    </row>
    <row r="591" spans="2:3" x14ac:dyDescent="0.25">
      <c r="B591" s="9"/>
      <c r="C591" s="3"/>
    </row>
    <row r="592" spans="2:3" x14ac:dyDescent="0.25">
      <c r="B592" s="9"/>
      <c r="C592" s="3"/>
    </row>
    <row r="593" spans="2:3" x14ac:dyDescent="0.25">
      <c r="B593" s="9"/>
      <c r="C593" s="3"/>
    </row>
    <row r="594" spans="2:3" x14ac:dyDescent="0.25">
      <c r="B594" s="9"/>
      <c r="C594" s="3"/>
    </row>
    <row r="595" spans="2:3" x14ac:dyDescent="0.25">
      <c r="B595" s="9"/>
      <c r="C595" s="3"/>
    </row>
    <row r="596" spans="2:3" x14ac:dyDescent="0.25">
      <c r="B596" s="9"/>
      <c r="C596" s="3"/>
    </row>
    <row r="597" spans="2:3" x14ac:dyDescent="0.25">
      <c r="B597" s="9"/>
      <c r="C597" s="3"/>
    </row>
    <row r="598" spans="2:3" x14ac:dyDescent="0.25">
      <c r="B598" s="9"/>
      <c r="C598" s="3"/>
    </row>
    <row r="599" spans="2:3" x14ac:dyDescent="0.25">
      <c r="B599" s="9"/>
      <c r="C599" s="3"/>
    </row>
    <row r="600" spans="2:3" x14ac:dyDescent="0.25">
      <c r="B600" s="9"/>
      <c r="C600" s="3"/>
    </row>
    <row r="601" spans="2:3" x14ac:dyDescent="0.25">
      <c r="B601" s="9"/>
      <c r="C601" s="3"/>
    </row>
    <row r="602" spans="2:3" x14ac:dyDescent="0.25">
      <c r="B602" s="9"/>
      <c r="C602" s="3"/>
    </row>
    <row r="603" spans="2:3" x14ac:dyDescent="0.25">
      <c r="B603" s="9"/>
      <c r="C603" s="3"/>
    </row>
    <row r="604" spans="2:3" x14ac:dyDescent="0.25">
      <c r="B604" s="9"/>
      <c r="C604" s="3"/>
    </row>
    <row r="605" spans="2:3" x14ac:dyDescent="0.25">
      <c r="B605" s="9"/>
      <c r="C605" s="3"/>
    </row>
    <row r="606" spans="2:3" x14ac:dyDescent="0.25">
      <c r="B606" s="9"/>
      <c r="C606" s="3"/>
    </row>
    <row r="607" spans="2:3" x14ac:dyDescent="0.25">
      <c r="B607" s="9"/>
      <c r="C607" s="3"/>
    </row>
    <row r="608" spans="2:3" x14ac:dyDescent="0.25">
      <c r="B608" s="9"/>
      <c r="C608" s="3"/>
    </row>
    <row r="609" spans="2:3" x14ac:dyDescent="0.25">
      <c r="B609" s="9"/>
      <c r="C609" s="3"/>
    </row>
    <row r="610" spans="2:3" x14ac:dyDescent="0.25">
      <c r="B610" s="9"/>
      <c r="C610" s="3"/>
    </row>
    <row r="611" spans="2:3" x14ac:dyDescent="0.25">
      <c r="B611" s="9"/>
      <c r="C611" s="3"/>
    </row>
    <row r="612" spans="2:3" x14ac:dyDescent="0.25">
      <c r="B612" s="9"/>
      <c r="C612" s="3"/>
    </row>
    <row r="613" spans="2:3" x14ac:dyDescent="0.25">
      <c r="B613" s="9"/>
      <c r="C613" s="3"/>
    </row>
    <row r="614" spans="2:3" x14ac:dyDescent="0.25">
      <c r="B614" s="9"/>
      <c r="C614" s="3"/>
    </row>
    <row r="615" spans="2:3" x14ac:dyDescent="0.25">
      <c r="B615" s="9"/>
      <c r="C615" s="3"/>
    </row>
    <row r="616" spans="2:3" x14ac:dyDescent="0.25">
      <c r="B616" s="9"/>
      <c r="C616" s="3"/>
    </row>
    <row r="617" spans="2:3" x14ac:dyDescent="0.25">
      <c r="B617" s="9"/>
      <c r="C617" s="3"/>
    </row>
    <row r="618" spans="2:3" x14ac:dyDescent="0.25">
      <c r="B618" s="9"/>
      <c r="C618" s="3"/>
    </row>
    <row r="619" spans="2:3" x14ac:dyDescent="0.25">
      <c r="B619" s="9"/>
      <c r="C619" s="3"/>
    </row>
    <row r="620" spans="2:3" x14ac:dyDescent="0.25">
      <c r="B620" s="9"/>
      <c r="C620" s="3"/>
    </row>
    <row r="621" spans="2:3" x14ac:dyDescent="0.25">
      <c r="B621" s="9"/>
      <c r="C621" s="3"/>
    </row>
    <row r="622" spans="2:3" x14ac:dyDescent="0.25">
      <c r="B622" s="9"/>
      <c r="C622" s="3"/>
    </row>
    <row r="623" spans="2:3" x14ac:dyDescent="0.25">
      <c r="B623" s="9"/>
      <c r="C623" s="3"/>
    </row>
    <row r="624" spans="2:3" x14ac:dyDescent="0.25">
      <c r="B624" s="9"/>
      <c r="C624" s="3"/>
    </row>
    <row r="625" spans="2:3" x14ac:dyDescent="0.25">
      <c r="B625" s="9"/>
      <c r="C625" s="3"/>
    </row>
    <row r="626" spans="2:3" x14ac:dyDescent="0.25">
      <c r="B626" s="9"/>
      <c r="C626" s="3"/>
    </row>
    <row r="627" spans="2:3" x14ac:dyDescent="0.25">
      <c r="B627" s="9"/>
      <c r="C627" s="3"/>
    </row>
    <row r="628" spans="2:3" x14ac:dyDescent="0.25">
      <c r="B628" s="9"/>
      <c r="C628" s="3"/>
    </row>
    <row r="629" spans="2:3" x14ac:dyDescent="0.25">
      <c r="B629" s="9"/>
      <c r="C629" s="3"/>
    </row>
    <row r="630" spans="2:3" x14ac:dyDescent="0.25">
      <c r="B630" s="9"/>
      <c r="C630" s="3"/>
    </row>
    <row r="631" spans="2:3" x14ac:dyDescent="0.25">
      <c r="B631" s="9"/>
      <c r="C631" s="3"/>
    </row>
    <row r="632" spans="2:3" x14ac:dyDescent="0.25">
      <c r="B632" s="9"/>
      <c r="C632" s="3"/>
    </row>
    <row r="633" spans="2:3" x14ac:dyDescent="0.25">
      <c r="B633" s="9"/>
      <c r="C633" s="3"/>
    </row>
    <row r="634" spans="2:3" x14ac:dyDescent="0.25">
      <c r="B634" s="9"/>
      <c r="C634" s="3"/>
    </row>
    <row r="635" spans="2:3" x14ac:dyDescent="0.25">
      <c r="B635" s="9"/>
      <c r="C635" s="3"/>
    </row>
    <row r="636" spans="2:3" x14ac:dyDescent="0.25">
      <c r="B636" s="9"/>
      <c r="C636" s="3"/>
    </row>
    <row r="637" spans="2:3" x14ac:dyDescent="0.25">
      <c r="B637" s="9"/>
      <c r="C637" s="3"/>
    </row>
    <row r="638" spans="2:3" x14ac:dyDescent="0.25">
      <c r="B638" s="9"/>
      <c r="C638" s="3"/>
    </row>
    <row r="639" spans="2:3" x14ac:dyDescent="0.25">
      <c r="B639" s="9"/>
      <c r="C639" s="3"/>
    </row>
    <row r="640" spans="2:3" x14ac:dyDescent="0.25">
      <c r="B640" s="9"/>
      <c r="C640" s="3"/>
    </row>
    <row r="641" spans="2:3" x14ac:dyDescent="0.25">
      <c r="B641" s="9"/>
      <c r="C641" s="3"/>
    </row>
    <row r="642" spans="2:3" x14ac:dyDescent="0.25">
      <c r="B642" s="9"/>
      <c r="C642" s="3"/>
    </row>
    <row r="643" spans="2:3" x14ac:dyDescent="0.25">
      <c r="B643" s="9"/>
      <c r="C643" s="3"/>
    </row>
    <row r="644" spans="2:3" x14ac:dyDescent="0.25">
      <c r="B644" s="9"/>
      <c r="C644" s="3"/>
    </row>
    <row r="645" spans="2:3" x14ac:dyDescent="0.25">
      <c r="B645" s="9"/>
      <c r="C645" s="3"/>
    </row>
    <row r="646" spans="2:3" x14ac:dyDescent="0.25">
      <c r="B646" s="9"/>
      <c r="C646" s="3"/>
    </row>
    <row r="647" spans="2:3" x14ac:dyDescent="0.25">
      <c r="B647" s="9"/>
      <c r="C647" s="3"/>
    </row>
    <row r="648" spans="2:3" x14ac:dyDescent="0.25">
      <c r="B648" s="9"/>
      <c r="C648" s="3"/>
    </row>
    <row r="649" spans="2:3" x14ac:dyDescent="0.25">
      <c r="B649" s="9"/>
      <c r="C649" s="3"/>
    </row>
    <row r="650" spans="2:3" x14ac:dyDescent="0.25">
      <c r="B650" s="9"/>
      <c r="C650" s="3"/>
    </row>
    <row r="651" spans="2:3" x14ac:dyDescent="0.25">
      <c r="B651" s="9"/>
      <c r="C651" s="3"/>
    </row>
    <row r="652" spans="2:3" x14ac:dyDescent="0.25">
      <c r="B652" s="9"/>
      <c r="C652" s="3"/>
    </row>
    <row r="653" spans="2:3" x14ac:dyDescent="0.25">
      <c r="B653" s="9"/>
      <c r="C653" s="3"/>
    </row>
    <row r="654" spans="2:3" x14ac:dyDescent="0.25">
      <c r="B654" s="9"/>
      <c r="C654" s="3"/>
    </row>
    <row r="655" spans="2:3" x14ac:dyDescent="0.25">
      <c r="B655" s="9"/>
      <c r="C655" s="3"/>
    </row>
    <row r="656" spans="2:3" x14ac:dyDescent="0.25">
      <c r="B656" s="9"/>
      <c r="C656" s="3"/>
    </row>
    <row r="657" spans="2:3" x14ac:dyDescent="0.25">
      <c r="B657" s="9"/>
      <c r="C657" s="3"/>
    </row>
    <row r="658" spans="2:3" x14ac:dyDescent="0.25">
      <c r="B658" s="9"/>
      <c r="C658" s="3"/>
    </row>
    <row r="659" spans="2:3" x14ac:dyDescent="0.25">
      <c r="B659" s="9"/>
      <c r="C659" s="3"/>
    </row>
    <row r="660" spans="2:3" x14ac:dyDescent="0.25">
      <c r="B660" s="9"/>
      <c r="C660" s="3"/>
    </row>
    <row r="661" spans="2:3" x14ac:dyDescent="0.25">
      <c r="B661" s="9"/>
      <c r="C661" s="3"/>
    </row>
    <row r="662" spans="2:3" x14ac:dyDescent="0.25">
      <c r="B662" s="9"/>
      <c r="C662" s="3"/>
    </row>
    <row r="663" spans="2:3" x14ac:dyDescent="0.25">
      <c r="B663" s="9"/>
      <c r="C663" s="3"/>
    </row>
    <row r="664" spans="2:3" x14ac:dyDescent="0.25">
      <c r="B664" s="9"/>
      <c r="C664" s="3"/>
    </row>
    <row r="665" spans="2:3" x14ac:dyDescent="0.25">
      <c r="B665" s="9"/>
      <c r="C665" s="3"/>
    </row>
    <row r="666" spans="2:3" x14ac:dyDescent="0.25">
      <c r="B666" s="9"/>
      <c r="C666" s="3"/>
    </row>
    <row r="667" spans="2:3" x14ac:dyDescent="0.25">
      <c r="B667" s="9"/>
      <c r="C667" s="3"/>
    </row>
    <row r="668" spans="2:3" x14ac:dyDescent="0.25">
      <c r="B668" s="9"/>
      <c r="C668" s="3"/>
    </row>
    <row r="669" spans="2:3" x14ac:dyDescent="0.25">
      <c r="B669" s="9"/>
      <c r="C669" s="3"/>
    </row>
    <row r="670" spans="2:3" x14ac:dyDescent="0.25">
      <c r="B670" s="9"/>
      <c r="C670" s="3"/>
    </row>
    <row r="671" spans="2:3" x14ac:dyDescent="0.25">
      <c r="B671" s="9"/>
      <c r="C671" s="3"/>
    </row>
    <row r="672" spans="2:3" x14ac:dyDescent="0.25">
      <c r="B672" s="9"/>
      <c r="C672" s="3"/>
    </row>
    <row r="673" spans="2:3" x14ac:dyDescent="0.25">
      <c r="B673" s="9"/>
      <c r="C673" s="3"/>
    </row>
    <row r="674" spans="2:3" x14ac:dyDescent="0.25">
      <c r="B674" s="9"/>
      <c r="C674" s="3"/>
    </row>
    <row r="675" spans="2:3" x14ac:dyDescent="0.25">
      <c r="B675" s="9"/>
      <c r="C675" s="3"/>
    </row>
    <row r="676" spans="2:3" x14ac:dyDescent="0.25">
      <c r="B676" s="9"/>
      <c r="C676" s="3"/>
    </row>
    <row r="677" spans="2:3" x14ac:dyDescent="0.25">
      <c r="B677" s="9"/>
      <c r="C677" s="3"/>
    </row>
    <row r="678" spans="2:3" x14ac:dyDescent="0.25">
      <c r="B678" s="9"/>
      <c r="C678" s="3"/>
    </row>
    <row r="679" spans="2:3" x14ac:dyDescent="0.25">
      <c r="B679" s="9"/>
      <c r="C679" s="3"/>
    </row>
    <row r="680" spans="2:3" x14ac:dyDescent="0.25">
      <c r="B680" s="9"/>
      <c r="C680" s="3"/>
    </row>
    <row r="681" spans="2:3" x14ac:dyDescent="0.25">
      <c r="B681" s="9"/>
      <c r="C681" s="3"/>
    </row>
    <row r="682" spans="2:3" x14ac:dyDescent="0.25">
      <c r="B682" s="9"/>
      <c r="C682" s="3"/>
    </row>
    <row r="683" spans="2:3" x14ac:dyDescent="0.25">
      <c r="B683" s="9"/>
      <c r="C683" s="3"/>
    </row>
    <row r="684" spans="2:3" x14ac:dyDescent="0.25">
      <c r="B684" s="9"/>
      <c r="C684" s="3"/>
    </row>
    <row r="685" spans="2:3" x14ac:dyDescent="0.25">
      <c r="B685" s="9"/>
      <c r="C685" s="3"/>
    </row>
    <row r="686" spans="2:3" x14ac:dyDescent="0.25">
      <c r="B686" s="9"/>
      <c r="C686" s="3"/>
    </row>
    <row r="687" spans="2:3" x14ac:dyDescent="0.25">
      <c r="B687" s="9"/>
      <c r="C687" s="3"/>
    </row>
    <row r="688" spans="2:3" x14ac:dyDescent="0.25">
      <c r="B688" s="9"/>
      <c r="C688" s="3"/>
    </row>
    <row r="689" spans="2:3" x14ac:dyDescent="0.25">
      <c r="B689" s="9"/>
      <c r="C689" s="3"/>
    </row>
    <row r="690" spans="2:3" x14ac:dyDescent="0.25">
      <c r="B690" s="9"/>
      <c r="C690" s="3"/>
    </row>
    <row r="691" spans="2:3" x14ac:dyDescent="0.25">
      <c r="B691" s="9"/>
      <c r="C691" s="3"/>
    </row>
    <row r="692" spans="2:3" x14ac:dyDescent="0.25">
      <c r="B692" s="9"/>
      <c r="C692" s="3"/>
    </row>
    <row r="693" spans="2:3" x14ac:dyDescent="0.25">
      <c r="B693" s="9"/>
      <c r="C693" s="3"/>
    </row>
    <row r="694" spans="2:3" x14ac:dyDescent="0.25">
      <c r="B694" s="9"/>
      <c r="C694" s="3"/>
    </row>
    <row r="695" spans="2:3" x14ac:dyDescent="0.25">
      <c r="B695" s="9"/>
      <c r="C695" s="3"/>
    </row>
    <row r="696" spans="2:3" x14ac:dyDescent="0.25">
      <c r="B696" s="9"/>
      <c r="C696" s="3"/>
    </row>
    <row r="697" spans="2:3" x14ac:dyDescent="0.25">
      <c r="B697" s="9"/>
      <c r="C697" s="3"/>
    </row>
    <row r="698" spans="2:3" x14ac:dyDescent="0.25">
      <c r="B698" s="9"/>
      <c r="C698" s="3"/>
    </row>
    <row r="699" spans="2:3" x14ac:dyDescent="0.25">
      <c r="B699" s="9"/>
      <c r="C699" s="3"/>
    </row>
    <row r="700" spans="2:3" x14ac:dyDescent="0.25">
      <c r="B700" s="9"/>
      <c r="C700" s="3"/>
    </row>
    <row r="701" spans="2:3" x14ac:dyDescent="0.25">
      <c r="B701" s="9"/>
      <c r="C701" s="3"/>
    </row>
    <row r="702" spans="2:3" x14ac:dyDescent="0.25">
      <c r="B702" s="9"/>
      <c r="C702" s="3"/>
    </row>
    <row r="703" spans="2:3" x14ac:dyDescent="0.25">
      <c r="B703" s="9"/>
      <c r="C703" s="3"/>
    </row>
    <row r="704" spans="2:3" x14ac:dyDescent="0.25">
      <c r="B704" s="9"/>
      <c r="C704" s="3"/>
    </row>
    <row r="705" spans="2:3" x14ac:dyDescent="0.25">
      <c r="B705" s="9"/>
      <c r="C705" s="3"/>
    </row>
    <row r="706" spans="2:3" x14ac:dyDescent="0.25">
      <c r="B706" s="9"/>
      <c r="C706" s="3"/>
    </row>
    <row r="707" spans="2:3" x14ac:dyDescent="0.25">
      <c r="B707" s="9"/>
      <c r="C707" s="3"/>
    </row>
    <row r="708" spans="2:3" x14ac:dyDescent="0.25">
      <c r="B708" s="9"/>
      <c r="C708" s="3"/>
    </row>
    <row r="709" spans="2:3" x14ac:dyDescent="0.25">
      <c r="B709" s="9"/>
      <c r="C709" s="3"/>
    </row>
    <row r="710" spans="2:3" x14ac:dyDescent="0.25">
      <c r="B710" s="9"/>
      <c r="C710" s="3"/>
    </row>
    <row r="711" spans="2:3" x14ac:dyDescent="0.25">
      <c r="B711" s="9"/>
      <c r="C711" s="3"/>
    </row>
    <row r="712" spans="2:3" x14ac:dyDescent="0.25">
      <c r="B712" s="9"/>
      <c r="C712" s="3"/>
    </row>
    <row r="713" spans="2:3" x14ac:dyDescent="0.25">
      <c r="B713" s="9"/>
      <c r="C713" s="3"/>
    </row>
    <row r="714" spans="2:3" x14ac:dyDescent="0.25">
      <c r="B714" s="9"/>
      <c r="C714" s="3"/>
    </row>
    <row r="715" spans="2:3" x14ac:dyDescent="0.25">
      <c r="B715" s="9"/>
      <c r="C715" s="3"/>
    </row>
    <row r="716" spans="2:3" x14ac:dyDescent="0.25">
      <c r="B716" s="9"/>
      <c r="C716" s="3"/>
    </row>
    <row r="717" spans="2:3" x14ac:dyDescent="0.25">
      <c r="B717" s="9"/>
      <c r="C717" s="3"/>
    </row>
    <row r="718" spans="2:3" x14ac:dyDescent="0.25">
      <c r="B718" s="9"/>
      <c r="C718" s="3"/>
    </row>
    <row r="719" spans="2:3" x14ac:dyDescent="0.25">
      <c r="B719" s="9"/>
      <c r="C719" s="3"/>
    </row>
    <row r="720" spans="2:3" x14ac:dyDescent="0.25">
      <c r="B720" s="9"/>
      <c r="C720" s="3"/>
    </row>
    <row r="721" spans="2:3" x14ac:dyDescent="0.25">
      <c r="B721" s="9"/>
      <c r="C721" s="3"/>
    </row>
    <row r="722" spans="2:3" x14ac:dyDescent="0.25">
      <c r="B722" s="9"/>
      <c r="C722" s="3"/>
    </row>
    <row r="723" spans="2:3" x14ac:dyDescent="0.25">
      <c r="B723" s="9"/>
      <c r="C723" s="3"/>
    </row>
    <row r="724" spans="2:3" x14ac:dyDescent="0.25">
      <c r="B724" s="9"/>
      <c r="C724" s="3"/>
    </row>
    <row r="725" spans="2:3" x14ac:dyDescent="0.25">
      <c r="B725" s="9"/>
      <c r="C725" s="3"/>
    </row>
    <row r="726" spans="2:3" x14ac:dyDescent="0.25">
      <c r="B726" s="9"/>
      <c r="C726" s="3"/>
    </row>
    <row r="727" spans="2:3" x14ac:dyDescent="0.25">
      <c r="B727" s="9"/>
      <c r="C727" s="3"/>
    </row>
    <row r="728" spans="2:3" x14ac:dyDescent="0.25">
      <c r="B728" s="9"/>
      <c r="C728" s="3"/>
    </row>
    <row r="729" spans="2:3" x14ac:dyDescent="0.25">
      <c r="B729" s="9"/>
      <c r="C729" s="3"/>
    </row>
    <row r="730" spans="2:3" x14ac:dyDescent="0.25">
      <c r="B730" s="9"/>
      <c r="C730" s="3"/>
    </row>
    <row r="731" spans="2:3" x14ac:dyDescent="0.25">
      <c r="B731" s="9"/>
      <c r="C731" s="3"/>
    </row>
    <row r="732" spans="2:3" x14ac:dyDescent="0.25">
      <c r="B732" s="9"/>
      <c r="C732" s="3"/>
    </row>
    <row r="733" spans="2:3" x14ac:dyDescent="0.25">
      <c r="B733" s="9"/>
      <c r="C733" s="3"/>
    </row>
    <row r="734" spans="2:3" x14ac:dyDescent="0.25">
      <c r="B734" s="9"/>
      <c r="C734" s="3"/>
    </row>
    <row r="735" spans="2:3" x14ac:dyDescent="0.25">
      <c r="B735" s="9"/>
      <c r="C735" s="3"/>
    </row>
    <row r="736" spans="2:3" x14ac:dyDescent="0.25">
      <c r="B736" s="9"/>
      <c r="C736" s="3"/>
    </row>
    <row r="737" spans="2:3" x14ac:dyDescent="0.25">
      <c r="B737" s="9"/>
      <c r="C737" s="3"/>
    </row>
    <row r="738" spans="2:3" x14ac:dyDescent="0.25">
      <c r="B738" s="9"/>
      <c r="C738" s="3"/>
    </row>
    <row r="739" spans="2:3" x14ac:dyDescent="0.25">
      <c r="B739" s="9"/>
      <c r="C739" s="3"/>
    </row>
    <row r="740" spans="2:3" x14ac:dyDescent="0.25">
      <c r="B740" s="9"/>
      <c r="C740" s="3"/>
    </row>
    <row r="741" spans="2:3" x14ac:dyDescent="0.25">
      <c r="B741" s="9"/>
      <c r="C741" s="3"/>
    </row>
    <row r="742" spans="2:3" x14ac:dyDescent="0.25">
      <c r="B742" s="9"/>
      <c r="C742" s="3"/>
    </row>
    <row r="743" spans="2:3" x14ac:dyDescent="0.25">
      <c r="B743" s="9"/>
      <c r="C743" s="3"/>
    </row>
    <row r="744" spans="2:3" x14ac:dyDescent="0.25">
      <c r="B744" s="9"/>
      <c r="C744" s="3"/>
    </row>
    <row r="745" spans="2:3" x14ac:dyDescent="0.25">
      <c r="B745" s="9"/>
      <c r="C745" s="3"/>
    </row>
    <row r="746" spans="2:3" x14ac:dyDescent="0.25">
      <c r="B746" s="9"/>
      <c r="C746" s="3"/>
    </row>
    <row r="747" spans="2:3" x14ac:dyDescent="0.25">
      <c r="B747" s="9"/>
      <c r="C747" s="3"/>
    </row>
    <row r="748" spans="2:3" x14ac:dyDescent="0.25">
      <c r="B748" s="9"/>
      <c r="C748" s="3"/>
    </row>
    <row r="749" spans="2:3" x14ac:dyDescent="0.25">
      <c r="B749" s="9"/>
      <c r="C749" s="3"/>
    </row>
    <row r="750" spans="2:3" x14ac:dyDescent="0.25">
      <c r="B750" s="9"/>
      <c r="C750" s="3"/>
    </row>
    <row r="751" spans="2:3" x14ac:dyDescent="0.25">
      <c r="B751" s="9"/>
      <c r="C751" s="3"/>
    </row>
    <row r="752" spans="2:3" x14ac:dyDescent="0.25">
      <c r="B752" s="9"/>
      <c r="C752" s="3"/>
    </row>
    <row r="753" spans="2:3" x14ac:dyDescent="0.25">
      <c r="B753" s="9"/>
      <c r="C753" s="3"/>
    </row>
    <row r="754" spans="2:3" x14ac:dyDescent="0.25">
      <c r="B754" s="9"/>
      <c r="C754" s="3"/>
    </row>
    <row r="755" spans="2:3" x14ac:dyDescent="0.25">
      <c r="B755" s="9"/>
      <c r="C755" s="3"/>
    </row>
    <row r="756" spans="2:3" x14ac:dyDescent="0.25">
      <c r="B756" s="9"/>
      <c r="C756" s="3"/>
    </row>
    <row r="757" spans="2:3" x14ac:dyDescent="0.25">
      <c r="B757" s="9"/>
      <c r="C757" s="3"/>
    </row>
    <row r="758" spans="2:3" x14ac:dyDescent="0.25">
      <c r="B758" s="9"/>
      <c r="C758" s="3"/>
    </row>
    <row r="759" spans="2:3" x14ac:dyDescent="0.25">
      <c r="B759" s="9"/>
      <c r="C759" s="3"/>
    </row>
    <row r="760" spans="2:3" x14ac:dyDescent="0.25">
      <c r="B760" s="9"/>
      <c r="C760" s="3"/>
    </row>
    <row r="761" spans="2:3" x14ac:dyDescent="0.25">
      <c r="B761" s="9"/>
      <c r="C761" s="3"/>
    </row>
    <row r="762" spans="2:3" x14ac:dyDescent="0.25">
      <c r="B762" s="9"/>
      <c r="C762" s="3"/>
    </row>
    <row r="763" spans="2:3" x14ac:dyDescent="0.25">
      <c r="B763" s="9"/>
      <c r="C763" s="3"/>
    </row>
    <row r="764" spans="2:3" x14ac:dyDescent="0.25">
      <c r="B764" s="9"/>
      <c r="C764" s="3"/>
    </row>
    <row r="765" spans="2:3" x14ac:dyDescent="0.25">
      <c r="B765" s="9"/>
      <c r="C765" s="3"/>
    </row>
    <row r="766" spans="2:3" x14ac:dyDescent="0.25">
      <c r="B766" s="9"/>
      <c r="C766" s="3"/>
    </row>
    <row r="767" spans="2:3" x14ac:dyDescent="0.25">
      <c r="B767" s="9"/>
      <c r="C767" s="3"/>
    </row>
    <row r="768" spans="2:3" x14ac:dyDescent="0.25">
      <c r="B768" s="9"/>
      <c r="C768" s="3"/>
    </row>
    <row r="769" spans="2:3" x14ac:dyDescent="0.25">
      <c r="B769" s="9"/>
      <c r="C769" s="3"/>
    </row>
    <row r="770" spans="2:3" x14ac:dyDescent="0.25">
      <c r="B770" s="9"/>
      <c r="C770" s="3"/>
    </row>
    <row r="771" spans="2:3" x14ac:dyDescent="0.25">
      <c r="B771" s="9"/>
      <c r="C771" s="3"/>
    </row>
    <row r="772" spans="2:3" x14ac:dyDescent="0.25">
      <c r="B772" s="9"/>
      <c r="C772" s="3"/>
    </row>
    <row r="773" spans="2:3" x14ac:dyDescent="0.25">
      <c r="B773" s="9"/>
      <c r="C773" s="3"/>
    </row>
    <row r="774" spans="2:3" x14ac:dyDescent="0.25">
      <c r="B774" s="9"/>
      <c r="C774" s="3"/>
    </row>
    <row r="775" spans="2:3" x14ac:dyDescent="0.25">
      <c r="B775" s="9"/>
      <c r="C775" s="3"/>
    </row>
    <row r="776" spans="2:3" x14ac:dyDescent="0.25">
      <c r="B776" s="9"/>
      <c r="C776" s="3"/>
    </row>
    <row r="777" spans="2:3" x14ac:dyDescent="0.25">
      <c r="B777" s="9"/>
      <c r="C777" s="3"/>
    </row>
    <row r="778" spans="2:3" x14ac:dyDescent="0.25">
      <c r="B778" s="9"/>
      <c r="C778" s="3"/>
    </row>
    <row r="779" spans="2:3" x14ac:dyDescent="0.25">
      <c r="B779" s="9"/>
      <c r="C779" s="3"/>
    </row>
    <row r="780" spans="2:3" x14ac:dyDescent="0.25">
      <c r="B780" s="9"/>
      <c r="C780" s="3"/>
    </row>
    <row r="781" spans="2:3" x14ac:dyDescent="0.25">
      <c r="B781" s="9"/>
      <c r="C781" s="3"/>
    </row>
    <row r="782" spans="2:3" x14ac:dyDescent="0.25">
      <c r="B782" s="9"/>
      <c r="C782" s="3"/>
    </row>
    <row r="783" spans="2:3" x14ac:dyDescent="0.25">
      <c r="B783" s="9"/>
      <c r="C783" s="3"/>
    </row>
    <row r="784" spans="2:3" x14ac:dyDescent="0.25">
      <c r="B784" s="9"/>
      <c r="C784" s="3"/>
    </row>
    <row r="785" spans="2:3" x14ac:dyDescent="0.25">
      <c r="B785" s="9"/>
      <c r="C785" s="3"/>
    </row>
    <row r="786" spans="2:3" x14ac:dyDescent="0.25">
      <c r="B786" s="9"/>
      <c r="C786" s="3"/>
    </row>
    <row r="787" spans="2:3" x14ac:dyDescent="0.25">
      <c r="B787" s="9"/>
      <c r="C787" s="3"/>
    </row>
    <row r="788" spans="2:3" x14ac:dyDescent="0.25">
      <c r="B788" s="9"/>
      <c r="C788" s="3"/>
    </row>
    <row r="789" spans="2:3" x14ac:dyDescent="0.25">
      <c r="B789" s="9"/>
      <c r="C789" s="3"/>
    </row>
    <row r="790" spans="2:3" x14ac:dyDescent="0.25">
      <c r="B790" s="9"/>
      <c r="C790" s="3"/>
    </row>
    <row r="791" spans="2:3" x14ac:dyDescent="0.25">
      <c r="B791" s="9"/>
      <c r="C791" s="3"/>
    </row>
    <row r="792" spans="2:3" x14ac:dyDescent="0.25">
      <c r="B792" s="9"/>
      <c r="C792" s="3"/>
    </row>
    <row r="793" spans="2:3" x14ac:dyDescent="0.25">
      <c r="B793" s="9"/>
      <c r="C793" s="3"/>
    </row>
    <row r="794" spans="2:3" x14ac:dyDescent="0.25">
      <c r="B794" s="9"/>
      <c r="C794" s="3"/>
    </row>
    <row r="795" spans="2:3" x14ac:dyDescent="0.25">
      <c r="B795" s="9"/>
      <c r="C795" s="3"/>
    </row>
    <row r="796" spans="2:3" x14ac:dyDescent="0.25">
      <c r="B796" s="9"/>
      <c r="C796" s="3"/>
    </row>
    <row r="797" spans="2:3" x14ac:dyDescent="0.25">
      <c r="B797" s="9"/>
      <c r="C797" s="3"/>
    </row>
    <row r="798" spans="2:3" x14ac:dyDescent="0.25">
      <c r="B798" s="9"/>
      <c r="C798" s="3"/>
    </row>
    <row r="799" spans="2:3" x14ac:dyDescent="0.25">
      <c r="B799" s="9"/>
      <c r="C799" s="3"/>
    </row>
    <row r="800" spans="2:3" x14ac:dyDescent="0.25">
      <c r="B800" s="9"/>
      <c r="C800" s="3"/>
    </row>
    <row r="801" spans="2:3" x14ac:dyDescent="0.25">
      <c r="B801" s="9"/>
      <c r="C801" s="3"/>
    </row>
    <row r="802" spans="2:3" x14ac:dyDescent="0.25">
      <c r="B802" s="9"/>
      <c r="C802" s="3"/>
    </row>
    <row r="803" spans="2:3" x14ac:dyDescent="0.25">
      <c r="B803" s="9"/>
      <c r="C803" s="3"/>
    </row>
    <row r="804" spans="2:3" x14ac:dyDescent="0.25">
      <c r="B804" s="9"/>
      <c r="C804" s="3"/>
    </row>
    <row r="805" spans="2:3" x14ac:dyDescent="0.25">
      <c r="B805" s="9"/>
      <c r="C805" s="3"/>
    </row>
    <row r="806" spans="2:3" x14ac:dyDescent="0.25">
      <c r="B806" s="9"/>
      <c r="C806" s="3"/>
    </row>
    <row r="807" spans="2:3" x14ac:dyDescent="0.25">
      <c r="B807" s="9"/>
      <c r="C807" s="3"/>
    </row>
    <row r="808" spans="2:3" x14ac:dyDescent="0.25">
      <c r="B808" s="9"/>
      <c r="C808" s="3"/>
    </row>
    <row r="809" spans="2:3" x14ac:dyDescent="0.25">
      <c r="B809" s="9"/>
      <c r="C809" s="3"/>
    </row>
    <row r="810" spans="2:3" x14ac:dyDescent="0.25">
      <c r="B810" s="9"/>
      <c r="C810" s="3"/>
    </row>
    <row r="811" spans="2:3" x14ac:dyDescent="0.25">
      <c r="B811" s="9"/>
      <c r="C811" s="3"/>
    </row>
    <row r="812" spans="2:3" x14ac:dyDescent="0.25">
      <c r="B812" s="9"/>
      <c r="C812" s="3"/>
    </row>
    <row r="813" spans="2:3" x14ac:dyDescent="0.25">
      <c r="B813" s="9"/>
      <c r="C813" s="3"/>
    </row>
    <row r="814" spans="2:3" x14ac:dyDescent="0.25">
      <c r="B814" s="9"/>
      <c r="C814" s="3"/>
    </row>
    <row r="815" spans="2:3" x14ac:dyDescent="0.25">
      <c r="B815" s="9"/>
      <c r="C815" s="3"/>
    </row>
    <row r="816" spans="2:3" x14ac:dyDescent="0.25">
      <c r="B816" s="9"/>
      <c r="C816" s="3"/>
    </row>
    <row r="817" spans="2:3" x14ac:dyDescent="0.25">
      <c r="B817" s="9"/>
      <c r="C817" s="3"/>
    </row>
    <row r="818" spans="2:3" x14ac:dyDescent="0.25">
      <c r="B818" s="9"/>
      <c r="C818" s="3"/>
    </row>
    <row r="819" spans="2:3" x14ac:dyDescent="0.25">
      <c r="B819" s="9"/>
      <c r="C819" s="3"/>
    </row>
    <row r="820" spans="2:3" x14ac:dyDescent="0.25">
      <c r="B820" s="9"/>
      <c r="C820" s="3"/>
    </row>
    <row r="821" spans="2:3" x14ac:dyDescent="0.25">
      <c r="B821" s="9"/>
      <c r="C821" s="3"/>
    </row>
    <row r="822" spans="2:3" x14ac:dyDescent="0.25">
      <c r="B822" s="9"/>
      <c r="C822" s="3"/>
    </row>
    <row r="823" spans="2:3" x14ac:dyDescent="0.25">
      <c r="B823" s="9"/>
      <c r="C823" s="3"/>
    </row>
    <row r="824" spans="2:3" x14ac:dyDescent="0.25">
      <c r="B824" s="9"/>
      <c r="C824" s="3"/>
    </row>
    <row r="825" spans="2:3" x14ac:dyDescent="0.25">
      <c r="B825" s="9"/>
      <c r="C825" s="3"/>
    </row>
    <row r="826" spans="2:3" x14ac:dyDescent="0.25">
      <c r="B826" s="9"/>
      <c r="C826" s="3"/>
    </row>
    <row r="827" spans="2:3" x14ac:dyDescent="0.25">
      <c r="B827" s="9"/>
      <c r="C827" s="3"/>
    </row>
    <row r="828" spans="2:3" x14ac:dyDescent="0.25">
      <c r="B828" s="9"/>
      <c r="C828" s="3"/>
    </row>
    <row r="829" spans="2:3" x14ac:dyDescent="0.25">
      <c r="B829" s="9"/>
      <c r="C829" s="3"/>
    </row>
    <row r="830" spans="2:3" x14ac:dyDescent="0.25">
      <c r="B830" s="9"/>
      <c r="C830" s="3"/>
    </row>
    <row r="831" spans="2:3" x14ac:dyDescent="0.25">
      <c r="B831" s="9"/>
      <c r="C831" s="3"/>
    </row>
    <row r="832" spans="2:3" x14ac:dyDescent="0.25">
      <c r="B832" s="9"/>
      <c r="C832" s="3"/>
    </row>
    <row r="833" spans="2:3" x14ac:dyDescent="0.25">
      <c r="B833" s="9"/>
      <c r="C833" s="3"/>
    </row>
    <row r="834" spans="2:3" x14ac:dyDescent="0.25">
      <c r="B834" s="9"/>
      <c r="C834" s="3"/>
    </row>
    <row r="835" spans="2:3" x14ac:dyDescent="0.25">
      <c r="B835" s="9"/>
      <c r="C835" s="3"/>
    </row>
    <row r="836" spans="2:3" x14ac:dyDescent="0.25">
      <c r="B836" s="9"/>
      <c r="C836" s="3"/>
    </row>
    <row r="837" spans="2:3" x14ac:dyDescent="0.25">
      <c r="B837" s="9"/>
      <c r="C837" s="3"/>
    </row>
    <row r="838" spans="2:3" x14ac:dyDescent="0.25">
      <c r="B838" s="9"/>
      <c r="C838" s="3"/>
    </row>
    <row r="839" spans="2:3" x14ac:dyDescent="0.25">
      <c r="B839" s="9"/>
      <c r="C839" s="3"/>
    </row>
    <row r="840" spans="2:3" x14ac:dyDescent="0.25">
      <c r="B840" s="9"/>
      <c r="C840" s="3"/>
    </row>
    <row r="841" spans="2:3" x14ac:dyDescent="0.25">
      <c r="B841" s="9"/>
      <c r="C841" s="3"/>
    </row>
    <row r="842" spans="2:3" x14ac:dyDescent="0.25">
      <c r="B842" s="9"/>
      <c r="C842" s="3"/>
    </row>
    <row r="843" spans="2:3" x14ac:dyDescent="0.25">
      <c r="B843" s="9"/>
      <c r="C843" s="3"/>
    </row>
    <row r="844" spans="2:3" x14ac:dyDescent="0.25">
      <c r="B844" s="9"/>
      <c r="C844" s="3"/>
    </row>
    <row r="845" spans="2:3" x14ac:dyDescent="0.25">
      <c r="B845" s="9"/>
      <c r="C845" s="3"/>
    </row>
    <row r="846" spans="2:3" x14ac:dyDescent="0.25">
      <c r="B846" s="9"/>
      <c r="C846" s="3"/>
    </row>
    <row r="847" spans="2:3" x14ac:dyDescent="0.25">
      <c r="B847" s="9"/>
      <c r="C847" s="3"/>
    </row>
    <row r="848" spans="2:3" x14ac:dyDescent="0.25">
      <c r="B848" s="9"/>
      <c r="C848" s="3"/>
    </row>
    <row r="849" spans="2:3" x14ac:dyDescent="0.25">
      <c r="B849" s="9"/>
      <c r="C849" s="3"/>
    </row>
    <row r="850" spans="2:3" x14ac:dyDescent="0.25">
      <c r="B850" s="9"/>
      <c r="C850" s="3"/>
    </row>
    <row r="851" spans="2:3" x14ac:dyDescent="0.25">
      <c r="B851" s="9"/>
      <c r="C851" s="3"/>
    </row>
    <row r="852" spans="2:3" x14ac:dyDescent="0.25">
      <c r="B852" s="9"/>
      <c r="C852" s="3"/>
    </row>
    <row r="853" spans="2:3" x14ac:dyDescent="0.25">
      <c r="B853" s="9"/>
      <c r="C853" s="3"/>
    </row>
    <row r="854" spans="2:3" x14ac:dyDescent="0.25">
      <c r="B854" s="9"/>
      <c r="C854" s="3"/>
    </row>
    <row r="855" spans="2:3" x14ac:dyDescent="0.25">
      <c r="B855" s="9"/>
      <c r="C855" s="3"/>
    </row>
    <row r="856" spans="2:3" x14ac:dyDescent="0.25">
      <c r="B856" s="9"/>
      <c r="C856" s="3"/>
    </row>
    <row r="857" spans="2:3" x14ac:dyDescent="0.25">
      <c r="B857" s="9"/>
      <c r="C857" s="3"/>
    </row>
    <row r="858" spans="2:3" x14ac:dyDescent="0.25">
      <c r="B858" s="9"/>
      <c r="C858" s="3"/>
    </row>
    <row r="859" spans="2:3" x14ac:dyDescent="0.25">
      <c r="B859" s="9"/>
      <c r="C859" s="3"/>
    </row>
    <row r="860" spans="2:3" x14ac:dyDescent="0.25">
      <c r="B860" s="9"/>
      <c r="C860" s="3"/>
    </row>
    <row r="861" spans="2:3" x14ac:dyDescent="0.25">
      <c r="B861" s="9"/>
      <c r="C861" s="3"/>
    </row>
    <row r="862" spans="2:3" x14ac:dyDescent="0.25">
      <c r="B862" s="9"/>
      <c r="C862" s="3"/>
    </row>
    <row r="863" spans="2:3" x14ac:dyDescent="0.25">
      <c r="B863" s="9"/>
      <c r="C863" s="3"/>
    </row>
    <row r="864" spans="2:3" x14ac:dyDescent="0.25">
      <c r="B864" s="9"/>
      <c r="C864" s="3"/>
    </row>
    <row r="865" spans="2:3" x14ac:dyDescent="0.25">
      <c r="B865" s="9"/>
      <c r="C865" s="3"/>
    </row>
    <row r="866" spans="2:3" x14ac:dyDescent="0.25">
      <c r="B866" s="9"/>
      <c r="C866" s="3"/>
    </row>
    <row r="867" spans="2:3" x14ac:dyDescent="0.25">
      <c r="B867" s="9"/>
      <c r="C867" s="3"/>
    </row>
    <row r="868" spans="2:3" x14ac:dyDescent="0.25">
      <c r="B868" s="9"/>
      <c r="C868" s="3"/>
    </row>
    <row r="869" spans="2:3" x14ac:dyDescent="0.25">
      <c r="B869" s="9"/>
      <c r="C869" s="3"/>
    </row>
    <row r="870" spans="2:3" x14ac:dyDescent="0.25">
      <c r="B870" s="9"/>
      <c r="C870" s="3"/>
    </row>
    <row r="871" spans="2:3" x14ac:dyDescent="0.25">
      <c r="B871" s="9"/>
      <c r="C871" s="3"/>
    </row>
    <row r="872" spans="2:3" x14ac:dyDescent="0.25">
      <c r="B872" s="9"/>
      <c r="C872" s="3"/>
    </row>
    <row r="873" spans="2:3" x14ac:dyDescent="0.25">
      <c r="B873" s="9"/>
      <c r="C873" s="3"/>
    </row>
    <row r="874" spans="2:3" x14ac:dyDescent="0.25">
      <c r="B874" s="9"/>
      <c r="C874" s="3"/>
    </row>
    <row r="875" spans="2:3" x14ac:dyDescent="0.25">
      <c r="B875" s="9"/>
      <c r="C875" s="3"/>
    </row>
    <row r="876" spans="2:3" x14ac:dyDescent="0.25">
      <c r="B876" s="9"/>
      <c r="C876" s="3"/>
    </row>
    <row r="877" spans="2:3" x14ac:dyDescent="0.25">
      <c r="B877" s="9"/>
      <c r="C877" s="3"/>
    </row>
    <row r="878" spans="2:3" x14ac:dyDescent="0.25">
      <c r="B878" s="9"/>
      <c r="C878" s="3"/>
    </row>
    <row r="879" spans="2:3" x14ac:dyDescent="0.25">
      <c r="B879" s="9"/>
      <c r="C879" s="3"/>
    </row>
    <row r="880" spans="2:3" x14ac:dyDescent="0.25">
      <c r="B880" s="9"/>
      <c r="C880" s="3"/>
    </row>
    <row r="881" spans="2:3" x14ac:dyDescent="0.25">
      <c r="B881" s="9"/>
      <c r="C881" s="3"/>
    </row>
    <row r="882" spans="2:3" x14ac:dyDescent="0.25">
      <c r="B882" s="9"/>
      <c r="C882" s="3"/>
    </row>
    <row r="883" spans="2:3" x14ac:dyDescent="0.25">
      <c r="B883" s="9"/>
      <c r="C883" s="3"/>
    </row>
    <row r="884" spans="2:3" x14ac:dyDescent="0.25">
      <c r="B884" s="9"/>
      <c r="C884" s="3"/>
    </row>
    <row r="885" spans="2:3" x14ac:dyDescent="0.25">
      <c r="B885" s="9"/>
      <c r="C885" s="3"/>
    </row>
    <row r="886" spans="2:3" x14ac:dyDescent="0.25">
      <c r="B886" s="9"/>
      <c r="C886" s="3"/>
    </row>
    <row r="887" spans="2:3" x14ac:dyDescent="0.25">
      <c r="B887" s="9"/>
      <c r="C887" s="3"/>
    </row>
    <row r="888" spans="2:3" x14ac:dyDescent="0.25">
      <c r="B888" s="9"/>
      <c r="C888" s="3"/>
    </row>
    <row r="889" spans="2:3" x14ac:dyDescent="0.25">
      <c r="B889" s="9"/>
      <c r="C889" s="3"/>
    </row>
    <row r="890" spans="2:3" x14ac:dyDescent="0.25">
      <c r="B890" s="9"/>
      <c r="C890" s="3"/>
    </row>
    <row r="891" spans="2:3" x14ac:dyDescent="0.25">
      <c r="B891" s="9"/>
      <c r="C891" s="3"/>
    </row>
    <row r="892" spans="2:3" x14ac:dyDescent="0.25">
      <c r="B892" s="9"/>
      <c r="C892" s="3"/>
    </row>
    <row r="893" spans="2:3" x14ac:dyDescent="0.25">
      <c r="B893" s="9"/>
      <c r="C893" s="3"/>
    </row>
    <row r="894" spans="2:3" x14ac:dyDescent="0.25">
      <c r="B894" s="9"/>
      <c r="C894" s="3"/>
    </row>
    <row r="895" spans="2:3" x14ac:dyDescent="0.25">
      <c r="B895" s="9"/>
      <c r="C895" s="3"/>
    </row>
    <row r="896" spans="2:3" x14ac:dyDescent="0.25">
      <c r="B896" s="9"/>
      <c r="C896" s="3"/>
    </row>
    <row r="897" spans="2:3" x14ac:dyDescent="0.25">
      <c r="B897" s="9"/>
      <c r="C897" s="3"/>
    </row>
    <row r="898" spans="2:3" x14ac:dyDescent="0.25">
      <c r="B898" s="9"/>
      <c r="C898" s="3"/>
    </row>
    <row r="899" spans="2:3" x14ac:dyDescent="0.25">
      <c r="B899" s="9"/>
      <c r="C899" s="3"/>
    </row>
    <row r="900" spans="2:3" x14ac:dyDescent="0.25">
      <c r="B900" s="9"/>
      <c r="C900" s="3"/>
    </row>
    <row r="901" spans="2:3" x14ac:dyDescent="0.25">
      <c r="B901" s="9"/>
      <c r="C901" s="3"/>
    </row>
    <row r="902" spans="2:3" x14ac:dyDescent="0.25">
      <c r="B902" s="9"/>
      <c r="C902" s="3"/>
    </row>
    <row r="903" spans="2:3" x14ac:dyDescent="0.25">
      <c r="B903" s="9"/>
      <c r="C903" s="3"/>
    </row>
    <row r="904" spans="2:3" x14ac:dyDescent="0.25">
      <c r="B904" s="9"/>
      <c r="C904" s="3"/>
    </row>
    <row r="905" spans="2:3" x14ac:dyDescent="0.25">
      <c r="B905" s="9"/>
      <c r="C905" s="3"/>
    </row>
    <row r="906" spans="2:3" x14ac:dyDescent="0.25">
      <c r="B906" s="9"/>
      <c r="C906" s="3"/>
    </row>
    <row r="907" spans="2:3" x14ac:dyDescent="0.25">
      <c r="B907" s="9"/>
      <c r="C907" s="3"/>
    </row>
    <row r="908" spans="2:3" x14ac:dyDescent="0.25">
      <c r="B908" s="9"/>
      <c r="C908" s="3"/>
    </row>
    <row r="909" spans="2:3" x14ac:dyDescent="0.25">
      <c r="B909" s="9"/>
      <c r="C909" s="3"/>
    </row>
    <row r="910" spans="2:3" x14ac:dyDescent="0.25">
      <c r="B910" s="9"/>
      <c r="C910" s="3"/>
    </row>
    <row r="911" spans="2:3" x14ac:dyDescent="0.25">
      <c r="B911" s="9"/>
      <c r="C911" s="3"/>
    </row>
    <row r="912" spans="2:3" x14ac:dyDescent="0.25">
      <c r="B912" s="9"/>
      <c r="C912" s="3"/>
    </row>
    <row r="913" spans="2:3" x14ac:dyDescent="0.25">
      <c r="B913" s="9"/>
      <c r="C913" s="3"/>
    </row>
    <row r="914" spans="2:3" x14ac:dyDescent="0.25">
      <c r="B914" s="9"/>
      <c r="C914" s="3"/>
    </row>
    <row r="915" spans="2:3" x14ac:dyDescent="0.25">
      <c r="B915" s="9"/>
      <c r="C915" s="3"/>
    </row>
    <row r="916" spans="2:3" x14ac:dyDescent="0.25">
      <c r="B916" s="9"/>
      <c r="C916" s="3"/>
    </row>
    <row r="917" spans="2:3" x14ac:dyDescent="0.25">
      <c r="B917" s="9"/>
      <c r="C917" s="3"/>
    </row>
    <row r="918" spans="2:3" x14ac:dyDescent="0.25">
      <c r="B918" s="9"/>
      <c r="C918" s="3"/>
    </row>
    <row r="919" spans="2:3" x14ac:dyDescent="0.25">
      <c r="B919" s="9"/>
      <c r="C919" s="3"/>
    </row>
    <row r="920" spans="2:3" x14ac:dyDescent="0.25">
      <c r="B920" s="9"/>
      <c r="C920" s="3"/>
    </row>
    <row r="921" spans="2:3" x14ac:dyDescent="0.25">
      <c r="B921" s="9"/>
      <c r="C921" s="3"/>
    </row>
    <row r="922" spans="2:3" x14ac:dyDescent="0.25">
      <c r="B922" s="9"/>
      <c r="C922" s="3"/>
    </row>
    <row r="923" spans="2:3" x14ac:dyDescent="0.25">
      <c r="B923" s="9"/>
      <c r="C923" s="3"/>
    </row>
    <row r="924" spans="2:3" x14ac:dyDescent="0.25">
      <c r="B924" s="9"/>
      <c r="C924" s="3"/>
    </row>
    <row r="925" spans="2:3" x14ac:dyDescent="0.25">
      <c r="B925" s="9"/>
      <c r="C925" s="3"/>
    </row>
    <row r="926" spans="2:3" x14ac:dyDescent="0.25">
      <c r="B926" s="9"/>
      <c r="C926" s="3"/>
    </row>
    <row r="927" spans="2:3" x14ac:dyDescent="0.25">
      <c r="B927" s="9"/>
      <c r="C927" s="3"/>
    </row>
    <row r="928" spans="2:3" x14ac:dyDescent="0.25">
      <c r="B928" s="9"/>
      <c r="C928" s="3"/>
    </row>
    <row r="929" spans="2:3" x14ac:dyDescent="0.25">
      <c r="B929" s="9"/>
      <c r="C929" s="3"/>
    </row>
    <row r="930" spans="2:3" x14ac:dyDescent="0.25">
      <c r="B930" s="9"/>
      <c r="C930" s="3"/>
    </row>
    <row r="931" spans="2:3" x14ac:dyDescent="0.25">
      <c r="B931" s="9"/>
      <c r="C931" s="3"/>
    </row>
    <row r="932" spans="2:3" x14ac:dyDescent="0.25">
      <c r="B932" s="9"/>
      <c r="C932" s="3"/>
    </row>
    <row r="933" spans="2:3" x14ac:dyDescent="0.25">
      <c r="B933" s="9"/>
      <c r="C933" s="3"/>
    </row>
    <row r="934" spans="2:3" x14ac:dyDescent="0.25">
      <c r="B934" s="9"/>
      <c r="C934" s="3"/>
    </row>
    <row r="935" spans="2:3" x14ac:dyDescent="0.25">
      <c r="B935" s="9"/>
      <c r="C935" s="3"/>
    </row>
    <row r="936" spans="2:3" x14ac:dyDescent="0.25">
      <c r="B936" s="9"/>
      <c r="C936" s="3"/>
    </row>
    <row r="937" spans="2:3" x14ac:dyDescent="0.25">
      <c r="B937" s="9"/>
      <c r="C937" s="3"/>
    </row>
    <row r="938" spans="2:3" x14ac:dyDescent="0.25">
      <c r="B938" s="9"/>
      <c r="C938" s="3"/>
    </row>
    <row r="939" spans="2:3" x14ac:dyDescent="0.25">
      <c r="B939" s="9"/>
      <c r="C939" s="3"/>
    </row>
    <row r="940" spans="2:3" x14ac:dyDescent="0.25">
      <c r="B940" s="9"/>
      <c r="C940" s="3"/>
    </row>
    <row r="941" spans="2:3" x14ac:dyDescent="0.25">
      <c r="B941" s="9"/>
      <c r="C941" s="3"/>
    </row>
    <row r="942" spans="2:3" x14ac:dyDescent="0.25">
      <c r="B942" s="9"/>
      <c r="C942" s="3"/>
    </row>
    <row r="943" spans="2:3" x14ac:dyDescent="0.25">
      <c r="B943" s="9"/>
      <c r="C943" s="3"/>
    </row>
    <row r="944" spans="2:3" x14ac:dyDescent="0.25">
      <c r="B944" s="9"/>
      <c r="C944" s="3"/>
    </row>
    <row r="945" spans="2:3" x14ac:dyDescent="0.25">
      <c r="B945" s="9"/>
      <c r="C945" s="3"/>
    </row>
    <row r="946" spans="2:3" x14ac:dyDescent="0.25">
      <c r="B946" s="9"/>
      <c r="C946" s="3"/>
    </row>
    <row r="947" spans="2:3" x14ac:dyDescent="0.25">
      <c r="B947" s="9"/>
      <c r="C947" s="3"/>
    </row>
    <row r="948" spans="2:3" x14ac:dyDescent="0.25">
      <c r="B948" s="9"/>
      <c r="C948" s="3"/>
    </row>
    <row r="949" spans="2:3" x14ac:dyDescent="0.25">
      <c r="B949" s="9"/>
      <c r="C949" s="3"/>
    </row>
    <row r="950" spans="2:3" x14ac:dyDescent="0.25">
      <c r="B950" s="9"/>
      <c r="C950" s="3"/>
    </row>
    <row r="951" spans="2:3" x14ac:dyDescent="0.25">
      <c r="B951" s="9"/>
      <c r="C951" s="3"/>
    </row>
    <row r="952" spans="2:3" x14ac:dyDescent="0.25">
      <c r="B952" s="9"/>
      <c r="C952" s="3"/>
    </row>
    <row r="953" spans="2:3" x14ac:dyDescent="0.25">
      <c r="B953" s="9"/>
      <c r="C953" s="3"/>
    </row>
    <row r="954" spans="2:3" x14ac:dyDescent="0.25">
      <c r="B954" s="9"/>
      <c r="C954" s="3"/>
    </row>
    <row r="955" spans="2:3" x14ac:dyDescent="0.25">
      <c r="B955" s="9"/>
      <c r="C955" s="3"/>
    </row>
    <row r="956" spans="2:3" x14ac:dyDescent="0.25">
      <c r="B956" s="9"/>
      <c r="C956" s="3"/>
    </row>
    <row r="957" spans="2:3" x14ac:dyDescent="0.25">
      <c r="B957" s="9"/>
      <c r="C957" s="3"/>
    </row>
    <row r="958" spans="2:3" x14ac:dyDescent="0.25">
      <c r="B958" s="9"/>
      <c r="C958" s="3"/>
    </row>
    <row r="959" spans="2:3" x14ac:dyDescent="0.25">
      <c r="B959" s="9"/>
      <c r="C959" s="3"/>
    </row>
    <row r="960" spans="2:3" x14ac:dyDescent="0.25">
      <c r="B960" s="9"/>
      <c r="C960" s="3"/>
    </row>
    <row r="961" spans="2:3" x14ac:dyDescent="0.25">
      <c r="B961" s="9"/>
      <c r="C961" s="3"/>
    </row>
    <row r="962" spans="2:3" x14ac:dyDescent="0.25">
      <c r="B962" s="9"/>
      <c r="C962" s="3"/>
    </row>
    <row r="963" spans="2:3" x14ac:dyDescent="0.25">
      <c r="B963" s="9"/>
      <c r="C963" s="3"/>
    </row>
    <row r="964" spans="2:3" x14ac:dyDescent="0.25">
      <c r="B964" s="9"/>
      <c r="C964" s="3"/>
    </row>
    <row r="965" spans="2:3" x14ac:dyDescent="0.25">
      <c r="B965" s="9"/>
      <c r="C965" s="3"/>
    </row>
    <row r="966" spans="2:3" x14ac:dyDescent="0.25">
      <c r="B966" s="9"/>
      <c r="C966" s="3"/>
    </row>
    <row r="967" spans="2:3" x14ac:dyDescent="0.25">
      <c r="B967" s="9"/>
      <c r="C967" s="3"/>
    </row>
    <row r="968" spans="2:3" x14ac:dyDescent="0.25">
      <c r="B968" s="9"/>
      <c r="C968" s="3"/>
    </row>
    <row r="969" spans="2:3" x14ac:dyDescent="0.25">
      <c r="B969" s="9"/>
      <c r="C969" s="3"/>
    </row>
    <row r="970" spans="2:3" x14ac:dyDescent="0.25">
      <c r="B970" s="9"/>
      <c r="C970" s="3"/>
    </row>
    <row r="971" spans="2:3" x14ac:dyDescent="0.25">
      <c r="B971" s="9"/>
      <c r="C971" s="3"/>
    </row>
    <row r="972" spans="2:3" x14ac:dyDescent="0.25">
      <c r="B972" s="9"/>
      <c r="C972" s="3"/>
    </row>
    <row r="973" spans="2:3" x14ac:dyDescent="0.25">
      <c r="B973" s="9"/>
      <c r="C973" s="3"/>
    </row>
    <row r="974" spans="2:3" x14ac:dyDescent="0.25">
      <c r="B974" s="9"/>
      <c r="C974" s="3"/>
    </row>
    <row r="975" spans="2:3" x14ac:dyDescent="0.25">
      <c r="B975" s="9"/>
      <c r="C975" s="3"/>
    </row>
    <row r="976" spans="2:3" x14ac:dyDescent="0.25">
      <c r="B976" s="9"/>
      <c r="C976" s="3"/>
    </row>
    <row r="977" spans="2:3" x14ac:dyDescent="0.25">
      <c r="B977" s="9"/>
      <c r="C977" s="3"/>
    </row>
    <row r="978" spans="2:3" x14ac:dyDescent="0.25">
      <c r="B978" s="9"/>
      <c r="C978" s="3"/>
    </row>
    <row r="979" spans="2:3" x14ac:dyDescent="0.25">
      <c r="B979" s="9"/>
      <c r="C979" s="3"/>
    </row>
    <row r="980" spans="2:3" x14ac:dyDescent="0.25">
      <c r="B980" s="9"/>
      <c r="C980" s="3"/>
    </row>
    <row r="981" spans="2:3" x14ac:dyDescent="0.25">
      <c r="B981" s="9"/>
      <c r="C981" s="3"/>
    </row>
    <row r="982" spans="2:3" x14ac:dyDescent="0.25">
      <c r="B982" s="9"/>
      <c r="C982" s="3"/>
    </row>
    <row r="983" spans="2:3" x14ac:dyDescent="0.25">
      <c r="B983" s="9"/>
      <c r="C983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1003"/>
  <sheetViews>
    <sheetView showGridLines="0" workbookViewId="0"/>
  </sheetViews>
  <sheetFormatPr defaultColWidth="12.6640625" defaultRowHeight="15.75" customHeight="1" x14ac:dyDescent="0.25"/>
  <cols>
    <col min="1" max="1" width="3.109375" customWidth="1"/>
  </cols>
  <sheetData>
    <row r="1" spans="1:11" x14ac:dyDescent="0.2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</row>
    <row r="2" spans="1:11" x14ac:dyDescent="0.25">
      <c r="A2" s="10"/>
      <c r="B2" s="74" t="s">
        <v>34</v>
      </c>
      <c r="C2" s="75"/>
      <c r="D2" s="75"/>
      <c r="E2" s="75"/>
      <c r="F2" s="75"/>
      <c r="G2" s="75"/>
      <c r="H2" s="75"/>
      <c r="I2" s="75"/>
      <c r="J2" s="75"/>
      <c r="K2" s="76"/>
    </row>
    <row r="3" spans="1:11" x14ac:dyDescent="0.25">
      <c r="A3" s="10"/>
      <c r="B3" s="82" t="s">
        <v>35</v>
      </c>
      <c r="C3" s="72"/>
      <c r="D3" s="72"/>
      <c r="E3" s="72"/>
      <c r="F3" s="72"/>
      <c r="G3" s="72"/>
      <c r="H3" s="72"/>
      <c r="I3" s="72"/>
      <c r="J3" s="72"/>
      <c r="K3" s="73"/>
    </row>
    <row r="4" spans="1:11" x14ac:dyDescent="0.25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</row>
    <row r="5" spans="1:11" x14ac:dyDescent="0.25">
      <c r="A5" s="10"/>
      <c r="B5" s="74" t="s">
        <v>36</v>
      </c>
      <c r="C5" s="75"/>
      <c r="D5" s="75"/>
      <c r="E5" s="75"/>
      <c r="F5" s="75"/>
      <c r="G5" s="75"/>
      <c r="H5" s="75"/>
      <c r="I5" s="75"/>
      <c r="J5" s="75"/>
      <c r="K5" s="76"/>
    </row>
    <row r="6" spans="1:11" x14ac:dyDescent="0.25">
      <c r="A6" s="10"/>
      <c r="B6" s="77" t="s">
        <v>37</v>
      </c>
      <c r="C6" s="72"/>
      <c r="D6" s="72"/>
      <c r="E6" s="72"/>
      <c r="F6" s="72"/>
      <c r="G6" s="72"/>
      <c r="H6" s="72"/>
      <c r="I6" s="72"/>
      <c r="J6" s="72"/>
      <c r="K6" s="73"/>
    </row>
    <row r="7" spans="1:11" x14ac:dyDescent="0.2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</row>
    <row r="8" spans="1:11" x14ac:dyDescent="0.25">
      <c r="A8" s="10"/>
      <c r="B8" s="74" t="s">
        <v>38</v>
      </c>
      <c r="C8" s="75"/>
      <c r="D8" s="75"/>
      <c r="E8" s="75"/>
      <c r="F8" s="75"/>
      <c r="G8" s="75"/>
      <c r="H8" s="75"/>
      <c r="I8" s="75"/>
      <c r="J8" s="75"/>
      <c r="K8" s="76"/>
    </row>
    <row r="9" spans="1:11" x14ac:dyDescent="0.25">
      <c r="A9" s="10"/>
      <c r="B9" s="78" t="s">
        <v>39</v>
      </c>
      <c r="C9" s="79"/>
      <c r="D9" s="79"/>
      <c r="E9" s="79"/>
      <c r="F9" s="79"/>
      <c r="G9" s="79"/>
      <c r="H9" s="79"/>
      <c r="I9" s="79"/>
      <c r="J9" s="79"/>
      <c r="K9" s="80"/>
    </row>
    <row r="10" spans="1:11" x14ac:dyDescent="0.25">
      <c r="A10" s="10"/>
      <c r="B10" s="81" t="s">
        <v>40</v>
      </c>
      <c r="C10" s="79"/>
      <c r="D10" s="79"/>
      <c r="E10" s="79"/>
      <c r="F10" s="79"/>
      <c r="G10" s="79"/>
      <c r="H10" s="79"/>
      <c r="I10" s="79"/>
      <c r="J10" s="79"/>
      <c r="K10" s="80"/>
    </row>
    <row r="11" spans="1:11" x14ac:dyDescent="0.25">
      <c r="A11" s="10"/>
      <c r="B11" s="71" t="s">
        <v>41</v>
      </c>
      <c r="C11" s="72"/>
      <c r="D11" s="72"/>
      <c r="E11" s="72"/>
      <c r="F11" s="72"/>
      <c r="G11" s="72"/>
      <c r="H11" s="72"/>
      <c r="I11" s="72"/>
      <c r="J11" s="72"/>
      <c r="K11" s="73"/>
    </row>
    <row r="12" spans="1:11" x14ac:dyDescent="0.2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x14ac:dyDescent="0.25">
      <c r="A13" s="10"/>
      <c r="B13" s="74" t="s">
        <v>42</v>
      </c>
      <c r="C13" s="75"/>
      <c r="D13" s="75"/>
      <c r="E13" s="75"/>
      <c r="F13" s="75"/>
      <c r="G13" s="75"/>
      <c r="H13" s="75"/>
      <c r="I13" s="75"/>
      <c r="J13" s="75"/>
      <c r="K13" s="76"/>
    </row>
    <row r="14" spans="1:11" x14ac:dyDescent="0.25">
      <c r="A14" s="10"/>
      <c r="B14" s="77" t="s">
        <v>43</v>
      </c>
      <c r="C14" s="72"/>
      <c r="D14" s="72"/>
      <c r="E14" s="72"/>
      <c r="F14" s="72"/>
      <c r="G14" s="72"/>
      <c r="H14" s="72"/>
      <c r="I14" s="72"/>
      <c r="J14" s="72"/>
      <c r="K14" s="73"/>
    </row>
    <row r="15" spans="1:11" x14ac:dyDescent="0.2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x14ac:dyDescent="0.25">
      <c r="A16" s="10"/>
      <c r="B16" s="74" t="s">
        <v>44</v>
      </c>
      <c r="C16" s="75"/>
      <c r="D16" s="75"/>
      <c r="E16" s="75"/>
      <c r="F16" s="75"/>
      <c r="G16" s="75"/>
      <c r="H16" s="75"/>
      <c r="I16" s="75"/>
      <c r="J16" s="75"/>
      <c r="K16" s="76"/>
    </row>
    <row r="17" spans="1:11" x14ac:dyDescent="0.25">
      <c r="A17" s="10"/>
      <c r="B17" s="77" t="s">
        <v>45</v>
      </c>
      <c r="C17" s="72"/>
      <c r="D17" s="72"/>
      <c r="E17" s="72"/>
      <c r="F17" s="72"/>
      <c r="G17" s="72"/>
      <c r="H17" s="72"/>
      <c r="I17" s="72"/>
      <c r="J17" s="72"/>
      <c r="K17" s="73"/>
    </row>
    <row r="18" spans="1:11" x14ac:dyDescent="0.2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x14ac:dyDescent="0.2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x14ac:dyDescent="0.2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x14ac:dyDescent="0.2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x14ac:dyDescent="0.2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x14ac:dyDescent="0.2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x14ac:dyDescent="0.2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</row>
    <row r="25" spans="1:11" x14ac:dyDescent="0.2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</row>
    <row r="26" spans="1:11" x14ac:dyDescent="0.2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</row>
    <row r="27" spans="1:11" x14ac:dyDescent="0.2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</row>
    <row r="28" spans="1:11" x14ac:dyDescent="0.2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</row>
    <row r="29" spans="1:11" x14ac:dyDescent="0.2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</row>
    <row r="30" spans="1:11" x14ac:dyDescent="0.2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</row>
    <row r="31" spans="1:11" x14ac:dyDescent="0.2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</row>
    <row r="32" spans="1:11" x14ac:dyDescent="0.2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</row>
    <row r="33" spans="1:11" x14ac:dyDescent="0.2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</row>
    <row r="34" spans="1:11" x14ac:dyDescent="0.2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</row>
    <row r="35" spans="1:11" x14ac:dyDescent="0.2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</row>
    <row r="36" spans="1:11" x14ac:dyDescent="0.2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</row>
    <row r="37" spans="1:11" x14ac:dyDescent="0.2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</row>
    <row r="38" spans="1:11" x14ac:dyDescent="0.2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</row>
    <row r="39" spans="1:11" x14ac:dyDescent="0.2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</row>
    <row r="40" spans="1:11" x14ac:dyDescent="0.2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</row>
    <row r="41" spans="1:11" x14ac:dyDescent="0.2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</row>
    <row r="42" spans="1:11" x14ac:dyDescent="0.2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</row>
    <row r="43" spans="1:11" x14ac:dyDescent="0.2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</row>
    <row r="44" spans="1:11" x14ac:dyDescent="0.2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</row>
    <row r="45" spans="1:11" x14ac:dyDescent="0.2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</row>
    <row r="46" spans="1:11" x14ac:dyDescent="0.2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</row>
    <row r="47" spans="1:11" x14ac:dyDescent="0.2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</row>
    <row r="48" spans="1:11" x14ac:dyDescent="0.2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</row>
    <row r="49" spans="1:11" x14ac:dyDescent="0.2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</row>
    <row r="50" spans="1:11" x14ac:dyDescent="0.2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</row>
    <row r="51" spans="1:11" x14ac:dyDescent="0.2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</row>
    <row r="52" spans="1:11" x14ac:dyDescent="0.2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</row>
    <row r="53" spans="1:11" x14ac:dyDescent="0.2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</row>
    <row r="54" spans="1:11" x14ac:dyDescent="0.2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</row>
    <row r="55" spans="1:11" x14ac:dyDescent="0.2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</row>
    <row r="56" spans="1:11" x14ac:dyDescent="0.2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</row>
    <row r="57" spans="1:11" x14ac:dyDescent="0.2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</row>
    <row r="58" spans="1:11" x14ac:dyDescent="0.2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</row>
    <row r="59" spans="1:11" x14ac:dyDescent="0.2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</row>
    <row r="60" spans="1:11" x14ac:dyDescent="0.2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</row>
    <row r="61" spans="1:11" x14ac:dyDescent="0.2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</row>
    <row r="62" spans="1:11" x14ac:dyDescent="0.2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</row>
    <row r="63" spans="1:11" x14ac:dyDescent="0.2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</row>
    <row r="64" spans="1:11" x14ac:dyDescent="0.2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</row>
    <row r="65" spans="1:11" x14ac:dyDescent="0.2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</row>
    <row r="66" spans="1:11" x14ac:dyDescent="0.2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</row>
    <row r="67" spans="1:11" x14ac:dyDescent="0.2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</row>
    <row r="68" spans="1:11" x14ac:dyDescent="0.2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</row>
    <row r="69" spans="1:11" x14ac:dyDescent="0.2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</row>
    <row r="70" spans="1:11" x14ac:dyDescent="0.2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</row>
    <row r="71" spans="1:11" x14ac:dyDescent="0.2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</row>
    <row r="72" spans="1:11" x14ac:dyDescent="0.2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</row>
    <row r="73" spans="1:11" x14ac:dyDescent="0.2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</row>
    <row r="74" spans="1:11" x14ac:dyDescent="0.2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</row>
    <row r="75" spans="1:11" x14ac:dyDescent="0.2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</row>
    <row r="76" spans="1:11" x14ac:dyDescent="0.2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</row>
    <row r="77" spans="1:11" x14ac:dyDescent="0.2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</row>
    <row r="78" spans="1:11" x14ac:dyDescent="0.2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</row>
    <row r="79" spans="1:11" x14ac:dyDescent="0.2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</row>
    <row r="80" spans="1:11" x14ac:dyDescent="0.2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</row>
    <row r="81" spans="1:11" x14ac:dyDescent="0.2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</row>
    <row r="82" spans="1:11" x14ac:dyDescent="0.2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</row>
    <row r="83" spans="1:11" x14ac:dyDescent="0.2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</row>
    <row r="84" spans="1:11" x14ac:dyDescent="0.2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</row>
    <row r="85" spans="1:11" x14ac:dyDescent="0.2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</row>
    <row r="86" spans="1:11" x14ac:dyDescent="0.2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</row>
    <row r="87" spans="1:11" x14ac:dyDescent="0.2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</row>
    <row r="88" spans="1:11" x14ac:dyDescent="0.2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</row>
    <row r="89" spans="1:11" x14ac:dyDescent="0.2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</row>
    <row r="90" spans="1:11" x14ac:dyDescent="0.2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</row>
    <row r="91" spans="1:11" x14ac:dyDescent="0.2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</row>
    <row r="92" spans="1:11" x14ac:dyDescent="0.2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</row>
    <row r="93" spans="1:11" x14ac:dyDescent="0.2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</row>
    <row r="94" spans="1:11" x14ac:dyDescent="0.2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</row>
    <row r="95" spans="1:11" x14ac:dyDescent="0.2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</row>
    <row r="96" spans="1:11" x14ac:dyDescent="0.2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</row>
    <row r="97" spans="1:11" x14ac:dyDescent="0.2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</row>
    <row r="98" spans="1:11" x14ac:dyDescent="0.2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</row>
    <row r="99" spans="1:11" x14ac:dyDescent="0.2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</row>
    <row r="100" spans="1:11" x14ac:dyDescent="0.2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</row>
    <row r="101" spans="1:11" x14ac:dyDescent="0.2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</row>
    <row r="102" spans="1:11" x14ac:dyDescent="0.2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</row>
    <row r="103" spans="1:11" x14ac:dyDescent="0.2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</row>
    <row r="104" spans="1:11" x14ac:dyDescent="0.2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</row>
    <row r="105" spans="1:11" x14ac:dyDescent="0.2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</row>
    <row r="106" spans="1:11" x14ac:dyDescent="0.2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</row>
    <row r="107" spans="1:11" x14ac:dyDescent="0.2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</row>
    <row r="108" spans="1:11" x14ac:dyDescent="0.2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</row>
    <row r="109" spans="1:11" x14ac:dyDescent="0.2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</row>
    <row r="110" spans="1:11" x14ac:dyDescent="0.2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</row>
    <row r="111" spans="1:11" x14ac:dyDescent="0.2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</row>
    <row r="112" spans="1:11" x14ac:dyDescent="0.2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</row>
    <row r="113" spans="1:11" x14ac:dyDescent="0.2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</row>
    <row r="114" spans="1:11" x14ac:dyDescent="0.2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</row>
    <row r="115" spans="1:11" x14ac:dyDescent="0.2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</row>
    <row r="116" spans="1:11" x14ac:dyDescent="0.2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</row>
    <row r="117" spans="1:11" x14ac:dyDescent="0.2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</row>
    <row r="118" spans="1:11" x14ac:dyDescent="0.2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</row>
    <row r="119" spans="1:11" x14ac:dyDescent="0.2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</row>
    <row r="120" spans="1:11" x14ac:dyDescent="0.2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</row>
    <row r="121" spans="1:11" x14ac:dyDescent="0.2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</row>
    <row r="122" spans="1:11" x14ac:dyDescent="0.2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</row>
    <row r="123" spans="1:11" x14ac:dyDescent="0.2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</row>
    <row r="124" spans="1:11" x14ac:dyDescent="0.2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</row>
    <row r="125" spans="1:11" x14ac:dyDescent="0.2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</row>
    <row r="126" spans="1:11" x14ac:dyDescent="0.2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</row>
    <row r="127" spans="1:11" x14ac:dyDescent="0.2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</row>
    <row r="128" spans="1:11" x14ac:dyDescent="0.2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</row>
    <row r="129" spans="1:11" x14ac:dyDescent="0.2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</row>
    <row r="130" spans="1:11" x14ac:dyDescent="0.2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</row>
    <row r="131" spans="1:11" x14ac:dyDescent="0.2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</row>
    <row r="132" spans="1:11" x14ac:dyDescent="0.2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</row>
    <row r="133" spans="1:11" x14ac:dyDescent="0.2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</row>
    <row r="134" spans="1:11" x14ac:dyDescent="0.2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</row>
    <row r="135" spans="1:11" x14ac:dyDescent="0.2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</row>
    <row r="136" spans="1:11" x14ac:dyDescent="0.2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</row>
    <row r="137" spans="1:11" x14ac:dyDescent="0.2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</row>
    <row r="138" spans="1:11" x14ac:dyDescent="0.2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</row>
    <row r="139" spans="1:11" x14ac:dyDescent="0.2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</row>
    <row r="140" spans="1:11" x14ac:dyDescent="0.2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</row>
    <row r="141" spans="1:11" x14ac:dyDescent="0.2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</row>
    <row r="142" spans="1:11" x14ac:dyDescent="0.2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</row>
    <row r="143" spans="1:11" x14ac:dyDescent="0.2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</row>
    <row r="144" spans="1:11" x14ac:dyDescent="0.2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</row>
    <row r="145" spans="1:11" x14ac:dyDescent="0.2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</row>
    <row r="146" spans="1:11" x14ac:dyDescent="0.2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</row>
    <row r="147" spans="1:11" x14ac:dyDescent="0.2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</row>
    <row r="148" spans="1:11" x14ac:dyDescent="0.2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</row>
    <row r="149" spans="1:11" x14ac:dyDescent="0.2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</row>
    <row r="150" spans="1:11" x14ac:dyDescent="0.2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</row>
    <row r="151" spans="1:11" x14ac:dyDescent="0.2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</row>
    <row r="152" spans="1:11" x14ac:dyDescent="0.2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</row>
    <row r="153" spans="1:11" x14ac:dyDescent="0.2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</row>
    <row r="154" spans="1:11" x14ac:dyDescent="0.2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</row>
    <row r="155" spans="1:11" x14ac:dyDescent="0.2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</row>
    <row r="156" spans="1:11" x14ac:dyDescent="0.2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</row>
    <row r="157" spans="1:11" x14ac:dyDescent="0.2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</row>
    <row r="158" spans="1:11" x14ac:dyDescent="0.2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</row>
    <row r="159" spans="1:11" x14ac:dyDescent="0.2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</row>
    <row r="160" spans="1:11" x14ac:dyDescent="0.2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</row>
    <row r="161" spans="1:11" x14ac:dyDescent="0.2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</row>
    <row r="162" spans="1:11" x14ac:dyDescent="0.2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</row>
    <row r="163" spans="1:11" x14ac:dyDescent="0.2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</row>
    <row r="164" spans="1:11" x14ac:dyDescent="0.2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</row>
    <row r="165" spans="1:11" x14ac:dyDescent="0.2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</row>
    <row r="166" spans="1:11" x14ac:dyDescent="0.2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</row>
    <row r="167" spans="1:11" x14ac:dyDescent="0.2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</row>
    <row r="168" spans="1:11" x14ac:dyDescent="0.2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</row>
    <row r="169" spans="1:11" x14ac:dyDescent="0.2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</row>
    <row r="170" spans="1:11" x14ac:dyDescent="0.2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</row>
    <row r="171" spans="1:11" x14ac:dyDescent="0.2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</row>
    <row r="172" spans="1:11" x14ac:dyDescent="0.2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</row>
    <row r="173" spans="1:11" x14ac:dyDescent="0.2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</row>
    <row r="174" spans="1:11" x14ac:dyDescent="0.2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</row>
    <row r="175" spans="1:11" x14ac:dyDescent="0.2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</row>
    <row r="176" spans="1:11" x14ac:dyDescent="0.2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</row>
    <row r="177" spans="1:11" x14ac:dyDescent="0.2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</row>
    <row r="178" spans="1:11" x14ac:dyDescent="0.2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</row>
    <row r="179" spans="1:11" x14ac:dyDescent="0.2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</row>
    <row r="180" spans="1:11" x14ac:dyDescent="0.2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</row>
    <row r="181" spans="1:11" x14ac:dyDescent="0.2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</row>
    <row r="182" spans="1:11" x14ac:dyDescent="0.2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</row>
    <row r="183" spans="1:11" x14ac:dyDescent="0.2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</row>
    <row r="184" spans="1:11" x14ac:dyDescent="0.2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</row>
    <row r="185" spans="1:11" x14ac:dyDescent="0.2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</row>
    <row r="186" spans="1:11" x14ac:dyDescent="0.2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</row>
    <row r="187" spans="1:11" x14ac:dyDescent="0.2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</row>
    <row r="188" spans="1:11" x14ac:dyDescent="0.2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</row>
    <row r="189" spans="1:11" x14ac:dyDescent="0.2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</row>
    <row r="190" spans="1:11" x14ac:dyDescent="0.2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</row>
    <row r="191" spans="1:11" x14ac:dyDescent="0.2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</row>
    <row r="192" spans="1:11" x14ac:dyDescent="0.2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</row>
    <row r="193" spans="1:11" x14ac:dyDescent="0.2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</row>
    <row r="194" spans="1:11" x14ac:dyDescent="0.2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</row>
    <row r="195" spans="1:11" x14ac:dyDescent="0.2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</row>
    <row r="196" spans="1:11" x14ac:dyDescent="0.2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</row>
    <row r="197" spans="1:11" x14ac:dyDescent="0.2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</row>
    <row r="198" spans="1:11" x14ac:dyDescent="0.2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</row>
    <row r="199" spans="1:11" x14ac:dyDescent="0.2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</row>
    <row r="200" spans="1:11" x14ac:dyDescent="0.2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</row>
    <row r="201" spans="1:11" x14ac:dyDescent="0.2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</row>
    <row r="202" spans="1:11" x14ac:dyDescent="0.2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</row>
    <row r="203" spans="1:11" x14ac:dyDescent="0.2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</row>
    <row r="204" spans="1:11" x14ac:dyDescent="0.2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</row>
    <row r="205" spans="1:11" x14ac:dyDescent="0.2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</row>
    <row r="206" spans="1:11" x14ac:dyDescent="0.2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</row>
    <row r="207" spans="1:11" x14ac:dyDescent="0.2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</row>
    <row r="208" spans="1:11" x14ac:dyDescent="0.2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</row>
    <row r="209" spans="1:11" x14ac:dyDescent="0.2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</row>
    <row r="210" spans="1:11" x14ac:dyDescent="0.2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</row>
    <row r="211" spans="1:11" x14ac:dyDescent="0.2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</row>
    <row r="212" spans="1:11" x14ac:dyDescent="0.2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</row>
    <row r="213" spans="1:11" x14ac:dyDescent="0.2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</row>
    <row r="214" spans="1:11" x14ac:dyDescent="0.2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</row>
    <row r="215" spans="1:11" x14ac:dyDescent="0.2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</row>
    <row r="216" spans="1:11" x14ac:dyDescent="0.2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</row>
    <row r="217" spans="1:11" x14ac:dyDescent="0.2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</row>
    <row r="218" spans="1:11" x14ac:dyDescent="0.2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</row>
    <row r="219" spans="1:11" x14ac:dyDescent="0.2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</row>
    <row r="220" spans="1:11" x14ac:dyDescent="0.2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</row>
    <row r="221" spans="1:11" x14ac:dyDescent="0.2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</row>
    <row r="222" spans="1:11" x14ac:dyDescent="0.2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</row>
    <row r="223" spans="1:11" x14ac:dyDescent="0.2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</row>
    <row r="224" spans="1:11" x14ac:dyDescent="0.2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</row>
    <row r="225" spans="1:11" x14ac:dyDescent="0.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</row>
    <row r="226" spans="1:11" x14ac:dyDescent="0.2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</row>
    <row r="227" spans="1:11" x14ac:dyDescent="0.2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</row>
    <row r="228" spans="1:11" x14ac:dyDescent="0.2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</row>
    <row r="229" spans="1:11" x14ac:dyDescent="0.2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</row>
    <row r="230" spans="1:11" x14ac:dyDescent="0.2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</row>
    <row r="231" spans="1:11" x14ac:dyDescent="0.2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</row>
    <row r="232" spans="1:11" x14ac:dyDescent="0.2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</row>
    <row r="233" spans="1:11" x14ac:dyDescent="0.2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</row>
    <row r="234" spans="1:11" x14ac:dyDescent="0.2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</row>
    <row r="235" spans="1:11" x14ac:dyDescent="0.2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</row>
    <row r="236" spans="1:11" x14ac:dyDescent="0.2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</row>
    <row r="237" spans="1:11" x14ac:dyDescent="0.2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</row>
    <row r="238" spans="1:11" x14ac:dyDescent="0.2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</row>
    <row r="239" spans="1:11" x14ac:dyDescent="0.2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</row>
    <row r="240" spans="1:11" x14ac:dyDescent="0.2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</row>
    <row r="241" spans="1:11" x14ac:dyDescent="0.2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</row>
    <row r="242" spans="1:11" x14ac:dyDescent="0.2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</row>
    <row r="243" spans="1:11" x14ac:dyDescent="0.2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</row>
    <row r="244" spans="1:11" x14ac:dyDescent="0.2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</row>
    <row r="245" spans="1:11" x14ac:dyDescent="0.2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</row>
    <row r="246" spans="1:11" x14ac:dyDescent="0.2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</row>
    <row r="247" spans="1:11" x14ac:dyDescent="0.2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</row>
    <row r="248" spans="1:11" x14ac:dyDescent="0.2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</row>
    <row r="249" spans="1:11" x14ac:dyDescent="0.2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</row>
    <row r="250" spans="1:11" x14ac:dyDescent="0.2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</row>
    <row r="251" spans="1:11" x14ac:dyDescent="0.2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</row>
    <row r="252" spans="1:11" x14ac:dyDescent="0.2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</row>
    <row r="253" spans="1:11" x14ac:dyDescent="0.2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</row>
    <row r="254" spans="1:11" x14ac:dyDescent="0.2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</row>
    <row r="255" spans="1:11" x14ac:dyDescent="0.2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</row>
    <row r="256" spans="1:11" x14ac:dyDescent="0.2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</row>
    <row r="257" spans="1:11" x14ac:dyDescent="0.2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</row>
    <row r="258" spans="1:11" x14ac:dyDescent="0.2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</row>
    <row r="259" spans="1:11" x14ac:dyDescent="0.2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</row>
    <row r="260" spans="1:11" x14ac:dyDescent="0.2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</row>
    <row r="261" spans="1:11" x14ac:dyDescent="0.2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</row>
    <row r="262" spans="1:11" x14ac:dyDescent="0.2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</row>
    <row r="263" spans="1:11" x14ac:dyDescent="0.2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</row>
    <row r="264" spans="1:11" x14ac:dyDescent="0.2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</row>
    <row r="265" spans="1:11" x14ac:dyDescent="0.2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</row>
    <row r="266" spans="1:11" x14ac:dyDescent="0.2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</row>
    <row r="267" spans="1:11" x14ac:dyDescent="0.2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</row>
    <row r="268" spans="1:11" x14ac:dyDescent="0.2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</row>
    <row r="269" spans="1:11" x14ac:dyDescent="0.2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</row>
    <row r="270" spans="1:11" x14ac:dyDescent="0.2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</row>
    <row r="271" spans="1:11" x14ac:dyDescent="0.2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</row>
    <row r="272" spans="1:11" x14ac:dyDescent="0.2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</row>
    <row r="273" spans="1:11" x14ac:dyDescent="0.2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</row>
    <row r="274" spans="1:11" x14ac:dyDescent="0.2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</row>
    <row r="275" spans="1:11" x14ac:dyDescent="0.2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</row>
    <row r="276" spans="1:11" x14ac:dyDescent="0.2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</row>
    <row r="277" spans="1:11" x14ac:dyDescent="0.2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</row>
    <row r="278" spans="1:11" x14ac:dyDescent="0.2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</row>
    <row r="279" spans="1:11" x14ac:dyDescent="0.2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</row>
    <row r="280" spans="1:11" x14ac:dyDescent="0.2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</row>
    <row r="281" spans="1:11" x14ac:dyDescent="0.2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</row>
    <row r="282" spans="1:11" x14ac:dyDescent="0.2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</row>
    <row r="283" spans="1:11" x14ac:dyDescent="0.2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</row>
    <row r="284" spans="1:11" x14ac:dyDescent="0.2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</row>
    <row r="285" spans="1:11" x14ac:dyDescent="0.2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</row>
    <row r="286" spans="1:11" x14ac:dyDescent="0.2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</row>
    <row r="287" spans="1:11" x14ac:dyDescent="0.2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</row>
    <row r="288" spans="1:11" x14ac:dyDescent="0.2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</row>
    <row r="289" spans="1:11" x14ac:dyDescent="0.2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</row>
    <row r="290" spans="1:11" x14ac:dyDescent="0.2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</row>
    <row r="291" spans="1:11" x14ac:dyDescent="0.2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</row>
    <row r="292" spans="1:11" x14ac:dyDescent="0.2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</row>
    <row r="293" spans="1:11" x14ac:dyDescent="0.2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</row>
    <row r="294" spans="1:11" x14ac:dyDescent="0.2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</row>
    <row r="295" spans="1:11" x14ac:dyDescent="0.2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</row>
    <row r="296" spans="1:11" x14ac:dyDescent="0.2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</row>
    <row r="297" spans="1:11" x14ac:dyDescent="0.2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</row>
    <row r="298" spans="1:11" x14ac:dyDescent="0.2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</row>
    <row r="299" spans="1:11" x14ac:dyDescent="0.2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</row>
    <row r="300" spans="1:11" x14ac:dyDescent="0.2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</row>
    <row r="301" spans="1:11" x14ac:dyDescent="0.2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</row>
    <row r="302" spans="1:11" x14ac:dyDescent="0.2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</row>
    <row r="303" spans="1:11" x14ac:dyDescent="0.2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</row>
    <row r="304" spans="1:11" x14ac:dyDescent="0.2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</row>
    <row r="305" spans="1:11" x14ac:dyDescent="0.2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</row>
    <row r="306" spans="1:11" x14ac:dyDescent="0.2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</row>
    <row r="307" spans="1:11" x14ac:dyDescent="0.2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</row>
    <row r="308" spans="1:11" x14ac:dyDescent="0.2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</row>
    <row r="309" spans="1:11" x14ac:dyDescent="0.2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</row>
    <row r="310" spans="1:11" x14ac:dyDescent="0.2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</row>
    <row r="311" spans="1:11" x14ac:dyDescent="0.2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</row>
    <row r="312" spans="1:11" x14ac:dyDescent="0.2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</row>
    <row r="313" spans="1:11" x14ac:dyDescent="0.2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</row>
    <row r="314" spans="1:11" x14ac:dyDescent="0.2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</row>
    <row r="315" spans="1:11" x14ac:dyDescent="0.2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</row>
    <row r="316" spans="1:11" x14ac:dyDescent="0.2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</row>
    <row r="317" spans="1:11" x14ac:dyDescent="0.2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</row>
    <row r="318" spans="1:11" x14ac:dyDescent="0.2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</row>
    <row r="319" spans="1:11" x14ac:dyDescent="0.2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</row>
    <row r="320" spans="1:11" x14ac:dyDescent="0.2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</row>
    <row r="321" spans="1:11" x14ac:dyDescent="0.2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</row>
    <row r="322" spans="1:11" x14ac:dyDescent="0.2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</row>
    <row r="323" spans="1:11" x14ac:dyDescent="0.2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</row>
    <row r="324" spans="1:11" x14ac:dyDescent="0.2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</row>
    <row r="325" spans="1:11" x14ac:dyDescent="0.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</row>
    <row r="326" spans="1:11" x14ac:dyDescent="0.2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</row>
    <row r="327" spans="1:11" x14ac:dyDescent="0.2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</row>
    <row r="328" spans="1:11" x14ac:dyDescent="0.2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</row>
    <row r="329" spans="1:11" x14ac:dyDescent="0.2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</row>
    <row r="330" spans="1:11" x14ac:dyDescent="0.2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</row>
    <row r="331" spans="1:11" x14ac:dyDescent="0.2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</row>
    <row r="332" spans="1:11" x14ac:dyDescent="0.2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</row>
    <row r="333" spans="1:11" x14ac:dyDescent="0.2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</row>
    <row r="334" spans="1:11" x14ac:dyDescent="0.2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</row>
    <row r="335" spans="1:11" x14ac:dyDescent="0.2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</row>
    <row r="336" spans="1:11" x14ac:dyDescent="0.2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</row>
    <row r="337" spans="1:11" x14ac:dyDescent="0.2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</row>
    <row r="338" spans="1:11" x14ac:dyDescent="0.2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</row>
    <row r="339" spans="1:11" x14ac:dyDescent="0.2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</row>
    <row r="340" spans="1:11" x14ac:dyDescent="0.2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</row>
    <row r="341" spans="1:11" x14ac:dyDescent="0.2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</row>
    <row r="342" spans="1:11" x14ac:dyDescent="0.2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</row>
    <row r="343" spans="1:11" x14ac:dyDescent="0.2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</row>
    <row r="344" spans="1:11" x14ac:dyDescent="0.2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</row>
    <row r="345" spans="1:11" x14ac:dyDescent="0.2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</row>
    <row r="346" spans="1:11" x14ac:dyDescent="0.2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</row>
    <row r="347" spans="1:11" x14ac:dyDescent="0.2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</row>
    <row r="348" spans="1:11" x14ac:dyDescent="0.2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</row>
    <row r="349" spans="1:11" x14ac:dyDescent="0.2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</row>
    <row r="350" spans="1:11" x14ac:dyDescent="0.2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</row>
    <row r="351" spans="1:11" x14ac:dyDescent="0.2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</row>
    <row r="352" spans="1:11" x14ac:dyDescent="0.2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</row>
    <row r="353" spans="1:11" x14ac:dyDescent="0.2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</row>
    <row r="354" spans="1:11" x14ac:dyDescent="0.2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</row>
    <row r="355" spans="1:11" x14ac:dyDescent="0.2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</row>
    <row r="356" spans="1:11" x14ac:dyDescent="0.2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</row>
    <row r="357" spans="1:11" x14ac:dyDescent="0.2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</row>
    <row r="358" spans="1:11" x14ac:dyDescent="0.2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</row>
    <row r="359" spans="1:11" x14ac:dyDescent="0.2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</row>
    <row r="360" spans="1:11" x14ac:dyDescent="0.2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</row>
    <row r="361" spans="1:11" x14ac:dyDescent="0.2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</row>
    <row r="362" spans="1:11" x14ac:dyDescent="0.2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</row>
    <row r="363" spans="1:11" x14ac:dyDescent="0.2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</row>
    <row r="364" spans="1:11" x14ac:dyDescent="0.2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</row>
    <row r="365" spans="1:11" x14ac:dyDescent="0.2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</row>
    <row r="366" spans="1:11" x14ac:dyDescent="0.2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</row>
    <row r="367" spans="1:11" x14ac:dyDescent="0.2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</row>
    <row r="368" spans="1:11" x14ac:dyDescent="0.2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</row>
    <row r="369" spans="1:11" x14ac:dyDescent="0.2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</row>
    <row r="370" spans="1:11" x14ac:dyDescent="0.2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</row>
    <row r="371" spans="1:11" x14ac:dyDescent="0.2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</row>
    <row r="372" spans="1:11" x14ac:dyDescent="0.2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</row>
    <row r="373" spans="1:11" x14ac:dyDescent="0.2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</row>
    <row r="374" spans="1:11" x14ac:dyDescent="0.2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</row>
    <row r="375" spans="1:11" x14ac:dyDescent="0.2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</row>
    <row r="376" spans="1:11" x14ac:dyDescent="0.2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</row>
    <row r="377" spans="1:11" x14ac:dyDescent="0.2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</row>
    <row r="378" spans="1:11" x14ac:dyDescent="0.2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</row>
    <row r="379" spans="1:11" x14ac:dyDescent="0.2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</row>
    <row r="380" spans="1:11" x14ac:dyDescent="0.2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</row>
    <row r="381" spans="1:11" x14ac:dyDescent="0.2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</row>
    <row r="382" spans="1:11" x14ac:dyDescent="0.2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</row>
    <row r="383" spans="1:11" x14ac:dyDescent="0.2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</row>
    <row r="384" spans="1:11" x14ac:dyDescent="0.2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</row>
    <row r="385" spans="1:11" x14ac:dyDescent="0.2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</row>
    <row r="386" spans="1:11" x14ac:dyDescent="0.2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</row>
    <row r="387" spans="1:11" x14ac:dyDescent="0.2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</row>
    <row r="388" spans="1:11" x14ac:dyDescent="0.2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</row>
    <row r="389" spans="1:11" x14ac:dyDescent="0.2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</row>
    <row r="390" spans="1:11" x14ac:dyDescent="0.2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</row>
    <row r="391" spans="1:11" x14ac:dyDescent="0.2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</row>
    <row r="392" spans="1:11" x14ac:dyDescent="0.2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</row>
    <row r="393" spans="1:11" x14ac:dyDescent="0.2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</row>
    <row r="394" spans="1:11" x14ac:dyDescent="0.2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</row>
    <row r="395" spans="1:11" x14ac:dyDescent="0.2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</row>
    <row r="396" spans="1:11" x14ac:dyDescent="0.2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</row>
    <row r="397" spans="1:11" x14ac:dyDescent="0.2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</row>
    <row r="398" spans="1:11" x14ac:dyDescent="0.2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</row>
    <row r="399" spans="1:11" x14ac:dyDescent="0.2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</row>
    <row r="400" spans="1:11" x14ac:dyDescent="0.2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</row>
    <row r="401" spans="1:11" x14ac:dyDescent="0.2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</row>
    <row r="402" spans="1:11" x14ac:dyDescent="0.2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</row>
    <row r="403" spans="1:11" x14ac:dyDescent="0.2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</row>
    <row r="404" spans="1:11" x14ac:dyDescent="0.2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</row>
    <row r="405" spans="1:11" x14ac:dyDescent="0.2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</row>
    <row r="406" spans="1:11" x14ac:dyDescent="0.2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</row>
    <row r="407" spans="1:11" x14ac:dyDescent="0.2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</row>
    <row r="408" spans="1:11" x14ac:dyDescent="0.2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</row>
    <row r="409" spans="1:11" x14ac:dyDescent="0.2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</row>
    <row r="410" spans="1:11" x14ac:dyDescent="0.2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</row>
    <row r="411" spans="1:11" x14ac:dyDescent="0.2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</row>
    <row r="412" spans="1:11" x14ac:dyDescent="0.2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</row>
    <row r="413" spans="1:11" x14ac:dyDescent="0.2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</row>
    <row r="414" spans="1:11" x14ac:dyDescent="0.2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</row>
    <row r="415" spans="1:11" x14ac:dyDescent="0.2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</row>
    <row r="416" spans="1:11" x14ac:dyDescent="0.2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</row>
    <row r="417" spans="1:11" x14ac:dyDescent="0.2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</row>
    <row r="418" spans="1:11" x14ac:dyDescent="0.2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</row>
    <row r="419" spans="1:11" x14ac:dyDescent="0.2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</row>
    <row r="420" spans="1:11" x14ac:dyDescent="0.2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</row>
    <row r="421" spans="1:11" x14ac:dyDescent="0.2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</row>
    <row r="422" spans="1:11" x14ac:dyDescent="0.2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</row>
    <row r="423" spans="1:11" x14ac:dyDescent="0.2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</row>
    <row r="424" spans="1:11" x14ac:dyDescent="0.2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</row>
    <row r="425" spans="1:11" x14ac:dyDescent="0.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</row>
    <row r="426" spans="1:11" x14ac:dyDescent="0.2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</row>
    <row r="427" spans="1:11" x14ac:dyDescent="0.2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</row>
    <row r="428" spans="1:11" x14ac:dyDescent="0.2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</row>
    <row r="429" spans="1:11" x14ac:dyDescent="0.2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</row>
    <row r="430" spans="1:11" x14ac:dyDescent="0.2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</row>
    <row r="431" spans="1:11" x14ac:dyDescent="0.2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</row>
    <row r="432" spans="1:11" x14ac:dyDescent="0.2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</row>
    <row r="433" spans="1:11" x14ac:dyDescent="0.2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</row>
    <row r="434" spans="1:11" x14ac:dyDescent="0.2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</row>
    <row r="435" spans="1:11" x14ac:dyDescent="0.2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</row>
    <row r="436" spans="1:11" x14ac:dyDescent="0.2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</row>
    <row r="437" spans="1:11" x14ac:dyDescent="0.2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</row>
    <row r="438" spans="1:11" x14ac:dyDescent="0.2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</row>
    <row r="439" spans="1:11" x14ac:dyDescent="0.2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</row>
    <row r="440" spans="1:11" x14ac:dyDescent="0.2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</row>
    <row r="441" spans="1:11" x14ac:dyDescent="0.2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</row>
    <row r="442" spans="1:11" x14ac:dyDescent="0.2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</row>
    <row r="443" spans="1:11" x14ac:dyDescent="0.2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</row>
    <row r="444" spans="1:11" x14ac:dyDescent="0.2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</row>
    <row r="445" spans="1:11" x14ac:dyDescent="0.2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</row>
    <row r="446" spans="1:11" x14ac:dyDescent="0.2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</row>
    <row r="447" spans="1:11" x14ac:dyDescent="0.2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</row>
    <row r="448" spans="1:11" x14ac:dyDescent="0.2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</row>
    <row r="449" spans="1:11" x14ac:dyDescent="0.2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</row>
    <row r="450" spans="1:11" x14ac:dyDescent="0.2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</row>
    <row r="451" spans="1:11" x14ac:dyDescent="0.2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</row>
    <row r="452" spans="1:11" x14ac:dyDescent="0.2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</row>
    <row r="453" spans="1:11" x14ac:dyDescent="0.2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</row>
    <row r="454" spans="1:11" x14ac:dyDescent="0.2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</row>
    <row r="455" spans="1:11" x14ac:dyDescent="0.2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</row>
    <row r="456" spans="1:11" x14ac:dyDescent="0.2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</row>
    <row r="457" spans="1:11" x14ac:dyDescent="0.2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</row>
    <row r="458" spans="1:11" x14ac:dyDescent="0.2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</row>
    <row r="459" spans="1:11" x14ac:dyDescent="0.2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</row>
    <row r="460" spans="1:11" x14ac:dyDescent="0.2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</row>
    <row r="461" spans="1:11" x14ac:dyDescent="0.2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</row>
    <row r="462" spans="1:11" x14ac:dyDescent="0.2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</row>
    <row r="463" spans="1:11" x14ac:dyDescent="0.2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</row>
    <row r="464" spans="1:11" x14ac:dyDescent="0.2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</row>
    <row r="465" spans="1:11" x14ac:dyDescent="0.2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</row>
    <row r="466" spans="1:11" x14ac:dyDescent="0.2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</row>
    <row r="467" spans="1:11" x14ac:dyDescent="0.2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</row>
    <row r="468" spans="1:11" x14ac:dyDescent="0.2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</row>
    <row r="469" spans="1:11" x14ac:dyDescent="0.2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</row>
    <row r="470" spans="1:11" x14ac:dyDescent="0.2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</row>
    <row r="471" spans="1:11" x14ac:dyDescent="0.2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</row>
    <row r="472" spans="1:11" x14ac:dyDescent="0.2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</row>
    <row r="473" spans="1:11" x14ac:dyDescent="0.2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</row>
    <row r="474" spans="1:11" x14ac:dyDescent="0.2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</row>
    <row r="475" spans="1:11" x14ac:dyDescent="0.2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</row>
    <row r="476" spans="1:11" x14ac:dyDescent="0.2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</row>
    <row r="477" spans="1:11" x14ac:dyDescent="0.2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</row>
    <row r="478" spans="1:11" x14ac:dyDescent="0.2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</row>
    <row r="479" spans="1:11" x14ac:dyDescent="0.2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</row>
    <row r="480" spans="1:11" x14ac:dyDescent="0.2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</row>
    <row r="481" spans="1:11" x14ac:dyDescent="0.2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</row>
    <row r="482" spans="1:11" x14ac:dyDescent="0.2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</row>
    <row r="483" spans="1:11" x14ac:dyDescent="0.2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</row>
    <row r="484" spans="1:11" x14ac:dyDescent="0.2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</row>
    <row r="485" spans="1:11" x14ac:dyDescent="0.2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</row>
    <row r="486" spans="1:11" x14ac:dyDescent="0.2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</row>
    <row r="487" spans="1:11" x14ac:dyDescent="0.2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</row>
    <row r="488" spans="1:11" x14ac:dyDescent="0.2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</row>
    <row r="489" spans="1:11" x14ac:dyDescent="0.2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</row>
    <row r="490" spans="1:11" x14ac:dyDescent="0.2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</row>
    <row r="491" spans="1:11" x14ac:dyDescent="0.2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</row>
    <row r="492" spans="1:11" x14ac:dyDescent="0.2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</row>
    <row r="493" spans="1:11" x14ac:dyDescent="0.2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</row>
    <row r="494" spans="1:11" x14ac:dyDescent="0.2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</row>
    <row r="495" spans="1:11" x14ac:dyDescent="0.2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</row>
    <row r="496" spans="1:11" x14ac:dyDescent="0.2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</row>
    <row r="497" spans="1:11" x14ac:dyDescent="0.2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</row>
    <row r="498" spans="1:11" x14ac:dyDescent="0.2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</row>
    <row r="499" spans="1:11" x14ac:dyDescent="0.2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</row>
    <row r="500" spans="1:11" x14ac:dyDescent="0.2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</row>
    <row r="501" spans="1:11" x14ac:dyDescent="0.2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</row>
    <row r="502" spans="1:11" x14ac:dyDescent="0.2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</row>
    <row r="503" spans="1:11" x14ac:dyDescent="0.2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</row>
    <row r="504" spans="1:11" x14ac:dyDescent="0.2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</row>
    <row r="505" spans="1:11" x14ac:dyDescent="0.2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</row>
    <row r="506" spans="1:11" x14ac:dyDescent="0.2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</row>
    <row r="507" spans="1:11" x14ac:dyDescent="0.2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</row>
    <row r="508" spans="1:11" x14ac:dyDescent="0.2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</row>
    <row r="509" spans="1:11" x14ac:dyDescent="0.2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</row>
    <row r="510" spans="1:11" x14ac:dyDescent="0.2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</row>
    <row r="511" spans="1:11" x14ac:dyDescent="0.2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</row>
    <row r="512" spans="1:11" x14ac:dyDescent="0.2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</row>
    <row r="513" spans="1:11" x14ac:dyDescent="0.2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</row>
    <row r="514" spans="1:11" x14ac:dyDescent="0.2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</row>
    <row r="515" spans="1:11" x14ac:dyDescent="0.2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</row>
    <row r="516" spans="1:11" x14ac:dyDescent="0.2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</row>
    <row r="517" spans="1:11" x14ac:dyDescent="0.2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</row>
    <row r="518" spans="1:11" x14ac:dyDescent="0.2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</row>
    <row r="519" spans="1:11" x14ac:dyDescent="0.2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</row>
    <row r="520" spans="1:11" x14ac:dyDescent="0.2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</row>
    <row r="521" spans="1:11" x14ac:dyDescent="0.2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</row>
    <row r="522" spans="1:11" x14ac:dyDescent="0.2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</row>
    <row r="523" spans="1:11" x14ac:dyDescent="0.2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</row>
    <row r="524" spans="1:11" x14ac:dyDescent="0.2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</row>
    <row r="525" spans="1:11" x14ac:dyDescent="0.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</row>
    <row r="526" spans="1:11" x14ac:dyDescent="0.2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</row>
    <row r="527" spans="1:11" x14ac:dyDescent="0.2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</row>
    <row r="528" spans="1:11" x14ac:dyDescent="0.2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</row>
    <row r="529" spans="1:11" x14ac:dyDescent="0.2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</row>
    <row r="530" spans="1:11" x14ac:dyDescent="0.2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</row>
    <row r="531" spans="1:11" x14ac:dyDescent="0.2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</row>
    <row r="532" spans="1:11" x14ac:dyDescent="0.2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</row>
    <row r="533" spans="1:11" x14ac:dyDescent="0.2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</row>
    <row r="534" spans="1:11" x14ac:dyDescent="0.2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</row>
    <row r="535" spans="1:11" x14ac:dyDescent="0.2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</row>
    <row r="536" spans="1:11" x14ac:dyDescent="0.2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</row>
    <row r="537" spans="1:11" x14ac:dyDescent="0.2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</row>
    <row r="538" spans="1:11" x14ac:dyDescent="0.2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</row>
    <row r="539" spans="1:11" x14ac:dyDescent="0.2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</row>
    <row r="540" spans="1:11" x14ac:dyDescent="0.2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</row>
    <row r="541" spans="1:11" x14ac:dyDescent="0.2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</row>
    <row r="542" spans="1:11" x14ac:dyDescent="0.2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</row>
    <row r="543" spans="1:11" x14ac:dyDescent="0.2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</row>
    <row r="544" spans="1:11" x14ac:dyDescent="0.2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</row>
    <row r="545" spans="1:11" x14ac:dyDescent="0.2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</row>
    <row r="546" spans="1:11" x14ac:dyDescent="0.2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</row>
    <row r="547" spans="1:11" x14ac:dyDescent="0.2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</row>
    <row r="548" spans="1:11" x14ac:dyDescent="0.2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</row>
    <row r="549" spans="1:11" x14ac:dyDescent="0.2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</row>
    <row r="550" spans="1:11" x14ac:dyDescent="0.2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</row>
    <row r="551" spans="1:11" x14ac:dyDescent="0.2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</row>
    <row r="552" spans="1:11" x14ac:dyDescent="0.2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</row>
    <row r="553" spans="1:11" x14ac:dyDescent="0.2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</row>
    <row r="554" spans="1:11" x14ac:dyDescent="0.2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</row>
    <row r="555" spans="1:11" x14ac:dyDescent="0.2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</row>
    <row r="556" spans="1:11" x14ac:dyDescent="0.2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</row>
    <row r="557" spans="1:11" x14ac:dyDescent="0.2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</row>
    <row r="558" spans="1:11" x14ac:dyDescent="0.2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</row>
    <row r="559" spans="1:11" x14ac:dyDescent="0.2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</row>
    <row r="560" spans="1:11" x14ac:dyDescent="0.2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</row>
    <row r="561" spans="1:11" x14ac:dyDescent="0.2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</row>
    <row r="562" spans="1:11" x14ac:dyDescent="0.2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</row>
    <row r="563" spans="1:11" x14ac:dyDescent="0.2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</row>
    <row r="564" spans="1:11" x14ac:dyDescent="0.2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</row>
    <row r="565" spans="1:11" x14ac:dyDescent="0.2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</row>
    <row r="566" spans="1:11" x14ac:dyDescent="0.2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</row>
    <row r="567" spans="1:11" x14ac:dyDescent="0.2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</row>
    <row r="568" spans="1:11" x14ac:dyDescent="0.2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</row>
    <row r="569" spans="1:11" x14ac:dyDescent="0.2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</row>
    <row r="570" spans="1:11" x14ac:dyDescent="0.2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</row>
    <row r="571" spans="1:11" x14ac:dyDescent="0.2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</row>
    <row r="572" spans="1:11" x14ac:dyDescent="0.2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</row>
    <row r="573" spans="1:11" x14ac:dyDescent="0.2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</row>
    <row r="574" spans="1:11" x14ac:dyDescent="0.2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</row>
    <row r="575" spans="1:11" x14ac:dyDescent="0.2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</row>
    <row r="576" spans="1:11" x14ac:dyDescent="0.2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</row>
    <row r="577" spans="1:11" x14ac:dyDescent="0.2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</row>
    <row r="578" spans="1:11" x14ac:dyDescent="0.2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</row>
    <row r="579" spans="1:11" x14ac:dyDescent="0.2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</row>
    <row r="580" spans="1:11" x14ac:dyDescent="0.2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</row>
    <row r="581" spans="1:11" x14ac:dyDescent="0.2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</row>
    <row r="582" spans="1:11" x14ac:dyDescent="0.2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</row>
    <row r="583" spans="1:11" x14ac:dyDescent="0.2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</row>
    <row r="584" spans="1:11" x14ac:dyDescent="0.2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</row>
    <row r="585" spans="1:11" x14ac:dyDescent="0.2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</row>
    <row r="586" spans="1:11" x14ac:dyDescent="0.2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</row>
    <row r="587" spans="1:11" x14ac:dyDescent="0.2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</row>
    <row r="588" spans="1:11" x14ac:dyDescent="0.2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</row>
    <row r="589" spans="1:11" x14ac:dyDescent="0.2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</row>
    <row r="590" spans="1:11" x14ac:dyDescent="0.2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</row>
    <row r="591" spans="1:11" x14ac:dyDescent="0.2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</row>
    <row r="592" spans="1:11" x14ac:dyDescent="0.2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</row>
    <row r="593" spans="1:11" x14ac:dyDescent="0.2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</row>
    <row r="594" spans="1:11" x14ac:dyDescent="0.2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</row>
    <row r="595" spans="1:11" x14ac:dyDescent="0.2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</row>
    <row r="596" spans="1:11" x14ac:dyDescent="0.2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</row>
    <row r="597" spans="1:11" x14ac:dyDescent="0.2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</row>
    <row r="598" spans="1:11" x14ac:dyDescent="0.2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</row>
    <row r="599" spans="1:11" x14ac:dyDescent="0.2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</row>
    <row r="600" spans="1:11" x14ac:dyDescent="0.2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</row>
    <row r="601" spans="1:11" x14ac:dyDescent="0.2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</row>
    <row r="602" spans="1:11" x14ac:dyDescent="0.2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</row>
    <row r="603" spans="1:11" x14ac:dyDescent="0.2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</row>
    <row r="604" spans="1:11" x14ac:dyDescent="0.2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</row>
    <row r="605" spans="1:11" x14ac:dyDescent="0.2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</row>
    <row r="606" spans="1:11" x14ac:dyDescent="0.2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</row>
    <row r="607" spans="1:11" x14ac:dyDescent="0.2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</row>
    <row r="608" spans="1:11" x14ac:dyDescent="0.2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</row>
    <row r="609" spans="1:11" x14ac:dyDescent="0.2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</row>
    <row r="610" spans="1:11" x14ac:dyDescent="0.2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</row>
    <row r="611" spans="1:11" x14ac:dyDescent="0.2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</row>
    <row r="612" spans="1:11" x14ac:dyDescent="0.2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</row>
    <row r="613" spans="1:11" x14ac:dyDescent="0.2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</row>
    <row r="614" spans="1:11" x14ac:dyDescent="0.2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</row>
    <row r="615" spans="1:11" x14ac:dyDescent="0.2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</row>
    <row r="616" spans="1:11" x14ac:dyDescent="0.2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</row>
    <row r="617" spans="1:11" x14ac:dyDescent="0.2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</row>
    <row r="618" spans="1:11" x14ac:dyDescent="0.2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</row>
    <row r="619" spans="1:11" x14ac:dyDescent="0.2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</row>
    <row r="620" spans="1:11" x14ac:dyDescent="0.2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</row>
    <row r="621" spans="1:11" x14ac:dyDescent="0.2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</row>
    <row r="622" spans="1:11" x14ac:dyDescent="0.2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</row>
    <row r="623" spans="1:11" x14ac:dyDescent="0.2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</row>
    <row r="624" spans="1:11" x14ac:dyDescent="0.2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</row>
    <row r="625" spans="1:11" x14ac:dyDescent="0.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</row>
    <row r="626" spans="1:11" x14ac:dyDescent="0.2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</row>
    <row r="627" spans="1:11" x14ac:dyDescent="0.2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</row>
    <row r="628" spans="1:11" x14ac:dyDescent="0.2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</row>
    <row r="629" spans="1:11" x14ac:dyDescent="0.2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</row>
    <row r="630" spans="1:11" x14ac:dyDescent="0.2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</row>
    <row r="631" spans="1:11" x14ac:dyDescent="0.2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</row>
    <row r="632" spans="1:11" x14ac:dyDescent="0.2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</row>
    <row r="633" spans="1:11" x14ac:dyDescent="0.2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</row>
    <row r="634" spans="1:11" x14ac:dyDescent="0.2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</row>
    <row r="635" spans="1:11" x14ac:dyDescent="0.2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</row>
    <row r="636" spans="1:11" x14ac:dyDescent="0.2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</row>
    <row r="637" spans="1:11" x14ac:dyDescent="0.2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</row>
    <row r="638" spans="1:11" x14ac:dyDescent="0.2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</row>
    <row r="639" spans="1:11" x14ac:dyDescent="0.2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</row>
    <row r="640" spans="1:11" x14ac:dyDescent="0.2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</row>
    <row r="641" spans="1:11" x14ac:dyDescent="0.2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</row>
    <row r="642" spans="1:11" x14ac:dyDescent="0.2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</row>
    <row r="643" spans="1:11" x14ac:dyDescent="0.2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</row>
    <row r="644" spans="1:11" x14ac:dyDescent="0.2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</row>
    <row r="645" spans="1:11" x14ac:dyDescent="0.2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</row>
    <row r="646" spans="1:11" x14ac:dyDescent="0.2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</row>
    <row r="647" spans="1:11" x14ac:dyDescent="0.2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</row>
    <row r="648" spans="1:11" x14ac:dyDescent="0.2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</row>
    <row r="649" spans="1:11" x14ac:dyDescent="0.2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</row>
    <row r="650" spans="1:11" x14ac:dyDescent="0.2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</row>
    <row r="651" spans="1:11" x14ac:dyDescent="0.2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</row>
    <row r="652" spans="1:11" x14ac:dyDescent="0.2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</row>
    <row r="653" spans="1:11" x14ac:dyDescent="0.2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</row>
    <row r="654" spans="1:11" x14ac:dyDescent="0.2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</row>
    <row r="655" spans="1:11" x14ac:dyDescent="0.2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</row>
    <row r="656" spans="1:11" x14ac:dyDescent="0.2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</row>
    <row r="657" spans="1:11" x14ac:dyDescent="0.2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</row>
    <row r="658" spans="1:11" x14ac:dyDescent="0.2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</row>
    <row r="659" spans="1:11" x14ac:dyDescent="0.2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</row>
    <row r="660" spans="1:11" x14ac:dyDescent="0.2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</row>
    <row r="661" spans="1:11" x14ac:dyDescent="0.2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</row>
    <row r="662" spans="1:11" x14ac:dyDescent="0.2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</row>
    <row r="663" spans="1:11" x14ac:dyDescent="0.2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</row>
    <row r="664" spans="1:11" x14ac:dyDescent="0.2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</row>
    <row r="665" spans="1:11" x14ac:dyDescent="0.2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</row>
    <row r="666" spans="1:11" x14ac:dyDescent="0.2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</row>
    <row r="667" spans="1:11" x14ac:dyDescent="0.2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</row>
    <row r="668" spans="1:11" x14ac:dyDescent="0.2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</row>
    <row r="669" spans="1:11" x14ac:dyDescent="0.2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</row>
    <row r="670" spans="1:11" x14ac:dyDescent="0.2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</row>
    <row r="671" spans="1:11" x14ac:dyDescent="0.2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</row>
    <row r="672" spans="1:11" x14ac:dyDescent="0.2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</row>
    <row r="673" spans="1:11" x14ac:dyDescent="0.2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</row>
    <row r="674" spans="1:11" x14ac:dyDescent="0.2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</row>
    <row r="675" spans="1:11" x14ac:dyDescent="0.2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</row>
    <row r="676" spans="1:11" x14ac:dyDescent="0.2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</row>
    <row r="677" spans="1:11" x14ac:dyDescent="0.2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</row>
    <row r="678" spans="1:11" x14ac:dyDescent="0.2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</row>
    <row r="679" spans="1:11" x14ac:dyDescent="0.2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</row>
    <row r="680" spans="1:11" x14ac:dyDescent="0.2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</row>
    <row r="681" spans="1:11" x14ac:dyDescent="0.2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</row>
    <row r="682" spans="1:11" x14ac:dyDescent="0.2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</row>
    <row r="683" spans="1:11" x14ac:dyDescent="0.2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</row>
    <row r="684" spans="1:11" x14ac:dyDescent="0.2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</row>
    <row r="685" spans="1:11" x14ac:dyDescent="0.2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</row>
    <row r="686" spans="1:11" x14ac:dyDescent="0.2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</row>
    <row r="687" spans="1:11" x14ac:dyDescent="0.2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</row>
    <row r="688" spans="1:11" x14ac:dyDescent="0.2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</row>
    <row r="689" spans="1:11" x14ac:dyDescent="0.2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</row>
    <row r="690" spans="1:11" x14ac:dyDescent="0.2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</row>
    <row r="691" spans="1:11" x14ac:dyDescent="0.2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</row>
    <row r="692" spans="1:11" x14ac:dyDescent="0.2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</row>
    <row r="693" spans="1:11" x14ac:dyDescent="0.2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</row>
    <row r="694" spans="1:11" x14ac:dyDescent="0.2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</row>
    <row r="695" spans="1:11" x14ac:dyDescent="0.2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</row>
    <row r="696" spans="1:11" x14ac:dyDescent="0.2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</row>
    <row r="697" spans="1:11" x14ac:dyDescent="0.2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</row>
    <row r="698" spans="1:11" x14ac:dyDescent="0.2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</row>
    <row r="699" spans="1:11" x14ac:dyDescent="0.2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</row>
    <row r="700" spans="1:11" x14ac:dyDescent="0.2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</row>
    <row r="701" spans="1:11" x14ac:dyDescent="0.2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</row>
    <row r="702" spans="1:11" x14ac:dyDescent="0.2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</row>
    <row r="703" spans="1:11" x14ac:dyDescent="0.2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</row>
    <row r="704" spans="1:11" x14ac:dyDescent="0.2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</row>
    <row r="705" spans="1:11" x14ac:dyDescent="0.2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</row>
    <row r="706" spans="1:11" x14ac:dyDescent="0.2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</row>
    <row r="707" spans="1:11" x14ac:dyDescent="0.2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</row>
    <row r="708" spans="1:11" x14ac:dyDescent="0.2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</row>
    <row r="709" spans="1:11" x14ac:dyDescent="0.2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</row>
    <row r="710" spans="1:11" x14ac:dyDescent="0.2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</row>
    <row r="711" spans="1:11" x14ac:dyDescent="0.2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</row>
    <row r="712" spans="1:11" x14ac:dyDescent="0.2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</row>
    <row r="713" spans="1:11" x14ac:dyDescent="0.2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</row>
    <row r="714" spans="1:11" x14ac:dyDescent="0.2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</row>
    <row r="715" spans="1:11" x14ac:dyDescent="0.2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</row>
    <row r="716" spans="1:11" x14ac:dyDescent="0.2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</row>
    <row r="717" spans="1:11" x14ac:dyDescent="0.2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</row>
    <row r="718" spans="1:11" x14ac:dyDescent="0.2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</row>
    <row r="719" spans="1:11" x14ac:dyDescent="0.2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</row>
    <row r="720" spans="1:11" x14ac:dyDescent="0.2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</row>
    <row r="721" spans="1:11" x14ac:dyDescent="0.2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</row>
    <row r="722" spans="1:11" x14ac:dyDescent="0.2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</row>
    <row r="723" spans="1:11" x14ac:dyDescent="0.2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</row>
    <row r="724" spans="1:11" x14ac:dyDescent="0.2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</row>
    <row r="725" spans="1:11" x14ac:dyDescent="0.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</row>
    <row r="726" spans="1:11" x14ac:dyDescent="0.2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</row>
    <row r="727" spans="1:11" x14ac:dyDescent="0.2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</row>
    <row r="728" spans="1:11" x14ac:dyDescent="0.2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</row>
    <row r="729" spans="1:11" x14ac:dyDescent="0.2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</row>
    <row r="730" spans="1:11" x14ac:dyDescent="0.2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</row>
    <row r="731" spans="1:11" x14ac:dyDescent="0.2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</row>
    <row r="732" spans="1:11" x14ac:dyDescent="0.2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</row>
    <row r="733" spans="1:11" x14ac:dyDescent="0.2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</row>
    <row r="734" spans="1:11" x14ac:dyDescent="0.2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</row>
    <row r="735" spans="1:11" x14ac:dyDescent="0.2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</row>
    <row r="736" spans="1:11" x14ac:dyDescent="0.2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</row>
    <row r="737" spans="1:11" x14ac:dyDescent="0.2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</row>
    <row r="738" spans="1:11" x14ac:dyDescent="0.2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</row>
    <row r="739" spans="1:11" x14ac:dyDescent="0.2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</row>
    <row r="740" spans="1:11" x14ac:dyDescent="0.2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</row>
    <row r="741" spans="1:11" x14ac:dyDescent="0.2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</row>
    <row r="742" spans="1:11" x14ac:dyDescent="0.2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</row>
    <row r="743" spans="1:11" x14ac:dyDescent="0.2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</row>
    <row r="744" spans="1:11" x14ac:dyDescent="0.2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</row>
    <row r="745" spans="1:11" x14ac:dyDescent="0.2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</row>
    <row r="746" spans="1:11" x14ac:dyDescent="0.2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</row>
    <row r="747" spans="1:11" x14ac:dyDescent="0.2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</row>
    <row r="748" spans="1:11" x14ac:dyDescent="0.2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</row>
    <row r="749" spans="1:11" x14ac:dyDescent="0.2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</row>
    <row r="750" spans="1:11" x14ac:dyDescent="0.2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</row>
    <row r="751" spans="1:11" x14ac:dyDescent="0.2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</row>
    <row r="752" spans="1:11" x14ac:dyDescent="0.2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</row>
    <row r="753" spans="1:11" x14ac:dyDescent="0.2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</row>
    <row r="754" spans="1:11" x14ac:dyDescent="0.2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</row>
    <row r="755" spans="1:11" x14ac:dyDescent="0.2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</row>
    <row r="756" spans="1:11" x14ac:dyDescent="0.2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</row>
    <row r="757" spans="1:11" x14ac:dyDescent="0.2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</row>
    <row r="758" spans="1:11" x14ac:dyDescent="0.2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</row>
    <row r="759" spans="1:11" x14ac:dyDescent="0.2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</row>
    <row r="760" spans="1:11" x14ac:dyDescent="0.2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</row>
    <row r="761" spans="1:11" x14ac:dyDescent="0.2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</row>
    <row r="762" spans="1:11" x14ac:dyDescent="0.2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</row>
    <row r="763" spans="1:11" x14ac:dyDescent="0.2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</row>
    <row r="764" spans="1:11" x14ac:dyDescent="0.2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</row>
    <row r="765" spans="1:11" x14ac:dyDescent="0.2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</row>
    <row r="766" spans="1:11" x14ac:dyDescent="0.2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</row>
    <row r="767" spans="1:11" x14ac:dyDescent="0.2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</row>
    <row r="768" spans="1:11" x14ac:dyDescent="0.2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</row>
    <row r="769" spans="1:11" x14ac:dyDescent="0.2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</row>
    <row r="770" spans="1:11" x14ac:dyDescent="0.2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</row>
    <row r="771" spans="1:11" x14ac:dyDescent="0.2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</row>
    <row r="772" spans="1:11" x14ac:dyDescent="0.2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</row>
    <row r="773" spans="1:11" x14ac:dyDescent="0.2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</row>
    <row r="774" spans="1:11" x14ac:dyDescent="0.2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</row>
    <row r="775" spans="1:11" x14ac:dyDescent="0.2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</row>
    <row r="776" spans="1:11" x14ac:dyDescent="0.2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</row>
    <row r="777" spans="1:11" x14ac:dyDescent="0.2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</row>
    <row r="778" spans="1:11" x14ac:dyDescent="0.2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</row>
    <row r="779" spans="1:11" x14ac:dyDescent="0.2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</row>
    <row r="780" spans="1:11" x14ac:dyDescent="0.2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</row>
    <row r="781" spans="1:11" x14ac:dyDescent="0.2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</row>
    <row r="782" spans="1:11" x14ac:dyDescent="0.2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</row>
    <row r="783" spans="1:11" x14ac:dyDescent="0.2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</row>
    <row r="784" spans="1:11" x14ac:dyDescent="0.2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</row>
    <row r="785" spans="1:11" x14ac:dyDescent="0.2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</row>
    <row r="786" spans="1:11" x14ac:dyDescent="0.2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</row>
    <row r="787" spans="1:11" x14ac:dyDescent="0.2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</row>
    <row r="788" spans="1:11" x14ac:dyDescent="0.2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</row>
    <row r="789" spans="1:11" x14ac:dyDescent="0.2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</row>
    <row r="790" spans="1:11" x14ac:dyDescent="0.2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</row>
    <row r="791" spans="1:11" x14ac:dyDescent="0.2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</row>
    <row r="792" spans="1:11" x14ac:dyDescent="0.2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</row>
    <row r="793" spans="1:11" x14ac:dyDescent="0.2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</row>
    <row r="794" spans="1:11" x14ac:dyDescent="0.2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</row>
    <row r="795" spans="1:11" x14ac:dyDescent="0.2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</row>
    <row r="796" spans="1:11" x14ac:dyDescent="0.2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</row>
    <row r="797" spans="1:11" x14ac:dyDescent="0.2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</row>
    <row r="798" spans="1:11" x14ac:dyDescent="0.2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</row>
    <row r="799" spans="1:11" x14ac:dyDescent="0.2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</row>
    <row r="800" spans="1:11" x14ac:dyDescent="0.2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</row>
    <row r="801" spans="1:11" x14ac:dyDescent="0.2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</row>
    <row r="802" spans="1:11" x14ac:dyDescent="0.2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</row>
    <row r="803" spans="1:11" x14ac:dyDescent="0.2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</row>
    <row r="804" spans="1:11" x14ac:dyDescent="0.2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</row>
    <row r="805" spans="1:11" x14ac:dyDescent="0.2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</row>
    <row r="806" spans="1:11" x14ac:dyDescent="0.2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</row>
    <row r="807" spans="1:11" x14ac:dyDescent="0.2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</row>
    <row r="808" spans="1:11" x14ac:dyDescent="0.2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</row>
    <row r="809" spans="1:11" x14ac:dyDescent="0.2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</row>
    <row r="810" spans="1:11" x14ac:dyDescent="0.2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</row>
    <row r="811" spans="1:11" x14ac:dyDescent="0.2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</row>
    <row r="812" spans="1:11" x14ac:dyDescent="0.2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</row>
    <row r="813" spans="1:11" x14ac:dyDescent="0.2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</row>
    <row r="814" spans="1:11" x14ac:dyDescent="0.2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</row>
    <row r="815" spans="1:11" x14ac:dyDescent="0.2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</row>
    <row r="816" spans="1:11" x14ac:dyDescent="0.2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</row>
    <row r="817" spans="1:11" x14ac:dyDescent="0.2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</row>
    <row r="818" spans="1:11" x14ac:dyDescent="0.2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</row>
    <row r="819" spans="1:11" x14ac:dyDescent="0.2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</row>
    <row r="820" spans="1:11" x14ac:dyDescent="0.2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</row>
    <row r="821" spans="1:11" x14ac:dyDescent="0.2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</row>
    <row r="822" spans="1:11" x14ac:dyDescent="0.2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</row>
    <row r="823" spans="1:11" x14ac:dyDescent="0.2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</row>
    <row r="824" spans="1:11" x14ac:dyDescent="0.2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</row>
    <row r="825" spans="1:11" x14ac:dyDescent="0.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</row>
    <row r="826" spans="1:11" x14ac:dyDescent="0.2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</row>
    <row r="827" spans="1:11" x14ac:dyDescent="0.2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</row>
    <row r="828" spans="1:11" x14ac:dyDescent="0.2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</row>
    <row r="829" spans="1:11" x14ac:dyDescent="0.2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</row>
    <row r="830" spans="1:11" x14ac:dyDescent="0.2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</row>
    <row r="831" spans="1:11" x14ac:dyDescent="0.2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</row>
    <row r="832" spans="1:11" x14ac:dyDescent="0.2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</row>
    <row r="833" spans="1:11" x14ac:dyDescent="0.2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</row>
    <row r="834" spans="1:11" x14ac:dyDescent="0.2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</row>
    <row r="835" spans="1:11" x14ac:dyDescent="0.2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</row>
    <row r="836" spans="1:11" x14ac:dyDescent="0.2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</row>
    <row r="837" spans="1:11" x14ac:dyDescent="0.2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</row>
    <row r="838" spans="1:11" x14ac:dyDescent="0.2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</row>
    <row r="839" spans="1:11" x14ac:dyDescent="0.2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</row>
    <row r="840" spans="1:11" x14ac:dyDescent="0.2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</row>
    <row r="841" spans="1:11" x14ac:dyDescent="0.2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</row>
    <row r="842" spans="1:11" x14ac:dyDescent="0.2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</row>
    <row r="843" spans="1:11" x14ac:dyDescent="0.2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</row>
    <row r="844" spans="1:11" x14ac:dyDescent="0.2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</row>
    <row r="845" spans="1:11" x14ac:dyDescent="0.2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</row>
    <row r="846" spans="1:11" x14ac:dyDescent="0.2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</row>
    <row r="847" spans="1:11" x14ac:dyDescent="0.2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</row>
    <row r="848" spans="1:11" x14ac:dyDescent="0.2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</row>
    <row r="849" spans="1:11" x14ac:dyDescent="0.2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</row>
    <row r="850" spans="1:11" x14ac:dyDescent="0.2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</row>
    <row r="851" spans="1:11" x14ac:dyDescent="0.2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</row>
    <row r="852" spans="1:11" x14ac:dyDescent="0.2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</row>
    <row r="853" spans="1:11" x14ac:dyDescent="0.2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</row>
    <row r="854" spans="1:11" x14ac:dyDescent="0.2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</row>
    <row r="855" spans="1:11" x14ac:dyDescent="0.2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</row>
    <row r="856" spans="1:11" x14ac:dyDescent="0.2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</row>
    <row r="857" spans="1:11" x14ac:dyDescent="0.2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</row>
    <row r="858" spans="1:11" x14ac:dyDescent="0.2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</row>
    <row r="859" spans="1:11" x14ac:dyDescent="0.2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</row>
    <row r="860" spans="1:11" x14ac:dyDescent="0.2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</row>
    <row r="861" spans="1:11" x14ac:dyDescent="0.2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</row>
    <row r="862" spans="1:11" x14ac:dyDescent="0.2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</row>
    <row r="863" spans="1:11" x14ac:dyDescent="0.2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</row>
    <row r="864" spans="1:11" x14ac:dyDescent="0.2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</row>
    <row r="865" spans="1:11" x14ac:dyDescent="0.2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</row>
    <row r="866" spans="1:11" x14ac:dyDescent="0.2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</row>
    <row r="867" spans="1:11" x14ac:dyDescent="0.2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</row>
    <row r="868" spans="1:11" x14ac:dyDescent="0.2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</row>
    <row r="869" spans="1:11" x14ac:dyDescent="0.2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</row>
    <row r="870" spans="1:11" x14ac:dyDescent="0.2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</row>
    <row r="871" spans="1:11" x14ac:dyDescent="0.2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</row>
    <row r="872" spans="1:11" x14ac:dyDescent="0.2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</row>
    <row r="873" spans="1:11" x14ac:dyDescent="0.2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</row>
    <row r="874" spans="1:11" x14ac:dyDescent="0.2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</row>
    <row r="875" spans="1:11" x14ac:dyDescent="0.2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</row>
    <row r="876" spans="1:11" x14ac:dyDescent="0.2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</row>
    <row r="877" spans="1:11" x14ac:dyDescent="0.2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</row>
    <row r="878" spans="1:11" x14ac:dyDescent="0.2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</row>
    <row r="879" spans="1:11" x14ac:dyDescent="0.2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</row>
    <row r="880" spans="1:11" x14ac:dyDescent="0.2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</row>
    <row r="881" spans="1:11" x14ac:dyDescent="0.2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</row>
    <row r="882" spans="1:11" x14ac:dyDescent="0.2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</row>
    <row r="883" spans="1:11" x14ac:dyDescent="0.2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</row>
    <row r="884" spans="1:11" x14ac:dyDescent="0.2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</row>
    <row r="885" spans="1:11" x14ac:dyDescent="0.2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</row>
    <row r="886" spans="1:11" x14ac:dyDescent="0.2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</row>
    <row r="887" spans="1:11" x14ac:dyDescent="0.2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</row>
    <row r="888" spans="1:11" x14ac:dyDescent="0.2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</row>
    <row r="889" spans="1:11" x14ac:dyDescent="0.2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</row>
    <row r="890" spans="1:11" x14ac:dyDescent="0.2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</row>
    <row r="891" spans="1:11" x14ac:dyDescent="0.2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</row>
    <row r="892" spans="1:11" x14ac:dyDescent="0.2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</row>
    <row r="893" spans="1:11" x14ac:dyDescent="0.2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</row>
    <row r="894" spans="1:11" x14ac:dyDescent="0.2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</row>
    <row r="895" spans="1:11" x14ac:dyDescent="0.2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</row>
    <row r="896" spans="1:11" x14ac:dyDescent="0.2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</row>
    <row r="897" spans="1:11" x14ac:dyDescent="0.2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</row>
    <row r="898" spans="1:11" x14ac:dyDescent="0.2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</row>
    <row r="899" spans="1:11" x14ac:dyDescent="0.2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</row>
    <row r="900" spans="1:11" x14ac:dyDescent="0.2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</row>
    <row r="901" spans="1:11" x14ac:dyDescent="0.2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</row>
    <row r="902" spans="1:11" x14ac:dyDescent="0.2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</row>
    <row r="903" spans="1:11" x14ac:dyDescent="0.2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</row>
    <row r="904" spans="1:11" x14ac:dyDescent="0.2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</row>
    <row r="905" spans="1:11" x14ac:dyDescent="0.2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</row>
    <row r="906" spans="1:11" x14ac:dyDescent="0.2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</row>
    <row r="907" spans="1:11" x14ac:dyDescent="0.2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</row>
    <row r="908" spans="1:11" x14ac:dyDescent="0.2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</row>
    <row r="909" spans="1:11" x14ac:dyDescent="0.2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</row>
    <row r="910" spans="1:11" x14ac:dyDescent="0.2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</row>
    <row r="911" spans="1:11" x14ac:dyDescent="0.2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</row>
    <row r="912" spans="1:11" x14ac:dyDescent="0.2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</row>
    <row r="913" spans="1:11" x14ac:dyDescent="0.2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</row>
    <row r="914" spans="1:11" x14ac:dyDescent="0.2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</row>
    <row r="915" spans="1:11" x14ac:dyDescent="0.2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</row>
    <row r="916" spans="1:11" x14ac:dyDescent="0.2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</row>
    <row r="917" spans="1:11" x14ac:dyDescent="0.2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</row>
    <row r="918" spans="1:11" x14ac:dyDescent="0.2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</row>
    <row r="919" spans="1:11" x14ac:dyDescent="0.2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</row>
    <row r="920" spans="1:11" x14ac:dyDescent="0.2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</row>
    <row r="921" spans="1:11" x14ac:dyDescent="0.2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</row>
    <row r="922" spans="1:11" x14ac:dyDescent="0.2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</row>
    <row r="923" spans="1:11" x14ac:dyDescent="0.2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</row>
    <row r="924" spans="1:11" x14ac:dyDescent="0.2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</row>
    <row r="925" spans="1:11" x14ac:dyDescent="0.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</row>
    <row r="926" spans="1:11" x14ac:dyDescent="0.2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</row>
    <row r="927" spans="1:11" x14ac:dyDescent="0.2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</row>
    <row r="928" spans="1:11" x14ac:dyDescent="0.2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</row>
    <row r="929" spans="1:11" x14ac:dyDescent="0.2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</row>
    <row r="930" spans="1:11" x14ac:dyDescent="0.2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</row>
    <row r="931" spans="1:11" x14ac:dyDescent="0.2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</row>
    <row r="932" spans="1:11" x14ac:dyDescent="0.2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</row>
    <row r="933" spans="1:11" x14ac:dyDescent="0.2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</row>
    <row r="934" spans="1:11" x14ac:dyDescent="0.2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</row>
    <row r="935" spans="1:11" x14ac:dyDescent="0.2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</row>
    <row r="936" spans="1:11" x14ac:dyDescent="0.2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</row>
    <row r="937" spans="1:11" x14ac:dyDescent="0.2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</row>
    <row r="938" spans="1:11" x14ac:dyDescent="0.2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</row>
    <row r="939" spans="1:11" x14ac:dyDescent="0.2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</row>
    <row r="940" spans="1:11" x14ac:dyDescent="0.2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</row>
    <row r="941" spans="1:11" x14ac:dyDescent="0.2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</row>
    <row r="942" spans="1:11" x14ac:dyDescent="0.2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</row>
    <row r="943" spans="1:11" x14ac:dyDescent="0.2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</row>
    <row r="944" spans="1:11" x14ac:dyDescent="0.2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</row>
    <row r="945" spans="1:11" x14ac:dyDescent="0.2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</row>
    <row r="946" spans="1:11" x14ac:dyDescent="0.2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</row>
    <row r="947" spans="1:11" x14ac:dyDescent="0.2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</row>
    <row r="948" spans="1:11" x14ac:dyDescent="0.2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</row>
    <row r="949" spans="1:11" x14ac:dyDescent="0.2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</row>
    <row r="950" spans="1:11" x14ac:dyDescent="0.2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</row>
    <row r="951" spans="1:11" x14ac:dyDescent="0.2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</row>
    <row r="952" spans="1:11" x14ac:dyDescent="0.2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</row>
    <row r="953" spans="1:11" x14ac:dyDescent="0.2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</row>
    <row r="954" spans="1:11" x14ac:dyDescent="0.2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</row>
    <row r="955" spans="1:11" x14ac:dyDescent="0.2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</row>
    <row r="956" spans="1:11" x14ac:dyDescent="0.2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</row>
    <row r="957" spans="1:11" x14ac:dyDescent="0.2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</row>
    <row r="958" spans="1:11" x14ac:dyDescent="0.2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</row>
    <row r="959" spans="1:11" x14ac:dyDescent="0.2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</row>
    <row r="960" spans="1:11" x14ac:dyDescent="0.2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</row>
    <row r="961" spans="1:11" x14ac:dyDescent="0.2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</row>
    <row r="962" spans="1:11" x14ac:dyDescent="0.2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</row>
    <row r="963" spans="1:11" x14ac:dyDescent="0.2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</row>
    <row r="964" spans="1:11" x14ac:dyDescent="0.2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</row>
    <row r="965" spans="1:11" x14ac:dyDescent="0.2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</row>
    <row r="966" spans="1:11" x14ac:dyDescent="0.2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</row>
    <row r="967" spans="1:11" x14ac:dyDescent="0.2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</row>
    <row r="968" spans="1:11" x14ac:dyDescent="0.2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</row>
    <row r="969" spans="1:11" x14ac:dyDescent="0.2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</row>
    <row r="970" spans="1:11" x14ac:dyDescent="0.2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</row>
    <row r="971" spans="1:11" x14ac:dyDescent="0.2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</row>
    <row r="972" spans="1:11" x14ac:dyDescent="0.2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</row>
    <row r="973" spans="1:11" x14ac:dyDescent="0.2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</row>
    <row r="974" spans="1:11" x14ac:dyDescent="0.2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</row>
    <row r="975" spans="1:11" x14ac:dyDescent="0.2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</row>
    <row r="976" spans="1:11" x14ac:dyDescent="0.2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</row>
    <row r="977" spans="1:11" x14ac:dyDescent="0.2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</row>
    <row r="978" spans="1:11" x14ac:dyDescent="0.2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</row>
    <row r="979" spans="1:11" x14ac:dyDescent="0.2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</row>
    <row r="980" spans="1:11" x14ac:dyDescent="0.2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</row>
    <row r="981" spans="1:11" x14ac:dyDescent="0.2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</row>
    <row r="982" spans="1:11" x14ac:dyDescent="0.2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</row>
    <row r="983" spans="1:11" x14ac:dyDescent="0.2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</row>
    <row r="984" spans="1:11" x14ac:dyDescent="0.2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</row>
    <row r="985" spans="1:11" x14ac:dyDescent="0.2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</row>
    <row r="986" spans="1:11" x14ac:dyDescent="0.2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</row>
    <row r="987" spans="1:11" x14ac:dyDescent="0.2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</row>
    <row r="988" spans="1:11" x14ac:dyDescent="0.2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</row>
    <row r="989" spans="1:11" x14ac:dyDescent="0.2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</row>
    <row r="990" spans="1:11" x14ac:dyDescent="0.2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</row>
    <row r="991" spans="1:11" x14ac:dyDescent="0.2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</row>
    <row r="992" spans="1:11" x14ac:dyDescent="0.2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</row>
    <row r="993" spans="1:11" x14ac:dyDescent="0.2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</row>
    <row r="994" spans="1:11" x14ac:dyDescent="0.2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</row>
    <row r="995" spans="1:11" x14ac:dyDescent="0.2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</row>
    <row r="996" spans="1:11" x14ac:dyDescent="0.2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</row>
    <row r="997" spans="1:11" x14ac:dyDescent="0.2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</row>
    <row r="998" spans="1:11" x14ac:dyDescent="0.2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</row>
    <row r="999" spans="1:11" x14ac:dyDescent="0.2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</row>
    <row r="1000" spans="1:11" x14ac:dyDescent="0.25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</row>
    <row r="1001" spans="1:11" x14ac:dyDescent="0.25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</row>
    <row r="1002" spans="1:11" x14ac:dyDescent="0.25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</row>
    <row r="1003" spans="1:11" x14ac:dyDescent="0.25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</row>
  </sheetData>
  <mergeCells count="12">
    <mergeCell ref="B9:K9"/>
    <mergeCell ref="B10:K10"/>
    <mergeCell ref="B2:K2"/>
    <mergeCell ref="B3:K3"/>
    <mergeCell ref="B5:K5"/>
    <mergeCell ref="B6:K6"/>
    <mergeCell ref="B8:K8"/>
    <mergeCell ref="B11:K11"/>
    <mergeCell ref="B13:K13"/>
    <mergeCell ref="B14:K14"/>
    <mergeCell ref="B16:K16"/>
    <mergeCell ref="B17:K1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69E06-B8E6-4B6A-8B89-BF8167BE881B}">
  <dimension ref="A1:M1600"/>
  <sheetViews>
    <sheetView workbookViewId="0">
      <selection activeCell="H10" sqref="H10"/>
    </sheetView>
  </sheetViews>
  <sheetFormatPr defaultRowHeight="13.2" x14ac:dyDescent="0.25"/>
  <cols>
    <col min="1" max="1" width="12.33203125" bestFit="1" customWidth="1"/>
    <col min="2" max="2" width="14" bestFit="1" customWidth="1"/>
    <col min="3" max="3" width="16.109375" bestFit="1" customWidth="1"/>
    <col min="4" max="4" width="12.109375" bestFit="1" customWidth="1"/>
    <col min="5" max="5" width="16.21875" bestFit="1" customWidth="1"/>
    <col min="6" max="6" width="11.21875" bestFit="1" customWidth="1"/>
    <col min="7" max="7" width="20" bestFit="1" customWidth="1"/>
    <col min="8" max="8" width="20.5546875" bestFit="1" customWidth="1"/>
    <col min="9" max="9" width="9.5546875" bestFit="1" customWidth="1"/>
    <col min="10" max="10" width="5.6640625" bestFit="1" customWidth="1"/>
    <col min="11" max="11" width="11.6640625" bestFit="1" customWidth="1"/>
    <col min="12" max="12" width="12" bestFit="1" customWidth="1"/>
    <col min="13" max="13" width="9" bestFit="1" customWidth="1"/>
  </cols>
  <sheetData>
    <row r="1" spans="1:13" x14ac:dyDescent="0.25">
      <c r="A1" t="s">
        <v>46</v>
      </c>
      <c r="B1" t="s">
        <v>47</v>
      </c>
      <c r="C1" t="s">
        <v>48</v>
      </c>
      <c r="D1" t="s">
        <v>49</v>
      </c>
      <c r="E1" t="s">
        <v>50</v>
      </c>
      <c r="F1" t="s">
        <v>51</v>
      </c>
      <c r="G1" t="s">
        <v>52</v>
      </c>
      <c r="H1" t="s">
        <v>53</v>
      </c>
      <c r="I1" t="s">
        <v>54</v>
      </c>
      <c r="J1" t="s">
        <v>55</v>
      </c>
      <c r="K1" t="s">
        <v>56</v>
      </c>
      <c r="L1" t="s">
        <v>57</v>
      </c>
      <c r="M1" t="s">
        <v>58</v>
      </c>
    </row>
    <row r="2" spans="1:13" x14ac:dyDescent="0.25">
      <c r="A2">
        <v>1</v>
      </c>
      <c r="B2">
        <v>7.4</v>
      </c>
      <c r="C2">
        <v>0.7</v>
      </c>
      <c r="D2">
        <v>0</v>
      </c>
      <c r="E2">
        <v>1.9</v>
      </c>
      <c r="F2">
        <v>7.5999999999999998E-2</v>
      </c>
      <c r="G2">
        <v>11</v>
      </c>
      <c r="H2">
        <v>34</v>
      </c>
      <c r="I2">
        <v>0.99780000000000002</v>
      </c>
      <c r="J2">
        <v>3.51</v>
      </c>
      <c r="K2">
        <v>0.56000000000000005</v>
      </c>
      <c r="L2">
        <v>9.4</v>
      </c>
      <c r="M2">
        <v>5</v>
      </c>
    </row>
    <row r="3" spans="1:13" x14ac:dyDescent="0.25">
      <c r="A3">
        <v>2</v>
      </c>
      <c r="B3">
        <v>7.8</v>
      </c>
      <c r="C3">
        <v>0.88</v>
      </c>
      <c r="D3">
        <v>0</v>
      </c>
      <c r="E3">
        <v>2.6</v>
      </c>
      <c r="F3">
        <v>9.8000000000000004E-2</v>
      </c>
      <c r="G3">
        <v>25</v>
      </c>
      <c r="H3">
        <v>67</v>
      </c>
      <c r="I3">
        <v>0.99680000000000002</v>
      </c>
      <c r="J3">
        <v>3.2</v>
      </c>
      <c r="K3">
        <v>0.68</v>
      </c>
      <c r="L3">
        <v>9.8000000000000007</v>
      </c>
      <c r="M3">
        <v>5</v>
      </c>
    </row>
    <row r="4" spans="1:13" x14ac:dyDescent="0.25">
      <c r="A4">
        <v>3</v>
      </c>
      <c r="B4">
        <v>7.8</v>
      </c>
      <c r="C4">
        <v>0.76</v>
      </c>
      <c r="D4">
        <v>0.04</v>
      </c>
      <c r="E4">
        <v>2.2999999999999998</v>
      </c>
      <c r="F4">
        <v>9.1999999999999998E-2</v>
      </c>
      <c r="G4">
        <v>15</v>
      </c>
      <c r="H4">
        <v>54</v>
      </c>
      <c r="I4">
        <v>0.997</v>
      </c>
      <c r="J4">
        <v>3.26</v>
      </c>
      <c r="K4">
        <v>0.65</v>
      </c>
      <c r="L4">
        <v>9.8000000000000007</v>
      </c>
      <c r="M4">
        <v>5</v>
      </c>
    </row>
    <row r="5" spans="1:13" x14ac:dyDescent="0.25">
      <c r="A5">
        <v>4</v>
      </c>
      <c r="B5">
        <v>11.2</v>
      </c>
      <c r="C5">
        <v>0.28000000000000003</v>
      </c>
      <c r="D5">
        <v>0.56000000000000005</v>
      </c>
      <c r="E5">
        <v>1.9</v>
      </c>
      <c r="F5">
        <v>7.4999999999999997E-2</v>
      </c>
      <c r="G5">
        <v>17</v>
      </c>
      <c r="H5">
        <v>60</v>
      </c>
      <c r="I5">
        <v>0.998</v>
      </c>
      <c r="J5">
        <v>3.16</v>
      </c>
      <c r="K5">
        <v>0.57999999999999996</v>
      </c>
      <c r="L5">
        <v>9.8000000000000007</v>
      </c>
      <c r="M5">
        <v>6</v>
      </c>
    </row>
    <row r="6" spans="1:13" x14ac:dyDescent="0.25">
      <c r="A6">
        <v>5</v>
      </c>
      <c r="B6">
        <v>7.4</v>
      </c>
      <c r="C6">
        <v>0.7</v>
      </c>
      <c r="D6">
        <v>0</v>
      </c>
      <c r="E6">
        <v>1.9</v>
      </c>
      <c r="F6">
        <v>7.5999999999999998E-2</v>
      </c>
      <c r="G6">
        <v>11</v>
      </c>
      <c r="H6">
        <v>34</v>
      </c>
      <c r="I6">
        <v>0.99780000000000002</v>
      </c>
      <c r="J6">
        <v>3.51</v>
      </c>
      <c r="K6">
        <v>0.56000000000000005</v>
      </c>
      <c r="L6">
        <v>9.4</v>
      </c>
      <c r="M6">
        <v>5</v>
      </c>
    </row>
    <row r="7" spans="1:13" x14ac:dyDescent="0.25">
      <c r="A7">
        <v>6</v>
      </c>
      <c r="B7">
        <v>7.4</v>
      </c>
      <c r="C7">
        <v>0.66</v>
      </c>
      <c r="D7">
        <v>0</v>
      </c>
      <c r="E7">
        <v>1.8</v>
      </c>
      <c r="F7">
        <v>7.4999999999999997E-2</v>
      </c>
      <c r="G7">
        <v>13</v>
      </c>
      <c r="H7">
        <v>40</v>
      </c>
      <c r="I7">
        <v>0.99780000000000002</v>
      </c>
      <c r="J7">
        <v>3.51</v>
      </c>
      <c r="K7">
        <v>0.56000000000000005</v>
      </c>
      <c r="L7">
        <v>9.4</v>
      </c>
      <c r="M7">
        <v>5</v>
      </c>
    </row>
    <row r="8" spans="1:13" x14ac:dyDescent="0.25">
      <c r="A8">
        <v>7</v>
      </c>
      <c r="B8">
        <v>7.9</v>
      </c>
      <c r="C8">
        <v>0.6</v>
      </c>
      <c r="D8">
        <v>0.06</v>
      </c>
      <c r="E8">
        <v>1.6</v>
      </c>
      <c r="F8">
        <v>6.9000000000000006E-2</v>
      </c>
      <c r="G8">
        <v>15</v>
      </c>
      <c r="H8">
        <v>59</v>
      </c>
      <c r="I8">
        <v>0.99639999999999995</v>
      </c>
      <c r="J8">
        <v>3.3</v>
      </c>
      <c r="K8">
        <v>0.46</v>
      </c>
      <c r="L8">
        <v>9.4</v>
      </c>
      <c r="M8">
        <v>5</v>
      </c>
    </row>
    <row r="9" spans="1:13" x14ac:dyDescent="0.25">
      <c r="A9">
        <v>8</v>
      </c>
      <c r="B9">
        <v>7.3</v>
      </c>
      <c r="C9">
        <v>0.65</v>
      </c>
      <c r="D9">
        <v>0</v>
      </c>
      <c r="E9">
        <v>1.2</v>
      </c>
      <c r="F9">
        <v>6.5000000000000002E-2</v>
      </c>
      <c r="G9">
        <v>15</v>
      </c>
      <c r="H9">
        <v>21</v>
      </c>
      <c r="I9">
        <v>0.99460000000000004</v>
      </c>
      <c r="J9">
        <v>3.39</v>
      </c>
      <c r="K9">
        <v>0.47</v>
      </c>
      <c r="L9">
        <v>10</v>
      </c>
      <c r="M9">
        <v>7</v>
      </c>
    </row>
    <row r="10" spans="1:13" x14ac:dyDescent="0.25">
      <c r="A10">
        <v>9</v>
      </c>
      <c r="B10">
        <v>7.8</v>
      </c>
      <c r="C10">
        <v>0.57999999999999996</v>
      </c>
      <c r="D10">
        <v>0.02</v>
      </c>
      <c r="E10">
        <v>2</v>
      </c>
      <c r="F10">
        <v>7.2999999999999995E-2</v>
      </c>
      <c r="G10">
        <v>9</v>
      </c>
      <c r="H10">
        <v>18</v>
      </c>
      <c r="I10">
        <v>0.99680000000000002</v>
      </c>
      <c r="J10">
        <v>3.36</v>
      </c>
      <c r="K10">
        <v>0.56999999999999995</v>
      </c>
      <c r="L10">
        <v>9.5</v>
      </c>
      <c r="M10">
        <v>7</v>
      </c>
    </row>
    <row r="11" spans="1:13" x14ac:dyDescent="0.25">
      <c r="A11">
        <v>10</v>
      </c>
      <c r="B11">
        <v>7.5</v>
      </c>
      <c r="C11">
        <v>0.5</v>
      </c>
      <c r="D11">
        <v>0.36</v>
      </c>
      <c r="E11">
        <v>6.1</v>
      </c>
      <c r="F11">
        <v>7.0999999999999994E-2</v>
      </c>
      <c r="G11">
        <v>17</v>
      </c>
      <c r="H11">
        <v>102</v>
      </c>
      <c r="I11">
        <v>0.99780000000000002</v>
      </c>
      <c r="J11">
        <v>3.35</v>
      </c>
      <c r="K11">
        <v>0.8</v>
      </c>
      <c r="L11">
        <v>10.5</v>
      </c>
      <c r="M11">
        <v>5</v>
      </c>
    </row>
    <row r="12" spans="1:13" x14ac:dyDescent="0.25">
      <c r="A12">
        <v>11</v>
      </c>
      <c r="B12">
        <v>6.7</v>
      </c>
      <c r="C12">
        <v>0.57999999999999996</v>
      </c>
      <c r="D12">
        <v>0.08</v>
      </c>
      <c r="E12">
        <v>1.8</v>
      </c>
      <c r="F12">
        <v>9.6999999999999906E-2</v>
      </c>
      <c r="G12">
        <v>15</v>
      </c>
      <c r="H12">
        <v>65</v>
      </c>
      <c r="I12">
        <v>0.99590000000000001</v>
      </c>
      <c r="J12">
        <v>3.28</v>
      </c>
      <c r="K12">
        <v>0.54</v>
      </c>
      <c r="L12">
        <v>9.1999999999999993</v>
      </c>
      <c r="M12">
        <v>5</v>
      </c>
    </row>
    <row r="13" spans="1:13" x14ac:dyDescent="0.25">
      <c r="A13">
        <v>12</v>
      </c>
      <c r="B13">
        <v>7.5</v>
      </c>
      <c r="C13">
        <v>0.5</v>
      </c>
      <c r="D13">
        <v>0.36</v>
      </c>
      <c r="E13">
        <v>6.1</v>
      </c>
      <c r="F13">
        <v>7.0999999999999994E-2</v>
      </c>
      <c r="G13">
        <v>17</v>
      </c>
      <c r="H13">
        <v>102</v>
      </c>
      <c r="I13">
        <v>0.99780000000000002</v>
      </c>
      <c r="J13">
        <v>3.35</v>
      </c>
      <c r="K13">
        <v>0.8</v>
      </c>
      <c r="L13">
        <v>10.5</v>
      </c>
      <c r="M13">
        <v>5</v>
      </c>
    </row>
    <row r="14" spans="1:13" x14ac:dyDescent="0.25">
      <c r="A14">
        <v>13</v>
      </c>
      <c r="B14">
        <v>5.6</v>
      </c>
      <c r="C14">
        <v>0.61499999999999999</v>
      </c>
      <c r="D14">
        <v>0</v>
      </c>
      <c r="E14">
        <v>1.6</v>
      </c>
      <c r="F14">
        <v>8.8999999999999996E-2</v>
      </c>
      <c r="G14">
        <v>16</v>
      </c>
      <c r="H14">
        <v>59</v>
      </c>
      <c r="I14">
        <v>0.99429999999999996</v>
      </c>
      <c r="J14">
        <v>3.58</v>
      </c>
      <c r="K14">
        <v>0.52</v>
      </c>
      <c r="L14">
        <v>9.9</v>
      </c>
      <c r="M14">
        <v>5</v>
      </c>
    </row>
    <row r="15" spans="1:13" x14ac:dyDescent="0.25">
      <c r="A15">
        <v>14</v>
      </c>
      <c r="B15">
        <v>7.8</v>
      </c>
      <c r="C15">
        <v>0.61</v>
      </c>
      <c r="D15">
        <v>0.28999999999999998</v>
      </c>
      <c r="E15">
        <v>1.6</v>
      </c>
      <c r="F15">
        <v>0.114</v>
      </c>
      <c r="G15">
        <v>9</v>
      </c>
      <c r="H15">
        <v>29</v>
      </c>
      <c r="I15">
        <v>0.99739999999999995</v>
      </c>
      <c r="J15">
        <v>3.26</v>
      </c>
      <c r="K15">
        <v>1.56</v>
      </c>
      <c r="L15">
        <v>9.1</v>
      </c>
      <c r="M15">
        <v>5</v>
      </c>
    </row>
    <row r="16" spans="1:13" x14ac:dyDescent="0.25">
      <c r="A16">
        <v>15</v>
      </c>
      <c r="B16">
        <v>8.9</v>
      </c>
      <c r="C16">
        <v>0.62</v>
      </c>
      <c r="D16">
        <v>0.18</v>
      </c>
      <c r="E16">
        <v>3.8</v>
      </c>
      <c r="F16">
        <v>0.17599999999999999</v>
      </c>
      <c r="G16">
        <v>52</v>
      </c>
      <c r="H16">
        <v>145</v>
      </c>
      <c r="I16">
        <v>0.99860000000000004</v>
      </c>
      <c r="J16">
        <v>3.16</v>
      </c>
      <c r="K16">
        <v>0.88</v>
      </c>
      <c r="L16">
        <v>9.1999999999999993</v>
      </c>
      <c r="M16">
        <v>5</v>
      </c>
    </row>
    <row r="17" spans="1:13" x14ac:dyDescent="0.25">
      <c r="A17">
        <v>16</v>
      </c>
      <c r="B17">
        <v>8.9</v>
      </c>
      <c r="C17">
        <v>0.62</v>
      </c>
      <c r="D17">
        <v>0.19</v>
      </c>
      <c r="E17">
        <v>3.9</v>
      </c>
      <c r="F17">
        <v>0.17</v>
      </c>
      <c r="G17">
        <v>51</v>
      </c>
      <c r="H17">
        <v>148</v>
      </c>
      <c r="I17">
        <v>0.99860000000000004</v>
      </c>
      <c r="J17">
        <v>3.17</v>
      </c>
      <c r="K17">
        <v>0.93</v>
      </c>
      <c r="L17">
        <v>9.1999999999999993</v>
      </c>
      <c r="M17">
        <v>5</v>
      </c>
    </row>
    <row r="18" spans="1:13" x14ac:dyDescent="0.25">
      <c r="A18">
        <v>17</v>
      </c>
      <c r="B18">
        <v>8.5</v>
      </c>
      <c r="C18">
        <v>0.28000000000000003</v>
      </c>
      <c r="D18">
        <v>0.56000000000000005</v>
      </c>
      <c r="E18">
        <v>1.8</v>
      </c>
      <c r="F18">
        <v>9.1999999999999998E-2</v>
      </c>
      <c r="G18">
        <v>35</v>
      </c>
      <c r="H18">
        <v>103</v>
      </c>
      <c r="I18">
        <v>0.99690000000000001</v>
      </c>
      <c r="J18">
        <v>3.3</v>
      </c>
      <c r="K18">
        <v>0.75</v>
      </c>
      <c r="L18">
        <v>10.5</v>
      </c>
      <c r="M18">
        <v>7</v>
      </c>
    </row>
    <row r="19" spans="1:13" x14ac:dyDescent="0.25">
      <c r="A19">
        <v>18</v>
      </c>
      <c r="B19">
        <v>8.1</v>
      </c>
      <c r="C19">
        <v>0.56000000000000005</v>
      </c>
      <c r="D19">
        <v>0.28000000000000003</v>
      </c>
      <c r="E19">
        <v>1.7</v>
      </c>
      <c r="F19">
        <v>0.36799999999999999</v>
      </c>
      <c r="G19">
        <v>16</v>
      </c>
      <c r="H19">
        <v>56</v>
      </c>
      <c r="I19">
        <v>0.99680000000000002</v>
      </c>
      <c r="J19">
        <v>3.11</v>
      </c>
      <c r="K19">
        <v>1.28</v>
      </c>
      <c r="L19">
        <v>9.3000000000000007</v>
      </c>
      <c r="M19">
        <v>5</v>
      </c>
    </row>
    <row r="20" spans="1:13" x14ac:dyDescent="0.25">
      <c r="A20">
        <v>19</v>
      </c>
      <c r="B20">
        <v>7.4</v>
      </c>
      <c r="C20">
        <v>0.59</v>
      </c>
      <c r="D20">
        <v>0.08</v>
      </c>
      <c r="E20">
        <v>4.4000000000000004</v>
      </c>
      <c r="F20">
        <v>8.5999999999999993E-2</v>
      </c>
      <c r="G20">
        <v>6</v>
      </c>
      <c r="H20">
        <v>29</v>
      </c>
      <c r="I20">
        <v>0.99739999999999995</v>
      </c>
      <c r="J20">
        <v>3.38</v>
      </c>
      <c r="K20">
        <v>0.5</v>
      </c>
      <c r="L20">
        <v>9</v>
      </c>
      <c r="M20">
        <v>4</v>
      </c>
    </row>
    <row r="21" spans="1:13" x14ac:dyDescent="0.25">
      <c r="A21">
        <v>20</v>
      </c>
      <c r="B21">
        <v>7.9</v>
      </c>
      <c r="C21">
        <v>0.32</v>
      </c>
      <c r="D21">
        <v>0.51</v>
      </c>
      <c r="E21">
        <v>1.8</v>
      </c>
      <c r="F21">
        <v>0.34100000000000003</v>
      </c>
      <c r="G21">
        <v>17</v>
      </c>
      <c r="H21">
        <v>56</v>
      </c>
      <c r="I21">
        <v>0.99690000000000001</v>
      </c>
      <c r="J21">
        <v>3.04</v>
      </c>
      <c r="K21">
        <v>1.08</v>
      </c>
      <c r="L21">
        <v>9.1999999999999993</v>
      </c>
      <c r="M21">
        <v>6</v>
      </c>
    </row>
    <row r="22" spans="1:13" x14ac:dyDescent="0.25">
      <c r="A22">
        <v>21</v>
      </c>
      <c r="B22">
        <v>8.9</v>
      </c>
      <c r="C22">
        <v>0.22</v>
      </c>
      <c r="D22">
        <v>0.48</v>
      </c>
      <c r="E22">
        <v>1.8</v>
      </c>
      <c r="F22">
        <v>7.6999999999999999E-2</v>
      </c>
      <c r="G22">
        <v>29</v>
      </c>
      <c r="H22">
        <v>60</v>
      </c>
      <c r="I22">
        <v>0.99680000000000002</v>
      </c>
      <c r="J22">
        <v>3.39</v>
      </c>
      <c r="K22">
        <v>0.53</v>
      </c>
      <c r="L22">
        <v>9.4</v>
      </c>
      <c r="M22">
        <v>6</v>
      </c>
    </row>
    <row r="23" spans="1:13" x14ac:dyDescent="0.25">
      <c r="A23">
        <v>22</v>
      </c>
      <c r="B23">
        <v>7.6</v>
      </c>
      <c r="C23">
        <v>0.39</v>
      </c>
      <c r="D23">
        <v>0.31</v>
      </c>
      <c r="E23">
        <v>2.2999999999999998</v>
      </c>
      <c r="F23">
        <v>8.1999999999999906E-2</v>
      </c>
      <c r="G23">
        <v>23</v>
      </c>
      <c r="H23">
        <v>71</v>
      </c>
      <c r="I23">
        <v>0.99819999999999998</v>
      </c>
      <c r="J23">
        <v>3.52</v>
      </c>
      <c r="K23">
        <v>0.65</v>
      </c>
      <c r="L23">
        <v>9.6999999999999993</v>
      </c>
      <c r="M23">
        <v>5</v>
      </c>
    </row>
    <row r="24" spans="1:13" x14ac:dyDescent="0.25">
      <c r="A24">
        <v>23</v>
      </c>
      <c r="B24">
        <v>7.9</v>
      </c>
      <c r="C24">
        <v>0.43</v>
      </c>
      <c r="D24">
        <v>0.21</v>
      </c>
      <c r="E24">
        <v>1.6</v>
      </c>
      <c r="F24">
        <v>0.106</v>
      </c>
      <c r="G24">
        <v>10</v>
      </c>
      <c r="H24">
        <v>37</v>
      </c>
      <c r="I24">
        <v>0.99660000000000004</v>
      </c>
      <c r="J24">
        <v>3.17</v>
      </c>
      <c r="K24">
        <v>0.91</v>
      </c>
      <c r="L24">
        <v>9.5</v>
      </c>
      <c r="M24">
        <v>5</v>
      </c>
    </row>
    <row r="25" spans="1:13" x14ac:dyDescent="0.25">
      <c r="A25">
        <v>24</v>
      </c>
      <c r="B25">
        <v>8.5</v>
      </c>
      <c r="C25">
        <v>0.49</v>
      </c>
      <c r="D25">
        <v>0.11</v>
      </c>
      <c r="E25">
        <v>2.2999999999999998</v>
      </c>
      <c r="F25">
        <v>8.4000000000000005E-2</v>
      </c>
      <c r="G25">
        <v>9</v>
      </c>
      <c r="H25">
        <v>67</v>
      </c>
      <c r="I25">
        <v>0.99680000000000002</v>
      </c>
      <c r="J25">
        <v>3.17</v>
      </c>
      <c r="K25">
        <v>0.53</v>
      </c>
      <c r="L25">
        <v>9.4</v>
      </c>
      <c r="M25">
        <v>5</v>
      </c>
    </row>
    <row r="26" spans="1:13" x14ac:dyDescent="0.25">
      <c r="A26">
        <v>25</v>
      </c>
      <c r="B26">
        <v>6.9</v>
      </c>
      <c r="C26">
        <v>0.4</v>
      </c>
      <c r="D26">
        <v>0.14000000000000001</v>
      </c>
      <c r="E26">
        <v>2.4</v>
      </c>
      <c r="F26">
        <v>8.5000000000000006E-2</v>
      </c>
      <c r="G26">
        <v>21</v>
      </c>
      <c r="H26">
        <v>40</v>
      </c>
      <c r="I26">
        <v>0.99680000000000002</v>
      </c>
      <c r="J26">
        <v>3.43</v>
      </c>
      <c r="K26">
        <v>0.63</v>
      </c>
      <c r="L26">
        <v>9.6999999999999993</v>
      </c>
      <c r="M26">
        <v>6</v>
      </c>
    </row>
    <row r="27" spans="1:13" x14ac:dyDescent="0.25">
      <c r="A27">
        <v>26</v>
      </c>
      <c r="B27">
        <v>6.3</v>
      </c>
      <c r="C27">
        <v>0.39</v>
      </c>
      <c r="D27">
        <v>0.16</v>
      </c>
      <c r="E27">
        <v>1.4</v>
      </c>
      <c r="F27">
        <v>0.08</v>
      </c>
      <c r="G27">
        <v>11</v>
      </c>
      <c r="H27">
        <v>23</v>
      </c>
      <c r="I27">
        <v>0.99550000000000005</v>
      </c>
      <c r="J27">
        <v>3.34</v>
      </c>
      <c r="K27">
        <v>0.56000000000000005</v>
      </c>
      <c r="L27">
        <v>9.3000000000000007</v>
      </c>
      <c r="M27">
        <v>5</v>
      </c>
    </row>
    <row r="28" spans="1:13" x14ac:dyDescent="0.25">
      <c r="A28">
        <v>27</v>
      </c>
      <c r="B28">
        <v>7.6</v>
      </c>
      <c r="C28">
        <v>0.41</v>
      </c>
      <c r="D28">
        <v>0.24</v>
      </c>
      <c r="E28">
        <v>1.8</v>
      </c>
      <c r="F28">
        <v>0.08</v>
      </c>
      <c r="G28">
        <v>4</v>
      </c>
      <c r="H28">
        <v>11</v>
      </c>
      <c r="I28">
        <v>0.99619999999999997</v>
      </c>
      <c r="J28">
        <v>3.28</v>
      </c>
      <c r="K28">
        <v>0.59</v>
      </c>
      <c r="L28">
        <v>9.5</v>
      </c>
      <c r="M28">
        <v>5</v>
      </c>
    </row>
    <row r="29" spans="1:13" x14ac:dyDescent="0.25">
      <c r="A29">
        <v>28</v>
      </c>
      <c r="B29">
        <v>7.9</v>
      </c>
      <c r="C29">
        <v>0.43</v>
      </c>
      <c r="D29">
        <v>0.21</v>
      </c>
      <c r="E29">
        <v>1.6</v>
      </c>
      <c r="F29">
        <v>0.106</v>
      </c>
      <c r="G29">
        <v>10</v>
      </c>
      <c r="H29">
        <v>37</v>
      </c>
      <c r="I29">
        <v>0.99660000000000004</v>
      </c>
      <c r="J29">
        <v>3.17</v>
      </c>
      <c r="K29">
        <v>0.91</v>
      </c>
      <c r="L29">
        <v>9.5</v>
      </c>
      <c r="M29">
        <v>5</v>
      </c>
    </row>
    <row r="30" spans="1:13" x14ac:dyDescent="0.25">
      <c r="A30">
        <v>29</v>
      </c>
      <c r="B30">
        <v>7.1</v>
      </c>
      <c r="C30">
        <v>0.71</v>
      </c>
      <c r="D30">
        <v>0</v>
      </c>
      <c r="E30">
        <v>1.9</v>
      </c>
      <c r="F30">
        <v>0.08</v>
      </c>
      <c r="G30">
        <v>14</v>
      </c>
      <c r="H30">
        <v>35</v>
      </c>
      <c r="I30">
        <v>0.99719999999999998</v>
      </c>
      <c r="J30">
        <v>3.47</v>
      </c>
      <c r="K30">
        <v>0.55000000000000004</v>
      </c>
      <c r="L30">
        <v>9.4</v>
      </c>
      <c r="M30">
        <v>5</v>
      </c>
    </row>
    <row r="31" spans="1:13" x14ac:dyDescent="0.25">
      <c r="A31">
        <v>30</v>
      </c>
      <c r="B31">
        <v>7.8</v>
      </c>
      <c r="C31">
        <v>0.64500000000000002</v>
      </c>
      <c r="D31">
        <v>0</v>
      </c>
      <c r="E31">
        <v>2</v>
      </c>
      <c r="F31">
        <v>8.1999999999999906E-2</v>
      </c>
      <c r="G31">
        <v>8</v>
      </c>
      <c r="H31">
        <v>16</v>
      </c>
      <c r="I31">
        <v>0.99639999999999995</v>
      </c>
      <c r="J31">
        <v>3.38</v>
      </c>
      <c r="K31">
        <v>0.59</v>
      </c>
      <c r="L31">
        <v>9.8000000000000007</v>
      </c>
      <c r="M31">
        <v>6</v>
      </c>
    </row>
    <row r="32" spans="1:13" x14ac:dyDescent="0.25">
      <c r="A32">
        <v>31</v>
      </c>
      <c r="B32">
        <v>6.7</v>
      </c>
      <c r="C32">
        <v>0.67500000000000004</v>
      </c>
      <c r="D32">
        <v>7.0000000000000007E-2</v>
      </c>
      <c r="E32">
        <v>2.4</v>
      </c>
      <c r="F32">
        <v>8.8999999999999996E-2</v>
      </c>
      <c r="G32">
        <v>17</v>
      </c>
      <c r="H32">
        <v>82</v>
      </c>
      <c r="I32">
        <v>0.99580000000000002</v>
      </c>
      <c r="J32">
        <v>3.35</v>
      </c>
      <c r="K32">
        <v>0.54</v>
      </c>
      <c r="L32">
        <v>10.1</v>
      </c>
      <c r="M32">
        <v>5</v>
      </c>
    </row>
    <row r="33" spans="1:13" x14ac:dyDescent="0.25">
      <c r="A33">
        <v>32</v>
      </c>
      <c r="B33">
        <v>6.9</v>
      </c>
      <c r="C33">
        <v>0.68500000000000005</v>
      </c>
      <c r="D33">
        <v>0</v>
      </c>
      <c r="E33">
        <v>2.5</v>
      </c>
      <c r="F33">
        <v>0.105</v>
      </c>
      <c r="G33">
        <v>22</v>
      </c>
      <c r="H33">
        <v>37</v>
      </c>
      <c r="I33">
        <v>0.99660000000000004</v>
      </c>
      <c r="J33">
        <v>3.46</v>
      </c>
      <c r="K33">
        <v>0.56999999999999995</v>
      </c>
      <c r="L33">
        <v>10.6</v>
      </c>
      <c r="M33">
        <v>6</v>
      </c>
    </row>
    <row r="34" spans="1:13" x14ac:dyDescent="0.25">
      <c r="A34">
        <v>33</v>
      </c>
      <c r="B34">
        <v>8.3000000000000007</v>
      </c>
      <c r="C34">
        <v>0.65500000000000003</v>
      </c>
      <c r="D34">
        <v>0.12</v>
      </c>
      <c r="E34">
        <v>2.2999999999999998</v>
      </c>
      <c r="F34">
        <v>8.3000000000000004E-2</v>
      </c>
      <c r="G34">
        <v>15</v>
      </c>
      <c r="H34">
        <v>113</v>
      </c>
      <c r="I34">
        <v>0.99660000000000004</v>
      </c>
      <c r="J34">
        <v>3.17</v>
      </c>
      <c r="K34">
        <v>0.66</v>
      </c>
      <c r="L34">
        <v>9.8000000000000007</v>
      </c>
      <c r="M34">
        <v>5</v>
      </c>
    </row>
    <row r="35" spans="1:13" x14ac:dyDescent="0.25">
      <c r="A35">
        <v>34</v>
      </c>
      <c r="B35">
        <v>6.9</v>
      </c>
      <c r="C35">
        <v>0.60499999999999998</v>
      </c>
      <c r="D35">
        <v>0.12</v>
      </c>
      <c r="E35">
        <v>10.7</v>
      </c>
      <c r="F35">
        <v>7.2999999999999995E-2</v>
      </c>
      <c r="G35">
        <v>40</v>
      </c>
      <c r="H35">
        <v>83</v>
      </c>
      <c r="I35">
        <v>0.99929999999999997</v>
      </c>
      <c r="J35">
        <v>3.45</v>
      </c>
      <c r="K35">
        <v>0.52</v>
      </c>
      <c r="L35">
        <v>9.4</v>
      </c>
      <c r="M35">
        <v>6</v>
      </c>
    </row>
    <row r="36" spans="1:13" x14ac:dyDescent="0.25">
      <c r="A36">
        <v>35</v>
      </c>
      <c r="B36">
        <v>5.2</v>
      </c>
      <c r="C36">
        <v>0.32</v>
      </c>
      <c r="D36">
        <v>0.25</v>
      </c>
      <c r="E36">
        <v>1.8</v>
      </c>
      <c r="F36">
        <v>0.10299999999999999</v>
      </c>
      <c r="G36">
        <v>13</v>
      </c>
      <c r="H36">
        <v>50</v>
      </c>
      <c r="I36">
        <v>0.99570000000000003</v>
      </c>
      <c r="J36">
        <v>3.38</v>
      </c>
      <c r="K36">
        <v>0.55000000000000004</v>
      </c>
      <c r="L36">
        <v>9.1999999999999993</v>
      </c>
      <c r="M36">
        <v>5</v>
      </c>
    </row>
    <row r="37" spans="1:13" x14ac:dyDescent="0.25">
      <c r="A37">
        <v>36</v>
      </c>
      <c r="B37">
        <v>7.8</v>
      </c>
      <c r="C37">
        <v>0.64500000000000002</v>
      </c>
      <c r="D37">
        <v>0</v>
      </c>
      <c r="E37">
        <v>5.5</v>
      </c>
      <c r="F37">
        <v>8.5999999999999993E-2</v>
      </c>
      <c r="G37">
        <v>5</v>
      </c>
      <c r="H37">
        <v>18</v>
      </c>
      <c r="I37">
        <v>0.99860000000000004</v>
      </c>
      <c r="J37">
        <v>3.4</v>
      </c>
      <c r="K37">
        <v>0.55000000000000004</v>
      </c>
      <c r="L37">
        <v>9.6</v>
      </c>
      <c r="M37">
        <v>6</v>
      </c>
    </row>
    <row r="38" spans="1:13" x14ac:dyDescent="0.25">
      <c r="A38">
        <v>37</v>
      </c>
      <c r="B38">
        <v>7.8</v>
      </c>
      <c r="C38">
        <v>0.6</v>
      </c>
      <c r="D38">
        <v>0.14000000000000001</v>
      </c>
      <c r="E38">
        <v>2.4</v>
      </c>
      <c r="F38">
        <v>8.5999999999999993E-2</v>
      </c>
      <c r="G38">
        <v>3</v>
      </c>
      <c r="H38">
        <v>15</v>
      </c>
      <c r="I38">
        <v>0.99750000000000005</v>
      </c>
      <c r="J38">
        <v>3.42</v>
      </c>
      <c r="K38">
        <v>0.6</v>
      </c>
      <c r="L38">
        <v>10.8</v>
      </c>
      <c r="M38">
        <v>6</v>
      </c>
    </row>
    <row r="39" spans="1:13" x14ac:dyDescent="0.25">
      <c r="A39">
        <v>38</v>
      </c>
      <c r="B39">
        <v>8.1</v>
      </c>
      <c r="C39">
        <v>0.38</v>
      </c>
      <c r="D39">
        <v>0.28000000000000003</v>
      </c>
      <c r="E39">
        <v>2.1</v>
      </c>
      <c r="F39">
        <v>6.6000000000000003E-2</v>
      </c>
      <c r="G39">
        <v>13</v>
      </c>
      <c r="H39">
        <v>30</v>
      </c>
      <c r="I39">
        <v>0.99680000000000002</v>
      </c>
      <c r="J39">
        <v>3.23</v>
      </c>
      <c r="K39">
        <v>0.73</v>
      </c>
      <c r="L39">
        <v>9.6999999999999993</v>
      </c>
      <c r="M39">
        <v>7</v>
      </c>
    </row>
    <row r="40" spans="1:13" x14ac:dyDescent="0.25">
      <c r="A40">
        <v>39</v>
      </c>
      <c r="B40">
        <v>5.7</v>
      </c>
      <c r="C40">
        <v>1.1299999999999999</v>
      </c>
      <c r="D40">
        <v>0.09</v>
      </c>
      <c r="E40">
        <v>1.5</v>
      </c>
      <c r="F40">
        <v>0.17199999999999999</v>
      </c>
      <c r="G40">
        <v>7</v>
      </c>
      <c r="H40">
        <v>19</v>
      </c>
      <c r="I40">
        <v>0.99399999999999999</v>
      </c>
      <c r="J40">
        <v>3.5</v>
      </c>
      <c r="K40">
        <v>0.48</v>
      </c>
      <c r="L40">
        <v>9.8000000000000007</v>
      </c>
      <c r="M40">
        <v>4</v>
      </c>
    </row>
    <row r="41" spans="1:13" x14ac:dyDescent="0.25">
      <c r="A41">
        <v>40</v>
      </c>
      <c r="B41">
        <v>7.3</v>
      </c>
      <c r="C41">
        <v>0.45</v>
      </c>
      <c r="D41">
        <v>0.36</v>
      </c>
      <c r="E41">
        <v>5.9</v>
      </c>
      <c r="F41">
        <v>7.3999999999999996E-2</v>
      </c>
      <c r="G41">
        <v>12</v>
      </c>
      <c r="H41">
        <v>87</v>
      </c>
      <c r="I41">
        <v>0.99780000000000002</v>
      </c>
      <c r="J41">
        <v>3.33</v>
      </c>
      <c r="K41">
        <v>0.83</v>
      </c>
      <c r="L41">
        <v>10.5</v>
      </c>
      <c r="M41">
        <v>5</v>
      </c>
    </row>
    <row r="42" spans="1:13" x14ac:dyDescent="0.25">
      <c r="A42">
        <v>41</v>
      </c>
      <c r="B42">
        <v>7.3</v>
      </c>
      <c r="C42">
        <v>0.45</v>
      </c>
      <c r="D42">
        <v>0.36</v>
      </c>
      <c r="E42">
        <v>5.9</v>
      </c>
      <c r="F42">
        <v>7.3999999999999996E-2</v>
      </c>
      <c r="G42">
        <v>12</v>
      </c>
      <c r="H42">
        <v>87</v>
      </c>
      <c r="I42">
        <v>0.99780000000000002</v>
      </c>
      <c r="J42">
        <v>3.33</v>
      </c>
      <c r="K42">
        <v>0.83</v>
      </c>
      <c r="L42">
        <v>10.5</v>
      </c>
      <c r="M42">
        <v>5</v>
      </c>
    </row>
    <row r="43" spans="1:13" x14ac:dyDescent="0.25">
      <c r="A43">
        <v>42</v>
      </c>
      <c r="B43">
        <v>8.8000000000000007</v>
      </c>
      <c r="C43">
        <v>0.61</v>
      </c>
      <c r="D43">
        <v>0.3</v>
      </c>
      <c r="E43">
        <v>2.8</v>
      </c>
      <c r="F43">
        <v>8.7999999999999995E-2</v>
      </c>
      <c r="G43">
        <v>17</v>
      </c>
      <c r="H43">
        <v>46</v>
      </c>
      <c r="I43">
        <v>0.99760000000000004</v>
      </c>
      <c r="J43">
        <v>3.26</v>
      </c>
      <c r="K43">
        <v>0.51</v>
      </c>
      <c r="L43">
        <v>9.3000000000000007</v>
      </c>
      <c r="M43">
        <v>4</v>
      </c>
    </row>
    <row r="44" spans="1:13" x14ac:dyDescent="0.25">
      <c r="A44">
        <v>43</v>
      </c>
      <c r="B44">
        <v>7.5</v>
      </c>
      <c r="C44">
        <v>0.49</v>
      </c>
      <c r="D44">
        <v>0.2</v>
      </c>
      <c r="E44">
        <v>2.6</v>
      </c>
      <c r="F44">
        <v>0.33200000000000002</v>
      </c>
      <c r="G44">
        <v>8</v>
      </c>
      <c r="H44">
        <v>14</v>
      </c>
      <c r="I44">
        <v>0.99680000000000002</v>
      </c>
      <c r="J44">
        <v>3.21</v>
      </c>
      <c r="K44">
        <v>0.9</v>
      </c>
      <c r="L44">
        <v>10.5</v>
      </c>
      <c r="M44">
        <v>6</v>
      </c>
    </row>
    <row r="45" spans="1:13" x14ac:dyDescent="0.25">
      <c r="A45">
        <v>44</v>
      </c>
      <c r="B45">
        <v>8.1</v>
      </c>
      <c r="C45">
        <v>0.66</v>
      </c>
      <c r="D45">
        <v>0.22</v>
      </c>
      <c r="E45">
        <v>2.2000000000000002</v>
      </c>
      <c r="F45">
        <v>6.9000000000000006E-2</v>
      </c>
      <c r="G45">
        <v>9</v>
      </c>
      <c r="H45">
        <v>23</v>
      </c>
      <c r="I45">
        <v>0.99680000000000002</v>
      </c>
      <c r="J45">
        <v>3.3</v>
      </c>
      <c r="K45">
        <v>1.2</v>
      </c>
      <c r="L45">
        <v>10.3</v>
      </c>
      <c r="M45">
        <v>5</v>
      </c>
    </row>
    <row r="46" spans="1:13" x14ac:dyDescent="0.25">
      <c r="A46">
        <v>45</v>
      </c>
      <c r="B46">
        <v>6.8</v>
      </c>
      <c r="C46">
        <v>0.67</v>
      </c>
      <c r="D46">
        <v>0.02</v>
      </c>
      <c r="E46">
        <v>1.8</v>
      </c>
      <c r="F46">
        <v>0.05</v>
      </c>
      <c r="G46">
        <v>5</v>
      </c>
      <c r="H46">
        <v>11</v>
      </c>
      <c r="I46">
        <v>0.99619999999999997</v>
      </c>
      <c r="J46">
        <v>3.48</v>
      </c>
      <c r="K46">
        <v>0.52</v>
      </c>
      <c r="L46">
        <v>9.5</v>
      </c>
      <c r="M46">
        <v>5</v>
      </c>
    </row>
    <row r="47" spans="1:13" x14ac:dyDescent="0.25">
      <c r="A47">
        <v>46</v>
      </c>
      <c r="B47">
        <v>4.5999999999999996</v>
      </c>
      <c r="C47">
        <v>0.52</v>
      </c>
      <c r="D47">
        <v>0.15</v>
      </c>
      <c r="E47">
        <v>2.1</v>
      </c>
      <c r="F47">
        <v>5.3999999999999999E-2</v>
      </c>
      <c r="G47">
        <v>8</v>
      </c>
      <c r="H47">
        <v>65</v>
      </c>
      <c r="I47">
        <v>0.99339999999999995</v>
      </c>
      <c r="J47">
        <v>3.9</v>
      </c>
      <c r="K47">
        <v>0.56000000000000005</v>
      </c>
      <c r="L47">
        <v>13.1</v>
      </c>
      <c r="M47">
        <v>4</v>
      </c>
    </row>
    <row r="48" spans="1:13" x14ac:dyDescent="0.25">
      <c r="A48">
        <v>47</v>
      </c>
      <c r="B48">
        <v>7.7</v>
      </c>
      <c r="C48">
        <v>0.93500000000000005</v>
      </c>
      <c r="D48">
        <v>0.43</v>
      </c>
      <c r="E48">
        <v>2.2000000000000002</v>
      </c>
      <c r="F48">
        <v>0.114</v>
      </c>
      <c r="G48">
        <v>22</v>
      </c>
      <c r="H48">
        <v>114</v>
      </c>
      <c r="I48">
        <v>0.997</v>
      </c>
      <c r="J48">
        <v>3.25</v>
      </c>
      <c r="K48">
        <v>0.73</v>
      </c>
      <c r="L48">
        <v>9.1999999999999993</v>
      </c>
      <c r="M48">
        <v>5</v>
      </c>
    </row>
    <row r="49" spans="1:13" x14ac:dyDescent="0.25">
      <c r="A49">
        <v>48</v>
      </c>
      <c r="B49">
        <v>8.6999999999999993</v>
      </c>
      <c r="C49">
        <v>0.28999999999999998</v>
      </c>
      <c r="D49">
        <v>0.52</v>
      </c>
      <c r="E49">
        <v>1.6</v>
      </c>
      <c r="F49">
        <v>0.113</v>
      </c>
      <c r="G49">
        <v>12</v>
      </c>
      <c r="H49">
        <v>37</v>
      </c>
      <c r="I49">
        <v>0.99690000000000001</v>
      </c>
      <c r="J49">
        <v>3.25</v>
      </c>
      <c r="K49">
        <v>0.57999999999999996</v>
      </c>
      <c r="L49">
        <v>9.5</v>
      </c>
      <c r="M49">
        <v>5</v>
      </c>
    </row>
    <row r="50" spans="1:13" x14ac:dyDescent="0.25">
      <c r="A50">
        <v>49</v>
      </c>
      <c r="B50">
        <v>6.4</v>
      </c>
      <c r="C50">
        <v>0.4</v>
      </c>
      <c r="D50">
        <v>0.23</v>
      </c>
      <c r="E50">
        <v>1.6</v>
      </c>
      <c r="F50">
        <v>6.6000000000000003E-2</v>
      </c>
      <c r="G50">
        <v>5</v>
      </c>
      <c r="H50">
        <v>12</v>
      </c>
      <c r="I50">
        <v>0.99580000000000002</v>
      </c>
      <c r="J50">
        <v>3.34</v>
      </c>
      <c r="K50">
        <v>0.56000000000000005</v>
      </c>
      <c r="L50">
        <v>9.1999999999999993</v>
      </c>
      <c r="M50">
        <v>5</v>
      </c>
    </row>
    <row r="51" spans="1:13" x14ac:dyDescent="0.25">
      <c r="A51">
        <v>50</v>
      </c>
      <c r="B51">
        <v>5.6</v>
      </c>
      <c r="C51">
        <v>0.31</v>
      </c>
      <c r="D51">
        <v>0.37</v>
      </c>
      <c r="E51">
        <v>1.4</v>
      </c>
      <c r="F51">
        <v>7.3999999999999996E-2</v>
      </c>
      <c r="G51">
        <v>12</v>
      </c>
      <c r="H51">
        <v>96</v>
      </c>
      <c r="I51">
        <v>0.99539999999999995</v>
      </c>
      <c r="J51">
        <v>3.32</v>
      </c>
      <c r="K51">
        <v>0.57999999999999996</v>
      </c>
      <c r="L51">
        <v>9.1999999999999993</v>
      </c>
      <c r="M51">
        <v>5</v>
      </c>
    </row>
    <row r="52" spans="1:13" x14ac:dyDescent="0.25">
      <c r="A52">
        <v>51</v>
      </c>
      <c r="B52">
        <v>8.8000000000000007</v>
      </c>
      <c r="C52">
        <v>0.66</v>
      </c>
      <c r="D52">
        <v>0.26</v>
      </c>
      <c r="E52">
        <v>1.7</v>
      </c>
      <c r="F52">
        <v>7.3999999999999996E-2</v>
      </c>
      <c r="G52">
        <v>4</v>
      </c>
      <c r="H52">
        <v>23</v>
      </c>
      <c r="I52">
        <v>0.99709999999999999</v>
      </c>
      <c r="J52">
        <v>3.15</v>
      </c>
      <c r="K52">
        <v>0.74</v>
      </c>
      <c r="L52">
        <v>9.1999999999999993</v>
      </c>
      <c r="M52">
        <v>5</v>
      </c>
    </row>
    <row r="53" spans="1:13" x14ac:dyDescent="0.25">
      <c r="A53">
        <v>52</v>
      </c>
      <c r="B53">
        <v>6.6</v>
      </c>
      <c r="C53">
        <v>0.52</v>
      </c>
      <c r="D53">
        <v>0.04</v>
      </c>
      <c r="E53">
        <v>2.2000000000000002</v>
      </c>
      <c r="F53">
        <v>6.9000000000000006E-2</v>
      </c>
      <c r="G53">
        <v>8</v>
      </c>
      <c r="H53">
        <v>15</v>
      </c>
      <c r="I53">
        <v>0.99560000000000004</v>
      </c>
      <c r="J53">
        <v>3.4</v>
      </c>
      <c r="K53">
        <v>0.63</v>
      </c>
      <c r="L53">
        <v>9.4</v>
      </c>
      <c r="M53">
        <v>6</v>
      </c>
    </row>
    <row r="54" spans="1:13" x14ac:dyDescent="0.25">
      <c r="A54">
        <v>53</v>
      </c>
      <c r="B54">
        <v>6.6</v>
      </c>
      <c r="C54">
        <v>0.5</v>
      </c>
      <c r="D54">
        <v>0.04</v>
      </c>
      <c r="E54">
        <v>2.1</v>
      </c>
      <c r="F54">
        <v>6.8000000000000005E-2</v>
      </c>
      <c r="G54">
        <v>6</v>
      </c>
      <c r="H54">
        <v>14</v>
      </c>
      <c r="I54">
        <v>0.99550000000000005</v>
      </c>
      <c r="J54">
        <v>3.39</v>
      </c>
      <c r="K54">
        <v>0.64</v>
      </c>
      <c r="L54">
        <v>9.4</v>
      </c>
      <c r="M54">
        <v>6</v>
      </c>
    </row>
    <row r="55" spans="1:13" x14ac:dyDescent="0.25">
      <c r="A55">
        <v>54</v>
      </c>
      <c r="B55">
        <v>8.6</v>
      </c>
      <c r="C55">
        <v>0.38</v>
      </c>
      <c r="D55">
        <v>0.36</v>
      </c>
      <c r="E55">
        <v>3</v>
      </c>
      <c r="F55">
        <v>8.1000000000000003E-2</v>
      </c>
      <c r="G55">
        <v>30</v>
      </c>
      <c r="H55">
        <v>119</v>
      </c>
      <c r="I55">
        <v>0.997</v>
      </c>
      <c r="J55">
        <v>3.2</v>
      </c>
      <c r="K55">
        <v>0.56000000000000005</v>
      </c>
      <c r="L55">
        <v>9.4</v>
      </c>
      <c r="M55">
        <v>5</v>
      </c>
    </row>
    <row r="56" spans="1:13" x14ac:dyDescent="0.25">
      <c r="A56">
        <v>55</v>
      </c>
      <c r="B56">
        <v>7.6</v>
      </c>
      <c r="C56">
        <v>0.51</v>
      </c>
      <c r="D56">
        <v>0.15</v>
      </c>
      <c r="E56">
        <v>2.8</v>
      </c>
      <c r="F56">
        <v>0.11</v>
      </c>
      <c r="G56">
        <v>33</v>
      </c>
      <c r="H56">
        <v>73</v>
      </c>
      <c r="I56">
        <v>0.99550000000000005</v>
      </c>
      <c r="J56">
        <v>3.17</v>
      </c>
      <c r="K56">
        <v>0.63</v>
      </c>
      <c r="L56">
        <v>10.199999999999999</v>
      </c>
      <c r="M56">
        <v>6</v>
      </c>
    </row>
    <row r="57" spans="1:13" x14ac:dyDescent="0.25">
      <c r="A57">
        <v>56</v>
      </c>
      <c r="B57">
        <v>7.7</v>
      </c>
      <c r="C57">
        <v>0.62</v>
      </c>
      <c r="D57">
        <v>0.04</v>
      </c>
      <c r="E57">
        <v>3.8</v>
      </c>
      <c r="F57">
        <v>8.4000000000000005E-2</v>
      </c>
      <c r="G57">
        <v>25</v>
      </c>
      <c r="H57">
        <v>45</v>
      </c>
      <c r="I57">
        <v>0.99780000000000002</v>
      </c>
      <c r="J57">
        <v>3.34</v>
      </c>
      <c r="K57">
        <v>0.53</v>
      </c>
      <c r="L57">
        <v>9.5</v>
      </c>
      <c r="M57">
        <v>5</v>
      </c>
    </row>
    <row r="58" spans="1:13" x14ac:dyDescent="0.25">
      <c r="A58">
        <v>57</v>
      </c>
      <c r="B58">
        <v>10.199999999999999</v>
      </c>
      <c r="C58">
        <v>0.42</v>
      </c>
      <c r="D58">
        <v>0.56999999999999995</v>
      </c>
      <c r="E58">
        <v>3.4</v>
      </c>
      <c r="F58">
        <v>7.0000000000000007E-2</v>
      </c>
      <c r="G58">
        <v>4</v>
      </c>
      <c r="H58">
        <v>10</v>
      </c>
      <c r="I58">
        <v>0.99709999999999999</v>
      </c>
      <c r="J58">
        <v>3.04</v>
      </c>
      <c r="K58">
        <v>0.63</v>
      </c>
      <c r="L58">
        <v>9.6</v>
      </c>
      <c r="M58">
        <v>5</v>
      </c>
    </row>
    <row r="59" spans="1:13" x14ac:dyDescent="0.25">
      <c r="A59">
        <v>58</v>
      </c>
      <c r="B59">
        <v>7.5</v>
      </c>
      <c r="C59">
        <v>0.63</v>
      </c>
      <c r="D59">
        <v>0.12</v>
      </c>
      <c r="E59">
        <v>5.0999999999999996</v>
      </c>
      <c r="F59">
        <v>0.111</v>
      </c>
      <c r="G59">
        <v>50</v>
      </c>
      <c r="H59">
        <v>110</v>
      </c>
      <c r="I59">
        <v>0.99829999999999997</v>
      </c>
      <c r="J59">
        <v>3.26</v>
      </c>
      <c r="K59">
        <v>0.77</v>
      </c>
      <c r="L59">
        <v>9.4</v>
      </c>
      <c r="M59">
        <v>5</v>
      </c>
    </row>
    <row r="60" spans="1:13" x14ac:dyDescent="0.25">
      <c r="A60">
        <v>59</v>
      </c>
      <c r="B60">
        <v>7.8</v>
      </c>
      <c r="C60">
        <v>0.59</v>
      </c>
      <c r="D60">
        <v>0.18</v>
      </c>
      <c r="E60">
        <v>2.2999999999999998</v>
      </c>
      <c r="F60">
        <v>7.5999999999999998E-2</v>
      </c>
      <c r="G60">
        <v>17</v>
      </c>
      <c r="H60">
        <v>54</v>
      </c>
      <c r="I60">
        <v>0.99750000000000005</v>
      </c>
      <c r="J60">
        <v>3.43</v>
      </c>
      <c r="K60">
        <v>0.59</v>
      </c>
      <c r="L60">
        <v>10</v>
      </c>
      <c r="M60">
        <v>5</v>
      </c>
    </row>
    <row r="61" spans="1:13" x14ac:dyDescent="0.25">
      <c r="A61">
        <v>60</v>
      </c>
      <c r="B61">
        <v>7.3</v>
      </c>
      <c r="C61">
        <v>0.39</v>
      </c>
      <c r="D61">
        <v>0.31</v>
      </c>
      <c r="E61">
        <v>2.4</v>
      </c>
      <c r="F61">
        <v>7.3999999999999996E-2</v>
      </c>
      <c r="G61">
        <v>9</v>
      </c>
      <c r="H61">
        <v>46</v>
      </c>
      <c r="I61">
        <v>0.99619999999999997</v>
      </c>
      <c r="J61">
        <v>3.41</v>
      </c>
      <c r="K61">
        <v>0.54</v>
      </c>
      <c r="L61">
        <v>9.4</v>
      </c>
      <c r="M61">
        <v>6</v>
      </c>
    </row>
    <row r="62" spans="1:13" x14ac:dyDescent="0.25">
      <c r="A62">
        <v>61</v>
      </c>
      <c r="B62">
        <v>8.8000000000000007</v>
      </c>
      <c r="C62">
        <v>0.4</v>
      </c>
      <c r="D62">
        <v>0.4</v>
      </c>
      <c r="E62">
        <v>2.2000000000000002</v>
      </c>
      <c r="F62">
        <v>7.9000000000000001E-2</v>
      </c>
      <c r="G62">
        <v>19</v>
      </c>
      <c r="H62">
        <v>52</v>
      </c>
      <c r="I62">
        <v>0.998</v>
      </c>
      <c r="J62">
        <v>3.44</v>
      </c>
      <c r="K62">
        <v>0.64</v>
      </c>
      <c r="L62">
        <v>9.1999999999999993</v>
      </c>
      <c r="M62">
        <v>5</v>
      </c>
    </row>
    <row r="63" spans="1:13" x14ac:dyDescent="0.25">
      <c r="A63">
        <v>62</v>
      </c>
      <c r="B63">
        <v>7.7</v>
      </c>
      <c r="C63">
        <v>0.69</v>
      </c>
      <c r="D63">
        <v>0.49</v>
      </c>
      <c r="E63">
        <v>1.8</v>
      </c>
      <c r="F63">
        <v>0.115</v>
      </c>
      <c r="G63">
        <v>20</v>
      </c>
      <c r="H63">
        <v>112</v>
      </c>
      <c r="I63">
        <v>0.99680000000000002</v>
      </c>
      <c r="J63">
        <v>3.21</v>
      </c>
      <c r="K63">
        <v>0.71</v>
      </c>
      <c r="L63">
        <v>9.3000000000000007</v>
      </c>
      <c r="M63">
        <v>5</v>
      </c>
    </row>
    <row r="64" spans="1:13" x14ac:dyDescent="0.25">
      <c r="A64">
        <v>63</v>
      </c>
      <c r="B64">
        <v>7.5</v>
      </c>
      <c r="C64">
        <v>0.52</v>
      </c>
      <c r="D64">
        <v>0.16</v>
      </c>
      <c r="E64">
        <v>1.9</v>
      </c>
      <c r="F64">
        <v>8.5000000000000006E-2</v>
      </c>
      <c r="G64">
        <v>12</v>
      </c>
      <c r="H64">
        <v>35</v>
      </c>
      <c r="I64">
        <v>0.99680000000000002</v>
      </c>
      <c r="J64">
        <v>3.38</v>
      </c>
      <c r="K64">
        <v>0.62</v>
      </c>
      <c r="L64">
        <v>9.5</v>
      </c>
      <c r="M64">
        <v>7</v>
      </c>
    </row>
    <row r="65" spans="1:13" x14ac:dyDescent="0.25">
      <c r="A65">
        <v>64</v>
      </c>
      <c r="B65">
        <v>7</v>
      </c>
      <c r="C65">
        <v>0.73499999999999999</v>
      </c>
      <c r="D65">
        <v>0.05</v>
      </c>
      <c r="E65">
        <v>2</v>
      </c>
      <c r="F65">
        <v>8.1000000000000003E-2</v>
      </c>
      <c r="G65">
        <v>13</v>
      </c>
      <c r="H65">
        <v>54</v>
      </c>
      <c r="I65">
        <v>0.99660000000000004</v>
      </c>
      <c r="J65">
        <v>3.39</v>
      </c>
      <c r="K65">
        <v>0.56999999999999995</v>
      </c>
      <c r="L65">
        <v>9.8000000000000007</v>
      </c>
      <c r="M65">
        <v>5</v>
      </c>
    </row>
    <row r="66" spans="1:13" x14ac:dyDescent="0.25">
      <c r="A66">
        <v>65</v>
      </c>
      <c r="B66">
        <v>7.2</v>
      </c>
      <c r="C66">
        <v>0.72499999999999998</v>
      </c>
      <c r="D66">
        <v>0.05</v>
      </c>
      <c r="E66">
        <v>4.6500000000000004</v>
      </c>
      <c r="F66">
        <v>8.5999999999999993E-2</v>
      </c>
      <c r="G66">
        <v>4</v>
      </c>
      <c r="H66">
        <v>11</v>
      </c>
      <c r="I66">
        <v>0.99619999999999997</v>
      </c>
      <c r="J66">
        <v>3.41</v>
      </c>
      <c r="K66">
        <v>0.39</v>
      </c>
      <c r="L66">
        <v>10.9</v>
      </c>
      <c r="M66">
        <v>5</v>
      </c>
    </row>
    <row r="67" spans="1:13" x14ac:dyDescent="0.25">
      <c r="A67">
        <v>66</v>
      </c>
      <c r="B67">
        <v>7.2</v>
      </c>
      <c r="C67">
        <v>0.72499999999999998</v>
      </c>
      <c r="D67">
        <v>0.05</v>
      </c>
      <c r="E67">
        <v>4.6500000000000004</v>
      </c>
      <c r="F67">
        <v>8.5999999999999993E-2</v>
      </c>
      <c r="G67">
        <v>4</v>
      </c>
      <c r="H67">
        <v>11</v>
      </c>
      <c r="I67">
        <v>0.99619999999999997</v>
      </c>
      <c r="J67">
        <v>3.41</v>
      </c>
      <c r="K67">
        <v>0.39</v>
      </c>
      <c r="L67">
        <v>10.9</v>
      </c>
      <c r="M67">
        <v>5</v>
      </c>
    </row>
    <row r="68" spans="1:13" x14ac:dyDescent="0.25">
      <c r="A68">
        <v>67</v>
      </c>
      <c r="B68">
        <v>7.5</v>
      </c>
      <c r="C68">
        <v>0.52</v>
      </c>
      <c r="D68">
        <v>0.11</v>
      </c>
      <c r="E68">
        <v>1.5</v>
      </c>
      <c r="F68">
        <v>7.9000000000000001E-2</v>
      </c>
      <c r="G68">
        <v>11</v>
      </c>
      <c r="H68">
        <v>39</v>
      </c>
      <c r="I68">
        <v>0.99680000000000002</v>
      </c>
      <c r="J68">
        <v>3.42</v>
      </c>
      <c r="K68">
        <v>0.57999999999999996</v>
      </c>
      <c r="L68">
        <v>9.6</v>
      </c>
      <c r="M68">
        <v>5</v>
      </c>
    </row>
    <row r="69" spans="1:13" x14ac:dyDescent="0.25">
      <c r="A69">
        <v>68</v>
      </c>
      <c r="B69">
        <v>6.6</v>
      </c>
      <c r="C69">
        <v>0.70499999999999996</v>
      </c>
      <c r="D69">
        <v>7.0000000000000007E-2</v>
      </c>
      <c r="E69">
        <v>1.6</v>
      </c>
      <c r="F69">
        <v>7.5999999999999998E-2</v>
      </c>
      <c r="G69">
        <v>6</v>
      </c>
      <c r="H69">
        <v>15</v>
      </c>
      <c r="I69">
        <v>0.99619999999999997</v>
      </c>
      <c r="J69">
        <v>3.44</v>
      </c>
      <c r="K69">
        <v>0.57999999999999996</v>
      </c>
      <c r="L69">
        <v>10.7</v>
      </c>
      <c r="M69">
        <v>5</v>
      </c>
    </row>
    <row r="70" spans="1:13" x14ac:dyDescent="0.25">
      <c r="A70">
        <v>69</v>
      </c>
      <c r="B70">
        <v>9.3000000000000007</v>
      </c>
      <c r="C70">
        <v>0.32</v>
      </c>
      <c r="D70">
        <v>0.56999999999999995</v>
      </c>
      <c r="E70">
        <v>2</v>
      </c>
      <c r="F70">
        <v>7.3999999999999996E-2</v>
      </c>
      <c r="G70">
        <v>27</v>
      </c>
      <c r="H70">
        <v>65</v>
      </c>
      <c r="I70">
        <v>0.99690000000000001</v>
      </c>
      <c r="J70">
        <v>3.28</v>
      </c>
      <c r="K70">
        <v>0.79</v>
      </c>
      <c r="L70">
        <v>10.7</v>
      </c>
      <c r="M70">
        <v>5</v>
      </c>
    </row>
    <row r="71" spans="1:13" x14ac:dyDescent="0.25">
      <c r="A71">
        <v>70</v>
      </c>
      <c r="B71">
        <v>8</v>
      </c>
      <c r="C71">
        <v>0.70499999999999996</v>
      </c>
      <c r="D71">
        <v>0.05</v>
      </c>
      <c r="E71">
        <v>1.9</v>
      </c>
      <c r="F71">
        <v>7.3999999999999996E-2</v>
      </c>
      <c r="G71">
        <v>8</v>
      </c>
      <c r="H71">
        <v>19</v>
      </c>
      <c r="I71">
        <v>0.99619999999999997</v>
      </c>
      <c r="J71">
        <v>3.34</v>
      </c>
      <c r="K71">
        <v>0.95</v>
      </c>
      <c r="L71">
        <v>10.5</v>
      </c>
      <c r="M71">
        <v>6</v>
      </c>
    </row>
    <row r="72" spans="1:13" x14ac:dyDescent="0.25">
      <c r="A72">
        <v>71</v>
      </c>
      <c r="B72">
        <v>7.7</v>
      </c>
      <c r="C72">
        <v>0.63</v>
      </c>
      <c r="D72">
        <v>0.08</v>
      </c>
      <c r="E72">
        <v>1.9</v>
      </c>
      <c r="F72">
        <v>7.5999999999999998E-2</v>
      </c>
      <c r="G72">
        <v>15</v>
      </c>
      <c r="H72">
        <v>27</v>
      </c>
      <c r="I72">
        <v>0.99670000000000003</v>
      </c>
      <c r="J72">
        <v>3.32</v>
      </c>
      <c r="K72">
        <v>0.54</v>
      </c>
      <c r="L72">
        <v>9.5</v>
      </c>
      <c r="M72">
        <v>6</v>
      </c>
    </row>
    <row r="73" spans="1:13" x14ac:dyDescent="0.25">
      <c r="A73">
        <v>72</v>
      </c>
      <c r="B73">
        <v>7.7</v>
      </c>
      <c r="C73">
        <v>0.67</v>
      </c>
      <c r="D73">
        <v>0.23</v>
      </c>
      <c r="E73">
        <v>2.1</v>
      </c>
      <c r="F73">
        <v>8.7999999999999995E-2</v>
      </c>
      <c r="G73">
        <v>17</v>
      </c>
      <c r="H73">
        <v>96</v>
      </c>
      <c r="I73">
        <v>0.99619999999999997</v>
      </c>
      <c r="J73">
        <v>3.32</v>
      </c>
      <c r="K73">
        <v>0.48</v>
      </c>
      <c r="L73">
        <v>9.5</v>
      </c>
      <c r="M73">
        <v>5</v>
      </c>
    </row>
    <row r="74" spans="1:13" x14ac:dyDescent="0.25">
      <c r="A74">
        <v>73</v>
      </c>
      <c r="B74">
        <v>7.7</v>
      </c>
      <c r="C74">
        <v>0.69</v>
      </c>
      <c r="D74">
        <v>0.22</v>
      </c>
      <c r="E74">
        <v>1.9</v>
      </c>
      <c r="F74">
        <v>8.4000000000000005E-2</v>
      </c>
      <c r="G74">
        <v>18</v>
      </c>
      <c r="H74">
        <v>94</v>
      </c>
      <c r="I74">
        <v>0.99609999999999999</v>
      </c>
      <c r="J74">
        <v>3.31</v>
      </c>
      <c r="K74">
        <v>0.48</v>
      </c>
      <c r="L74">
        <v>9.5</v>
      </c>
      <c r="M74">
        <v>5</v>
      </c>
    </row>
    <row r="75" spans="1:13" x14ac:dyDescent="0.25">
      <c r="A75">
        <v>74</v>
      </c>
      <c r="B75">
        <v>8.3000000000000007</v>
      </c>
      <c r="C75">
        <v>0.67500000000000004</v>
      </c>
      <c r="D75">
        <v>0.26</v>
      </c>
      <c r="E75">
        <v>2.1</v>
      </c>
      <c r="F75">
        <v>8.4000000000000005E-2</v>
      </c>
      <c r="G75">
        <v>11</v>
      </c>
      <c r="H75">
        <v>43</v>
      </c>
      <c r="I75">
        <v>0.99760000000000004</v>
      </c>
      <c r="J75">
        <v>3.31</v>
      </c>
      <c r="K75">
        <v>0.53</v>
      </c>
      <c r="L75">
        <v>9.1999999999999993</v>
      </c>
      <c r="M75">
        <v>4</v>
      </c>
    </row>
    <row r="76" spans="1:13" x14ac:dyDescent="0.25">
      <c r="A76">
        <v>75</v>
      </c>
      <c r="B76">
        <v>9.6999999999999993</v>
      </c>
      <c r="C76">
        <v>0.32</v>
      </c>
      <c r="D76">
        <v>0.54</v>
      </c>
      <c r="E76">
        <v>2.5</v>
      </c>
      <c r="F76">
        <v>9.4E-2</v>
      </c>
      <c r="G76">
        <v>28</v>
      </c>
      <c r="H76">
        <v>83</v>
      </c>
      <c r="I76">
        <v>0.99839999999999995</v>
      </c>
      <c r="J76">
        <v>3.28</v>
      </c>
      <c r="K76">
        <v>0.82</v>
      </c>
      <c r="L76">
        <v>9.6</v>
      </c>
      <c r="M76">
        <v>5</v>
      </c>
    </row>
    <row r="77" spans="1:13" x14ac:dyDescent="0.25">
      <c r="A77">
        <v>76</v>
      </c>
      <c r="B77">
        <v>8.8000000000000007</v>
      </c>
      <c r="C77">
        <v>0.41</v>
      </c>
      <c r="D77">
        <v>0.64</v>
      </c>
      <c r="E77">
        <v>2.2000000000000002</v>
      </c>
      <c r="F77">
        <v>9.2999999999999999E-2</v>
      </c>
      <c r="G77">
        <v>9</v>
      </c>
      <c r="H77">
        <v>42</v>
      </c>
      <c r="I77">
        <v>0.99860000000000004</v>
      </c>
      <c r="J77">
        <v>3.54</v>
      </c>
      <c r="K77">
        <v>0.66</v>
      </c>
      <c r="L77">
        <v>10.5</v>
      </c>
      <c r="M77">
        <v>5</v>
      </c>
    </row>
    <row r="78" spans="1:13" x14ac:dyDescent="0.25">
      <c r="A78">
        <v>77</v>
      </c>
      <c r="B78">
        <v>8.8000000000000007</v>
      </c>
      <c r="C78">
        <v>0.41</v>
      </c>
      <c r="D78">
        <v>0.64</v>
      </c>
      <c r="E78">
        <v>2.2000000000000002</v>
      </c>
      <c r="F78">
        <v>9.2999999999999999E-2</v>
      </c>
      <c r="G78">
        <v>9</v>
      </c>
      <c r="H78">
        <v>42</v>
      </c>
      <c r="I78">
        <v>0.99860000000000004</v>
      </c>
      <c r="J78">
        <v>3.54</v>
      </c>
      <c r="K78">
        <v>0.66</v>
      </c>
      <c r="L78">
        <v>10.5</v>
      </c>
      <c r="M78">
        <v>5</v>
      </c>
    </row>
    <row r="79" spans="1:13" x14ac:dyDescent="0.25">
      <c r="A79">
        <v>78</v>
      </c>
      <c r="B79">
        <v>6.8</v>
      </c>
      <c r="C79">
        <v>0.78500000000000003</v>
      </c>
      <c r="D79">
        <v>0</v>
      </c>
      <c r="E79">
        <v>2.4</v>
      </c>
      <c r="F79">
        <v>0.104</v>
      </c>
      <c r="G79">
        <v>14</v>
      </c>
      <c r="H79">
        <v>30</v>
      </c>
      <c r="I79">
        <v>0.99660000000000004</v>
      </c>
      <c r="J79">
        <v>3.52</v>
      </c>
      <c r="K79">
        <v>0.55000000000000004</v>
      </c>
      <c r="L79">
        <v>10.7</v>
      </c>
      <c r="M79">
        <v>6</v>
      </c>
    </row>
    <row r="80" spans="1:13" x14ac:dyDescent="0.25">
      <c r="A80">
        <v>79</v>
      </c>
      <c r="B80">
        <v>6.7</v>
      </c>
      <c r="C80">
        <v>0.75</v>
      </c>
      <c r="D80">
        <v>0.12</v>
      </c>
      <c r="E80">
        <v>2</v>
      </c>
      <c r="F80">
        <v>8.5999999999999993E-2</v>
      </c>
      <c r="G80">
        <v>12</v>
      </c>
      <c r="H80">
        <v>80</v>
      </c>
      <c r="I80">
        <v>0.99580000000000002</v>
      </c>
      <c r="J80">
        <v>3.38</v>
      </c>
      <c r="K80">
        <v>0.52</v>
      </c>
      <c r="L80">
        <v>10.1</v>
      </c>
      <c r="M80">
        <v>5</v>
      </c>
    </row>
    <row r="81" spans="1:13" x14ac:dyDescent="0.25">
      <c r="A81">
        <v>80</v>
      </c>
      <c r="B81">
        <v>8.3000000000000007</v>
      </c>
      <c r="C81">
        <v>0.625</v>
      </c>
      <c r="D81">
        <v>0.2</v>
      </c>
      <c r="E81">
        <v>1.5</v>
      </c>
      <c r="F81">
        <v>0.08</v>
      </c>
      <c r="G81">
        <v>27</v>
      </c>
      <c r="H81">
        <v>119</v>
      </c>
      <c r="I81">
        <v>0.99719999999999998</v>
      </c>
      <c r="J81">
        <v>3.16</v>
      </c>
      <c r="K81">
        <v>1.1200000000000001</v>
      </c>
      <c r="L81">
        <v>9.1</v>
      </c>
      <c r="M81">
        <v>4</v>
      </c>
    </row>
    <row r="82" spans="1:13" x14ac:dyDescent="0.25">
      <c r="A82">
        <v>81</v>
      </c>
      <c r="B82">
        <v>6.2</v>
      </c>
      <c r="C82">
        <v>0.45</v>
      </c>
      <c r="D82">
        <v>0.2</v>
      </c>
      <c r="E82">
        <v>1.6</v>
      </c>
      <c r="F82">
        <v>6.9000000000000006E-2</v>
      </c>
      <c r="G82">
        <v>3</v>
      </c>
      <c r="H82">
        <v>15</v>
      </c>
      <c r="I82">
        <v>0.99580000000000002</v>
      </c>
      <c r="J82">
        <v>3.41</v>
      </c>
      <c r="K82">
        <v>0.56000000000000005</v>
      </c>
      <c r="L82">
        <v>9.1999999999999993</v>
      </c>
      <c r="M82">
        <v>5</v>
      </c>
    </row>
    <row r="83" spans="1:13" x14ac:dyDescent="0.25">
      <c r="A83">
        <v>82</v>
      </c>
      <c r="B83">
        <v>7.8</v>
      </c>
      <c r="C83">
        <v>0.43</v>
      </c>
      <c r="D83">
        <v>0.7</v>
      </c>
      <c r="E83">
        <v>1.9</v>
      </c>
      <c r="F83">
        <v>0.46399999999999902</v>
      </c>
      <c r="G83">
        <v>22</v>
      </c>
      <c r="H83">
        <v>67</v>
      </c>
      <c r="I83">
        <v>0.99739999999999995</v>
      </c>
      <c r="J83">
        <v>3.13</v>
      </c>
      <c r="K83">
        <v>1.28</v>
      </c>
      <c r="L83">
        <v>9.4</v>
      </c>
      <c r="M83">
        <v>5</v>
      </c>
    </row>
    <row r="84" spans="1:13" x14ac:dyDescent="0.25">
      <c r="A84">
        <v>83</v>
      </c>
      <c r="B84">
        <v>7.4</v>
      </c>
      <c r="C84">
        <v>0.5</v>
      </c>
      <c r="D84">
        <v>0.47</v>
      </c>
      <c r="E84">
        <v>2</v>
      </c>
      <c r="F84">
        <v>8.5999999999999993E-2</v>
      </c>
      <c r="G84">
        <v>21</v>
      </c>
      <c r="H84">
        <v>73</v>
      </c>
      <c r="I84">
        <v>0.997</v>
      </c>
      <c r="J84">
        <v>3.36</v>
      </c>
      <c r="K84">
        <v>0.56999999999999995</v>
      </c>
      <c r="L84">
        <v>9.1</v>
      </c>
      <c r="M84">
        <v>5</v>
      </c>
    </row>
    <row r="85" spans="1:13" x14ac:dyDescent="0.25">
      <c r="A85">
        <v>84</v>
      </c>
      <c r="B85">
        <v>7.3</v>
      </c>
      <c r="C85">
        <v>0.67</v>
      </c>
      <c r="D85">
        <v>0.26</v>
      </c>
      <c r="E85">
        <v>1.8</v>
      </c>
      <c r="F85">
        <v>0.40100000000000002</v>
      </c>
      <c r="G85">
        <v>16</v>
      </c>
      <c r="H85">
        <v>51</v>
      </c>
      <c r="I85">
        <v>0.99690000000000001</v>
      </c>
      <c r="J85">
        <v>3.16</v>
      </c>
      <c r="K85">
        <v>1.1399999999999999</v>
      </c>
      <c r="L85">
        <v>9.4</v>
      </c>
      <c r="M85">
        <v>5</v>
      </c>
    </row>
    <row r="86" spans="1:13" x14ac:dyDescent="0.25">
      <c r="A86">
        <v>85</v>
      </c>
      <c r="B86">
        <v>6.3</v>
      </c>
      <c r="C86">
        <v>0.3</v>
      </c>
      <c r="D86">
        <v>0.48</v>
      </c>
      <c r="E86">
        <v>1.8</v>
      </c>
      <c r="F86">
        <v>6.9000000000000006E-2</v>
      </c>
      <c r="G86">
        <v>18</v>
      </c>
      <c r="H86">
        <v>61</v>
      </c>
      <c r="I86">
        <v>0.99590000000000001</v>
      </c>
      <c r="J86">
        <v>3.44</v>
      </c>
      <c r="K86">
        <v>0.78</v>
      </c>
      <c r="L86">
        <v>10.3</v>
      </c>
      <c r="M86">
        <v>6</v>
      </c>
    </row>
    <row r="87" spans="1:13" x14ac:dyDescent="0.25">
      <c r="A87">
        <v>86</v>
      </c>
      <c r="B87">
        <v>6.9</v>
      </c>
      <c r="C87">
        <v>0.55000000000000004</v>
      </c>
      <c r="D87">
        <v>0.15</v>
      </c>
      <c r="E87">
        <v>2.2000000000000002</v>
      </c>
      <c r="F87">
        <v>7.5999999999999998E-2</v>
      </c>
      <c r="G87">
        <v>19</v>
      </c>
      <c r="H87">
        <v>40</v>
      </c>
      <c r="I87">
        <v>0.99609999999999999</v>
      </c>
      <c r="J87">
        <v>3.41</v>
      </c>
      <c r="K87">
        <v>0.59</v>
      </c>
      <c r="L87">
        <v>10.1</v>
      </c>
      <c r="M87">
        <v>5</v>
      </c>
    </row>
    <row r="88" spans="1:13" x14ac:dyDescent="0.25">
      <c r="A88">
        <v>87</v>
      </c>
      <c r="B88">
        <v>8.6</v>
      </c>
      <c r="C88">
        <v>0.49</v>
      </c>
      <c r="D88">
        <v>0.28000000000000003</v>
      </c>
      <c r="E88">
        <v>1.9</v>
      </c>
      <c r="F88">
        <v>0.11</v>
      </c>
      <c r="G88">
        <v>20</v>
      </c>
      <c r="H88">
        <v>136</v>
      </c>
      <c r="I88">
        <v>0.99719999999999998</v>
      </c>
      <c r="J88">
        <v>2.93</v>
      </c>
      <c r="K88">
        <v>1.95</v>
      </c>
      <c r="L88">
        <v>9.9</v>
      </c>
      <c r="M88">
        <v>6</v>
      </c>
    </row>
    <row r="89" spans="1:13" x14ac:dyDescent="0.25">
      <c r="A89">
        <v>88</v>
      </c>
      <c r="B89">
        <v>7.7</v>
      </c>
      <c r="C89">
        <v>0.49</v>
      </c>
      <c r="D89">
        <v>0.26</v>
      </c>
      <c r="E89">
        <v>1.9</v>
      </c>
      <c r="F89">
        <v>6.2E-2</v>
      </c>
      <c r="G89">
        <v>9</v>
      </c>
      <c r="H89">
        <v>31</v>
      </c>
      <c r="I89">
        <v>0.99660000000000004</v>
      </c>
      <c r="J89">
        <v>3.39</v>
      </c>
      <c r="K89">
        <v>0.64</v>
      </c>
      <c r="L89">
        <v>9.6</v>
      </c>
      <c r="M89">
        <v>5</v>
      </c>
    </row>
    <row r="90" spans="1:13" x14ac:dyDescent="0.25">
      <c r="A90">
        <v>89</v>
      </c>
      <c r="B90">
        <v>9.3000000000000007</v>
      </c>
      <c r="C90">
        <v>0.39</v>
      </c>
      <c r="D90">
        <v>0.44</v>
      </c>
      <c r="E90">
        <v>2.1</v>
      </c>
      <c r="F90">
        <v>0.107</v>
      </c>
      <c r="G90">
        <v>34</v>
      </c>
      <c r="H90">
        <v>125</v>
      </c>
      <c r="I90">
        <v>0.99780000000000002</v>
      </c>
      <c r="J90">
        <v>3.14</v>
      </c>
      <c r="K90">
        <v>1.22</v>
      </c>
      <c r="L90">
        <v>9.5</v>
      </c>
      <c r="M90">
        <v>5</v>
      </c>
    </row>
    <row r="91" spans="1:13" x14ac:dyDescent="0.25">
      <c r="A91">
        <v>90</v>
      </c>
      <c r="B91">
        <v>7</v>
      </c>
      <c r="C91">
        <v>0.62</v>
      </c>
      <c r="D91">
        <v>0.08</v>
      </c>
      <c r="E91">
        <v>1.8</v>
      </c>
      <c r="F91">
        <v>7.5999999999999998E-2</v>
      </c>
      <c r="G91">
        <v>8</v>
      </c>
      <c r="H91">
        <v>24</v>
      </c>
      <c r="I91">
        <v>0.99780000000000002</v>
      </c>
      <c r="J91">
        <v>3.48</v>
      </c>
      <c r="K91">
        <v>0.53</v>
      </c>
      <c r="L91">
        <v>9</v>
      </c>
      <c r="M91">
        <v>5</v>
      </c>
    </row>
    <row r="92" spans="1:13" x14ac:dyDescent="0.25">
      <c r="A92">
        <v>91</v>
      </c>
      <c r="B92">
        <v>7.9</v>
      </c>
      <c r="C92">
        <v>0.52</v>
      </c>
      <c r="D92">
        <v>0.26</v>
      </c>
      <c r="E92">
        <v>1.9</v>
      </c>
      <c r="F92">
        <v>7.9000000000000001E-2</v>
      </c>
      <c r="G92">
        <v>42</v>
      </c>
      <c r="H92">
        <v>140</v>
      </c>
      <c r="I92">
        <v>0.99639999999999995</v>
      </c>
      <c r="J92">
        <v>3.23</v>
      </c>
      <c r="K92">
        <v>0.54</v>
      </c>
      <c r="L92">
        <v>9.5</v>
      </c>
      <c r="M92">
        <v>5</v>
      </c>
    </row>
    <row r="93" spans="1:13" x14ac:dyDescent="0.25">
      <c r="A93">
        <v>92</v>
      </c>
      <c r="B93">
        <v>8.6</v>
      </c>
      <c r="C93">
        <v>0.49</v>
      </c>
      <c r="D93">
        <v>0.28000000000000003</v>
      </c>
      <c r="E93">
        <v>1.9</v>
      </c>
      <c r="F93">
        <v>0.11</v>
      </c>
      <c r="G93">
        <v>20</v>
      </c>
      <c r="H93">
        <v>136</v>
      </c>
      <c r="I93">
        <v>0.99719999999999998</v>
      </c>
      <c r="J93">
        <v>2.93</v>
      </c>
      <c r="K93">
        <v>1.95</v>
      </c>
      <c r="L93">
        <v>9.9</v>
      </c>
      <c r="M93">
        <v>6</v>
      </c>
    </row>
    <row r="94" spans="1:13" x14ac:dyDescent="0.25">
      <c r="A94">
        <v>93</v>
      </c>
      <c r="B94">
        <v>8.6</v>
      </c>
      <c r="C94">
        <v>0.49</v>
      </c>
      <c r="D94">
        <v>0.28999999999999998</v>
      </c>
      <c r="E94">
        <v>2</v>
      </c>
      <c r="F94">
        <v>0.11</v>
      </c>
      <c r="G94">
        <v>19</v>
      </c>
      <c r="H94">
        <v>133</v>
      </c>
      <c r="I94">
        <v>0.99719999999999998</v>
      </c>
      <c r="J94">
        <v>2.93</v>
      </c>
      <c r="K94">
        <v>1.98</v>
      </c>
      <c r="L94">
        <v>9.8000000000000007</v>
      </c>
      <c r="M94">
        <v>5</v>
      </c>
    </row>
    <row r="95" spans="1:13" x14ac:dyDescent="0.25">
      <c r="A95">
        <v>94</v>
      </c>
      <c r="B95">
        <v>7.7</v>
      </c>
      <c r="C95">
        <v>0.49</v>
      </c>
      <c r="D95">
        <v>0.26</v>
      </c>
      <c r="E95">
        <v>1.9</v>
      </c>
      <c r="F95">
        <v>6.2E-2</v>
      </c>
      <c r="G95">
        <v>9</v>
      </c>
      <c r="H95">
        <v>31</v>
      </c>
      <c r="I95">
        <v>0.99660000000000004</v>
      </c>
      <c r="J95">
        <v>3.39</v>
      </c>
      <c r="K95">
        <v>0.64</v>
      </c>
      <c r="L95">
        <v>9.6</v>
      </c>
      <c r="M95">
        <v>5</v>
      </c>
    </row>
    <row r="96" spans="1:13" x14ac:dyDescent="0.25">
      <c r="A96">
        <v>95</v>
      </c>
      <c r="B96">
        <v>5</v>
      </c>
      <c r="C96">
        <v>1.02</v>
      </c>
      <c r="D96">
        <v>0.04</v>
      </c>
      <c r="E96">
        <v>1.4</v>
      </c>
      <c r="F96">
        <v>4.4999999999999998E-2</v>
      </c>
      <c r="G96">
        <v>41</v>
      </c>
      <c r="H96">
        <v>85</v>
      </c>
      <c r="I96">
        <v>0.99380000000000002</v>
      </c>
      <c r="J96">
        <v>3.75</v>
      </c>
      <c r="K96">
        <v>0.48</v>
      </c>
      <c r="L96">
        <v>10.5</v>
      </c>
      <c r="M96">
        <v>4</v>
      </c>
    </row>
    <row r="97" spans="1:13" x14ac:dyDescent="0.25">
      <c r="A97">
        <v>96</v>
      </c>
      <c r="B97">
        <v>4.7</v>
      </c>
      <c r="C97">
        <v>0.6</v>
      </c>
      <c r="D97">
        <v>0.17</v>
      </c>
      <c r="E97">
        <v>2.2999999999999998</v>
      </c>
      <c r="F97">
        <v>5.7999999999999899E-2</v>
      </c>
      <c r="G97">
        <v>17</v>
      </c>
      <c r="H97">
        <v>106</v>
      </c>
      <c r="I97">
        <v>0.99319999999999997</v>
      </c>
      <c r="J97">
        <v>3.85</v>
      </c>
      <c r="K97">
        <v>0.6</v>
      </c>
      <c r="L97">
        <v>12.9</v>
      </c>
      <c r="M97">
        <v>6</v>
      </c>
    </row>
    <row r="98" spans="1:13" x14ac:dyDescent="0.25">
      <c r="A98">
        <v>97</v>
      </c>
      <c r="B98">
        <v>6.8</v>
      </c>
      <c r="C98">
        <v>0.77500000000000002</v>
      </c>
      <c r="D98">
        <v>0</v>
      </c>
      <c r="E98">
        <v>3</v>
      </c>
      <c r="F98">
        <v>0.10199999999999999</v>
      </c>
      <c r="G98">
        <v>8</v>
      </c>
      <c r="H98">
        <v>23</v>
      </c>
      <c r="I98">
        <v>0.99650000000000005</v>
      </c>
      <c r="J98">
        <v>3.45</v>
      </c>
      <c r="K98">
        <v>0.56000000000000005</v>
      </c>
      <c r="L98">
        <v>10.7</v>
      </c>
      <c r="M98">
        <v>5</v>
      </c>
    </row>
    <row r="99" spans="1:13" x14ac:dyDescent="0.25">
      <c r="A99">
        <v>98</v>
      </c>
      <c r="B99">
        <v>7</v>
      </c>
      <c r="C99">
        <v>0.5</v>
      </c>
      <c r="D99">
        <v>0.25</v>
      </c>
      <c r="E99">
        <v>2</v>
      </c>
      <c r="F99">
        <v>7.0000000000000007E-2</v>
      </c>
      <c r="G99">
        <v>3</v>
      </c>
      <c r="H99">
        <v>22</v>
      </c>
      <c r="I99">
        <v>0.99629999999999996</v>
      </c>
      <c r="J99">
        <v>3.25</v>
      </c>
      <c r="K99">
        <v>0.63</v>
      </c>
      <c r="L99">
        <v>9.1999999999999993</v>
      </c>
      <c r="M99">
        <v>5</v>
      </c>
    </row>
    <row r="100" spans="1:13" x14ac:dyDescent="0.25">
      <c r="A100">
        <v>99</v>
      </c>
      <c r="B100">
        <v>7.6</v>
      </c>
      <c r="C100">
        <v>0.9</v>
      </c>
      <c r="D100">
        <v>0.06</v>
      </c>
      <c r="E100">
        <v>2.5</v>
      </c>
      <c r="F100">
        <v>7.9000000000000001E-2</v>
      </c>
      <c r="G100">
        <v>5</v>
      </c>
      <c r="H100">
        <v>10</v>
      </c>
      <c r="I100">
        <v>0.99670000000000003</v>
      </c>
      <c r="J100">
        <v>3.39</v>
      </c>
      <c r="K100">
        <v>0.56000000000000005</v>
      </c>
      <c r="L100">
        <v>9.8000000000000007</v>
      </c>
      <c r="M100">
        <v>5</v>
      </c>
    </row>
    <row r="101" spans="1:13" x14ac:dyDescent="0.25">
      <c r="A101">
        <v>100</v>
      </c>
      <c r="B101">
        <v>8.1</v>
      </c>
      <c r="C101">
        <v>0.54500000000000004</v>
      </c>
      <c r="D101">
        <v>0.18</v>
      </c>
      <c r="E101">
        <v>1.9</v>
      </c>
      <c r="F101">
        <v>0.08</v>
      </c>
      <c r="G101">
        <v>13</v>
      </c>
      <c r="H101">
        <v>35</v>
      </c>
      <c r="I101">
        <v>0.99719999999999998</v>
      </c>
      <c r="J101">
        <v>3.3</v>
      </c>
      <c r="K101">
        <v>0.59</v>
      </c>
      <c r="L101">
        <v>9</v>
      </c>
      <c r="M101">
        <v>6</v>
      </c>
    </row>
    <row r="102" spans="1:13" x14ac:dyDescent="0.25">
      <c r="A102">
        <v>101</v>
      </c>
      <c r="B102">
        <v>8.3000000000000007</v>
      </c>
      <c r="C102">
        <v>0.61</v>
      </c>
      <c r="D102">
        <v>0.3</v>
      </c>
      <c r="E102">
        <v>2.1</v>
      </c>
      <c r="F102">
        <v>8.4000000000000005E-2</v>
      </c>
      <c r="G102">
        <v>11</v>
      </c>
      <c r="H102">
        <v>50</v>
      </c>
      <c r="I102">
        <v>0.99719999999999998</v>
      </c>
      <c r="J102">
        <v>3.4</v>
      </c>
      <c r="K102">
        <v>0.61</v>
      </c>
      <c r="L102">
        <v>10.199999999999999</v>
      </c>
      <c r="M102">
        <v>6</v>
      </c>
    </row>
    <row r="103" spans="1:13" x14ac:dyDescent="0.25">
      <c r="A103">
        <v>102</v>
      </c>
      <c r="B103">
        <v>7.8</v>
      </c>
      <c r="C103">
        <v>0.5</v>
      </c>
      <c r="D103">
        <v>0.3</v>
      </c>
      <c r="E103">
        <v>1.9</v>
      </c>
      <c r="F103">
        <v>7.4999999999999997E-2</v>
      </c>
      <c r="G103">
        <v>8</v>
      </c>
      <c r="H103">
        <v>22</v>
      </c>
      <c r="I103">
        <v>0.99590000000000001</v>
      </c>
      <c r="J103">
        <v>3.31</v>
      </c>
      <c r="K103">
        <v>0.56000000000000005</v>
      </c>
      <c r="L103">
        <v>10.4</v>
      </c>
      <c r="M103">
        <v>6</v>
      </c>
    </row>
    <row r="104" spans="1:13" x14ac:dyDescent="0.25">
      <c r="A104">
        <v>103</v>
      </c>
      <c r="B104">
        <v>8.1</v>
      </c>
      <c r="C104">
        <v>0.54500000000000004</v>
      </c>
      <c r="D104">
        <v>0.18</v>
      </c>
      <c r="E104">
        <v>1.9</v>
      </c>
      <c r="F104">
        <v>0.08</v>
      </c>
      <c r="G104">
        <v>13</v>
      </c>
      <c r="H104">
        <v>35</v>
      </c>
      <c r="I104">
        <v>0.99719999999999998</v>
      </c>
      <c r="J104">
        <v>3.3</v>
      </c>
      <c r="K104">
        <v>0.59</v>
      </c>
      <c r="L104">
        <v>9</v>
      </c>
      <c r="M104">
        <v>6</v>
      </c>
    </row>
    <row r="105" spans="1:13" x14ac:dyDescent="0.25">
      <c r="A105">
        <v>104</v>
      </c>
      <c r="B105">
        <v>8.1</v>
      </c>
      <c r="C105">
        <v>0.57499999999999996</v>
      </c>
      <c r="D105">
        <v>0.22</v>
      </c>
      <c r="E105">
        <v>2.1</v>
      </c>
      <c r="F105">
        <v>7.6999999999999999E-2</v>
      </c>
      <c r="G105">
        <v>12</v>
      </c>
      <c r="H105">
        <v>65</v>
      </c>
      <c r="I105">
        <v>0.99670000000000003</v>
      </c>
      <c r="J105">
        <v>3.29</v>
      </c>
      <c r="K105">
        <v>0.51</v>
      </c>
      <c r="L105">
        <v>9.1999999999999993</v>
      </c>
      <c r="M105">
        <v>5</v>
      </c>
    </row>
    <row r="106" spans="1:13" x14ac:dyDescent="0.25">
      <c r="A106">
        <v>105</v>
      </c>
      <c r="B106">
        <v>7.2</v>
      </c>
      <c r="C106">
        <v>0.49</v>
      </c>
      <c r="D106">
        <v>0.24</v>
      </c>
      <c r="E106">
        <v>2.2000000000000002</v>
      </c>
      <c r="F106">
        <v>7.0000000000000007E-2</v>
      </c>
      <c r="G106">
        <v>5</v>
      </c>
      <c r="H106">
        <v>36</v>
      </c>
      <c r="I106">
        <v>0.996</v>
      </c>
      <c r="J106">
        <v>3.33</v>
      </c>
      <c r="K106">
        <v>0.48</v>
      </c>
      <c r="L106">
        <v>9.4</v>
      </c>
      <c r="M106">
        <v>5</v>
      </c>
    </row>
    <row r="107" spans="1:13" x14ac:dyDescent="0.25">
      <c r="A107">
        <v>106</v>
      </c>
      <c r="B107">
        <v>8.1</v>
      </c>
      <c r="C107">
        <v>0.57499999999999996</v>
      </c>
      <c r="D107">
        <v>0.22</v>
      </c>
      <c r="E107">
        <v>2.1</v>
      </c>
      <c r="F107">
        <v>7.6999999999999999E-2</v>
      </c>
      <c r="G107">
        <v>12</v>
      </c>
      <c r="H107">
        <v>65</v>
      </c>
      <c r="I107">
        <v>0.99670000000000003</v>
      </c>
      <c r="J107">
        <v>3.29</v>
      </c>
      <c r="K107">
        <v>0.51</v>
      </c>
      <c r="L107">
        <v>9.1999999999999993</v>
      </c>
      <c r="M107">
        <v>5</v>
      </c>
    </row>
    <row r="108" spans="1:13" x14ac:dyDescent="0.25">
      <c r="A108">
        <v>107</v>
      </c>
      <c r="B108">
        <v>7.8</v>
      </c>
      <c r="C108">
        <v>0.41</v>
      </c>
      <c r="D108">
        <v>0.68</v>
      </c>
      <c r="E108">
        <v>1.7</v>
      </c>
      <c r="F108">
        <v>0.46700000000000003</v>
      </c>
      <c r="G108">
        <v>18</v>
      </c>
      <c r="H108">
        <v>69</v>
      </c>
      <c r="I108">
        <v>0.99729999999999996</v>
      </c>
      <c r="J108">
        <v>3.08</v>
      </c>
      <c r="K108">
        <v>1.31</v>
      </c>
      <c r="L108">
        <v>9.3000000000000007</v>
      </c>
      <c r="M108">
        <v>5</v>
      </c>
    </row>
    <row r="109" spans="1:13" x14ac:dyDescent="0.25">
      <c r="A109">
        <v>108</v>
      </c>
      <c r="B109">
        <v>6.2</v>
      </c>
      <c r="C109">
        <v>0.63</v>
      </c>
      <c r="D109">
        <v>0.31</v>
      </c>
      <c r="E109">
        <v>1.7</v>
      </c>
      <c r="F109">
        <v>8.7999999999999995E-2</v>
      </c>
      <c r="G109">
        <v>15</v>
      </c>
      <c r="H109">
        <v>64</v>
      </c>
      <c r="I109">
        <v>0.99690000000000001</v>
      </c>
      <c r="J109">
        <v>3.46</v>
      </c>
      <c r="K109">
        <v>0.79</v>
      </c>
      <c r="L109">
        <v>9.3000000000000007</v>
      </c>
      <c r="M109">
        <v>5</v>
      </c>
    </row>
    <row r="110" spans="1:13" x14ac:dyDescent="0.25">
      <c r="A110">
        <v>109</v>
      </c>
      <c r="B110">
        <v>8</v>
      </c>
      <c r="C110">
        <v>0.33</v>
      </c>
      <c r="D110">
        <v>0.53</v>
      </c>
      <c r="E110">
        <v>2.5</v>
      </c>
      <c r="F110">
        <v>9.0999999999999998E-2</v>
      </c>
      <c r="G110">
        <v>18</v>
      </c>
      <c r="H110">
        <v>80</v>
      </c>
      <c r="I110">
        <v>0.99760000000000004</v>
      </c>
      <c r="J110">
        <v>3.37</v>
      </c>
      <c r="K110">
        <v>0.8</v>
      </c>
      <c r="L110">
        <v>9.6</v>
      </c>
      <c r="M110">
        <v>6</v>
      </c>
    </row>
    <row r="111" spans="1:13" x14ac:dyDescent="0.25">
      <c r="A111">
        <v>110</v>
      </c>
      <c r="B111">
        <v>8.1</v>
      </c>
      <c r="C111">
        <v>0.78500000000000003</v>
      </c>
      <c r="D111">
        <v>0.52</v>
      </c>
      <c r="E111">
        <v>2</v>
      </c>
      <c r="F111">
        <v>0.122</v>
      </c>
      <c r="G111">
        <v>37</v>
      </c>
      <c r="H111">
        <v>153</v>
      </c>
      <c r="I111">
        <v>0.99690000000000001</v>
      </c>
      <c r="J111">
        <v>3.21</v>
      </c>
      <c r="K111">
        <v>0.69</v>
      </c>
      <c r="L111">
        <v>9.3000000000000007</v>
      </c>
      <c r="M111">
        <v>5</v>
      </c>
    </row>
    <row r="112" spans="1:13" x14ac:dyDescent="0.25">
      <c r="A112">
        <v>111</v>
      </c>
      <c r="B112">
        <v>7.8</v>
      </c>
      <c r="C112">
        <v>0.56000000000000005</v>
      </c>
      <c r="D112">
        <v>0.19</v>
      </c>
      <c r="E112">
        <v>1.8</v>
      </c>
      <c r="F112">
        <v>0.104</v>
      </c>
      <c r="G112">
        <v>12</v>
      </c>
      <c r="H112">
        <v>47</v>
      </c>
      <c r="I112">
        <v>0.99639999999999995</v>
      </c>
      <c r="J112">
        <v>3.19</v>
      </c>
      <c r="K112">
        <v>0.93</v>
      </c>
      <c r="L112">
        <v>9.5</v>
      </c>
      <c r="M112">
        <v>5</v>
      </c>
    </row>
    <row r="113" spans="1:13" x14ac:dyDescent="0.25">
      <c r="A113">
        <v>112</v>
      </c>
      <c r="B113">
        <v>8.4</v>
      </c>
      <c r="C113">
        <v>0.62</v>
      </c>
      <c r="D113">
        <v>0.09</v>
      </c>
      <c r="E113">
        <v>2.2000000000000002</v>
      </c>
      <c r="F113">
        <v>8.4000000000000005E-2</v>
      </c>
      <c r="G113">
        <v>11</v>
      </c>
      <c r="H113">
        <v>108</v>
      </c>
      <c r="I113">
        <v>0.99639999999999995</v>
      </c>
      <c r="J113">
        <v>3.15</v>
      </c>
      <c r="K113">
        <v>0.66</v>
      </c>
      <c r="L113">
        <v>9.8000000000000007</v>
      </c>
      <c r="M113">
        <v>5</v>
      </c>
    </row>
    <row r="114" spans="1:13" x14ac:dyDescent="0.25">
      <c r="A114">
        <v>113</v>
      </c>
      <c r="B114">
        <v>8.4</v>
      </c>
      <c r="C114">
        <v>0.6</v>
      </c>
      <c r="D114">
        <v>0.1</v>
      </c>
      <c r="E114">
        <v>2.2000000000000002</v>
      </c>
      <c r="F114">
        <v>8.5000000000000006E-2</v>
      </c>
      <c r="G114">
        <v>14</v>
      </c>
      <c r="H114">
        <v>111</v>
      </c>
      <c r="I114">
        <v>0.99639999999999995</v>
      </c>
      <c r="J114">
        <v>3.15</v>
      </c>
      <c r="K114">
        <v>0.66</v>
      </c>
      <c r="L114">
        <v>9.8000000000000007</v>
      </c>
      <c r="M114">
        <v>5</v>
      </c>
    </row>
    <row r="115" spans="1:13" x14ac:dyDescent="0.25">
      <c r="A115">
        <v>114</v>
      </c>
      <c r="B115">
        <v>10.1</v>
      </c>
      <c r="C115">
        <v>0.31</v>
      </c>
      <c r="D115">
        <v>0.44</v>
      </c>
      <c r="E115">
        <v>2.2999999999999998</v>
      </c>
      <c r="F115">
        <v>0.08</v>
      </c>
      <c r="G115">
        <v>22</v>
      </c>
      <c r="H115">
        <v>46</v>
      </c>
      <c r="I115">
        <v>0.99880000000000002</v>
      </c>
      <c r="J115">
        <v>3.32</v>
      </c>
      <c r="K115">
        <v>0.67</v>
      </c>
      <c r="L115">
        <v>9.6999999999999993</v>
      </c>
      <c r="M115">
        <v>6</v>
      </c>
    </row>
    <row r="116" spans="1:13" x14ac:dyDescent="0.25">
      <c r="A116">
        <v>115</v>
      </c>
      <c r="B116">
        <v>7.8</v>
      </c>
      <c r="C116">
        <v>0.56000000000000005</v>
      </c>
      <c r="D116">
        <v>0.19</v>
      </c>
      <c r="E116">
        <v>1.8</v>
      </c>
      <c r="F116">
        <v>0.104</v>
      </c>
      <c r="G116">
        <v>12</v>
      </c>
      <c r="H116">
        <v>47</v>
      </c>
      <c r="I116">
        <v>0.99639999999999995</v>
      </c>
      <c r="J116">
        <v>3.19</v>
      </c>
      <c r="K116">
        <v>0.93</v>
      </c>
      <c r="L116">
        <v>9.5</v>
      </c>
      <c r="M116">
        <v>5</v>
      </c>
    </row>
    <row r="117" spans="1:13" x14ac:dyDescent="0.25">
      <c r="A117">
        <v>116</v>
      </c>
      <c r="B117">
        <v>9.4</v>
      </c>
      <c r="C117">
        <v>0.4</v>
      </c>
      <c r="D117">
        <v>0.31</v>
      </c>
      <c r="E117">
        <v>2.2000000000000002</v>
      </c>
      <c r="F117">
        <v>0.09</v>
      </c>
      <c r="G117">
        <v>13</v>
      </c>
      <c r="H117">
        <v>62</v>
      </c>
      <c r="I117">
        <v>0.99660000000000004</v>
      </c>
      <c r="J117">
        <v>3.07</v>
      </c>
      <c r="K117">
        <v>0.63</v>
      </c>
      <c r="L117">
        <v>10.5</v>
      </c>
      <c r="M117">
        <v>6</v>
      </c>
    </row>
    <row r="118" spans="1:13" x14ac:dyDescent="0.25">
      <c r="A118">
        <v>117</v>
      </c>
      <c r="B118">
        <v>8.3000000000000007</v>
      </c>
      <c r="C118">
        <v>0.54</v>
      </c>
      <c r="D118">
        <v>0.28000000000000003</v>
      </c>
      <c r="E118">
        <v>1.9</v>
      </c>
      <c r="F118">
        <v>7.6999999999999999E-2</v>
      </c>
      <c r="G118">
        <v>11</v>
      </c>
      <c r="H118">
        <v>40</v>
      </c>
      <c r="I118">
        <v>0.99780000000000002</v>
      </c>
      <c r="J118">
        <v>3.39</v>
      </c>
      <c r="K118">
        <v>0.61</v>
      </c>
      <c r="L118">
        <v>10</v>
      </c>
      <c r="M118">
        <v>6</v>
      </c>
    </row>
    <row r="119" spans="1:13" x14ac:dyDescent="0.25">
      <c r="A119">
        <v>118</v>
      </c>
      <c r="B119">
        <v>7.8</v>
      </c>
      <c r="C119">
        <v>0.56000000000000005</v>
      </c>
      <c r="D119">
        <v>0.12</v>
      </c>
      <c r="E119">
        <v>2</v>
      </c>
      <c r="F119">
        <v>8.1999999999999906E-2</v>
      </c>
      <c r="G119">
        <v>7</v>
      </c>
      <c r="H119">
        <v>28</v>
      </c>
      <c r="I119">
        <v>0.997</v>
      </c>
      <c r="J119">
        <v>3.37</v>
      </c>
      <c r="K119">
        <v>0.5</v>
      </c>
      <c r="L119">
        <v>9.4</v>
      </c>
      <c r="M119">
        <v>6</v>
      </c>
    </row>
    <row r="120" spans="1:13" x14ac:dyDescent="0.25">
      <c r="A120">
        <v>119</v>
      </c>
      <c r="B120">
        <v>8.8000000000000007</v>
      </c>
      <c r="C120">
        <v>0.55000000000000004</v>
      </c>
      <c r="D120">
        <v>0.04</v>
      </c>
      <c r="E120">
        <v>2.2000000000000002</v>
      </c>
      <c r="F120">
        <v>0.11899999999999999</v>
      </c>
      <c r="G120">
        <v>14</v>
      </c>
      <c r="H120">
        <v>56</v>
      </c>
      <c r="I120">
        <v>0.99619999999999997</v>
      </c>
      <c r="J120">
        <v>3.21</v>
      </c>
      <c r="K120">
        <v>0.6</v>
      </c>
      <c r="L120">
        <v>10.9</v>
      </c>
      <c r="M120">
        <v>6</v>
      </c>
    </row>
    <row r="121" spans="1:13" x14ac:dyDescent="0.25">
      <c r="A121">
        <v>120</v>
      </c>
      <c r="B121">
        <v>7</v>
      </c>
      <c r="C121">
        <v>0.69</v>
      </c>
      <c r="D121">
        <v>0.08</v>
      </c>
      <c r="E121">
        <v>1.8</v>
      </c>
      <c r="F121">
        <v>9.6999999999999906E-2</v>
      </c>
      <c r="G121">
        <v>22</v>
      </c>
      <c r="H121">
        <v>89</v>
      </c>
      <c r="I121">
        <v>0.99590000000000001</v>
      </c>
      <c r="J121">
        <v>3.34</v>
      </c>
      <c r="K121">
        <v>0.54</v>
      </c>
      <c r="L121">
        <v>9.1999999999999993</v>
      </c>
      <c r="M121">
        <v>6</v>
      </c>
    </row>
    <row r="122" spans="1:13" x14ac:dyDescent="0.25">
      <c r="A122">
        <v>121</v>
      </c>
      <c r="B122">
        <v>7.3</v>
      </c>
      <c r="C122">
        <v>1.07</v>
      </c>
      <c r="D122">
        <v>0.09</v>
      </c>
      <c r="E122">
        <v>1.7</v>
      </c>
      <c r="F122">
        <v>0.17799999999999999</v>
      </c>
      <c r="G122">
        <v>10</v>
      </c>
      <c r="H122">
        <v>89</v>
      </c>
      <c r="I122">
        <v>0.99619999999999997</v>
      </c>
      <c r="J122">
        <v>3.3</v>
      </c>
      <c r="K122">
        <v>0.56999999999999995</v>
      </c>
      <c r="L122">
        <v>9</v>
      </c>
      <c r="M122">
        <v>5</v>
      </c>
    </row>
    <row r="123" spans="1:13" x14ac:dyDescent="0.25">
      <c r="A123">
        <v>122</v>
      </c>
      <c r="B123">
        <v>8.8000000000000007</v>
      </c>
      <c r="C123">
        <v>0.55000000000000004</v>
      </c>
      <c r="D123">
        <v>0.04</v>
      </c>
      <c r="E123">
        <v>2.2000000000000002</v>
      </c>
      <c r="F123">
        <v>0.11899999999999999</v>
      </c>
      <c r="G123">
        <v>14</v>
      </c>
      <c r="H123">
        <v>56</v>
      </c>
      <c r="I123">
        <v>0.99619999999999997</v>
      </c>
      <c r="J123">
        <v>3.21</v>
      </c>
      <c r="K123">
        <v>0.6</v>
      </c>
      <c r="L123">
        <v>10.9</v>
      </c>
      <c r="M123">
        <v>6</v>
      </c>
    </row>
    <row r="124" spans="1:13" x14ac:dyDescent="0.25">
      <c r="A124">
        <v>123</v>
      </c>
      <c r="B124">
        <v>7.3</v>
      </c>
      <c r="C124">
        <v>0.69499999999999995</v>
      </c>
      <c r="D124">
        <v>0</v>
      </c>
      <c r="E124">
        <v>2.5</v>
      </c>
      <c r="F124">
        <v>7.4999999999999997E-2</v>
      </c>
      <c r="G124">
        <v>3</v>
      </c>
      <c r="H124">
        <v>13</v>
      </c>
      <c r="I124">
        <v>0.998</v>
      </c>
      <c r="J124">
        <v>3.49</v>
      </c>
      <c r="K124">
        <v>0.52</v>
      </c>
      <c r="L124">
        <v>9.1999999999999993</v>
      </c>
      <c r="M124">
        <v>5</v>
      </c>
    </row>
    <row r="125" spans="1:13" x14ac:dyDescent="0.25">
      <c r="A125">
        <v>124</v>
      </c>
      <c r="B125">
        <v>8</v>
      </c>
      <c r="C125">
        <v>0.71</v>
      </c>
      <c r="D125">
        <v>0</v>
      </c>
      <c r="E125">
        <v>2.6</v>
      </c>
      <c r="F125">
        <v>0.08</v>
      </c>
      <c r="G125">
        <v>11</v>
      </c>
      <c r="H125">
        <v>34</v>
      </c>
      <c r="I125">
        <v>0.99760000000000004</v>
      </c>
      <c r="J125">
        <v>3.44</v>
      </c>
      <c r="K125">
        <v>0.53</v>
      </c>
      <c r="L125">
        <v>9.5</v>
      </c>
      <c r="M125">
        <v>5</v>
      </c>
    </row>
    <row r="126" spans="1:13" x14ac:dyDescent="0.25">
      <c r="A126">
        <v>125</v>
      </c>
      <c r="B126">
        <v>7.8</v>
      </c>
      <c r="C126">
        <v>0.5</v>
      </c>
      <c r="D126">
        <v>0.17</v>
      </c>
      <c r="E126">
        <v>1.6</v>
      </c>
      <c r="F126">
        <v>8.1999999999999906E-2</v>
      </c>
      <c r="G126">
        <v>21</v>
      </c>
      <c r="H126">
        <v>102</v>
      </c>
      <c r="I126">
        <v>0.996</v>
      </c>
      <c r="J126">
        <v>3.39</v>
      </c>
      <c r="K126">
        <v>0.48</v>
      </c>
      <c r="L126">
        <v>9.5</v>
      </c>
      <c r="M126">
        <v>5</v>
      </c>
    </row>
    <row r="127" spans="1:13" x14ac:dyDescent="0.25">
      <c r="A127">
        <v>126</v>
      </c>
      <c r="B127">
        <v>9</v>
      </c>
      <c r="C127">
        <v>0.62</v>
      </c>
      <c r="D127">
        <v>0.04</v>
      </c>
      <c r="E127">
        <v>1.9</v>
      </c>
      <c r="F127">
        <v>0.14599999999999999</v>
      </c>
      <c r="G127">
        <v>27</v>
      </c>
      <c r="H127">
        <v>90</v>
      </c>
      <c r="I127">
        <v>0.99839999999999995</v>
      </c>
      <c r="J127">
        <v>3.16</v>
      </c>
      <c r="K127">
        <v>0.7</v>
      </c>
      <c r="L127">
        <v>9.4</v>
      </c>
      <c r="M127">
        <v>5</v>
      </c>
    </row>
    <row r="128" spans="1:13" x14ac:dyDescent="0.25">
      <c r="A128">
        <v>127</v>
      </c>
      <c r="B128">
        <v>8.1999999999999993</v>
      </c>
      <c r="C128">
        <v>1.33</v>
      </c>
      <c r="D128">
        <v>0</v>
      </c>
      <c r="E128">
        <v>1.7</v>
      </c>
      <c r="F128">
        <v>8.1000000000000003E-2</v>
      </c>
      <c r="G128">
        <v>3</v>
      </c>
      <c r="H128">
        <v>12</v>
      </c>
      <c r="I128">
        <v>0.99639999999999995</v>
      </c>
      <c r="J128">
        <v>3.53</v>
      </c>
      <c r="K128">
        <v>0.49</v>
      </c>
      <c r="L128">
        <v>10.9</v>
      </c>
      <c r="M128">
        <v>5</v>
      </c>
    </row>
    <row r="129" spans="1:13" x14ac:dyDescent="0.25">
      <c r="A129">
        <v>128</v>
      </c>
      <c r="B129">
        <v>8.1</v>
      </c>
      <c r="C129">
        <v>1.33</v>
      </c>
      <c r="D129">
        <v>0</v>
      </c>
      <c r="E129">
        <v>1.8</v>
      </c>
      <c r="F129">
        <v>8.1999999999999906E-2</v>
      </c>
      <c r="G129">
        <v>3</v>
      </c>
      <c r="H129">
        <v>12</v>
      </c>
      <c r="I129">
        <v>0.99639999999999995</v>
      </c>
      <c r="J129">
        <v>3.54</v>
      </c>
      <c r="K129">
        <v>0.48</v>
      </c>
      <c r="L129">
        <v>10.9</v>
      </c>
      <c r="M129">
        <v>5</v>
      </c>
    </row>
    <row r="130" spans="1:13" x14ac:dyDescent="0.25">
      <c r="A130">
        <v>129</v>
      </c>
      <c r="B130">
        <v>8</v>
      </c>
      <c r="C130">
        <v>0.59</v>
      </c>
      <c r="D130">
        <v>0.16</v>
      </c>
      <c r="E130">
        <v>1.8</v>
      </c>
      <c r="F130">
        <v>6.5000000000000002E-2</v>
      </c>
      <c r="G130">
        <v>3</v>
      </c>
      <c r="H130">
        <v>16</v>
      </c>
      <c r="I130">
        <v>0.99619999999999997</v>
      </c>
      <c r="J130">
        <v>3.42</v>
      </c>
      <c r="K130">
        <v>0.92</v>
      </c>
      <c r="L130">
        <v>10.5</v>
      </c>
      <c r="M130">
        <v>7</v>
      </c>
    </row>
    <row r="131" spans="1:13" x14ac:dyDescent="0.25">
      <c r="A131">
        <v>130</v>
      </c>
      <c r="B131">
        <v>6.1</v>
      </c>
      <c r="C131">
        <v>0.38</v>
      </c>
      <c r="D131">
        <v>0.15</v>
      </c>
      <c r="E131">
        <v>1.8</v>
      </c>
      <c r="F131">
        <v>7.1999999999999995E-2</v>
      </c>
      <c r="G131">
        <v>6</v>
      </c>
      <c r="H131">
        <v>19</v>
      </c>
      <c r="I131">
        <v>0.99550000000000005</v>
      </c>
      <c r="J131">
        <v>3.42</v>
      </c>
      <c r="K131">
        <v>0.56999999999999995</v>
      </c>
      <c r="L131">
        <v>9.4</v>
      </c>
      <c r="M131">
        <v>5</v>
      </c>
    </row>
    <row r="132" spans="1:13" x14ac:dyDescent="0.25">
      <c r="A132">
        <v>131</v>
      </c>
      <c r="B132">
        <v>8</v>
      </c>
      <c r="C132">
        <v>0.745</v>
      </c>
      <c r="D132">
        <v>0.56000000000000005</v>
      </c>
      <c r="E132">
        <v>2</v>
      </c>
      <c r="F132">
        <v>0.11799999999999999</v>
      </c>
      <c r="G132">
        <v>30</v>
      </c>
      <c r="H132">
        <v>134</v>
      </c>
      <c r="I132">
        <v>0.99680000000000002</v>
      </c>
      <c r="J132">
        <v>3.24</v>
      </c>
      <c r="K132">
        <v>0.66</v>
      </c>
      <c r="L132">
        <v>9.4</v>
      </c>
      <c r="M132">
        <v>5</v>
      </c>
    </row>
    <row r="133" spans="1:13" x14ac:dyDescent="0.25">
      <c r="A133">
        <v>132</v>
      </c>
      <c r="B133">
        <v>5.6</v>
      </c>
      <c r="C133">
        <v>0.5</v>
      </c>
      <c r="D133">
        <v>0.09</v>
      </c>
      <c r="E133">
        <v>2.2999999999999998</v>
      </c>
      <c r="F133">
        <v>4.9000000000000002E-2</v>
      </c>
      <c r="G133">
        <v>17</v>
      </c>
      <c r="H133">
        <v>99</v>
      </c>
      <c r="I133">
        <v>0.99370000000000003</v>
      </c>
      <c r="J133">
        <v>3.63</v>
      </c>
      <c r="K133">
        <v>0.63</v>
      </c>
      <c r="L133">
        <v>13</v>
      </c>
      <c r="M133">
        <v>5</v>
      </c>
    </row>
    <row r="134" spans="1:13" x14ac:dyDescent="0.25">
      <c r="A134">
        <v>133</v>
      </c>
      <c r="B134">
        <v>5.6</v>
      </c>
      <c r="C134">
        <v>0.5</v>
      </c>
      <c r="D134">
        <v>0.09</v>
      </c>
      <c r="E134">
        <v>2.2999999999999998</v>
      </c>
      <c r="F134">
        <v>4.9000000000000002E-2</v>
      </c>
      <c r="G134">
        <v>17</v>
      </c>
      <c r="H134">
        <v>99</v>
      </c>
      <c r="I134">
        <v>0.99370000000000003</v>
      </c>
      <c r="J134">
        <v>3.63</v>
      </c>
      <c r="K134">
        <v>0.63</v>
      </c>
      <c r="L134">
        <v>13</v>
      </c>
      <c r="M134">
        <v>5</v>
      </c>
    </row>
    <row r="135" spans="1:13" x14ac:dyDescent="0.25">
      <c r="A135">
        <v>134</v>
      </c>
      <c r="B135">
        <v>6.6</v>
      </c>
      <c r="C135">
        <v>0.5</v>
      </c>
      <c r="D135">
        <v>0.01</v>
      </c>
      <c r="E135">
        <v>1.5</v>
      </c>
      <c r="F135">
        <v>0.06</v>
      </c>
      <c r="G135">
        <v>17</v>
      </c>
      <c r="H135">
        <v>26</v>
      </c>
      <c r="I135">
        <v>0.99519999999999997</v>
      </c>
      <c r="J135">
        <v>3.4</v>
      </c>
      <c r="K135">
        <v>0.57999999999999996</v>
      </c>
      <c r="L135">
        <v>9.8000000000000007</v>
      </c>
      <c r="M135">
        <v>6</v>
      </c>
    </row>
    <row r="136" spans="1:13" x14ac:dyDescent="0.25">
      <c r="A136">
        <v>135</v>
      </c>
      <c r="B136">
        <v>7.9</v>
      </c>
      <c r="C136">
        <v>1.04</v>
      </c>
      <c r="D136">
        <v>0.05</v>
      </c>
      <c r="E136">
        <v>2.2000000000000002</v>
      </c>
      <c r="F136">
        <v>8.4000000000000005E-2</v>
      </c>
      <c r="G136">
        <v>13</v>
      </c>
      <c r="H136">
        <v>29</v>
      </c>
      <c r="I136">
        <v>0.99590000000000001</v>
      </c>
      <c r="J136">
        <v>3.22</v>
      </c>
      <c r="K136">
        <v>0.55000000000000004</v>
      </c>
      <c r="L136">
        <v>9.9</v>
      </c>
      <c r="M136">
        <v>6</v>
      </c>
    </row>
    <row r="137" spans="1:13" x14ac:dyDescent="0.25">
      <c r="A137">
        <v>136</v>
      </c>
      <c r="B137">
        <v>8.4</v>
      </c>
      <c r="C137">
        <v>0.745</v>
      </c>
      <c r="D137">
        <v>0.11</v>
      </c>
      <c r="E137">
        <v>1.9</v>
      </c>
      <c r="F137">
        <v>0.09</v>
      </c>
      <c r="G137">
        <v>16</v>
      </c>
      <c r="H137">
        <v>63</v>
      </c>
      <c r="I137">
        <v>0.99650000000000005</v>
      </c>
      <c r="J137">
        <v>3.19</v>
      </c>
      <c r="K137">
        <v>0.82</v>
      </c>
      <c r="L137">
        <v>9.6</v>
      </c>
      <c r="M137">
        <v>5</v>
      </c>
    </row>
    <row r="138" spans="1:13" x14ac:dyDescent="0.25">
      <c r="A138">
        <v>137</v>
      </c>
      <c r="B138">
        <v>8.3000000000000007</v>
      </c>
      <c r="C138">
        <v>0.71499999999999997</v>
      </c>
      <c r="D138">
        <v>0.15</v>
      </c>
      <c r="E138">
        <v>1.8</v>
      </c>
      <c r="F138">
        <v>8.8999999999999996E-2</v>
      </c>
      <c r="G138">
        <v>10</v>
      </c>
      <c r="H138">
        <v>52</v>
      </c>
      <c r="I138">
        <v>0.99680000000000002</v>
      </c>
      <c r="J138">
        <v>3.23</v>
      </c>
      <c r="K138">
        <v>0.77</v>
      </c>
      <c r="L138">
        <v>9.5</v>
      </c>
      <c r="M138">
        <v>5</v>
      </c>
    </row>
    <row r="139" spans="1:13" x14ac:dyDescent="0.25">
      <c r="A139">
        <v>138</v>
      </c>
      <c r="B139">
        <v>7.2</v>
      </c>
      <c r="C139">
        <v>0.41499999999999998</v>
      </c>
      <c r="D139">
        <v>0.36</v>
      </c>
      <c r="E139">
        <v>2</v>
      </c>
      <c r="F139">
        <v>8.1000000000000003E-2</v>
      </c>
      <c r="G139">
        <v>13</v>
      </c>
      <c r="H139">
        <v>45</v>
      </c>
      <c r="I139">
        <v>0.99719999999999998</v>
      </c>
      <c r="J139">
        <v>3.48</v>
      </c>
      <c r="K139">
        <v>0.64</v>
      </c>
      <c r="L139">
        <v>9.1999999999999993</v>
      </c>
      <c r="M139">
        <v>5</v>
      </c>
    </row>
    <row r="140" spans="1:13" x14ac:dyDescent="0.25">
      <c r="A140">
        <v>139</v>
      </c>
      <c r="B140">
        <v>7.8</v>
      </c>
      <c r="C140">
        <v>0.56000000000000005</v>
      </c>
      <c r="D140">
        <v>0.19</v>
      </c>
      <c r="E140">
        <v>2.1</v>
      </c>
      <c r="F140">
        <v>8.1000000000000003E-2</v>
      </c>
      <c r="G140">
        <v>15</v>
      </c>
      <c r="H140">
        <v>105</v>
      </c>
      <c r="I140">
        <v>0.99619999999999997</v>
      </c>
      <c r="J140">
        <v>3.33</v>
      </c>
      <c r="K140">
        <v>0.54</v>
      </c>
      <c r="L140">
        <v>9.5</v>
      </c>
      <c r="M140">
        <v>5</v>
      </c>
    </row>
    <row r="141" spans="1:13" x14ac:dyDescent="0.25">
      <c r="A141">
        <v>140</v>
      </c>
      <c r="B141">
        <v>7.8</v>
      </c>
      <c r="C141">
        <v>0.56000000000000005</v>
      </c>
      <c r="D141">
        <v>0.19</v>
      </c>
      <c r="E141">
        <v>2</v>
      </c>
      <c r="F141">
        <v>8.1000000000000003E-2</v>
      </c>
      <c r="G141">
        <v>17</v>
      </c>
      <c r="H141">
        <v>108</v>
      </c>
      <c r="I141">
        <v>0.99619999999999997</v>
      </c>
      <c r="J141">
        <v>3.32</v>
      </c>
      <c r="K141">
        <v>0.54</v>
      </c>
      <c r="L141">
        <v>9.5</v>
      </c>
      <c r="M141">
        <v>5</v>
      </c>
    </row>
    <row r="142" spans="1:13" x14ac:dyDescent="0.25">
      <c r="A142">
        <v>141</v>
      </c>
      <c r="B142">
        <v>8.4</v>
      </c>
      <c r="C142">
        <v>0.745</v>
      </c>
      <c r="D142">
        <v>0.11</v>
      </c>
      <c r="E142">
        <v>1.9</v>
      </c>
      <c r="F142">
        <v>0.09</v>
      </c>
      <c r="G142">
        <v>16</v>
      </c>
      <c r="H142">
        <v>63</v>
      </c>
      <c r="I142">
        <v>0.99650000000000005</v>
      </c>
      <c r="J142">
        <v>3.19</v>
      </c>
      <c r="K142">
        <v>0.82</v>
      </c>
      <c r="L142">
        <v>9.6</v>
      </c>
      <c r="M142">
        <v>5</v>
      </c>
    </row>
    <row r="143" spans="1:13" x14ac:dyDescent="0.25">
      <c r="A143">
        <v>142</v>
      </c>
      <c r="B143">
        <v>8.3000000000000007</v>
      </c>
      <c r="C143">
        <v>0.71499999999999997</v>
      </c>
      <c r="D143">
        <v>0.15</v>
      </c>
      <c r="E143">
        <v>1.8</v>
      </c>
      <c r="F143">
        <v>8.8999999999999996E-2</v>
      </c>
      <c r="G143">
        <v>10</v>
      </c>
      <c r="H143">
        <v>52</v>
      </c>
      <c r="I143">
        <v>0.99680000000000002</v>
      </c>
      <c r="J143">
        <v>3.23</v>
      </c>
      <c r="K143">
        <v>0.77</v>
      </c>
      <c r="L143">
        <v>9.5</v>
      </c>
      <c r="M143">
        <v>5</v>
      </c>
    </row>
    <row r="144" spans="1:13" x14ac:dyDescent="0.25">
      <c r="A144">
        <v>143</v>
      </c>
      <c r="B144">
        <v>5.2</v>
      </c>
      <c r="C144">
        <v>0.34</v>
      </c>
      <c r="D144">
        <v>0</v>
      </c>
      <c r="E144">
        <v>1.8</v>
      </c>
      <c r="F144">
        <v>0.05</v>
      </c>
      <c r="G144">
        <v>27</v>
      </c>
      <c r="H144">
        <v>63</v>
      </c>
      <c r="I144">
        <v>0.99160000000000004</v>
      </c>
      <c r="J144">
        <v>3.68</v>
      </c>
      <c r="K144">
        <v>0.79</v>
      </c>
      <c r="L144">
        <v>14</v>
      </c>
      <c r="M144">
        <v>6</v>
      </c>
    </row>
    <row r="145" spans="1:13" x14ac:dyDescent="0.25">
      <c r="A145">
        <v>144</v>
      </c>
      <c r="B145">
        <v>6.3</v>
      </c>
      <c r="C145">
        <v>0.39</v>
      </c>
      <c r="D145">
        <v>0.08</v>
      </c>
      <c r="E145">
        <v>1.7</v>
      </c>
      <c r="F145">
        <v>6.6000000000000003E-2</v>
      </c>
      <c r="G145">
        <v>3</v>
      </c>
      <c r="H145">
        <v>20</v>
      </c>
      <c r="I145">
        <v>0.99539999999999995</v>
      </c>
      <c r="J145">
        <v>3.34</v>
      </c>
      <c r="K145">
        <v>0.57999999999999996</v>
      </c>
      <c r="L145">
        <v>9.4</v>
      </c>
      <c r="M145">
        <v>5</v>
      </c>
    </row>
    <row r="146" spans="1:13" x14ac:dyDescent="0.25">
      <c r="A146">
        <v>145</v>
      </c>
      <c r="B146">
        <v>5.2</v>
      </c>
      <c r="C146">
        <v>0.34</v>
      </c>
      <c r="D146">
        <v>0</v>
      </c>
      <c r="E146">
        <v>1.8</v>
      </c>
      <c r="F146">
        <v>0.05</v>
      </c>
      <c r="G146">
        <v>27</v>
      </c>
      <c r="H146">
        <v>63</v>
      </c>
      <c r="I146">
        <v>0.99160000000000004</v>
      </c>
      <c r="J146">
        <v>3.68</v>
      </c>
      <c r="K146">
        <v>0.79</v>
      </c>
      <c r="L146">
        <v>14</v>
      </c>
      <c r="M146">
        <v>6</v>
      </c>
    </row>
    <row r="147" spans="1:13" x14ac:dyDescent="0.25">
      <c r="A147">
        <v>146</v>
      </c>
      <c r="B147">
        <v>8.1</v>
      </c>
      <c r="C147">
        <v>0.67</v>
      </c>
      <c r="D147">
        <v>0.55000000000000004</v>
      </c>
      <c r="E147">
        <v>1.8</v>
      </c>
      <c r="F147">
        <v>0.11699999999999899</v>
      </c>
      <c r="G147">
        <v>32</v>
      </c>
      <c r="H147">
        <v>141</v>
      </c>
      <c r="I147">
        <v>0.99680000000000002</v>
      </c>
      <c r="J147">
        <v>3.17</v>
      </c>
      <c r="K147">
        <v>0.62</v>
      </c>
      <c r="L147">
        <v>9.4</v>
      </c>
      <c r="M147">
        <v>5</v>
      </c>
    </row>
    <row r="148" spans="1:13" x14ac:dyDescent="0.25">
      <c r="A148">
        <v>147</v>
      </c>
      <c r="B148">
        <v>5.8</v>
      </c>
      <c r="C148">
        <v>0.68</v>
      </c>
      <c r="D148">
        <v>0.02</v>
      </c>
      <c r="E148">
        <v>1.8</v>
      </c>
      <c r="F148">
        <v>8.6999999999999994E-2</v>
      </c>
      <c r="G148">
        <v>21</v>
      </c>
      <c r="H148">
        <v>94</v>
      </c>
      <c r="I148">
        <v>0.99439999999999995</v>
      </c>
      <c r="J148">
        <v>3.54</v>
      </c>
      <c r="K148">
        <v>0.52</v>
      </c>
      <c r="L148">
        <v>10</v>
      </c>
      <c r="M148">
        <v>5</v>
      </c>
    </row>
    <row r="149" spans="1:13" x14ac:dyDescent="0.25">
      <c r="A149">
        <v>148</v>
      </c>
      <c r="B149">
        <v>7.6</v>
      </c>
      <c r="C149">
        <v>0.49</v>
      </c>
      <c r="D149">
        <v>0.26</v>
      </c>
      <c r="E149">
        <v>1.6</v>
      </c>
      <c r="F149">
        <v>0.23599999999999999</v>
      </c>
      <c r="G149">
        <v>10</v>
      </c>
      <c r="H149">
        <v>88</v>
      </c>
      <c r="I149">
        <v>0.99680000000000002</v>
      </c>
      <c r="J149">
        <v>3.11</v>
      </c>
      <c r="K149">
        <v>0.8</v>
      </c>
      <c r="L149">
        <v>9.3000000000000007</v>
      </c>
      <c r="M149">
        <v>5</v>
      </c>
    </row>
    <row r="150" spans="1:13" x14ac:dyDescent="0.25">
      <c r="A150">
        <v>149</v>
      </c>
      <c r="B150">
        <v>6.9</v>
      </c>
      <c r="C150">
        <v>0.49</v>
      </c>
      <c r="D150">
        <v>0.1</v>
      </c>
      <c r="E150">
        <v>2.2999999999999998</v>
      </c>
      <c r="F150">
        <v>7.3999999999999996E-2</v>
      </c>
      <c r="G150">
        <v>12</v>
      </c>
      <c r="H150">
        <v>30</v>
      </c>
      <c r="I150">
        <v>0.99590000000000001</v>
      </c>
      <c r="J150">
        <v>3.42</v>
      </c>
      <c r="K150">
        <v>0.57999999999999996</v>
      </c>
      <c r="L150">
        <v>10.199999999999999</v>
      </c>
      <c r="M150">
        <v>6</v>
      </c>
    </row>
    <row r="151" spans="1:13" x14ac:dyDescent="0.25">
      <c r="A151">
        <v>150</v>
      </c>
      <c r="B151">
        <v>8.1999999999999993</v>
      </c>
      <c r="C151">
        <v>0.4</v>
      </c>
      <c r="D151">
        <v>0.44</v>
      </c>
      <c r="E151">
        <v>2.8</v>
      </c>
      <c r="F151">
        <v>8.8999999999999996E-2</v>
      </c>
      <c r="G151">
        <v>11</v>
      </c>
      <c r="H151">
        <v>43</v>
      </c>
      <c r="I151">
        <v>0.99750000000000005</v>
      </c>
      <c r="J151">
        <v>3.53</v>
      </c>
      <c r="K151">
        <v>0.61</v>
      </c>
      <c r="L151">
        <v>10.5</v>
      </c>
      <c r="M151">
        <v>6</v>
      </c>
    </row>
    <row r="152" spans="1:13" x14ac:dyDescent="0.25">
      <c r="A152">
        <v>151</v>
      </c>
      <c r="B152">
        <v>7.3</v>
      </c>
      <c r="C152">
        <v>0.33</v>
      </c>
      <c r="D152">
        <v>0.47</v>
      </c>
      <c r="E152">
        <v>2.1</v>
      </c>
      <c r="F152">
        <v>7.6999999999999999E-2</v>
      </c>
      <c r="G152">
        <v>5</v>
      </c>
      <c r="H152">
        <v>11</v>
      </c>
      <c r="I152">
        <v>0.99580000000000002</v>
      </c>
      <c r="J152">
        <v>3.33</v>
      </c>
      <c r="K152">
        <v>0.53</v>
      </c>
      <c r="L152">
        <v>10.3</v>
      </c>
      <c r="M152">
        <v>6</v>
      </c>
    </row>
    <row r="153" spans="1:13" x14ac:dyDescent="0.25">
      <c r="A153">
        <v>152</v>
      </c>
      <c r="B153">
        <v>9.1999999999999993</v>
      </c>
      <c r="C153">
        <v>0.52</v>
      </c>
      <c r="D153">
        <v>1</v>
      </c>
      <c r="E153">
        <v>3.4</v>
      </c>
      <c r="F153">
        <v>0.61</v>
      </c>
      <c r="G153">
        <v>32</v>
      </c>
      <c r="H153">
        <v>69</v>
      </c>
      <c r="I153">
        <v>0.99960000000000004</v>
      </c>
      <c r="J153">
        <v>2.74</v>
      </c>
      <c r="K153">
        <v>2</v>
      </c>
      <c r="L153">
        <v>9.4</v>
      </c>
      <c r="M153">
        <v>4</v>
      </c>
    </row>
    <row r="154" spans="1:13" x14ac:dyDescent="0.25">
      <c r="A154">
        <v>153</v>
      </c>
      <c r="B154">
        <v>7.5</v>
      </c>
      <c r="C154">
        <v>0.6</v>
      </c>
      <c r="D154">
        <v>0.03</v>
      </c>
      <c r="E154">
        <v>1.8</v>
      </c>
      <c r="F154">
        <v>9.5000000000000001E-2</v>
      </c>
      <c r="G154">
        <v>25</v>
      </c>
      <c r="H154">
        <v>99</v>
      </c>
      <c r="I154">
        <v>0.995</v>
      </c>
      <c r="J154">
        <v>3.35</v>
      </c>
      <c r="K154">
        <v>0.54</v>
      </c>
      <c r="L154">
        <v>10.1</v>
      </c>
      <c r="M154">
        <v>5</v>
      </c>
    </row>
    <row r="155" spans="1:13" x14ac:dyDescent="0.25">
      <c r="A155">
        <v>154</v>
      </c>
      <c r="B155">
        <v>7.5</v>
      </c>
      <c r="C155">
        <v>0.6</v>
      </c>
      <c r="D155">
        <v>0.03</v>
      </c>
      <c r="E155">
        <v>1.8</v>
      </c>
      <c r="F155">
        <v>9.5000000000000001E-2</v>
      </c>
      <c r="G155">
        <v>25</v>
      </c>
      <c r="H155">
        <v>99</v>
      </c>
      <c r="I155">
        <v>0.995</v>
      </c>
      <c r="J155">
        <v>3.35</v>
      </c>
      <c r="K155">
        <v>0.54</v>
      </c>
      <c r="L155">
        <v>10.1</v>
      </c>
      <c r="M155">
        <v>5</v>
      </c>
    </row>
    <row r="156" spans="1:13" x14ac:dyDescent="0.25">
      <c r="A156">
        <v>155</v>
      </c>
      <c r="B156">
        <v>7.1</v>
      </c>
      <c r="C156">
        <v>0.43</v>
      </c>
      <c r="D156">
        <v>0.42</v>
      </c>
      <c r="E156">
        <v>5.5</v>
      </c>
      <c r="F156">
        <v>7.0000000000000007E-2</v>
      </c>
      <c r="G156">
        <v>29</v>
      </c>
      <c r="H156">
        <v>129</v>
      </c>
      <c r="I156">
        <v>0.99729999999999996</v>
      </c>
      <c r="J156">
        <v>3.42</v>
      </c>
      <c r="K156">
        <v>0.72</v>
      </c>
      <c r="L156">
        <v>10.5</v>
      </c>
      <c r="M156">
        <v>5</v>
      </c>
    </row>
    <row r="157" spans="1:13" x14ac:dyDescent="0.25">
      <c r="A157">
        <v>156</v>
      </c>
      <c r="B157">
        <v>7.1</v>
      </c>
      <c r="C157">
        <v>0.43</v>
      </c>
      <c r="D157">
        <v>0.42</v>
      </c>
      <c r="E157">
        <v>5.5</v>
      </c>
      <c r="F157">
        <v>7.0999999999999994E-2</v>
      </c>
      <c r="G157">
        <v>28</v>
      </c>
      <c r="H157">
        <v>128</v>
      </c>
      <c r="I157">
        <v>0.99729999999999996</v>
      </c>
      <c r="J157">
        <v>3.42</v>
      </c>
      <c r="K157">
        <v>0.71</v>
      </c>
      <c r="L157">
        <v>10.5</v>
      </c>
      <c r="M157">
        <v>5</v>
      </c>
    </row>
    <row r="158" spans="1:13" x14ac:dyDescent="0.25">
      <c r="A158">
        <v>157</v>
      </c>
      <c r="B158">
        <v>7.1</v>
      </c>
      <c r="C158">
        <v>0.43</v>
      </c>
      <c r="D158">
        <v>0.42</v>
      </c>
      <c r="E158">
        <v>5.5</v>
      </c>
      <c r="F158">
        <v>7.0000000000000007E-2</v>
      </c>
      <c r="G158">
        <v>29</v>
      </c>
      <c r="H158">
        <v>129</v>
      </c>
      <c r="I158">
        <v>0.99729999999999996</v>
      </c>
      <c r="J158">
        <v>3.42</v>
      </c>
      <c r="K158">
        <v>0.72</v>
      </c>
      <c r="L158">
        <v>10.5</v>
      </c>
      <c r="M158">
        <v>5</v>
      </c>
    </row>
    <row r="159" spans="1:13" x14ac:dyDescent="0.25">
      <c r="A159">
        <v>158</v>
      </c>
      <c r="B159">
        <v>7.1</v>
      </c>
      <c r="C159">
        <v>0.43</v>
      </c>
      <c r="D159">
        <v>0.42</v>
      </c>
      <c r="E159">
        <v>5.5</v>
      </c>
      <c r="F159">
        <v>7.0999999999999994E-2</v>
      </c>
      <c r="G159">
        <v>28</v>
      </c>
      <c r="H159">
        <v>128</v>
      </c>
      <c r="I159">
        <v>0.99729999999999996</v>
      </c>
      <c r="J159">
        <v>3.42</v>
      </c>
      <c r="K159">
        <v>0.71</v>
      </c>
      <c r="L159">
        <v>10.5</v>
      </c>
      <c r="M159">
        <v>5</v>
      </c>
    </row>
    <row r="160" spans="1:13" x14ac:dyDescent="0.25">
      <c r="A160">
        <v>159</v>
      </c>
      <c r="B160">
        <v>7.1</v>
      </c>
      <c r="C160">
        <v>0.68</v>
      </c>
      <c r="D160">
        <v>0</v>
      </c>
      <c r="E160">
        <v>2.2000000000000002</v>
      </c>
      <c r="F160">
        <v>7.2999999999999995E-2</v>
      </c>
      <c r="G160">
        <v>12</v>
      </c>
      <c r="H160">
        <v>22</v>
      </c>
      <c r="I160">
        <v>0.99690000000000001</v>
      </c>
      <c r="J160">
        <v>3.48</v>
      </c>
      <c r="K160">
        <v>0.5</v>
      </c>
      <c r="L160">
        <v>9.3000000000000007</v>
      </c>
      <c r="M160">
        <v>5</v>
      </c>
    </row>
    <row r="161" spans="1:13" x14ac:dyDescent="0.25">
      <c r="A161">
        <v>160</v>
      </c>
      <c r="B161">
        <v>6.8</v>
      </c>
      <c r="C161">
        <v>0.6</v>
      </c>
      <c r="D161">
        <v>0.18</v>
      </c>
      <c r="E161">
        <v>1.9</v>
      </c>
      <c r="F161">
        <v>7.9000000000000001E-2</v>
      </c>
      <c r="G161">
        <v>18</v>
      </c>
      <c r="H161">
        <v>86</v>
      </c>
      <c r="I161">
        <v>0.99680000000000002</v>
      </c>
      <c r="J161">
        <v>3.59</v>
      </c>
      <c r="K161">
        <v>0.56999999999999995</v>
      </c>
      <c r="L161">
        <v>9.3000000000000007</v>
      </c>
      <c r="M161">
        <v>6</v>
      </c>
    </row>
    <row r="162" spans="1:13" x14ac:dyDescent="0.25">
      <c r="A162">
        <v>161</v>
      </c>
      <c r="B162">
        <v>7.6</v>
      </c>
      <c r="C162">
        <v>0.95</v>
      </c>
      <c r="D162">
        <v>0.03</v>
      </c>
      <c r="E162">
        <v>2</v>
      </c>
      <c r="F162">
        <v>0.09</v>
      </c>
      <c r="G162">
        <v>7</v>
      </c>
      <c r="H162">
        <v>20</v>
      </c>
      <c r="I162">
        <v>0.99590000000000001</v>
      </c>
      <c r="J162">
        <v>3.2</v>
      </c>
      <c r="K162">
        <v>0.56000000000000005</v>
      </c>
      <c r="L162">
        <v>9.6</v>
      </c>
      <c r="M162">
        <v>5</v>
      </c>
    </row>
    <row r="163" spans="1:13" x14ac:dyDescent="0.25">
      <c r="A163">
        <v>162</v>
      </c>
      <c r="B163">
        <v>7.6</v>
      </c>
      <c r="C163">
        <v>0.68</v>
      </c>
      <c r="D163">
        <v>0.02</v>
      </c>
      <c r="E163">
        <v>1.3</v>
      </c>
      <c r="F163">
        <v>7.1999999999999995E-2</v>
      </c>
      <c r="G163">
        <v>9</v>
      </c>
      <c r="H163">
        <v>20</v>
      </c>
      <c r="I163">
        <v>0.99650000000000005</v>
      </c>
      <c r="J163">
        <v>3.17</v>
      </c>
      <c r="K163">
        <v>1.08</v>
      </c>
      <c r="L163">
        <v>9.1999999999999993</v>
      </c>
      <c r="M163">
        <v>4</v>
      </c>
    </row>
    <row r="164" spans="1:13" x14ac:dyDescent="0.25">
      <c r="A164">
        <v>163</v>
      </c>
      <c r="B164">
        <v>7.8</v>
      </c>
      <c r="C164">
        <v>0.53</v>
      </c>
      <c r="D164">
        <v>0.04</v>
      </c>
      <c r="E164">
        <v>1.7</v>
      </c>
      <c r="F164">
        <v>7.5999999999999998E-2</v>
      </c>
      <c r="G164">
        <v>17</v>
      </c>
      <c r="H164">
        <v>31</v>
      </c>
      <c r="I164">
        <v>0.99639999999999995</v>
      </c>
      <c r="J164">
        <v>3.33</v>
      </c>
      <c r="K164">
        <v>0.56000000000000005</v>
      </c>
      <c r="L164">
        <v>10</v>
      </c>
      <c r="M164">
        <v>6</v>
      </c>
    </row>
    <row r="165" spans="1:13" x14ac:dyDescent="0.25">
      <c r="A165">
        <v>164</v>
      </c>
      <c r="B165">
        <v>7.4</v>
      </c>
      <c r="C165">
        <v>0.6</v>
      </c>
      <c r="D165">
        <v>0.26</v>
      </c>
      <c r="E165">
        <v>7.3</v>
      </c>
      <c r="F165">
        <v>7.0000000000000007E-2</v>
      </c>
      <c r="G165">
        <v>36</v>
      </c>
      <c r="H165">
        <v>121</v>
      </c>
      <c r="I165">
        <v>0.99819999999999998</v>
      </c>
      <c r="J165">
        <v>3.37</v>
      </c>
      <c r="K165">
        <v>0.49</v>
      </c>
      <c r="L165">
        <v>9.4</v>
      </c>
      <c r="M165">
        <v>5</v>
      </c>
    </row>
    <row r="166" spans="1:13" x14ac:dyDescent="0.25">
      <c r="A166">
        <v>165</v>
      </c>
      <c r="B166">
        <v>7.3</v>
      </c>
      <c r="C166">
        <v>0.59</v>
      </c>
      <c r="D166">
        <v>0.26</v>
      </c>
      <c r="E166">
        <v>7.2</v>
      </c>
      <c r="F166">
        <v>7.0000000000000007E-2</v>
      </c>
      <c r="G166">
        <v>35</v>
      </c>
      <c r="H166">
        <v>121</v>
      </c>
      <c r="I166">
        <v>0.99809999999999999</v>
      </c>
      <c r="J166">
        <v>3.37</v>
      </c>
      <c r="K166">
        <v>0.49</v>
      </c>
      <c r="L166">
        <v>9.4</v>
      </c>
      <c r="M166">
        <v>5</v>
      </c>
    </row>
    <row r="167" spans="1:13" x14ac:dyDescent="0.25">
      <c r="A167">
        <v>166</v>
      </c>
      <c r="B167">
        <v>7.8</v>
      </c>
      <c r="C167">
        <v>0.63</v>
      </c>
      <c r="D167">
        <v>0.48</v>
      </c>
      <c r="E167">
        <v>1.7</v>
      </c>
      <c r="F167">
        <v>0.1</v>
      </c>
      <c r="G167">
        <v>14</v>
      </c>
      <c r="H167">
        <v>96</v>
      </c>
      <c r="I167">
        <v>0.99609999999999999</v>
      </c>
      <c r="J167">
        <v>3.19</v>
      </c>
      <c r="K167">
        <v>0.62</v>
      </c>
      <c r="L167">
        <v>9.5</v>
      </c>
      <c r="M167">
        <v>5</v>
      </c>
    </row>
    <row r="168" spans="1:13" x14ac:dyDescent="0.25">
      <c r="A168">
        <v>167</v>
      </c>
      <c r="B168">
        <v>6.8</v>
      </c>
      <c r="C168">
        <v>0.64</v>
      </c>
      <c r="D168">
        <v>0.1</v>
      </c>
      <c r="E168">
        <v>2.1</v>
      </c>
      <c r="F168">
        <v>8.5000000000000006E-2</v>
      </c>
      <c r="G168">
        <v>18</v>
      </c>
      <c r="H168">
        <v>101</v>
      </c>
      <c r="I168">
        <v>0.99560000000000004</v>
      </c>
      <c r="J168">
        <v>3.34</v>
      </c>
      <c r="K168">
        <v>0.52</v>
      </c>
      <c r="L168">
        <v>10.199999999999999</v>
      </c>
      <c r="M168">
        <v>5</v>
      </c>
    </row>
    <row r="169" spans="1:13" x14ac:dyDescent="0.25">
      <c r="A169">
        <v>168</v>
      </c>
      <c r="B169">
        <v>7.3</v>
      </c>
      <c r="C169">
        <v>0.55000000000000004</v>
      </c>
      <c r="D169">
        <v>0.03</v>
      </c>
      <c r="E169">
        <v>1.6</v>
      </c>
      <c r="F169">
        <v>7.1999999999999995E-2</v>
      </c>
      <c r="G169">
        <v>17</v>
      </c>
      <c r="H169">
        <v>42</v>
      </c>
      <c r="I169">
        <v>0.99560000000000004</v>
      </c>
      <c r="J169">
        <v>3.37</v>
      </c>
      <c r="K169">
        <v>0.48</v>
      </c>
      <c r="L169">
        <v>9</v>
      </c>
      <c r="M169">
        <v>4</v>
      </c>
    </row>
    <row r="170" spans="1:13" x14ac:dyDescent="0.25">
      <c r="A170">
        <v>169</v>
      </c>
      <c r="B170">
        <v>6.8</v>
      </c>
      <c r="C170">
        <v>0.63</v>
      </c>
      <c r="D170">
        <v>7.0000000000000007E-2</v>
      </c>
      <c r="E170">
        <v>2.1</v>
      </c>
      <c r="F170">
        <v>8.8999999999999996E-2</v>
      </c>
      <c r="G170">
        <v>11</v>
      </c>
      <c r="H170">
        <v>44</v>
      </c>
      <c r="I170">
        <v>0.99529999999999996</v>
      </c>
      <c r="J170">
        <v>3.47</v>
      </c>
      <c r="K170">
        <v>0.55000000000000004</v>
      </c>
      <c r="L170">
        <v>10.4</v>
      </c>
      <c r="M170">
        <v>6</v>
      </c>
    </row>
    <row r="171" spans="1:13" x14ac:dyDescent="0.25">
      <c r="A171">
        <v>170</v>
      </c>
      <c r="B171">
        <v>7.5</v>
      </c>
      <c r="C171">
        <v>0.70499999999999996</v>
      </c>
      <c r="D171">
        <v>0.24</v>
      </c>
      <c r="E171">
        <v>1.8</v>
      </c>
      <c r="F171">
        <v>0.36</v>
      </c>
      <c r="G171">
        <v>15</v>
      </c>
      <c r="H171">
        <v>63</v>
      </c>
      <c r="I171">
        <v>0.99639999999999995</v>
      </c>
      <c r="J171">
        <v>3</v>
      </c>
      <c r="K171">
        <v>1.59</v>
      </c>
      <c r="L171">
        <v>9.5</v>
      </c>
      <c r="M171">
        <v>5</v>
      </c>
    </row>
    <row r="172" spans="1:13" x14ac:dyDescent="0.25">
      <c r="A172">
        <v>171</v>
      </c>
      <c r="B172">
        <v>7.9</v>
      </c>
      <c r="C172">
        <v>0.88500000000000001</v>
      </c>
      <c r="D172">
        <v>0.03</v>
      </c>
      <c r="E172">
        <v>1.8</v>
      </c>
      <c r="F172">
        <v>5.7999999999999899E-2</v>
      </c>
      <c r="G172">
        <v>4</v>
      </c>
      <c r="H172">
        <v>8</v>
      </c>
      <c r="I172">
        <v>0.99719999999999998</v>
      </c>
      <c r="J172">
        <v>3.36</v>
      </c>
      <c r="K172">
        <v>0.33</v>
      </c>
      <c r="L172">
        <v>9.1</v>
      </c>
      <c r="M172">
        <v>4</v>
      </c>
    </row>
    <row r="173" spans="1:13" x14ac:dyDescent="0.25">
      <c r="A173">
        <v>172</v>
      </c>
      <c r="B173">
        <v>8</v>
      </c>
      <c r="C173">
        <v>0.42</v>
      </c>
      <c r="D173">
        <v>0.17</v>
      </c>
      <c r="E173">
        <v>2</v>
      </c>
      <c r="F173">
        <v>7.2999999999999995E-2</v>
      </c>
      <c r="G173">
        <v>6</v>
      </c>
      <c r="H173">
        <v>18</v>
      </c>
      <c r="I173">
        <v>0.99719999999999998</v>
      </c>
      <c r="J173">
        <v>3.29</v>
      </c>
      <c r="K173">
        <v>0.61</v>
      </c>
      <c r="L173">
        <v>9.1999999999999993</v>
      </c>
      <c r="M173">
        <v>6</v>
      </c>
    </row>
    <row r="174" spans="1:13" x14ac:dyDescent="0.25">
      <c r="A174">
        <v>173</v>
      </c>
      <c r="B174">
        <v>8</v>
      </c>
      <c r="C174">
        <v>0.42</v>
      </c>
      <c r="D174">
        <v>0.17</v>
      </c>
      <c r="E174">
        <v>2</v>
      </c>
      <c r="F174">
        <v>7.2999999999999995E-2</v>
      </c>
      <c r="G174">
        <v>6</v>
      </c>
      <c r="H174">
        <v>18</v>
      </c>
      <c r="I174">
        <v>0.99719999999999998</v>
      </c>
      <c r="J174">
        <v>3.29</v>
      </c>
      <c r="K174">
        <v>0.61</v>
      </c>
      <c r="L174">
        <v>9.1999999999999993</v>
      </c>
      <c r="M174">
        <v>6</v>
      </c>
    </row>
    <row r="175" spans="1:13" x14ac:dyDescent="0.25">
      <c r="A175">
        <v>174</v>
      </c>
      <c r="B175">
        <v>7.4</v>
      </c>
      <c r="C175">
        <v>0.62</v>
      </c>
      <c r="D175">
        <v>0.05</v>
      </c>
      <c r="E175">
        <v>1.9</v>
      </c>
      <c r="F175">
        <v>6.8000000000000005E-2</v>
      </c>
      <c r="G175">
        <v>24</v>
      </c>
      <c r="H175">
        <v>42</v>
      </c>
      <c r="I175">
        <v>0.99609999999999999</v>
      </c>
      <c r="J175">
        <v>3.42</v>
      </c>
      <c r="K175">
        <v>0.56999999999999995</v>
      </c>
      <c r="L175">
        <v>11.5</v>
      </c>
      <c r="M175">
        <v>6</v>
      </c>
    </row>
    <row r="176" spans="1:13" x14ac:dyDescent="0.25">
      <c r="A176">
        <v>175</v>
      </c>
      <c r="B176">
        <v>7.3</v>
      </c>
      <c r="C176">
        <v>0.38</v>
      </c>
      <c r="D176">
        <v>0.21</v>
      </c>
      <c r="E176">
        <v>2</v>
      </c>
      <c r="F176">
        <v>0.08</v>
      </c>
      <c r="G176">
        <v>7</v>
      </c>
      <c r="H176">
        <v>35</v>
      </c>
      <c r="I176">
        <v>0.99609999999999999</v>
      </c>
      <c r="J176">
        <v>3.33</v>
      </c>
      <c r="K176">
        <v>0.47</v>
      </c>
      <c r="L176">
        <v>9.5</v>
      </c>
      <c r="M176">
        <v>5</v>
      </c>
    </row>
    <row r="177" spans="1:13" x14ac:dyDescent="0.25">
      <c r="A177">
        <v>176</v>
      </c>
      <c r="B177">
        <v>6.9</v>
      </c>
      <c r="C177">
        <v>0.5</v>
      </c>
      <c r="D177">
        <v>0.04</v>
      </c>
      <c r="E177">
        <v>1.5</v>
      </c>
      <c r="F177">
        <v>8.5000000000000006E-2</v>
      </c>
      <c r="G177">
        <v>19</v>
      </c>
      <c r="H177">
        <v>49</v>
      </c>
      <c r="I177">
        <v>0.99580000000000002</v>
      </c>
      <c r="J177">
        <v>3.35</v>
      </c>
      <c r="K177">
        <v>0.78</v>
      </c>
      <c r="L177">
        <v>9.5</v>
      </c>
      <c r="M177">
        <v>5</v>
      </c>
    </row>
    <row r="178" spans="1:13" x14ac:dyDescent="0.25">
      <c r="A178">
        <v>177</v>
      </c>
      <c r="B178">
        <v>7.3</v>
      </c>
      <c r="C178">
        <v>0.38</v>
      </c>
      <c r="D178">
        <v>0.21</v>
      </c>
      <c r="E178">
        <v>2</v>
      </c>
      <c r="F178">
        <v>0.08</v>
      </c>
      <c r="G178">
        <v>7</v>
      </c>
      <c r="H178">
        <v>35</v>
      </c>
      <c r="I178">
        <v>0.99609999999999999</v>
      </c>
      <c r="J178">
        <v>3.33</v>
      </c>
      <c r="K178">
        <v>0.47</v>
      </c>
      <c r="L178">
        <v>9.5</v>
      </c>
      <c r="M178">
        <v>5</v>
      </c>
    </row>
    <row r="179" spans="1:13" x14ac:dyDescent="0.25">
      <c r="A179">
        <v>178</v>
      </c>
      <c r="B179">
        <v>7.5</v>
      </c>
      <c r="C179">
        <v>0.52</v>
      </c>
      <c r="D179">
        <v>0.42</v>
      </c>
      <c r="E179">
        <v>2.2999999999999998</v>
      </c>
      <c r="F179">
        <v>8.6999999999999994E-2</v>
      </c>
      <c r="G179">
        <v>8</v>
      </c>
      <c r="H179">
        <v>38</v>
      </c>
      <c r="I179">
        <v>0.99719999999999998</v>
      </c>
      <c r="J179">
        <v>3.58</v>
      </c>
      <c r="K179">
        <v>0.61</v>
      </c>
      <c r="L179">
        <v>10.5</v>
      </c>
      <c r="M179">
        <v>6</v>
      </c>
    </row>
    <row r="180" spans="1:13" x14ac:dyDescent="0.25">
      <c r="A180">
        <v>179</v>
      </c>
      <c r="B180">
        <v>7</v>
      </c>
      <c r="C180">
        <v>0.80500000000000005</v>
      </c>
      <c r="D180">
        <v>0</v>
      </c>
      <c r="E180">
        <v>2.5</v>
      </c>
      <c r="F180">
        <v>6.8000000000000005E-2</v>
      </c>
      <c r="G180">
        <v>7</v>
      </c>
      <c r="H180">
        <v>20</v>
      </c>
      <c r="I180">
        <v>0.99690000000000001</v>
      </c>
      <c r="J180">
        <v>3.48</v>
      </c>
      <c r="K180">
        <v>0.56000000000000005</v>
      </c>
      <c r="L180">
        <v>9.6</v>
      </c>
      <c r="M180">
        <v>5</v>
      </c>
    </row>
    <row r="181" spans="1:13" x14ac:dyDescent="0.25">
      <c r="A181">
        <v>180</v>
      </c>
      <c r="B181">
        <v>8.8000000000000007</v>
      </c>
      <c r="C181">
        <v>0.61</v>
      </c>
      <c r="D181">
        <v>0.14000000000000001</v>
      </c>
      <c r="E181">
        <v>2.4</v>
      </c>
      <c r="F181">
        <v>6.7000000000000004E-2</v>
      </c>
      <c r="G181">
        <v>10</v>
      </c>
      <c r="H181">
        <v>42</v>
      </c>
      <c r="I181">
        <v>0.99690000000000001</v>
      </c>
      <c r="J181">
        <v>3.19</v>
      </c>
      <c r="K181">
        <v>0.59</v>
      </c>
      <c r="L181">
        <v>9.5</v>
      </c>
      <c r="M181">
        <v>5</v>
      </c>
    </row>
    <row r="182" spans="1:13" x14ac:dyDescent="0.25">
      <c r="A182">
        <v>181</v>
      </c>
      <c r="B182">
        <v>8.8000000000000007</v>
      </c>
      <c r="C182">
        <v>0.61</v>
      </c>
      <c r="D182">
        <v>0.14000000000000001</v>
      </c>
      <c r="E182">
        <v>2.4</v>
      </c>
      <c r="F182">
        <v>6.7000000000000004E-2</v>
      </c>
      <c r="G182">
        <v>10</v>
      </c>
      <c r="H182">
        <v>42</v>
      </c>
      <c r="I182">
        <v>0.99690000000000001</v>
      </c>
      <c r="J182">
        <v>3.19</v>
      </c>
      <c r="K182">
        <v>0.59</v>
      </c>
      <c r="L182">
        <v>9.5</v>
      </c>
      <c r="M182">
        <v>5</v>
      </c>
    </row>
    <row r="183" spans="1:13" x14ac:dyDescent="0.25">
      <c r="A183">
        <v>182</v>
      </c>
      <c r="B183">
        <v>8.9</v>
      </c>
      <c r="C183">
        <v>0.61</v>
      </c>
      <c r="D183">
        <v>0.49</v>
      </c>
      <c r="E183">
        <v>2</v>
      </c>
      <c r="F183">
        <v>0.27</v>
      </c>
      <c r="G183">
        <v>23</v>
      </c>
      <c r="H183">
        <v>110</v>
      </c>
      <c r="I183">
        <v>0.99719999999999998</v>
      </c>
      <c r="J183">
        <v>3.12</v>
      </c>
      <c r="K183">
        <v>1.02</v>
      </c>
      <c r="L183">
        <v>9.3000000000000007</v>
      </c>
      <c r="M183">
        <v>5</v>
      </c>
    </row>
    <row r="184" spans="1:13" x14ac:dyDescent="0.25">
      <c r="A184">
        <v>183</v>
      </c>
      <c r="B184">
        <v>7.2</v>
      </c>
      <c r="C184">
        <v>0.73</v>
      </c>
      <c r="D184">
        <v>0.02</v>
      </c>
      <c r="E184">
        <v>2.5</v>
      </c>
      <c r="F184">
        <v>7.5999999999999998E-2</v>
      </c>
      <c r="G184">
        <v>16</v>
      </c>
      <c r="H184">
        <v>42</v>
      </c>
      <c r="I184">
        <v>0.99719999999999998</v>
      </c>
      <c r="J184">
        <v>3.44</v>
      </c>
      <c r="K184">
        <v>0.52</v>
      </c>
      <c r="L184">
        <v>9.3000000000000007</v>
      </c>
      <c r="M184">
        <v>5</v>
      </c>
    </row>
    <row r="185" spans="1:13" x14ac:dyDescent="0.25">
      <c r="A185">
        <v>184</v>
      </c>
      <c r="B185">
        <v>6.8</v>
      </c>
      <c r="C185">
        <v>0.61</v>
      </c>
      <c r="D185">
        <v>0.2</v>
      </c>
      <c r="E185">
        <v>1.8</v>
      </c>
      <c r="F185">
        <v>7.6999999999999999E-2</v>
      </c>
      <c r="G185">
        <v>11</v>
      </c>
      <c r="H185">
        <v>65</v>
      </c>
      <c r="I185">
        <v>0.99709999999999999</v>
      </c>
      <c r="J185">
        <v>3.54</v>
      </c>
      <c r="K185">
        <v>0.57999999999999996</v>
      </c>
      <c r="L185">
        <v>9.3000000000000007</v>
      </c>
      <c r="M185">
        <v>5</v>
      </c>
    </row>
    <row r="186" spans="1:13" x14ac:dyDescent="0.25">
      <c r="A186">
        <v>185</v>
      </c>
      <c r="B186">
        <v>6.7</v>
      </c>
      <c r="C186">
        <v>0.62</v>
      </c>
      <c r="D186">
        <v>0.21</v>
      </c>
      <c r="E186">
        <v>1.9</v>
      </c>
      <c r="F186">
        <v>7.9000000000000001E-2</v>
      </c>
      <c r="G186">
        <v>8</v>
      </c>
      <c r="H186">
        <v>62</v>
      </c>
      <c r="I186">
        <v>0.997</v>
      </c>
      <c r="J186">
        <v>3.52</v>
      </c>
      <c r="K186">
        <v>0.57999999999999996</v>
      </c>
      <c r="L186">
        <v>9.3000000000000007</v>
      </c>
      <c r="M186">
        <v>6</v>
      </c>
    </row>
    <row r="187" spans="1:13" x14ac:dyDescent="0.25">
      <c r="A187">
        <v>186</v>
      </c>
      <c r="B187">
        <v>8.9</v>
      </c>
      <c r="C187">
        <v>0.31</v>
      </c>
      <c r="D187">
        <v>0.56999999999999995</v>
      </c>
      <c r="E187">
        <v>2</v>
      </c>
      <c r="F187">
        <v>0.111</v>
      </c>
      <c r="G187">
        <v>26</v>
      </c>
      <c r="H187">
        <v>85</v>
      </c>
      <c r="I187">
        <v>0.99709999999999999</v>
      </c>
      <c r="J187">
        <v>3.26</v>
      </c>
      <c r="K187">
        <v>0.53</v>
      </c>
      <c r="L187">
        <v>9.6999999999999993</v>
      </c>
      <c r="M187">
        <v>5</v>
      </c>
    </row>
    <row r="188" spans="1:13" x14ac:dyDescent="0.25">
      <c r="A188">
        <v>187</v>
      </c>
      <c r="B188">
        <v>7.4</v>
      </c>
      <c r="C188">
        <v>0.39</v>
      </c>
      <c r="D188">
        <v>0.48</v>
      </c>
      <c r="E188">
        <v>2</v>
      </c>
      <c r="F188">
        <v>8.1999999999999906E-2</v>
      </c>
      <c r="G188">
        <v>14</v>
      </c>
      <c r="H188">
        <v>67</v>
      </c>
      <c r="I188">
        <v>0.99719999999999998</v>
      </c>
      <c r="J188">
        <v>3.34</v>
      </c>
      <c r="K188">
        <v>0.55000000000000004</v>
      </c>
      <c r="L188">
        <v>9.1999999999999993</v>
      </c>
      <c r="M188">
        <v>5</v>
      </c>
    </row>
    <row r="189" spans="1:13" x14ac:dyDescent="0.25">
      <c r="A189">
        <v>188</v>
      </c>
      <c r="B189">
        <v>7.7</v>
      </c>
      <c r="C189">
        <v>0.70499999999999996</v>
      </c>
      <c r="D189">
        <v>0.1</v>
      </c>
      <c r="E189">
        <v>2.6</v>
      </c>
      <c r="F189">
        <v>8.4000000000000005E-2</v>
      </c>
      <c r="G189">
        <v>9</v>
      </c>
      <c r="H189">
        <v>26</v>
      </c>
      <c r="I189">
        <v>0.99760000000000004</v>
      </c>
      <c r="J189">
        <v>3.39</v>
      </c>
      <c r="K189">
        <v>0.49</v>
      </c>
      <c r="L189">
        <v>9.6999999999999993</v>
      </c>
      <c r="M189">
        <v>5</v>
      </c>
    </row>
    <row r="190" spans="1:13" x14ac:dyDescent="0.25">
      <c r="A190">
        <v>189</v>
      </c>
      <c r="B190">
        <v>7.9</v>
      </c>
      <c r="C190">
        <v>0.5</v>
      </c>
      <c r="D190">
        <v>0.33</v>
      </c>
      <c r="E190">
        <v>2</v>
      </c>
      <c r="F190">
        <v>8.4000000000000005E-2</v>
      </c>
      <c r="G190">
        <v>15</v>
      </c>
      <c r="H190">
        <v>143</v>
      </c>
      <c r="I190">
        <v>0.99680000000000002</v>
      </c>
      <c r="J190">
        <v>3.2</v>
      </c>
      <c r="K190">
        <v>0.55000000000000004</v>
      </c>
      <c r="L190">
        <v>9.5</v>
      </c>
      <c r="M190">
        <v>5</v>
      </c>
    </row>
    <row r="191" spans="1:13" x14ac:dyDescent="0.25">
      <c r="A191">
        <v>190</v>
      </c>
      <c r="B191">
        <v>7.9</v>
      </c>
      <c r="C191">
        <v>0.49</v>
      </c>
      <c r="D191">
        <v>0.32</v>
      </c>
      <c r="E191">
        <v>1.9</v>
      </c>
      <c r="F191">
        <v>8.1999999999999906E-2</v>
      </c>
      <c r="G191">
        <v>17</v>
      </c>
      <c r="H191">
        <v>144</v>
      </c>
      <c r="I191">
        <v>0.99680000000000002</v>
      </c>
      <c r="J191">
        <v>3.2</v>
      </c>
      <c r="K191">
        <v>0.55000000000000004</v>
      </c>
      <c r="L191">
        <v>9.5</v>
      </c>
      <c r="M191">
        <v>5</v>
      </c>
    </row>
    <row r="192" spans="1:13" x14ac:dyDescent="0.25">
      <c r="A192">
        <v>191</v>
      </c>
      <c r="B192">
        <v>8.1999999999999993</v>
      </c>
      <c r="C192">
        <v>0.5</v>
      </c>
      <c r="D192">
        <v>0.35</v>
      </c>
      <c r="E192">
        <v>2.9</v>
      </c>
      <c r="F192">
        <v>7.6999999999999999E-2</v>
      </c>
      <c r="G192">
        <v>21</v>
      </c>
      <c r="H192">
        <v>127</v>
      </c>
      <c r="I192">
        <v>0.99760000000000004</v>
      </c>
      <c r="J192">
        <v>3.23</v>
      </c>
      <c r="K192">
        <v>0.62</v>
      </c>
      <c r="L192">
        <v>9.4</v>
      </c>
      <c r="M192">
        <v>5</v>
      </c>
    </row>
    <row r="193" spans="1:13" x14ac:dyDescent="0.25">
      <c r="A193">
        <v>192</v>
      </c>
      <c r="B193">
        <v>6.4</v>
      </c>
      <c r="C193">
        <v>0.37</v>
      </c>
      <c r="D193">
        <v>0.25</v>
      </c>
      <c r="E193">
        <v>1.9</v>
      </c>
      <c r="F193">
        <v>7.3999999999999996E-2</v>
      </c>
      <c r="G193">
        <v>21</v>
      </c>
      <c r="H193">
        <v>49</v>
      </c>
      <c r="I193">
        <v>0.99739999999999995</v>
      </c>
      <c r="J193">
        <v>3.57</v>
      </c>
      <c r="K193">
        <v>0.62</v>
      </c>
      <c r="L193">
        <v>9.8000000000000007</v>
      </c>
      <c r="M193">
        <v>6</v>
      </c>
    </row>
    <row r="194" spans="1:13" x14ac:dyDescent="0.25">
      <c r="A194">
        <v>193</v>
      </c>
      <c r="B194">
        <v>6.8</v>
      </c>
      <c r="C194">
        <v>0.63</v>
      </c>
      <c r="D194">
        <v>0.12</v>
      </c>
      <c r="E194">
        <v>3.8</v>
      </c>
      <c r="F194">
        <v>9.9000000000000005E-2</v>
      </c>
      <c r="G194">
        <v>16</v>
      </c>
      <c r="H194">
        <v>126</v>
      </c>
      <c r="I194">
        <v>0.99690000000000001</v>
      </c>
      <c r="J194">
        <v>3.28</v>
      </c>
      <c r="K194">
        <v>0.61</v>
      </c>
      <c r="L194">
        <v>9.5</v>
      </c>
      <c r="M194">
        <v>5</v>
      </c>
    </row>
    <row r="195" spans="1:13" x14ac:dyDescent="0.25">
      <c r="A195">
        <v>194</v>
      </c>
      <c r="B195">
        <v>7.6</v>
      </c>
      <c r="C195">
        <v>0.55000000000000004</v>
      </c>
      <c r="D195">
        <v>0.21</v>
      </c>
      <c r="E195">
        <v>2.2000000000000002</v>
      </c>
      <c r="F195">
        <v>7.0999999999999994E-2</v>
      </c>
      <c r="G195">
        <v>7</v>
      </c>
      <c r="H195">
        <v>28</v>
      </c>
      <c r="I195">
        <v>0.99639999999999995</v>
      </c>
      <c r="J195">
        <v>3.28</v>
      </c>
      <c r="K195">
        <v>0.55000000000000004</v>
      </c>
      <c r="L195">
        <v>9.6999999999999993</v>
      </c>
      <c r="M195">
        <v>5</v>
      </c>
    </row>
    <row r="196" spans="1:13" x14ac:dyDescent="0.25">
      <c r="A196">
        <v>195</v>
      </c>
      <c r="B196">
        <v>7.6</v>
      </c>
      <c r="C196">
        <v>0.55000000000000004</v>
      </c>
      <c r="D196">
        <v>0.21</v>
      </c>
      <c r="E196">
        <v>2.2000000000000002</v>
      </c>
      <c r="F196">
        <v>7.0999999999999994E-2</v>
      </c>
      <c r="G196">
        <v>7</v>
      </c>
      <c r="H196">
        <v>28</v>
      </c>
      <c r="I196">
        <v>0.99639999999999995</v>
      </c>
      <c r="J196">
        <v>3.28</v>
      </c>
      <c r="K196">
        <v>0.55000000000000004</v>
      </c>
      <c r="L196">
        <v>9.6999999999999993</v>
      </c>
      <c r="M196">
        <v>5</v>
      </c>
    </row>
    <row r="197" spans="1:13" x14ac:dyDescent="0.25">
      <c r="A197">
        <v>196</v>
      </c>
      <c r="B197">
        <v>7.8</v>
      </c>
      <c r="C197">
        <v>0.59</v>
      </c>
      <c r="D197">
        <v>0.33</v>
      </c>
      <c r="E197">
        <v>2</v>
      </c>
      <c r="F197">
        <v>7.3999999999999996E-2</v>
      </c>
      <c r="G197">
        <v>24</v>
      </c>
      <c r="H197">
        <v>120</v>
      </c>
      <c r="I197">
        <v>0.99680000000000002</v>
      </c>
      <c r="J197">
        <v>3.25</v>
      </c>
      <c r="K197">
        <v>0.54</v>
      </c>
      <c r="L197">
        <v>9.4</v>
      </c>
      <c r="M197">
        <v>5</v>
      </c>
    </row>
    <row r="198" spans="1:13" x14ac:dyDescent="0.25">
      <c r="A198">
        <v>197</v>
      </c>
      <c r="B198">
        <v>7.3</v>
      </c>
      <c r="C198">
        <v>0.57999999999999996</v>
      </c>
      <c r="D198">
        <v>0.3</v>
      </c>
      <c r="E198">
        <v>2.4</v>
      </c>
      <c r="F198">
        <v>7.3999999999999996E-2</v>
      </c>
      <c r="G198">
        <v>15</v>
      </c>
      <c r="H198">
        <v>55</v>
      </c>
      <c r="I198">
        <v>0.99680000000000002</v>
      </c>
      <c r="J198">
        <v>3.46</v>
      </c>
      <c r="K198">
        <v>0.59</v>
      </c>
      <c r="L198">
        <v>10.199999999999999</v>
      </c>
      <c r="M198">
        <v>5</v>
      </c>
    </row>
    <row r="199" spans="1:13" x14ac:dyDescent="0.25">
      <c r="A199">
        <v>198</v>
      </c>
      <c r="B199">
        <v>11.5</v>
      </c>
      <c r="C199">
        <v>0.3</v>
      </c>
      <c r="D199">
        <v>0.6</v>
      </c>
      <c r="E199">
        <v>2</v>
      </c>
      <c r="F199">
        <v>6.7000000000000004E-2</v>
      </c>
      <c r="G199">
        <v>12</v>
      </c>
      <c r="H199">
        <v>27</v>
      </c>
      <c r="I199">
        <v>0.99809999999999999</v>
      </c>
      <c r="J199">
        <v>3.11</v>
      </c>
      <c r="K199">
        <v>0.97</v>
      </c>
      <c r="L199">
        <v>10.1</v>
      </c>
      <c r="M199">
        <v>6</v>
      </c>
    </row>
    <row r="200" spans="1:13" x14ac:dyDescent="0.25">
      <c r="A200">
        <v>199</v>
      </c>
      <c r="B200">
        <v>5.4</v>
      </c>
      <c r="C200">
        <v>0.83499999999999996</v>
      </c>
      <c r="D200">
        <v>0.08</v>
      </c>
      <c r="E200">
        <v>1.2</v>
      </c>
      <c r="F200">
        <v>4.5999999999999999E-2</v>
      </c>
      <c r="G200">
        <v>13</v>
      </c>
      <c r="H200">
        <v>93</v>
      </c>
      <c r="I200">
        <v>0.99239999999999995</v>
      </c>
      <c r="J200">
        <v>3.57</v>
      </c>
      <c r="K200">
        <v>0.85</v>
      </c>
      <c r="L200">
        <v>13</v>
      </c>
      <c r="M200">
        <v>7</v>
      </c>
    </row>
    <row r="201" spans="1:13" x14ac:dyDescent="0.25">
      <c r="A201">
        <v>200</v>
      </c>
      <c r="B201">
        <v>6.9</v>
      </c>
      <c r="C201">
        <v>1.0900000000000001</v>
      </c>
      <c r="D201">
        <v>0.06</v>
      </c>
      <c r="E201">
        <v>2.1</v>
      </c>
      <c r="F201">
        <v>6.0999999999999999E-2</v>
      </c>
      <c r="G201">
        <v>12</v>
      </c>
      <c r="H201">
        <v>31</v>
      </c>
      <c r="I201">
        <v>0.99480000000000002</v>
      </c>
      <c r="J201">
        <v>3.51</v>
      </c>
      <c r="K201">
        <v>0.43</v>
      </c>
      <c r="L201">
        <v>11.4</v>
      </c>
      <c r="M201">
        <v>4</v>
      </c>
    </row>
    <row r="202" spans="1:13" x14ac:dyDescent="0.25">
      <c r="A202">
        <v>201</v>
      </c>
      <c r="B202">
        <v>9.6</v>
      </c>
      <c r="C202">
        <v>0.32</v>
      </c>
      <c r="D202">
        <v>0.47</v>
      </c>
      <c r="E202">
        <v>1.4</v>
      </c>
      <c r="F202">
        <v>5.5999999999999897E-2</v>
      </c>
      <c r="G202">
        <v>9</v>
      </c>
      <c r="H202">
        <v>24</v>
      </c>
      <c r="I202">
        <v>0.99695</v>
      </c>
      <c r="J202">
        <v>3.22</v>
      </c>
      <c r="K202">
        <v>0.82</v>
      </c>
      <c r="L202">
        <v>10.3</v>
      </c>
      <c r="M202">
        <v>7</v>
      </c>
    </row>
    <row r="203" spans="1:13" x14ac:dyDescent="0.25">
      <c r="A203">
        <v>202</v>
      </c>
      <c r="B203">
        <v>8.8000000000000007</v>
      </c>
      <c r="C203">
        <v>0.37</v>
      </c>
      <c r="D203">
        <v>0.48</v>
      </c>
      <c r="E203">
        <v>2.1</v>
      </c>
      <c r="F203">
        <v>9.6999999999999906E-2</v>
      </c>
      <c r="G203">
        <v>39</v>
      </c>
      <c r="H203">
        <v>145</v>
      </c>
      <c r="I203">
        <v>0.99750000000000005</v>
      </c>
      <c r="J203">
        <v>3.04</v>
      </c>
      <c r="K203">
        <v>1.03</v>
      </c>
      <c r="L203">
        <v>9.3000000000000007</v>
      </c>
      <c r="M203">
        <v>5</v>
      </c>
    </row>
    <row r="204" spans="1:13" x14ac:dyDescent="0.25">
      <c r="A204">
        <v>203</v>
      </c>
      <c r="B204">
        <v>6.8</v>
      </c>
      <c r="C204">
        <v>0.5</v>
      </c>
      <c r="D204">
        <v>0.11</v>
      </c>
      <c r="E204">
        <v>1.5</v>
      </c>
      <c r="F204">
        <v>7.4999999999999997E-2</v>
      </c>
      <c r="G204">
        <v>16</v>
      </c>
      <c r="H204">
        <v>49</v>
      </c>
      <c r="I204">
        <v>0.99544999999999995</v>
      </c>
      <c r="J204">
        <v>3.36</v>
      </c>
      <c r="K204">
        <v>0.79</v>
      </c>
      <c r="L204">
        <v>9.5</v>
      </c>
      <c r="M204">
        <v>5</v>
      </c>
    </row>
    <row r="205" spans="1:13" x14ac:dyDescent="0.25">
      <c r="A205">
        <v>204</v>
      </c>
      <c r="B205">
        <v>7</v>
      </c>
      <c r="C205">
        <v>0.42</v>
      </c>
      <c r="D205">
        <v>0.35</v>
      </c>
      <c r="E205">
        <v>1.6</v>
      </c>
      <c r="F205">
        <v>8.7999999999999995E-2</v>
      </c>
      <c r="G205">
        <v>16</v>
      </c>
      <c r="H205">
        <v>39</v>
      </c>
      <c r="I205">
        <v>0.99609999999999999</v>
      </c>
      <c r="J205">
        <v>3.34</v>
      </c>
      <c r="K205">
        <v>0.55000000000000004</v>
      </c>
      <c r="L205">
        <v>9.1999999999999993</v>
      </c>
      <c r="M205">
        <v>5</v>
      </c>
    </row>
    <row r="206" spans="1:13" x14ac:dyDescent="0.25">
      <c r="A206">
        <v>205</v>
      </c>
      <c r="B206">
        <v>7</v>
      </c>
      <c r="C206">
        <v>0.43</v>
      </c>
      <c r="D206">
        <v>0.36</v>
      </c>
      <c r="E206">
        <v>1.6</v>
      </c>
      <c r="F206">
        <v>8.8999999999999996E-2</v>
      </c>
      <c r="G206">
        <v>14</v>
      </c>
      <c r="H206">
        <v>37</v>
      </c>
      <c r="I206">
        <v>0.99614999999999998</v>
      </c>
      <c r="J206">
        <v>3.34</v>
      </c>
      <c r="K206">
        <v>0.56000000000000005</v>
      </c>
      <c r="L206">
        <v>9.1999999999999993</v>
      </c>
      <c r="M206">
        <v>6</v>
      </c>
    </row>
    <row r="207" spans="1:13" x14ac:dyDescent="0.25">
      <c r="A207">
        <v>206</v>
      </c>
      <c r="B207">
        <v>12.8</v>
      </c>
      <c r="C207">
        <v>0.3</v>
      </c>
      <c r="D207">
        <v>0.74</v>
      </c>
      <c r="E207">
        <v>2.6</v>
      </c>
      <c r="F207">
        <v>9.5000000000000001E-2</v>
      </c>
      <c r="G207">
        <v>9</v>
      </c>
      <c r="H207">
        <v>28</v>
      </c>
      <c r="I207">
        <v>0.99939999999999996</v>
      </c>
      <c r="J207">
        <v>3.2</v>
      </c>
      <c r="K207">
        <v>0.77</v>
      </c>
      <c r="L207">
        <v>10.8</v>
      </c>
      <c r="M207">
        <v>7</v>
      </c>
    </row>
    <row r="208" spans="1:13" x14ac:dyDescent="0.25">
      <c r="A208">
        <v>207</v>
      </c>
      <c r="B208">
        <v>12.8</v>
      </c>
      <c r="C208">
        <v>0.3</v>
      </c>
      <c r="D208">
        <v>0.74</v>
      </c>
      <c r="E208">
        <v>2.6</v>
      </c>
      <c r="F208">
        <v>9.5000000000000001E-2</v>
      </c>
      <c r="G208">
        <v>9</v>
      </c>
      <c r="H208">
        <v>28</v>
      </c>
      <c r="I208">
        <v>0.99939999999999996</v>
      </c>
      <c r="J208">
        <v>3.2</v>
      </c>
      <c r="K208">
        <v>0.77</v>
      </c>
      <c r="L208">
        <v>10.8</v>
      </c>
      <c r="M208">
        <v>7</v>
      </c>
    </row>
    <row r="209" spans="1:13" x14ac:dyDescent="0.25">
      <c r="A209">
        <v>208</v>
      </c>
      <c r="B209">
        <v>7.8</v>
      </c>
      <c r="C209">
        <v>0.56999999999999995</v>
      </c>
      <c r="D209">
        <v>0.31</v>
      </c>
      <c r="E209">
        <v>1.8</v>
      </c>
      <c r="F209">
        <v>6.9000000000000006E-2</v>
      </c>
      <c r="G209">
        <v>26</v>
      </c>
      <c r="H209">
        <v>120</v>
      </c>
      <c r="I209">
        <v>0.99624999999999997</v>
      </c>
      <c r="J209">
        <v>3.29</v>
      </c>
      <c r="K209">
        <v>0.53</v>
      </c>
      <c r="L209">
        <v>9.3000000000000007</v>
      </c>
      <c r="M209">
        <v>5</v>
      </c>
    </row>
    <row r="210" spans="1:13" x14ac:dyDescent="0.25">
      <c r="A210">
        <v>209</v>
      </c>
      <c r="B210">
        <v>7.8</v>
      </c>
      <c r="C210">
        <v>0.44</v>
      </c>
      <c r="D210">
        <v>0.28000000000000003</v>
      </c>
      <c r="E210">
        <v>2.7</v>
      </c>
      <c r="F210">
        <v>0.1</v>
      </c>
      <c r="G210">
        <v>18</v>
      </c>
      <c r="H210">
        <v>95</v>
      </c>
      <c r="I210">
        <v>0.99660000000000004</v>
      </c>
      <c r="J210">
        <v>3.22</v>
      </c>
      <c r="K210">
        <v>0.67</v>
      </c>
      <c r="L210">
        <v>9.4</v>
      </c>
      <c r="M210">
        <v>5</v>
      </c>
    </row>
    <row r="211" spans="1:13" x14ac:dyDescent="0.25">
      <c r="A211">
        <v>210</v>
      </c>
      <c r="B211">
        <v>11</v>
      </c>
      <c r="C211">
        <v>0.3</v>
      </c>
      <c r="D211">
        <v>0.57999999999999996</v>
      </c>
      <c r="E211">
        <v>2.1</v>
      </c>
      <c r="F211">
        <v>5.3999999999999999E-2</v>
      </c>
      <c r="G211">
        <v>7</v>
      </c>
      <c r="H211">
        <v>19</v>
      </c>
      <c r="I211">
        <v>0.998</v>
      </c>
      <c r="J211">
        <v>3.31</v>
      </c>
      <c r="K211">
        <v>0.88</v>
      </c>
      <c r="L211">
        <v>10.5</v>
      </c>
      <c r="M211">
        <v>7</v>
      </c>
    </row>
    <row r="212" spans="1:13" x14ac:dyDescent="0.25">
      <c r="A212">
        <v>211</v>
      </c>
      <c r="B212">
        <v>9.6999999999999993</v>
      </c>
      <c r="C212">
        <v>0.53</v>
      </c>
      <c r="D212">
        <v>0.6</v>
      </c>
      <c r="E212">
        <v>2</v>
      </c>
      <c r="F212">
        <v>3.9E-2</v>
      </c>
      <c r="G212">
        <v>5</v>
      </c>
      <c r="H212">
        <v>19</v>
      </c>
      <c r="I212">
        <v>0.99585000000000001</v>
      </c>
      <c r="J212">
        <v>3.3</v>
      </c>
      <c r="K212">
        <v>0.86</v>
      </c>
      <c r="L212">
        <v>12.4</v>
      </c>
      <c r="M212">
        <v>6</v>
      </c>
    </row>
    <row r="213" spans="1:13" x14ac:dyDescent="0.25">
      <c r="A213">
        <v>212</v>
      </c>
      <c r="B213">
        <v>8</v>
      </c>
      <c r="C213">
        <v>0.72499999999999998</v>
      </c>
      <c r="D213">
        <v>0.24</v>
      </c>
      <c r="E213">
        <v>2.8</v>
      </c>
      <c r="F213">
        <v>8.3000000000000004E-2</v>
      </c>
      <c r="G213">
        <v>10</v>
      </c>
      <c r="H213">
        <v>62</v>
      </c>
      <c r="I213">
        <v>0.99685000000000001</v>
      </c>
      <c r="J213">
        <v>3.35</v>
      </c>
      <c r="K213">
        <v>0.56000000000000005</v>
      </c>
      <c r="L213">
        <v>10</v>
      </c>
      <c r="M213">
        <v>6</v>
      </c>
    </row>
    <row r="214" spans="1:13" x14ac:dyDescent="0.25">
      <c r="A214">
        <v>213</v>
      </c>
      <c r="B214">
        <v>11.6</v>
      </c>
      <c r="C214">
        <v>0.44</v>
      </c>
      <c r="D214">
        <v>0.64</v>
      </c>
      <c r="E214">
        <v>2.1</v>
      </c>
      <c r="F214">
        <v>5.8999999999999997E-2</v>
      </c>
      <c r="G214">
        <v>5</v>
      </c>
      <c r="H214">
        <v>15</v>
      </c>
      <c r="I214">
        <v>0.998</v>
      </c>
      <c r="J214">
        <v>3.21</v>
      </c>
      <c r="K214">
        <v>0.67</v>
      </c>
      <c r="L214">
        <v>10.199999999999999</v>
      </c>
      <c r="M214">
        <v>6</v>
      </c>
    </row>
    <row r="215" spans="1:13" x14ac:dyDescent="0.25">
      <c r="A215">
        <v>214</v>
      </c>
      <c r="B215">
        <v>8.1999999999999993</v>
      </c>
      <c r="C215">
        <v>0.56999999999999995</v>
      </c>
      <c r="D215">
        <v>0.26</v>
      </c>
      <c r="E215">
        <v>2.2000000000000002</v>
      </c>
      <c r="F215">
        <v>0.06</v>
      </c>
      <c r="G215">
        <v>28</v>
      </c>
      <c r="H215">
        <v>65</v>
      </c>
      <c r="I215">
        <v>0.99590000000000001</v>
      </c>
      <c r="J215">
        <v>3.3</v>
      </c>
      <c r="K215">
        <v>0.43</v>
      </c>
      <c r="L215">
        <v>10.1</v>
      </c>
      <c r="M215">
        <v>5</v>
      </c>
    </row>
    <row r="216" spans="1:13" x14ac:dyDescent="0.25">
      <c r="A216">
        <v>215</v>
      </c>
      <c r="B216">
        <v>7.8</v>
      </c>
      <c r="C216">
        <v>0.73499999999999999</v>
      </c>
      <c r="D216">
        <v>0.08</v>
      </c>
      <c r="E216">
        <v>2.4</v>
      </c>
      <c r="F216">
        <v>9.1999999999999998E-2</v>
      </c>
      <c r="G216">
        <v>10</v>
      </c>
      <c r="H216">
        <v>41</v>
      </c>
      <c r="I216">
        <v>0.99739999999999995</v>
      </c>
      <c r="J216">
        <v>3.24</v>
      </c>
      <c r="K216">
        <v>0.71</v>
      </c>
      <c r="L216">
        <v>9.8000000000000007</v>
      </c>
      <c r="M216">
        <v>6</v>
      </c>
    </row>
    <row r="217" spans="1:13" x14ac:dyDescent="0.25">
      <c r="A217">
        <v>216</v>
      </c>
      <c r="B217">
        <v>7</v>
      </c>
      <c r="C217">
        <v>0.49</v>
      </c>
      <c r="D217">
        <v>0.49</v>
      </c>
      <c r="E217">
        <v>5.6</v>
      </c>
      <c r="F217">
        <v>0.06</v>
      </c>
      <c r="G217">
        <v>26</v>
      </c>
      <c r="H217">
        <v>121</v>
      </c>
      <c r="I217">
        <v>0.99739999999999995</v>
      </c>
      <c r="J217">
        <v>3.34</v>
      </c>
      <c r="K217">
        <v>0.76</v>
      </c>
      <c r="L217">
        <v>10.5</v>
      </c>
      <c r="M217">
        <v>5</v>
      </c>
    </row>
    <row r="218" spans="1:13" x14ac:dyDescent="0.25">
      <c r="A218">
        <v>217</v>
      </c>
      <c r="B218">
        <v>8.6999999999999993</v>
      </c>
      <c r="C218">
        <v>0.625</v>
      </c>
      <c r="D218">
        <v>0.16</v>
      </c>
      <c r="E218">
        <v>2</v>
      </c>
      <c r="F218">
        <v>0.10099999999999899</v>
      </c>
      <c r="G218">
        <v>13</v>
      </c>
      <c r="H218">
        <v>49</v>
      </c>
      <c r="I218">
        <v>0.99619999999999997</v>
      </c>
      <c r="J218">
        <v>3.14</v>
      </c>
      <c r="K218">
        <v>0.56999999999999995</v>
      </c>
      <c r="L218">
        <v>11</v>
      </c>
      <c r="M218">
        <v>5</v>
      </c>
    </row>
    <row r="219" spans="1:13" x14ac:dyDescent="0.25">
      <c r="A219">
        <v>218</v>
      </c>
      <c r="B219">
        <v>8.1</v>
      </c>
      <c r="C219">
        <v>0.72499999999999998</v>
      </c>
      <c r="D219">
        <v>0.22</v>
      </c>
      <c r="E219">
        <v>2.2000000000000002</v>
      </c>
      <c r="F219">
        <v>7.1999999999999995E-2</v>
      </c>
      <c r="G219">
        <v>11</v>
      </c>
      <c r="H219">
        <v>41</v>
      </c>
      <c r="I219">
        <v>0.99670000000000003</v>
      </c>
      <c r="J219">
        <v>3.36</v>
      </c>
      <c r="K219">
        <v>0.55000000000000004</v>
      </c>
      <c r="L219">
        <v>9.1</v>
      </c>
      <c r="M219">
        <v>5</v>
      </c>
    </row>
    <row r="220" spans="1:13" x14ac:dyDescent="0.25">
      <c r="A220">
        <v>219</v>
      </c>
      <c r="B220">
        <v>7.5</v>
      </c>
      <c r="C220">
        <v>0.49</v>
      </c>
      <c r="D220">
        <v>0.19</v>
      </c>
      <c r="E220">
        <v>1.9</v>
      </c>
      <c r="F220">
        <v>7.5999999999999998E-2</v>
      </c>
      <c r="G220">
        <v>10</v>
      </c>
      <c r="H220">
        <v>44</v>
      </c>
      <c r="I220">
        <v>0.99570000000000003</v>
      </c>
      <c r="J220">
        <v>3.39</v>
      </c>
      <c r="K220">
        <v>0.54</v>
      </c>
      <c r="L220">
        <v>9.6999999999999993</v>
      </c>
      <c r="M220">
        <v>5</v>
      </c>
    </row>
    <row r="221" spans="1:13" x14ac:dyDescent="0.25">
      <c r="A221">
        <v>220</v>
      </c>
      <c r="B221">
        <v>7.8</v>
      </c>
      <c r="C221">
        <v>0.53</v>
      </c>
      <c r="D221">
        <v>0.33</v>
      </c>
      <c r="E221">
        <v>2.4</v>
      </c>
      <c r="F221">
        <v>0.08</v>
      </c>
      <c r="G221">
        <v>24</v>
      </c>
      <c r="H221">
        <v>144</v>
      </c>
      <c r="I221">
        <v>0.99655000000000005</v>
      </c>
      <c r="J221">
        <v>3.3</v>
      </c>
      <c r="K221">
        <v>0.6</v>
      </c>
      <c r="L221">
        <v>9.5</v>
      </c>
      <c r="M221">
        <v>5</v>
      </c>
    </row>
    <row r="222" spans="1:13" x14ac:dyDescent="0.25">
      <c r="A222">
        <v>221</v>
      </c>
      <c r="B222">
        <v>7.8</v>
      </c>
      <c r="C222">
        <v>0.34</v>
      </c>
      <c r="D222">
        <v>0.37</v>
      </c>
      <c r="E222">
        <v>2</v>
      </c>
      <c r="F222">
        <v>8.1999999999999906E-2</v>
      </c>
      <c r="G222">
        <v>24</v>
      </c>
      <c r="H222">
        <v>58</v>
      </c>
      <c r="I222">
        <v>0.99639999999999995</v>
      </c>
      <c r="J222">
        <v>3.34</v>
      </c>
      <c r="K222">
        <v>0.59</v>
      </c>
      <c r="L222">
        <v>9.4</v>
      </c>
      <c r="M222">
        <v>6</v>
      </c>
    </row>
    <row r="223" spans="1:13" x14ac:dyDescent="0.25">
      <c r="A223">
        <v>222</v>
      </c>
      <c r="B223">
        <v>7.4</v>
      </c>
      <c r="C223">
        <v>0.53</v>
      </c>
      <c r="D223">
        <v>0.26</v>
      </c>
      <c r="E223">
        <v>2</v>
      </c>
      <c r="F223">
        <v>0.10099999999999899</v>
      </c>
      <c r="G223">
        <v>16</v>
      </c>
      <c r="H223">
        <v>72</v>
      </c>
      <c r="I223">
        <v>0.99570000000000003</v>
      </c>
      <c r="J223">
        <v>3.15</v>
      </c>
      <c r="K223">
        <v>0.56999999999999995</v>
      </c>
      <c r="L223">
        <v>9.4</v>
      </c>
      <c r="M223">
        <v>5</v>
      </c>
    </row>
    <row r="224" spans="1:13" x14ac:dyDescent="0.25">
      <c r="A224">
        <v>223</v>
      </c>
      <c r="B224">
        <v>6.8</v>
      </c>
      <c r="C224">
        <v>0.61</v>
      </c>
      <c r="D224">
        <v>0.04</v>
      </c>
      <c r="E224">
        <v>1.5</v>
      </c>
      <c r="F224">
        <v>5.7000000000000002E-2</v>
      </c>
      <c r="G224">
        <v>5</v>
      </c>
      <c r="H224">
        <v>10</v>
      </c>
      <c r="I224">
        <v>0.99524999999999997</v>
      </c>
      <c r="J224">
        <v>3.42</v>
      </c>
      <c r="K224">
        <v>0.6</v>
      </c>
      <c r="L224">
        <v>9.5</v>
      </c>
      <c r="M224">
        <v>5</v>
      </c>
    </row>
    <row r="225" spans="1:13" x14ac:dyDescent="0.25">
      <c r="A225">
        <v>224</v>
      </c>
      <c r="B225">
        <v>8.6</v>
      </c>
      <c r="C225">
        <v>0.64500000000000002</v>
      </c>
      <c r="D225">
        <v>0.25</v>
      </c>
      <c r="E225">
        <v>2</v>
      </c>
      <c r="F225">
        <v>8.3000000000000004E-2</v>
      </c>
      <c r="G225">
        <v>8</v>
      </c>
      <c r="H225">
        <v>28</v>
      </c>
      <c r="I225">
        <v>0.99814999999999998</v>
      </c>
      <c r="J225">
        <v>3.28</v>
      </c>
      <c r="K225">
        <v>0.6</v>
      </c>
      <c r="L225">
        <v>10</v>
      </c>
      <c r="M225">
        <v>6</v>
      </c>
    </row>
    <row r="226" spans="1:13" x14ac:dyDescent="0.25">
      <c r="A226">
        <v>225</v>
      </c>
      <c r="B226">
        <v>8.4</v>
      </c>
      <c r="C226">
        <v>0.63500000000000001</v>
      </c>
      <c r="D226">
        <v>0.36</v>
      </c>
      <c r="E226">
        <v>2</v>
      </c>
      <c r="F226">
        <v>8.8999999999999996E-2</v>
      </c>
      <c r="G226">
        <v>15</v>
      </c>
      <c r="H226">
        <v>55</v>
      </c>
      <c r="I226">
        <v>0.99744999999999995</v>
      </c>
      <c r="J226">
        <v>3.31</v>
      </c>
      <c r="K226">
        <v>0.56999999999999995</v>
      </c>
      <c r="L226">
        <v>10.4</v>
      </c>
      <c r="M226">
        <v>4</v>
      </c>
    </row>
    <row r="227" spans="1:13" x14ac:dyDescent="0.25">
      <c r="A227">
        <v>226</v>
      </c>
      <c r="B227">
        <v>7.7</v>
      </c>
      <c r="C227">
        <v>0.43</v>
      </c>
      <c r="D227">
        <v>0.25</v>
      </c>
      <c r="E227">
        <v>2.6</v>
      </c>
      <c r="F227">
        <v>7.2999999999999995E-2</v>
      </c>
      <c r="G227">
        <v>29</v>
      </c>
      <c r="H227">
        <v>63</v>
      </c>
      <c r="I227">
        <v>0.99614999999999998</v>
      </c>
      <c r="J227">
        <v>3.37</v>
      </c>
      <c r="K227">
        <v>0.57999999999999996</v>
      </c>
      <c r="L227">
        <v>10.5</v>
      </c>
      <c r="M227">
        <v>6</v>
      </c>
    </row>
    <row r="228" spans="1:13" x14ac:dyDescent="0.25">
      <c r="A228">
        <v>227</v>
      </c>
      <c r="B228">
        <v>8.9</v>
      </c>
      <c r="C228">
        <v>0.59</v>
      </c>
      <c r="D228">
        <v>0.5</v>
      </c>
      <c r="E228">
        <v>2</v>
      </c>
      <c r="F228">
        <v>0.33700000000000002</v>
      </c>
      <c r="G228">
        <v>27</v>
      </c>
      <c r="H228">
        <v>81</v>
      </c>
      <c r="I228">
        <v>0.99639999999999995</v>
      </c>
      <c r="J228">
        <v>3.04</v>
      </c>
      <c r="K228">
        <v>1.61</v>
      </c>
      <c r="L228">
        <v>9.5</v>
      </c>
      <c r="M228">
        <v>6</v>
      </c>
    </row>
    <row r="229" spans="1:13" x14ac:dyDescent="0.25">
      <c r="A229">
        <v>228</v>
      </c>
      <c r="B229">
        <v>9</v>
      </c>
      <c r="C229">
        <v>0.82</v>
      </c>
      <c r="D229">
        <v>0.14000000000000001</v>
      </c>
      <c r="E229">
        <v>2.6</v>
      </c>
      <c r="F229">
        <v>8.8999999999999996E-2</v>
      </c>
      <c r="G229">
        <v>9</v>
      </c>
      <c r="H229">
        <v>23</v>
      </c>
      <c r="I229">
        <v>0.99839999999999995</v>
      </c>
      <c r="J229">
        <v>3.39</v>
      </c>
      <c r="K229">
        <v>0.63</v>
      </c>
      <c r="L229">
        <v>9.8000000000000007</v>
      </c>
      <c r="M229">
        <v>5</v>
      </c>
    </row>
    <row r="230" spans="1:13" x14ac:dyDescent="0.25">
      <c r="A230">
        <v>229</v>
      </c>
      <c r="B230">
        <v>7.7</v>
      </c>
      <c r="C230">
        <v>0.43</v>
      </c>
      <c r="D230">
        <v>0.25</v>
      </c>
      <c r="E230">
        <v>2.6</v>
      </c>
      <c r="F230">
        <v>7.2999999999999995E-2</v>
      </c>
      <c r="G230">
        <v>29</v>
      </c>
      <c r="H230">
        <v>63</v>
      </c>
      <c r="I230">
        <v>0.99614999999999998</v>
      </c>
      <c r="J230">
        <v>3.37</v>
      </c>
      <c r="K230">
        <v>0.57999999999999996</v>
      </c>
      <c r="L230">
        <v>10.5</v>
      </c>
      <c r="M230">
        <v>6</v>
      </c>
    </row>
    <row r="231" spans="1:13" x14ac:dyDescent="0.25">
      <c r="A231">
        <v>230</v>
      </c>
      <c r="B231">
        <v>6.9</v>
      </c>
      <c r="C231">
        <v>0.52</v>
      </c>
      <c r="D231">
        <v>0.25</v>
      </c>
      <c r="E231">
        <v>2.6</v>
      </c>
      <c r="F231">
        <v>8.1000000000000003E-2</v>
      </c>
      <c r="G231">
        <v>10</v>
      </c>
      <c r="H231">
        <v>37</v>
      </c>
      <c r="I231">
        <v>0.99685000000000001</v>
      </c>
      <c r="J231">
        <v>3.46</v>
      </c>
      <c r="K231">
        <v>0.5</v>
      </c>
      <c r="L231">
        <v>11</v>
      </c>
      <c r="M231">
        <v>5</v>
      </c>
    </row>
    <row r="232" spans="1:13" x14ac:dyDescent="0.25">
      <c r="A232">
        <v>231</v>
      </c>
      <c r="B232">
        <v>5.2</v>
      </c>
      <c r="C232">
        <v>0.48</v>
      </c>
      <c r="D232">
        <v>0.04</v>
      </c>
      <c r="E232">
        <v>1.6</v>
      </c>
      <c r="F232">
        <v>5.3999999999999999E-2</v>
      </c>
      <c r="G232">
        <v>19</v>
      </c>
      <c r="H232">
        <v>106</v>
      </c>
      <c r="I232">
        <v>0.99270000000000003</v>
      </c>
      <c r="J232">
        <v>3.54</v>
      </c>
      <c r="K232">
        <v>0.62</v>
      </c>
      <c r="L232">
        <v>12.2</v>
      </c>
      <c r="M232">
        <v>7</v>
      </c>
    </row>
    <row r="233" spans="1:13" x14ac:dyDescent="0.25">
      <c r="A233">
        <v>232</v>
      </c>
      <c r="B233">
        <v>8</v>
      </c>
      <c r="C233">
        <v>0.38</v>
      </c>
      <c r="D233">
        <v>0.06</v>
      </c>
      <c r="E233">
        <v>1.8</v>
      </c>
      <c r="F233">
        <v>7.8E-2</v>
      </c>
      <c r="G233">
        <v>12</v>
      </c>
      <c r="H233">
        <v>49</v>
      </c>
      <c r="I233">
        <v>0.99624999999999997</v>
      </c>
      <c r="J233">
        <v>3.37</v>
      </c>
      <c r="K233">
        <v>0.52</v>
      </c>
      <c r="L233">
        <v>9.9</v>
      </c>
      <c r="M233">
        <v>6</v>
      </c>
    </row>
    <row r="234" spans="1:13" x14ac:dyDescent="0.25">
      <c r="A234">
        <v>233</v>
      </c>
      <c r="B234">
        <v>8.5</v>
      </c>
      <c r="C234">
        <v>0.37</v>
      </c>
      <c r="D234">
        <v>0.2</v>
      </c>
      <c r="E234">
        <v>2.8</v>
      </c>
      <c r="F234">
        <v>0.09</v>
      </c>
      <c r="G234">
        <v>18</v>
      </c>
      <c r="H234">
        <v>58</v>
      </c>
      <c r="I234">
        <v>0.998</v>
      </c>
      <c r="J234">
        <v>3.34</v>
      </c>
      <c r="K234">
        <v>0.7</v>
      </c>
      <c r="L234">
        <v>9.6</v>
      </c>
      <c r="M234">
        <v>6</v>
      </c>
    </row>
    <row r="235" spans="1:13" x14ac:dyDescent="0.25">
      <c r="A235">
        <v>234</v>
      </c>
      <c r="B235">
        <v>6.9</v>
      </c>
      <c r="C235">
        <v>0.52</v>
      </c>
      <c r="D235">
        <v>0.25</v>
      </c>
      <c r="E235">
        <v>2.6</v>
      </c>
      <c r="F235">
        <v>8.1000000000000003E-2</v>
      </c>
      <c r="G235">
        <v>10</v>
      </c>
      <c r="H235">
        <v>37</v>
      </c>
      <c r="I235">
        <v>0.99685000000000001</v>
      </c>
      <c r="J235">
        <v>3.46</v>
      </c>
      <c r="K235">
        <v>0.5</v>
      </c>
      <c r="L235">
        <v>11</v>
      </c>
      <c r="M235">
        <v>5</v>
      </c>
    </row>
    <row r="236" spans="1:13" x14ac:dyDescent="0.25">
      <c r="A236">
        <v>235</v>
      </c>
      <c r="B236">
        <v>8.1999999999999993</v>
      </c>
      <c r="C236">
        <v>1</v>
      </c>
      <c r="D236">
        <v>0.09</v>
      </c>
      <c r="E236">
        <v>2.2999999999999998</v>
      </c>
      <c r="F236">
        <v>6.5000000000000002E-2</v>
      </c>
      <c r="G236">
        <v>7</v>
      </c>
      <c r="H236">
        <v>37</v>
      </c>
      <c r="I236">
        <v>0.99685000000000001</v>
      </c>
      <c r="J236">
        <v>3.32</v>
      </c>
      <c r="K236">
        <v>0.55000000000000004</v>
      </c>
      <c r="L236">
        <v>9</v>
      </c>
      <c r="M236">
        <v>6</v>
      </c>
    </row>
    <row r="237" spans="1:13" x14ac:dyDescent="0.25">
      <c r="A237">
        <v>236</v>
      </c>
      <c r="B237">
        <v>7.2</v>
      </c>
      <c r="C237">
        <v>0.63</v>
      </c>
      <c r="D237">
        <v>0</v>
      </c>
      <c r="E237">
        <v>1.9</v>
      </c>
      <c r="F237">
        <v>9.6999999999999906E-2</v>
      </c>
      <c r="G237">
        <v>14</v>
      </c>
      <c r="H237">
        <v>38</v>
      </c>
      <c r="I237">
        <v>0.99675000000000002</v>
      </c>
      <c r="J237">
        <v>3.37</v>
      </c>
      <c r="K237">
        <v>0.57999999999999996</v>
      </c>
      <c r="L237">
        <v>9</v>
      </c>
      <c r="M237">
        <v>6</v>
      </c>
    </row>
    <row r="238" spans="1:13" x14ac:dyDescent="0.25">
      <c r="A238">
        <v>237</v>
      </c>
      <c r="B238">
        <v>7.2</v>
      </c>
      <c r="C238">
        <v>0.63</v>
      </c>
      <c r="D238">
        <v>0</v>
      </c>
      <c r="E238">
        <v>1.9</v>
      </c>
      <c r="F238">
        <v>9.6999999999999906E-2</v>
      </c>
      <c r="G238">
        <v>14</v>
      </c>
      <c r="H238">
        <v>38</v>
      </c>
      <c r="I238">
        <v>0.99675000000000002</v>
      </c>
      <c r="J238">
        <v>3.37</v>
      </c>
      <c r="K238">
        <v>0.57999999999999996</v>
      </c>
      <c r="L238">
        <v>9</v>
      </c>
      <c r="M238">
        <v>6</v>
      </c>
    </row>
    <row r="239" spans="1:13" x14ac:dyDescent="0.25">
      <c r="A239">
        <v>238</v>
      </c>
      <c r="B239">
        <v>7.2</v>
      </c>
      <c r="C239">
        <v>0.64500000000000002</v>
      </c>
      <c r="D239">
        <v>0</v>
      </c>
      <c r="E239">
        <v>1.9</v>
      </c>
      <c r="F239">
        <v>9.6999999999999906E-2</v>
      </c>
      <c r="G239">
        <v>15</v>
      </c>
      <c r="H239">
        <v>39</v>
      </c>
      <c r="I239">
        <v>0.99675000000000002</v>
      </c>
      <c r="J239">
        <v>3.37</v>
      </c>
      <c r="K239">
        <v>0.57999999999999996</v>
      </c>
      <c r="L239">
        <v>9.1999999999999993</v>
      </c>
      <c r="M239">
        <v>6</v>
      </c>
    </row>
    <row r="240" spans="1:13" x14ac:dyDescent="0.25">
      <c r="A240">
        <v>239</v>
      </c>
      <c r="B240">
        <v>7.2</v>
      </c>
      <c r="C240">
        <v>0.63</v>
      </c>
      <c r="D240">
        <v>0</v>
      </c>
      <c r="E240">
        <v>1.9</v>
      </c>
      <c r="F240">
        <v>9.6999999999999906E-2</v>
      </c>
      <c r="G240">
        <v>14</v>
      </c>
      <c r="H240">
        <v>38</v>
      </c>
      <c r="I240">
        <v>0.99675000000000002</v>
      </c>
      <c r="J240">
        <v>3.37</v>
      </c>
      <c r="K240">
        <v>0.57999999999999996</v>
      </c>
      <c r="L240">
        <v>9</v>
      </c>
      <c r="M240">
        <v>6</v>
      </c>
    </row>
    <row r="241" spans="1:13" x14ac:dyDescent="0.25">
      <c r="A241">
        <v>240</v>
      </c>
      <c r="B241">
        <v>8.1999999999999993</v>
      </c>
      <c r="C241">
        <v>1</v>
      </c>
      <c r="D241">
        <v>0.09</v>
      </c>
      <c r="E241">
        <v>2.2999999999999998</v>
      </c>
      <c r="F241">
        <v>6.5000000000000002E-2</v>
      </c>
      <c r="G241">
        <v>7</v>
      </c>
      <c r="H241">
        <v>37</v>
      </c>
      <c r="I241">
        <v>0.99685000000000001</v>
      </c>
      <c r="J241">
        <v>3.32</v>
      </c>
      <c r="K241">
        <v>0.55000000000000004</v>
      </c>
      <c r="L241">
        <v>9</v>
      </c>
      <c r="M241">
        <v>6</v>
      </c>
    </row>
    <row r="242" spans="1:13" x14ac:dyDescent="0.25">
      <c r="A242">
        <v>241</v>
      </c>
      <c r="B242">
        <v>8.9</v>
      </c>
      <c r="C242">
        <v>0.63500000000000001</v>
      </c>
      <c r="D242">
        <v>0.37</v>
      </c>
      <c r="E242">
        <v>1.7</v>
      </c>
      <c r="F242">
        <v>0.26300000000000001</v>
      </c>
      <c r="G242">
        <v>5</v>
      </c>
      <c r="H242">
        <v>62</v>
      </c>
      <c r="I242">
        <v>0.99709999999999999</v>
      </c>
      <c r="J242">
        <v>3</v>
      </c>
      <c r="K242">
        <v>1.0900000000000001</v>
      </c>
      <c r="L242">
        <v>9.3000000000000007</v>
      </c>
      <c r="M242">
        <v>5</v>
      </c>
    </row>
    <row r="243" spans="1:13" x14ac:dyDescent="0.25">
      <c r="A243">
        <v>242</v>
      </c>
      <c r="B243">
        <v>12</v>
      </c>
      <c r="C243">
        <v>0.38</v>
      </c>
      <c r="D243">
        <v>0.56000000000000005</v>
      </c>
      <c r="E243">
        <v>2.1</v>
      </c>
      <c r="F243">
        <v>9.2999999999999999E-2</v>
      </c>
      <c r="G243">
        <v>6</v>
      </c>
      <c r="H243">
        <v>24</v>
      </c>
      <c r="I243">
        <v>0.99924999999999997</v>
      </c>
      <c r="J243">
        <v>3.14</v>
      </c>
      <c r="K243">
        <v>0.71</v>
      </c>
      <c r="L243">
        <v>10.9</v>
      </c>
      <c r="M243">
        <v>6</v>
      </c>
    </row>
    <row r="244" spans="1:13" x14ac:dyDescent="0.25">
      <c r="A244">
        <v>243</v>
      </c>
      <c r="B244">
        <v>7.7</v>
      </c>
      <c r="C244">
        <v>0.57999999999999996</v>
      </c>
      <c r="D244">
        <v>0.1</v>
      </c>
      <c r="E244">
        <v>1.8</v>
      </c>
      <c r="F244">
        <v>0.10199999999999999</v>
      </c>
      <c r="G244">
        <v>28</v>
      </c>
      <c r="H244">
        <v>109</v>
      </c>
      <c r="I244">
        <v>0.99565000000000003</v>
      </c>
      <c r="J244">
        <v>3.08</v>
      </c>
      <c r="K244">
        <v>0.49</v>
      </c>
      <c r="L244">
        <v>9.8000000000000007</v>
      </c>
      <c r="M244">
        <v>6</v>
      </c>
    </row>
    <row r="245" spans="1:13" x14ac:dyDescent="0.25">
      <c r="A245">
        <v>244</v>
      </c>
      <c r="B245">
        <v>15</v>
      </c>
      <c r="C245">
        <v>0.21</v>
      </c>
      <c r="D245">
        <v>0.44</v>
      </c>
      <c r="E245">
        <v>2.2000000000000002</v>
      </c>
      <c r="F245">
        <v>7.4999999999999997E-2</v>
      </c>
      <c r="G245">
        <v>10</v>
      </c>
      <c r="H245">
        <v>24</v>
      </c>
      <c r="I245">
        <v>1.0000500000000001</v>
      </c>
      <c r="J245">
        <v>3.07</v>
      </c>
      <c r="K245">
        <v>0.84</v>
      </c>
      <c r="L245">
        <v>9.1999999999999993</v>
      </c>
      <c r="M245">
        <v>7</v>
      </c>
    </row>
    <row r="246" spans="1:13" x14ac:dyDescent="0.25">
      <c r="A246">
        <v>245</v>
      </c>
      <c r="B246">
        <v>15</v>
      </c>
      <c r="C246">
        <v>0.21</v>
      </c>
      <c r="D246">
        <v>0.44</v>
      </c>
      <c r="E246">
        <v>2.2000000000000002</v>
      </c>
      <c r="F246">
        <v>7.4999999999999997E-2</v>
      </c>
      <c r="G246">
        <v>10</v>
      </c>
      <c r="H246">
        <v>24</v>
      </c>
      <c r="I246">
        <v>1.0000500000000001</v>
      </c>
      <c r="J246">
        <v>3.07</v>
      </c>
      <c r="K246">
        <v>0.84</v>
      </c>
      <c r="L246">
        <v>9.1999999999999993</v>
      </c>
      <c r="M246">
        <v>7</v>
      </c>
    </row>
    <row r="247" spans="1:13" x14ac:dyDescent="0.25">
      <c r="A247">
        <v>246</v>
      </c>
      <c r="B247">
        <v>7.3</v>
      </c>
      <c r="C247">
        <v>0.66</v>
      </c>
      <c r="D247">
        <v>0</v>
      </c>
      <c r="E247">
        <v>2</v>
      </c>
      <c r="F247">
        <v>8.4000000000000005E-2</v>
      </c>
      <c r="G247">
        <v>6</v>
      </c>
      <c r="H247">
        <v>23</v>
      </c>
      <c r="I247">
        <v>0.99829999999999997</v>
      </c>
      <c r="J247">
        <v>3.61</v>
      </c>
      <c r="K247">
        <v>0.96</v>
      </c>
      <c r="L247">
        <v>9.9</v>
      </c>
      <c r="M247">
        <v>6</v>
      </c>
    </row>
    <row r="248" spans="1:13" x14ac:dyDescent="0.25">
      <c r="A248">
        <v>247</v>
      </c>
      <c r="B248">
        <v>7.1</v>
      </c>
      <c r="C248">
        <v>0.68</v>
      </c>
      <c r="D248">
        <v>7.0000000000000007E-2</v>
      </c>
      <c r="E248">
        <v>1.9</v>
      </c>
      <c r="F248">
        <v>7.4999999999999997E-2</v>
      </c>
      <c r="G248">
        <v>16</v>
      </c>
      <c r="H248">
        <v>51</v>
      </c>
      <c r="I248">
        <v>0.99685000000000001</v>
      </c>
      <c r="J248">
        <v>3.38</v>
      </c>
      <c r="K248">
        <v>0.52</v>
      </c>
      <c r="L248">
        <v>9.5</v>
      </c>
      <c r="M248">
        <v>5</v>
      </c>
    </row>
    <row r="249" spans="1:13" x14ac:dyDescent="0.25">
      <c r="A249">
        <v>248</v>
      </c>
      <c r="B249">
        <v>8.1999999999999993</v>
      </c>
      <c r="C249">
        <v>0.6</v>
      </c>
      <c r="D249">
        <v>0.17</v>
      </c>
      <c r="E249">
        <v>2.2999999999999998</v>
      </c>
      <c r="F249">
        <v>7.1999999999999995E-2</v>
      </c>
      <c r="G249">
        <v>11</v>
      </c>
      <c r="H249">
        <v>73</v>
      </c>
      <c r="I249">
        <v>0.99629999999999996</v>
      </c>
      <c r="J249">
        <v>3.2</v>
      </c>
      <c r="K249">
        <v>0.45</v>
      </c>
      <c r="L249">
        <v>9.3000000000000007</v>
      </c>
      <c r="M249">
        <v>5</v>
      </c>
    </row>
    <row r="250" spans="1:13" x14ac:dyDescent="0.25">
      <c r="A250">
        <v>249</v>
      </c>
      <c r="B250">
        <v>7.7</v>
      </c>
      <c r="C250">
        <v>0.53</v>
      </c>
      <c r="D250">
        <v>0.06</v>
      </c>
      <c r="E250">
        <v>1.7</v>
      </c>
      <c r="F250">
        <v>7.3999999999999996E-2</v>
      </c>
      <c r="G250">
        <v>9</v>
      </c>
      <c r="H250">
        <v>39</v>
      </c>
      <c r="I250">
        <v>0.99614999999999998</v>
      </c>
      <c r="J250">
        <v>3.35</v>
      </c>
      <c r="K250">
        <v>0.48</v>
      </c>
      <c r="L250">
        <v>9.8000000000000007</v>
      </c>
      <c r="M250">
        <v>6</v>
      </c>
    </row>
    <row r="251" spans="1:13" x14ac:dyDescent="0.25">
      <c r="A251">
        <v>250</v>
      </c>
      <c r="B251">
        <v>7.3</v>
      </c>
      <c r="C251">
        <v>0.66</v>
      </c>
      <c r="D251">
        <v>0</v>
      </c>
      <c r="E251">
        <v>2</v>
      </c>
      <c r="F251">
        <v>8.4000000000000005E-2</v>
      </c>
      <c r="G251">
        <v>6</v>
      </c>
      <c r="H251">
        <v>23</v>
      </c>
      <c r="I251">
        <v>0.99829999999999997</v>
      </c>
      <c r="J251">
        <v>3.61</v>
      </c>
      <c r="K251">
        <v>0.96</v>
      </c>
      <c r="L251">
        <v>9.9</v>
      </c>
      <c r="M251">
        <v>6</v>
      </c>
    </row>
    <row r="252" spans="1:13" x14ac:dyDescent="0.25">
      <c r="A252">
        <v>251</v>
      </c>
      <c r="B252">
        <v>10.8</v>
      </c>
      <c r="C252">
        <v>0.32</v>
      </c>
      <c r="D252">
        <v>0.44</v>
      </c>
      <c r="E252">
        <v>1.6</v>
      </c>
      <c r="F252">
        <v>6.3E-2</v>
      </c>
      <c r="G252">
        <v>16</v>
      </c>
      <c r="H252">
        <v>37</v>
      </c>
      <c r="I252">
        <v>0.99850000000000005</v>
      </c>
      <c r="J252">
        <v>3.22</v>
      </c>
      <c r="K252">
        <v>0.78</v>
      </c>
      <c r="L252">
        <v>10</v>
      </c>
      <c r="M252">
        <v>6</v>
      </c>
    </row>
    <row r="253" spans="1:13" x14ac:dyDescent="0.25">
      <c r="A253">
        <v>252</v>
      </c>
      <c r="B253">
        <v>7.1</v>
      </c>
      <c r="C253">
        <v>0.6</v>
      </c>
      <c r="D253">
        <v>0</v>
      </c>
      <c r="E253">
        <v>1.8</v>
      </c>
      <c r="F253">
        <v>7.3999999999999996E-2</v>
      </c>
      <c r="G253">
        <v>16</v>
      </c>
      <c r="H253">
        <v>34</v>
      </c>
      <c r="I253">
        <v>0.99719999999999998</v>
      </c>
      <c r="J253">
        <v>3.47</v>
      </c>
      <c r="K253">
        <v>0.7</v>
      </c>
      <c r="L253">
        <v>9.9</v>
      </c>
      <c r="M253">
        <v>6</v>
      </c>
    </row>
    <row r="254" spans="1:13" x14ac:dyDescent="0.25">
      <c r="A254">
        <v>253</v>
      </c>
      <c r="B254">
        <v>11.1</v>
      </c>
      <c r="C254">
        <v>0.35</v>
      </c>
      <c r="D254">
        <v>0.48</v>
      </c>
      <c r="E254">
        <v>3.1</v>
      </c>
      <c r="F254">
        <v>0.09</v>
      </c>
      <c r="G254">
        <v>5</v>
      </c>
      <c r="H254">
        <v>21</v>
      </c>
      <c r="I254">
        <v>0.99860000000000004</v>
      </c>
      <c r="J254">
        <v>3.17</v>
      </c>
      <c r="K254">
        <v>0.53</v>
      </c>
      <c r="L254">
        <v>10.5</v>
      </c>
      <c r="M254">
        <v>5</v>
      </c>
    </row>
    <row r="255" spans="1:13" x14ac:dyDescent="0.25">
      <c r="A255">
        <v>254</v>
      </c>
      <c r="B255">
        <v>7.7</v>
      </c>
      <c r="C255">
        <v>0.77500000000000002</v>
      </c>
      <c r="D255">
        <v>0.42</v>
      </c>
      <c r="E255">
        <v>1.9</v>
      </c>
      <c r="F255">
        <v>9.1999999999999998E-2</v>
      </c>
      <c r="G255">
        <v>8</v>
      </c>
      <c r="H255">
        <v>86</v>
      </c>
      <c r="I255">
        <v>0.99590000000000001</v>
      </c>
      <c r="J255">
        <v>3.23</v>
      </c>
      <c r="K255">
        <v>0.59</v>
      </c>
      <c r="L255">
        <v>9.5</v>
      </c>
      <c r="M255">
        <v>5</v>
      </c>
    </row>
    <row r="256" spans="1:13" x14ac:dyDescent="0.25">
      <c r="A256">
        <v>255</v>
      </c>
      <c r="B256">
        <v>7.1</v>
      </c>
      <c r="C256">
        <v>0.6</v>
      </c>
      <c r="D256">
        <v>0</v>
      </c>
      <c r="E256">
        <v>1.8</v>
      </c>
      <c r="F256">
        <v>7.3999999999999996E-2</v>
      </c>
      <c r="G256">
        <v>16</v>
      </c>
      <c r="H256">
        <v>34</v>
      </c>
      <c r="I256">
        <v>0.99719999999999998</v>
      </c>
      <c r="J256">
        <v>3.47</v>
      </c>
      <c r="K256">
        <v>0.7</v>
      </c>
      <c r="L256">
        <v>9.9</v>
      </c>
      <c r="M256">
        <v>6</v>
      </c>
    </row>
    <row r="257" spans="1:13" x14ac:dyDescent="0.25">
      <c r="A257">
        <v>256</v>
      </c>
      <c r="B257">
        <v>8</v>
      </c>
      <c r="C257">
        <v>0.56999999999999995</v>
      </c>
      <c r="D257">
        <v>0.23</v>
      </c>
      <c r="E257">
        <v>3.2</v>
      </c>
      <c r="F257">
        <v>7.2999999999999995E-2</v>
      </c>
      <c r="G257">
        <v>17</v>
      </c>
      <c r="H257">
        <v>119</v>
      </c>
      <c r="I257">
        <v>0.99675000000000002</v>
      </c>
      <c r="J257">
        <v>3.26</v>
      </c>
      <c r="K257">
        <v>0.56999999999999995</v>
      </c>
      <c r="L257">
        <v>9.3000000000000007</v>
      </c>
      <c r="M257">
        <v>5</v>
      </c>
    </row>
    <row r="258" spans="1:13" x14ac:dyDescent="0.25">
      <c r="A258">
        <v>257</v>
      </c>
      <c r="B258">
        <v>9.4</v>
      </c>
      <c r="C258">
        <v>0.34</v>
      </c>
      <c r="D258">
        <v>0.37</v>
      </c>
      <c r="E258">
        <v>2.2000000000000002</v>
      </c>
      <c r="F258">
        <v>7.4999999999999997E-2</v>
      </c>
      <c r="G258">
        <v>5</v>
      </c>
      <c r="H258">
        <v>13</v>
      </c>
      <c r="I258">
        <v>0.998</v>
      </c>
      <c r="J258">
        <v>3.22</v>
      </c>
      <c r="K258">
        <v>0.62</v>
      </c>
      <c r="L258">
        <v>9.1999999999999993</v>
      </c>
      <c r="M258">
        <v>5</v>
      </c>
    </row>
    <row r="259" spans="1:13" x14ac:dyDescent="0.25">
      <c r="A259">
        <v>258</v>
      </c>
      <c r="B259">
        <v>6.6</v>
      </c>
      <c r="C259">
        <v>0.69499999999999995</v>
      </c>
      <c r="D259">
        <v>0</v>
      </c>
      <c r="E259">
        <v>2.1</v>
      </c>
      <c r="F259">
        <v>7.4999999999999997E-2</v>
      </c>
      <c r="G259">
        <v>12</v>
      </c>
      <c r="H259">
        <v>56</v>
      </c>
      <c r="I259">
        <v>0.99680000000000002</v>
      </c>
      <c r="J259">
        <v>3.49</v>
      </c>
      <c r="K259">
        <v>0.67</v>
      </c>
      <c r="L259">
        <v>9.1999999999999993</v>
      </c>
      <c r="M259">
        <v>5</v>
      </c>
    </row>
    <row r="260" spans="1:13" x14ac:dyDescent="0.25">
      <c r="A260">
        <v>259</v>
      </c>
      <c r="B260">
        <v>7.7</v>
      </c>
      <c r="C260">
        <v>0.41</v>
      </c>
      <c r="D260">
        <v>0.76</v>
      </c>
      <c r="E260">
        <v>1.8</v>
      </c>
      <c r="F260">
        <v>0.61099999999999999</v>
      </c>
      <c r="G260">
        <v>8</v>
      </c>
      <c r="H260">
        <v>45</v>
      </c>
      <c r="I260">
        <v>0.99680000000000002</v>
      </c>
      <c r="J260">
        <v>3.06</v>
      </c>
      <c r="K260">
        <v>1.26</v>
      </c>
      <c r="L260">
        <v>9.4</v>
      </c>
      <c r="M260">
        <v>5</v>
      </c>
    </row>
    <row r="261" spans="1:13" x14ac:dyDescent="0.25">
      <c r="A261">
        <v>260</v>
      </c>
      <c r="B261">
        <v>10</v>
      </c>
      <c r="C261">
        <v>0.31</v>
      </c>
      <c r="D261">
        <v>0.47</v>
      </c>
      <c r="E261">
        <v>2.6</v>
      </c>
      <c r="F261">
        <v>8.5000000000000006E-2</v>
      </c>
      <c r="G261">
        <v>14</v>
      </c>
      <c r="H261">
        <v>33</v>
      </c>
      <c r="I261">
        <v>0.99965000000000004</v>
      </c>
      <c r="J261">
        <v>3.36</v>
      </c>
      <c r="K261">
        <v>0.8</v>
      </c>
      <c r="L261">
        <v>10.5</v>
      </c>
      <c r="M261">
        <v>7</v>
      </c>
    </row>
    <row r="262" spans="1:13" x14ac:dyDescent="0.25">
      <c r="A262">
        <v>261</v>
      </c>
      <c r="B262">
        <v>7.9</v>
      </c>
      <c r="C262">
        <v>0.33</v>
      </c>
      <c r="D262">
        <v>0.23</v>
      </c>
      <c r="E262">
        <v>1.7</v>
      </c>
      <c r="F262">
        <v>7.6999999999999999E-2</v>
      </c>
      <c r="G262">
        <v>18</v>
      </c>
      <c r="H262">
        <v>45</v>
      </c>
      <c r="I262">
        <v>0.99624999999999997</v>
      </c>
      <c r="J262">
        <v>3.29</v>
      </c>
      <c r="K262">
        <v>0.65</v>
      </c>
      <c r="L262">
        <v>9.3000000000000007</v>
      </c>
      <c r="M262">
        <v>5</v>
      </c>
    </row>
    <row r="263" spans="1:13" x14ac:dyDescent="0.25">
      <c r="A263">
        <v>262</v>
      </c>
      <c r="B263">
        <v>7</v>
      </c>
      <c r="C263">
        <v>0.97499999999999998</v>
      </c>
      <c r="D263">
        <v>0.04</v>
      </c>
      <c r="E263">
        <v>2</v>
      </c>
      <c r="F263">
        <v>8.6999999999999994E-2</v>
      </c>
      <c r="G263">
        <v>12</v>
      </c>
      <c r="H263">
        <v>67</v>
      </c>
      <c r="I263">
        <v>0.99565000000000003</v>
      </c>
      <c r="J263">
        <v>3.35</v>
      </c>
      <c r="K263">
        <v>0.6</v>
      </c>
      <c r="L263">
        <v>9.4</v>
      </c>
      <c r="M263">
        <v>4</v>
      </c>
    </row>
    <row r="264" spans="1:13" x14ac:dyDescent="0.25">
      <c r="A264">
        <v>263</v>
      </c>
      <c r="B264">
        <v>8</v>
      </c>
      <c r="C264">
        <v>0.52</v>
      </c>
      <c r="D264">
        <v>0.03</v>
      </c>
      <c r="E264">
        <v>1.7</v>
      </c>
      <c r="F264">
        <v>7.0000000000000007E-2</v>
      </c>
      <c r="G264">
        <v>10</v>
      </c>
      <c r="H264">
        <v>35</v>
      </c>
      <c r="I264">
        <v>0.99575000000000002</v>
      </c>
      <c r="J264">
        <v>3.34</v>
      </c>
      <c r="K264">
        <v>0.56999999999999995</v>
      </c>
      <c r="L264">
        <v>10</v>
      </c>
      <c r="M264">
        <v>5</v>
      </c>
    </row>
    <row r="265" spans="1:13" x14ac:dyDescent="0.25">
      <c r="A265">
        <v>264</v>
      </c>
      <c r="B265">
        <v>7.9</v>
      </c>
      <c r="C265">
        <v>0.37</v>
      </c>
      <c r="D265">
        <v>0.23</v>
      </c>
      <c r="E265">
        <v>1.8</v>
      </c>
      <c r="F265">
        <v>7.6999999999999999E-2</v>
      </c>
      <c r="G265">
        <v>23</v>
      </c>
      <c r="H265">
        <v>49</v>
      </c>
      <c r="I265">
        <v>0.99629999999999996</v>
      </c>
      <c r="J265">
        <v>3.28</v>
      </c>
      <c r="K265">
        <v>0.67</v>
      </c>
      <c r="L265">
        <v>9.3000000000000007</v>
      </c>
      <c r="M265">
        <v>5</v>
      </c>
    </row>
    <row r="266" spans="1:13" x14ac:dyDescent="0.25">
      <c r="A266">
        <v>265</v>
      </c>
      <c r="B266">
        <v>12.5</v>
      </c>
      <c r="C266">
        <v>0.56000000000000005</v>
      </c>
      <c r="D266">
        <v>0.49</v>
      </c>
      <c r="E266">
        <v>2.4</v>
      </c>
      <c r="F266">
        <v>6.4000000000000001E-2</v>
      </c>
      <c r="G266">
        <v>5</v>
      </c>
      <c r="H266">
        <v>27</v>
      </c>
      <c r="I266">
        <v>0.99990000000000001</v>
      </c>
      <c r="J266">
        <v>3.08</v>
      </c>
      <c r="K266">
        <v>0.87</v>
      </c>
      <c r="L266">
        <v>10.9</v>
      </c>
      <c r="M266">
        <v>5</v>
      </c>
    </row>
    <row r="267" spans="1:13" x14ac:dyDescent="0.25">
      <c r="A267">
        <v>266</v>
      </c>
      <c r="B267">
        <v>11.8</v>
      </c>
      <c r="C267">
        <v>0.26</v>
      </c>
      <c r="D267">
        <v>0.52</v>
      </c>
      <c r="E267">
        <v>1.8</v>
      </c>
      <c r="F267">
        <v>7.0999999999999994E-2</v>
      </c>
      <c r="G267">
        <v>6</v>
      </c>
      <c r="H267">
        <v>10</v>
      </c>
      <c r="I267">
        <v>0.99680000000000002</v>
      </c>
      <c r="J267">
        <v>3.2</v>
      </c>
      <c r="K267">
        <v>0.72</v>
      </c>
      <c r="L267">
        <v>10.199999999999999</v>
      </c>
      <c r="M267">
        <v>7</v>
      </c>
    </row>
    <row r="268" spans="1:13" x14ac:dyDescent="0.25">
      <c r="A268">
        <v>267</v>
      </c>
      <c r="B268">
        <v>8.1</v>
      </c>
      <c r="C268">
        <v>0.87</v>
      </c>
      <c r="D268">
        <v>0</v>
      </c>
      <c r="E268">
        <v>3.3</v>
      </c>
      <c r="F268">
        <v>9.6000000000000002E-2</v>
      </c>
      <c r="G268">
        <v>26</v>
      </c>
      <c r="H268">
        <v>61</v>
      </c>
      <c r="I268">
        <v>1.0002500000000001</v>
      </c>
      <c r="J268">
        <v>3.6</v>
      </c>
      <c r="K268">
        <v>0.72</v>
      </c>
      <c r="L268">
        <v>9.8000000000000007</v>
      </c>
      <c r="M268">
        <v>4</v>
      </c>
    </row>
    <row r="269" spans="1:13" x14ac:dyDescent="0.25">
      <c r="A269">
        <v>268</v>
      </c>
      <c r="B269">
        <v>7.9</v>
      </c>
      <c r="C269">
        <v>0.35</v>
      </c>
      <c r="D269">
        <v>0.46</v>
      </c>
      <c r="E269">
        <v>3.6</v>
      </c>
      <c r="F269">
        <v>7.8E-2</v>
      </c>
      <c r="G269">
        <v>15</v>
      </c>
      <c r="H269">
        <v>37</v>
      </c>
      <c r="I269">
        <v>0.99729999999999996</v>
      </c>
      <c r="J269">
        <v>3.35</v>
      </c>
      <c r="K269">
        <v>0.86</v>
      </c>
      <c r="L269">
        <v>12.8</v>
      </c>
      <c r="M269">
        <v>8</v>
      </c>
    </row>
    <row r="270" spans="1:13" x14ac:dyDescent="0.25">
      <c r="A270">
        <v>269</v>
      </c>
      <c r="B270">
        <v>6.9</v>
      </c>
      <c r="C270">
        <v>0.54</v>
      </c>
      <c r="D270">
        <v>0.04</v>
      </c>
      <c r="E270">
        <v>3</v>
      </c>
      <c r="F270">
        <v>7.6999999999999999E-2</v>
      </c>
      <c r="G270">
        <v>7</v>
      </c>
      <c r="H270">
        <v>27</v>
      </c>
      <c r="I270">
        <v>0.99870000000000003</v>
      </c>
      <c r="J270">
        <v>3.69</v>
      </c>
      <c r="K270">
        <v>0.91</v>
      </c>
      <c r="L270">
        <v>9.4</v>
      </c>
      <c r="M270">
        <v>6</v>
      </c>
    </row>
    <row r="271" spans="1:13" x14ac:dyDescent="0.25">
      <c r="A271">
        <v>270</v>
      </c>
      <c r="B271">
        <v>11.5</v>
      </c>
      <c r="C271">
        <v>0.18</v>
      </c>
      <c r="D271">
        <v>0.51</v>
      </c>
      <c r="E271">
        <v>4</v>
      </c>
      <c r="F271">
        <v>0.104</v>
      </c>
      <c r="G271">
        <v>4</v>
      </c>
      <c r="H271">
        <v>23</v>
      </c>
      <c r="I271">
        <v>0.99960000000000004</v>
      </c>
      <c r="J271">
        <v>3.28</v>
      </c>
      <c r="K271">
        <v>0.97</v>
      </c>
      <c r="L271">
        <v>10.1</v>
      </c>
      <c r="M271">
        <v>6</v>
      </c>
    </row>
    <row r="272" spans="1:13" x14ac:dyDescent="0.25">
      <c r="A272">
        <v>271</v>
      </c>
      <c r="B272">
        <v>7.9</v>
      </c>
      <c r="C272">
        <v>0.54500000000000004</v>
      </c>
      <c r="D272">
        <v>0.06</v>
      </c>
      <c r="E272">
        <v>4</v>
      </c>
      <c r="F272">
        <v>8.6999999999999994E-2</v>
      </c>
      <c r="G272">
        <v>27</v>
      </c>
      <c r="H272">
        <v>61</v>
      </c>
      <c r="I272">
        <v>0.99650000000000005</v>
      </c>
      <c r="J272">
        <v>3.36</v>
      </c>
      <c r="K272">
        <v>0.67</v>
      </c>
      <c r="L272">
        <v>10.7</v>
      </c>
      <c r="M272">
        <v>6</v>
      </c>
    </row>
    <row r="273" spans="1:13" x14ac:dyDescent="0.25">
      <c r="A273">
        <v>272</v>
      </c>
      <c r="B273">
        <v>11.5</v>
      </c>
      <c r="C273">
        <v>0.18</v>
      </c>
      <c r="D273">
        <v>0.51</v>
      </c>
      <c r="E273">
        <v>4</v>
      </c>
      <c r="F273">
        <v>0.104</v>
      </c>
      <c r="G273">
        <v>4</v>
      </c>
      <c r="H273">
        <v>23</v>
      </c>
      <c r="I273">
        <v>0.99960000000000004</v>
      </c>
      <c r="J273">
        <v>3.28</v>
      </c>
      <c r="K273">
        <v>0.97</v>
      </c>
      <c r="L273">
        <v>10.1</v>
      </c>
      <c r="M273">
        <v>6</v>
      </c>
    </row>
    <row r="274" spans="1:13" x14ac:dyDescent="0.25">
      <c r="A274">
        <v>273</v>
      </c>
      <c r="B274">
        <v>10.9</v>
      </c>
      <c r="C274">
        <v>0.37</v>
      </c>
      <c r="D274">
        <v>0.57999999999999996</v>
      </c>
      <c r="E274">
        <v>4</v>
      </c>
      <c r="F274">
        <v>7.0999999999999994E-2</v>
      </c>
      <c r="G274">
        <v>17</v>
      </c>
      <c r="H274">
        <v>65</v>
      </c>
      <c r="I274">
        <v>0.99934999999999996</v>
      </c>
      <c r="J274">
        <v>3.22</v>
      </c>
      <c r="K274">
        <v>0.78</v>
      </c>
      <c r="L274">
        <v>10.1</v>
      </c>
      <c r="M274">
        <v>5</v>
      </c>
    </row>
    <row r="275" spans="1:13" x14ac:dyDescent="0.25">
      <c r="A275">
        <v>274</v>
      </c>
      <c r="B275">
        <v>8.4</v>
      </c>
      <c r="C275">
        <v>0.71499999999999997</v>
      </c>
      <c r="D275">
        <v>0.2</v>
      </c>
      <c r="E275">
        <v>2.4</v>
      </c>
      <c r="F275">
        <v>7.5999999999999998E-2</v>
      </c>
      <c r="G275">
        <v>10</v>
      </c>
      <c r="H275">
        <v>38</v>
      </c>
      <c r="I275">
        <v>0.99734999999999996</v>
      </c>
      <c r="J275">
        <v>3.31</v>
      </c>
      <c r="K275">
        <v>0.64</v>
      </c>
      <c r="L275">
        <v>9.4</v>
      </c>
      <c r="M275">
        <v>5</v>
      </c>
    </row>
    <row r="276" spans="1:13" x14ac:dyDescent="0.25">
      <c r="A276">
        <v>275</v>
      </c>
      <c r="B276">
        <v>7.5</v>
      </c>
      <c r="C276">
        <v>0.65</v>
      </c>
      <c r="D276">
        <v>0.18</v>
      </c>
      <c r="E276">
        <v>7</v>
      </c>
      <c r="F276">
        <v>8.7999999999999995E-2</v>
      </c>
      <c r="G276">
        <v>27</v>
      </c>
      <c r="H276">
        <v>94</v>
      </c>
      <c r="I276">
        <v>0.99914999999999998</v>
      </c>
      <c r="J276">
        <v>3.38</v>
      </c>
      <c r="K276">
        <v>0.77</v>
      </c>
      <c r="L276">
        <v>9.4</v>
      </c>
      <c r="M276">
        <v>5</v>
      </c>
    </row>
    <row r="277" spans="1:13" x14ac:dyDescent="0.25">
      <c r="A277">
        <v>276</v>
      </c>
      <c r="B277">
        <v>7.9</v>
      </c>
      <c r="C277">
        <v>0.54500000000000004</v>
      </c>
      <c r="D277">
        <v>0.06</v>
      </c>
      <c r="E277">
        <v>4</v>
      </c>
      <c r="F277">
        <v>8.6999999999999994E-2</v>
      </c>
      <c r="G277">
        <v>27</v>
      </c>
      <c r="H277">
        <v>61</v>
      </c>
      <c r="I277">
        <v>0.99650000000000005</v>
      </c>
      <c r="J277">
        <v>3.36</v>
      </c>
      <c r="K277">
        <v>0.67</v>
      </c>
      <c r="L277">
        <v>10.7</v>
      </c>
      <c r="M277">
        <v>6</v>
      </c>
    </row>
    <row r="278" spans="1:13" x14ac:dyDescent="0.25">
      <c r="A278">
        <v>277</v>
      </c>
      <c r="B278">
        <v>6.9</v>
      </c>
      <c r="C278">
        <v>0.54</v>
      </c>
      <c r="D278">
        <v>0.04</v>
      </c>
      <c r="E278">
        <v>3</v>
      </c>
      <c r="F278">
        <v>7.6999999999999999E-2</v>
      </c>
      <c r="G278">
        <v>7</v>
      </c>
      <c r="H278">
        <v>27</v>
      </c>
      <c r="I278">
        <v>0.99870000000000003</v>
      </c>
      <c r="J278">
        <v>3.69</v>
      </c>
      <c r="K278">
        <v>0.91</v>
      </c>
      <c r="L278">
        <v>9.4</v>
      </c>
      <c r="M278">
        <v>6</v>
      </c>
    </row>
    <row r="279" spans="1:13" x14ac:dyDescent="0.25">
      <c r="A279">
        <v>278</v>
      </c>
      <c r="B279">
        <v>11.5</v>
      </c>
      <c r="C279">
        <v>0.18</v>
      </c>
      <c r="D279">
        <v>0.51</v>
      </c>
      <c r="E279">
        <v>4</v>
      </c>
      <c r="F279">
        <v>0.104</v>
      </c>
      <c r="G279">
        <v>4</v>
      </c>
      <c r="H279">
        <v>23</v>
      </c>
      <c r="I279">
        <v>0.99960000000000004</v>
      </c>
      <c r="J279">
        <v>3.28</v>
      </c>
      <c r="K279">
        <v>0.97</v>
      </c>
      <c r="L279">
        <v>10.1</v>
      </c>
      <c r="M279">
        <v>6</v>
      </c>
    </row>
    <row r="280" spans="1:13" x14ac:dyDescent="0.25">
      <c r="A280">
        <v>279</v>
      </c>
      <c r="B280">
        <v>10.3</v>
      </c>
      <c r="C280">
        <v>0.32</v>
      </c>
      <c r="D280">
        <v>0.45</v>
      </c>
      <c r="E280">
        <v>6.4</v>
      </c>
      <c r="F280">
        <v>7.2999999999999995E-2</v>
      </c>
      <c r="G280">
        <v>5</v>
      </c>
      <c r="H280">
        <v>13</v>
      </c>
      <c r="I280">
        <v>0.99760000000000004</v>
      </c>
      <c r="J280">
        <v>3.23</v>
      </c>
      <c r="K280">
        <v>0.82</v>
      </c>
      <c r="L280">
        <v>12.6</v>
      </c>
      <c r="M280">
        <v>8</v>
      </c>
    </row>
    <row r="281" spans="1:13" x14ac:dyDescent="0.25">
      <c r="A281">
        <v>280</v>
      </c>
      <c r="B281">
        <v>8.9</v>
      </c>
      <c r="C281">
        <v>0.4</v>
      </c>
      <c r="D281">
        <v>0.32</v>
      </c>
      <c r="E281">
        <v>5.6</v>
      </c>
      <c r="F281">
        <v>8.6999999999999994E-2</v>
      </c>
      <c r="G281">
        <v>10</v>
      </c>
      <c r="H281">
        <v>47</v>
      </c>
      <c r="I281">
        <v>0.99909999999999999</v>
      </c>
      <c r="J281">
        <v>3.38</v>
      </c>
      <c r="K281">
        <v>0.77</v>
      </c>
      <c r="L281">
        <v>10.5</v>
      </c>
      <c r="M281">
        <v>7</v>
      </c>
    </row>
    <row r="282" spans="1:13" x14ac:dyDescent="0.25">
      <c r="A282">
        <v>281</v>
      </c>
      <c r="B282">
        <v>11.4</v>
      </c>
      <c r="C282">
        <v>0.26</v>
      </c>
      <c r="D282">
        <v>0.44</v>
      </c>
      <c r="E282">
        <v>3.6</v>
      </c>
      <c r="F282">
        <v>7.0999999999999994E-2</v>
      </c>
      <c r="G282">
        <v>6</v>
      </c>
      <c r="H282">
        <v>19</v>
      </c>
      <c r="I282">
        <v>0.99860000000000004</v>
      </c>
      <c r="J282">
        <v>3.12</v>
      </c>
      <c r="K282">
        <v>0.82</v>
      </c>
      <c r="L282">
        <v>9.3000000000000007</v>
      </c>
      <c r="M282">
        <v>6</v>
      </c>
    </row>
    <row r="283" spans="1:13" x14ac:dyDescent="0.25">
      <c r="A283">
        <v>282</v>
      </c>
      <c r="B283">
        <v>7.7</v>
      </c>
      <c r="C283">
        <v>0.27</v>
      </c>
      <c r="D283">
        <v>0.68</v>
      </c>
      <c r="E283">
        <v>3.5</v>
      </c>
      <c r="F283">
        <v>0.35799999999999998</v>
      </c>
      <c r="G283">
        <v>5</v>
      </c>
      <c r="H283">
        <v>10</v>
      </c>
      <c r="I283">
        <v>0.99719999999999998</v>
      </c>
      <c r="J283">
        <v>3.25</v>
      </c>
      <c r="K283">
        <v>1.08</v>
      </c>
      <c r="L283">
        <v>9.9</v>
      </c>
      <c r="M283">
        <v>7</v>
      </c>
    </row>
    <row r="284" spans="1:13" x14ac:dyDescent="0.25">
      <c r="A284">
        <v>283</v>
      </c>
      <c r="B284">
        <v>7.6</v>
      </c>
      <c r="C284">
        <v>0.52</v>
      </c>
      <c r="D284">
        <v>0.12</v>
      </c>
      <c r="E284">
        <v>3</v>
      </c>
      <c r="F284">
        <v>6.7000000000000004E-2</v>
      </c>
      <c r="G284">
        <v>12</v>
      </c>
      <c r="H284">
        <v>53</v>
      </c>
      <c r="I284">
        <v>0.99709999999999999</v>
      </c>
      <c r="J284">
        <v>3.36</v>
      </c>
      <c r="K284">
        <v>0.56999999999999995</v>
      </c>
      <c r="L284">
        <v>9.1</v>
      </c>
      <c r="M284">
        <v>5</v>
      </c>
    </row>
    <row r="285" spans="1:13" x14ac:dyDescent="0.25">
      <c r="A285">
        <v>284</v>
      </c>
      <c r="B285">
        <v>8.9</v>
      </c>
      <c r="C285">
        <v>0.4</v>
      </c>
      <c r="D285">
        <v>0.32</v>
      </c>
      <c r="E285">
        <v>5.6</v>
      </c>
      <c r="F285">
        <v>8.6999999999999994E-2</v>
      </c>
      <c r="G285">
        <v>10</v>
      </c>
      <c r="H285">
        <v>47</v>
      </c>
      <c r="I285">
        <v>0.99909999999999999</v>
      </c>
      <c r="J285">
        <v>3.38</v>
      </c>
      <c r="K285">
        <v>0.77</v>
      </c>
      <c r="L285">
        <v>10.5</v>
      </c>
      <c r="M285">
        <v>7</v>
      </c>
    </row>
    <row r="286" spans="1:13" x14ac:dyDescent="0.25">
      <c r="A286">
        <v>285</v>
      </c>
      <c r="B286">
        <v>9.9</v>
      </c>
      <c r="C286">
        <v>0.59</v>
      </c>
      <c r="D286">
        <v>7.0000000000000007E-2</v>
      </c>
      <c r="E286">
        <v>3.4</v>
      </c>
      <c r="F286">
        <v>0.10199999999999999</v>
      </c>
      <c r="G286">
        <v>32</v>
      </c>
      <c r="H286">
        <v>71</v>
      </c>
      <c r="I286">
        <v>1.0001500000000001</v>
      </c>
      <c r="J286">
        <v>3.31</v>
      </c>
      <c r="K286">
        <v>0.71</v>
      </c>
      <c r="L286">
        <v>9.8000000000000007</v>
      </c>
      <c r="M286">
        <v>5</v>
      </c>
    </row>
    <row r="287" spans="1:13" x14ac:dyDescent="0.25">
      <c r="A287">
        <v>286</v>
      </c>
      <c r="B287">
        <v>9.9</v>
      </c>
      <c r="C287">
        <v>0.59</v>
      </c>
      <c r="D287">
        <v>7.0000000000000007E-2</v>
      </c>
      <c r="E287">
        <v>3.4</v>
      </c>
      <c r="F287">
        <v>0.10199999999999999</v>
      </c>
      <c r="G287">
        <v>32</v>
      </c>
      <c r="H287">
        <v>71</v>
      </c>
      <c r="I287">
        <v>1.0001500000000001</v>
      </c>
      <c r="J287">
        <v>3.31</v>
      </c>
      <c r="K287">
        <v>0.71</v>
      </c>
      <c r="L287">
        <v>9.8000000000000007</v>
      </c>
      <c r="M287">
        <v>5</v>
      </c>
    </row>
    <row r="288" spans="1:13" x14ac:dyDescent="0.25">
      <c r="A288">
        <v>287</v>
      </c>
      <c r="B288">
        <v>12</v>
      </c>
      <c r="C288">
        <v>0.45</v>
      </c>
      <c r="D288">
        <v>0.55000000000000004</v>
      </c>
      <c r="E288">
        <v>2</v>
      </c>
      <c r="F288">
        <v>7.2999999999999995E-2</v>
      </c>
      <c r="G288">
        <v>25</v>
      </c>
      <c r="H288">
        <v>49</v>
      </c>
      <c r="I288">
        <v>0.99970000000000003</v>
      </c>
      <c r="J288">
        <v>3.1</v>
      </c>
      <c r="K288">
        <v>0.76</v>
      </c>
      <c r="L288">
        <v>10.3</v>
      </c>
      <c r="M288">
        <v>6</v>
      </c>
    </row>
    <row r="289" spans="1:13" x14ac:dyDescent="0.25">
      <c r="A289">
        <v>288</v>
      </c>
      <c r="B289">
        <v>7.5</v>
      </c>
      <c r="C289">
        <v>0.4</v>
      </c>
      <c r="D289">
        <v>0.12</v>
      </c>
      <c r="E289">
        <v>3</v>
      </c>
      <c r="F289">
        <v>9.1999999999999998E-2</v>
      </c>
      <c r="G289">
        <v>29</v>
      </c>
      <c r="H289">
        <v>53</v>
      </c>
      <c r="I289">
        <v>0.99670000000000003</v>
      </c>
      <c r="J289">
        <v>3.37</v>
      </c>
      <c r="K289">
        <v>0.7</v>
      </c>
      <c r="L289">
        <v>10.3</v>
      </c>
      <c r="M289">
        <v>6</v>
      </c>
    </row>
    <row r="290" spans="1:13" x14ac:dyDescent="0.25">
      <c r="A290">
        <v>289</v>
      </c>
      <c r="B290">
        <v>8.6999999999999993</v>
      </c>
      <c r="C290">
        <v>0.52</v>
      </c>
      <c r="D290">
        <v>0.09</v>
      </c>
      <c r="E290">
        <v>2.5</v>
      </c>
      <c r="F290">
        <v>9.0999999999999998E-2</v>
      </c>
      <c r="G290">
        <v>20</v>
      </c>
      <c r="H290">
        <v>49</v>
      </c>
      <c r="I290">
        <v>0.99760000000000004</v>
      </c>
      <c r="J290">
        <v>3.34</v>
      </c>
      <c r="K290">
        <v>0.86</v>
      </c>
      <c r="L290">
        <v>10.6</v>
      </c>
      <c r="M290">
        <v>7</v>
      </c>
    </row>
    <row r="291" spans="1:13" x14ac:dyDescent="0.25">
      <c r="A291">
        <v>290</v>
      </c>
      <c r="B291">
        <v>11.6</v>
      </c>
      <c r="C291">
        <v>0.42</v>
      </c>
      <c r="D291">
        <v>0.53</v>
      </c>
      <c r="E291">
        <v>3.3</v>
      </c>
      <c r="F291">
        <v>0.105</v>
      </c>
      <c r="G291">
        <v>33</v>
      </c>
      <c r="H291">
        <v>98</v>
      </c>
      <c r="I291">
        <v>1.0009999999999999</v>
      </c>
      <c r="J291">
        <v>3.2</v>
      </c>
      <c r="K291">
        <v>0.95</v>
      </c>
      <c r="L291">
        <v>9.1999999999999993</v>
      </c>
      <c r="M291">
        <v>5</v>
      </c>
    </row>
    <row r="292" spans="1:13" x14ac:dyDescent="0.25">
      <c r="A292">
        <v>291</v>
      </c>
      <c r="B292">
        <v>8.6999999999999993</v>
      </c>
      <c r="C292">
        <v>0.52</v>
      </c>
      <c r="D292">
        <v>0.09</v>
      </c>
      <c r="E292">
        <v>2.5</v>
      </c>
      <c r="F292">
        <v>9.0999999999999998E-2</v>
      </c>
      <c r="G292">
        <v>20</v>
      </c>
      <c r="H292">
        <v>49</v>
      </c>
      <c r="I292">
        <v>0.99760000000000004</v>
      </c>
      <c r="J292">
        <v>3.34</v>
      </c>
      <c r="K292">
        <v>0.86</v>
      </c>
      <c r="L292">
        <v>10.6</v>
      </c>
      <c r="M292">
        <v>7</v>
      </c>
    </row>
    <row r="293" spans="1:13" x14ac:dyDescent="0.25">
      <c r="A293">
        <v>292</v>
      </c>
      <c r="B293">
        <v>11</v>
      </c>
      <c r="C293">
        <v>0.2</v>
      </c>
      <c r="D293">
        <v>0.48</v>
      </c>
      <c r="E293">
        <v>2</v>
      </c>
      <c r="F293">
        <v>0.34299999999999897</v>
      </c>
      <c r="G293">
        <v>6</v>
      </c>
      <c r="H293">
        <v>18</v>
      </c>
      <c r="I293">
        <v>0.99790000000000001</v>
      </c>
      <c r="J293">
        <v>3.3</v>
      </c>
      <c r="K293">
        <v>0.71</v>
      </c>
      <c r="L293">
        <v>10.5</v>
      </c>
      <c r="M293">
        <v>5</v>
      </c>
    </row>
    <row r="294" spans="1:13" x14ac:dyDescent="0.25">
      <c r="A294">
        <v>293</v>
      </c>
      <c r="B294">
        <v>10.4</v>
      </c>
      <c r="C294">
        <v>0.55000000000000004</v>
      </c>
      <c r="D294">
        <v>0.23</v>
      </c>
      <c r="E294">
        <v>2.7</v>
      </c>
      <c r="F294">
        <v>9.0999999999999998E-2</v>
      </c>
      <c r="G294">
        <v>18</v>
      </c>
      <c r="H294">
        <v>48</v>
      </c>
      <c r="I294">
        <v>0.99939999999999996</v>
      </c>
      <c r="J294">
        <v>3.22</v>
      </c>
      <c r="K294">
        <v>0.64</v>
      </c>
      <c r="L294">
        <v>10.3</v>
      </c>
      <c r="M294">
        <v>6</v>
      </c>
    </row>
    <row r="295" spans="1:13" x14ac:dyDescent="0.25">
      <c r="A295">
        <v>294</v>
      </c>
      <c r="B295">
        <v>6.9</v>
      </c>
      <c r="C295">
        <v>0.36</v>
      </c>
      <c r="D295">
        <v>0.25</v>
      </c>
      <c r="E295">
        <v>2.4</v>
      </c>
      <c r="F295">
        <v>9.8000000000000004E-2</v>
      </c>
      <c r="G295">
        <v>5</v>
      </c>
      <c r="H295">
        <v>16</v>
      </c>
      <c r="I295">
        <v>0.99639999999999995</v>
      </c>
      <c r="J295">
        <v>3.41</v>
      </c>
      <c r="K295">
        <v>0.6</v>
      </c>
      <c r="L295">
        <v>10.1</v>
      </c>
      <c r="M295">
        <v>6</v>
      </c>
    </row>
    <row r="296" spans="1:13" x14ac:dyDescent="0.25">
      <c r="A296">
        <v>295</v>
      </c>
      <c r="B296">
        <v>13.3</v>
      </c>
      <c r="C296">
        <v>0.34</v>
      </c>
      <c r="D296">
        <v>0.52</v>
      </c>
      <c r="E296">
        <v>3.2</v>
      </c>
      <c r="F296">
        <v>9.4E-2</v>
      </c>
      <c r="G296">
        <v>17</v>
      </c>
      <c r="H296">
        <v>53</v>
      </c>
      <c r="I296">
        <v>1.0014000000000001</v>
      </c>
      <c r="J296">
        <v>3.05</v>
      </c>
      <c r="K296">
        <v>0.81</v>
      </c>
      <c r="L296">
        <v>9.5</v>
      </c>
      <c r="M296">
        <v>6</v>
      </c>
    </row>
    <row r="297" spans="1:13" x14ac:dyDescent="0.25">
      <c r="A297">
        <v>296</v>
      </c>
      <c r="B297">
        <v>10.8</v>
      </c>
      <c r="C297">
        <v>0.5</v>
      </c>
      <c r="D297">
        <v>0.46</v>
      </c>
      <c r="E297">
        <v>2.5</v>
      </c>
      <c r="F297">
        <v>7.2999999999999995E-2</v>
      </c>
      <c r="G297">
        <v>5</v>
      </c>
      <c r="H297">
        <v>27</v>
      </c>
      <c r="I297">
        <v>1.0001</v>
      </c>
      <c r="J297">
        <v>3.05</v>
      </c>
      <c r="K297">
        <v>0.64</v>
      </c>
      <c r="L297">
        <v>9.5</v>
      </c>
      <c r="M297">
        <v>5</v>
      </c>
    </row>
    <row r="298" spans="1:13" x14ac:dyDescent="0.25">
      <c r="A298">
        <v>297</v>
      </c>
      <c r="B298">
        <v>10.6</v>
      </c>
      <c r="C298">
        <v>0.83</v>
      </c>
      <c r="D298">
        <v>0.37</v>
      </c>
      <c r="E298">
        <v>2.6</v>
      </c>
      <c r="F298">
        <v>8.5999999999999993E-2</v>
      </c>
      <c r="G298">
        <v>26</v>
      </c>
      <c r="H298">
        <v>70</v>
      </c>
      <c r="I298">
        <v>0.99809999999999999</v>
      </c>
      <c r="J298">
        <v>3.16</v>
      </c>
      <c r="K298">
        <v>0.52</v>
      </c>
      <c r="L298">
        <v>9.9</v>
      </c>
      <c r="M298">
        <v>5</v>
      </c>
    </row>
    <row r="299" spans="1:13" x14ac:dyDescent="0.25">
      <c r="A299">
        <v>298</v>
      </c>
      <c r="B299">
        <v>7.1</v>
      </c>
      <c r="C299">
        <v>0.63</v>
      </c>
      <c r="D299">
        <v>0.06</v>
      </c>
      <c r="E299">
        <v>2</v>
      </c>
      <c r="F299">
        <v>8.3000000000000004E-2</v>
      </c>
      <c r="G299">
        <v>8</v>
      </c>
      <c r="H299">
        <v>29</v>
      </c>
      <c r="I299">
        <v>0.99855000000000005</v>
      </c>
      <c r="J299">
        <v>3.67</v>
      </c>
      <c r="K299">
        <v>0.73</v>
      </c>
      <c r="L299">
        <v>9.6</v>
      </c>
      <c r="M299">
        <v>5</v>
      </c>
    </row>
    <row r="300" spans="1:13" x14ac:dyDescent="0.25">
      <c r="A300">
        <v>299</v>
      </c>
      <c r="B300">
        <v>7.2</v>
      </c>
      <c r="C300">
        <v>0.65</v>
      </c>
      <c r="D300">
        <v>0.02</v>
      </c>
      <c r="E300">
        <v>2.2999999999999998</v>
      </c>
      <c r="F300">
        <v>9.4E-2</v>
      </c>
      <c r="G300">
        <v>5</v>
      </c>
      <c r="H300">
        <v>31</v>
      </c>
      <c r="I300">
        <v>0.99929999999999997</v>
      </c>
      <c r="J300">
        <v>3.67</v>
      </c>
      <c r="K300">
        <v>0.8</v>
      </c>
      <c r="L300">
        <v>9.6999999999999993</v>
      </c>
      <c r="M300">
        <v>5</v>
      </c>
    </row>
    <row r="301" spans="1:13" x14ac:dyDescent="0.25">
      <c r="A301">
        <v>300</v>
      </c>
      <c r="B301">
        <v>6.9</v>
      </c>
      <c r="C301">
        <v>0.67</v>
      </c>
      <c r="D301">
        <v>0.06</v>
      </c>
      <c r="E301">
        <v>2.1</v>
      </c>
      <c r="F301">
        <v>0.08</v>
      </c>
      <c r="G301">
        <v>8</v>
      </c>
      <c r="H301">
        <v>33</v>
      </c>
      <c r="I301">
        <v>0.99844999999999995</v>
      </c>
      <c r="J301">
        <v>3.68</v>
      </c>
      <c r="K301">
        <v>0.71</v>
      </c>
      <c r="L301">
        <v>9.6</v>
      </c>
      <c r="M301">
        <v>5</v>
      </c>
    </row>
    <row r="302" spans="1:13" x14ac:dyDescent="0.25">
      <c r="A302">
        <v>301</v>
      </c>
      <c r="B302">
        <v>7.5</v>
      </c>
      <c r="C302">
        <v>0.53</v>
      </c>
      <c r="D302">
        <v>0.06</v>
      </c>
      <c r="E302">
        <v>2.6</v>
      </c>
      <c r="F302">
        <v>8.5999999999999993E-2</v>
      </c>
      <c r="G302">
        <v>20</v>
      </c>
      <c r="H302">
        <v>44</v>
      </c>
      <c r="I302">
        <v>0.99650000000000005</v>
      </c>
      <c r="J302">
        <v>3.38</v>
      </c>
      <c r="K302">
        <v>0.59</v>
      </c>
      <c r="L302">
        <v>10.7</v>
      </c>
      <c r="M302">
        <v>6</v>
      </c>
    </row>
    <row r="303" spans="1:13" x14ac:dyDescent="0.25">
      <c r="A303">
        <v>302</v>
      </c>
      <c r="B303">
        <v>11.1</v>
      </c>
      <c r="C303">
        <v>0.18</v>
      </c>
      <c r="D303">
        <v>0.48</v>
      </c>
      <c r="E303">
        <v>1.5</v>
      </c>
      <c r="F303">
        <v>6.8000000000000005E-2</v>
      </c>
      <c r="G303">
        <v>7</v>
      </c>
      <c r="H303">
        <v>15</v>
      </c>
      <c r="I303">
        <v>0.99729999999999996</v>
      </c>
      <c r="J303">
        <v>3.22</v>
      </c>
      <c r="K303">
        <v>0.64</v>
      </c>
      <c r="L303">
        <v>10.1</v>
      </c>
      <c r="M303">
        <v>6</v>
      </c>
    </row>
    <row r="304" spans="1:13" x14ac:dyDescent="0.25">
      <c r="A304">
        <v>303</v>
      </c>
      <c r="B304">
        <v>8.3000000000000007</v>
      </c>
      <c r="C304">
        <v>0.70499999999999996</v>
      </c>
      <c r="D304">
        <v>0.12</v>
      </c>
      <c r="E304">
        <v>2.6</v>
      </c>
      <c r="F304">
        <v>9.1999999999999998E-2</v>
      </c>
      <c r="G304">
        <v>12</v>
      </c>
      <c r="H304">
        <v>28</v>
      </c>
      <c r="I304">
        <v>0.99939999999999996</v>
      </c>
      <c r="J304">
        <v>3.51</v>
      </c>
      <c r="K304">
        <v>0.72</v>
      </c>
      <c r="L304">
        <v>10</v>
      </c>
      <c r="M304">
        <v>5</v>
      </c>
    </row>
    <row r="305" spans="1:13" x14ac:dyDescent="0.25">
      <c r="A305">
        <v>304</v>
      </c>
      <c r="B305">
        <v>7.4</v>
      </c>
      <c r="C305">
        <v>0.67</v>
      </c>
      <c r="D305">
        <v>0.12</v>
      </c>
      <c r="E305">
        <v>1.6</v>
      </c>
      <c r="F305">
        <v>0.186</v>
      </c>
      <c r="G305">
        <v>5</v>
      </c>
      <c r="H305">
        <v>21</v>
      </c>
      <c r="I305">
        <v>0.996</v>
      </c>
      <c r="J305">
        <v>3.39</v>
      </c>
      <c r="K305">
        <v>0.54</v>
      </c>
      <c r="L305">
        <v>9.5</v>
      </c>
      <c r="M305">
        <v>5</v>
      </c>
    </row>
    <row r="306" spans="1:13" x14ac:dyDescent="0.25">
      <c r="A306">
        <v>305</v>
      </c>
      <c r="B306">
        <v>8.4</v>
      </c>
      <c r="C306">
        <v>0.65</v>
      </c>
      <c r="D306">
        <v>0.6</v>
      </c>
      <c r="E306">
        <v>2.1</v>
      </c>
      <c r="F306">
        <v>0.111999999999999</v>
      </c>
      <c r="G306">
        <v>12</v>
      </c>
      <c r="H306">
        <v>90</v>
      </c>
      <c r="I306">
        <v>0.99729999999999996</v>
      </c>
      <c r="J306">
        <v>3.2</v>
      </c>
      <c r="K306">
        <v>0.52</v>
      </c>
      <c r="L306">
        <v>9.1999999999999993</v>
      </c>
      <c r="M306">
        <v>5</v>
      </c>
    </row>
    <row r="307" spans="1:13" x14ac:dyDescent="0.25">
      <c r="A307">
        <v>306</v>
      </c>
      <c r="B307">
        <v>10.3</v>
      </c>
      <c r="C307">
        <v>0.53</v>
      </c>
      <c r="D307">
        <v>0.48</v>
      </c>
      <c r="E307">
        <v>2.5</v>
      </c>
      <c r="F307">
        <v>6.3E-2</v>
      </c>
      <c r="G307">
        <v>6</v>
      </c>
      <c r="H307">
        <v>25</v>
      </c>
      <c r="I307">
        <v>0.99980000000000002</v>
      </c>
      <c r="J307">
        <v>3.12</v>
      </c>
      <c r="K307">
        <v>0.59</v>
      </c>
      <c r="L307">
        <v>9.3000000000000007</v>
      </c>
      <c r="M307">
        <v>6</v>
      </c>
    </row>
    <row r="308" spans="1:13" x14ac:dyDescent="0.25">
      <c r="A308">
        <v>307</v>
      </c>
      <c r="B308">
        <v>7.6</v>
      </c>
      <c r="C308">
        <v>0.62</v>
      </c>
      <c r="D308">
        <v>0.32</v>
      </c>
      <c r="E308">
        <v>2.2000000000000002</v>
      </c>
      <c r="F308">
        <v>8.1999999999999906E-2</v>
      </c>
      <c r="G308">
        <v>7</v>
      </c>
      <c r="H308">
        <v>54</v>
      </c>
      <c r="I308">
        <v>0.99660000000000004</v>
      </c>
      <c r="J308">
        <v>3.36</v>
      </c>
      <c r="K308">
        <v>0.52</v>
      </c>
      <c r="L308">
        <v>9.4</v>
      </c>
      <c r="M308">
        <v>5</v>
      </c>
    </row>
    <row r="309" spans="1:13" x14ac:dyDescent="0.25">
      <c r="A309">
        <v>308</v>
      </c>
      <c r="B309">
        <v>10.3</v>
      </c>
      <c r="C309">
        <v>0.41</v>
      </c>
      <c r="D309">
        <v>0.42</v>
      </c>
      <c r="E309">
        <v>2.4</v>
      </c>
      <c r="F309">
        <v>0.21299999999999999</v>
      </c>
      <c r="G309">
        <v>6</v>
      </c>
      <c r="H309">
        <v>14</v>
      </c>
      <c r="I309">
        <v>0.99939999999999996</v>
      </c>
      <c r="J309">
        <v>3.19</v>
      </c>
      <c r="K309">
        <v>0.62</v>
      </c>
      <c r="L309">
        <v>9.5</v>
      </c>
      <c r="M309">
        <v>6</v>
      </c>
    </row>
    <row r="310" spans="1:13" x14ac:dyDescent="0.25">
      <c r="A310">
        <v>309</v>
      </c>
      <c r="B310">
        <v>10.3</v>
      </c>
      <c r="C310">
        <v>0.43</v>
      </c>
      <c r="D310">
        <v>0.44</v>
      </c>
      <c r="E310">
        <v>2.4</v>
      </c>
      <c r="F310">
        <v>0.214</v>
      </c>
      <c r="G310">
        <v>5</v>
      </c>
      <c r="H310">
        <v>12</v>
      </c>
      <c r="I310">
        <v>0.99939999999999996</v>
      </c>
      <c r="J310">
        <v>3.19</v>
      </c>
      <c r="K310">
        <v>0.63</v>
      </c>
      <c r="L310">
        <v>9.5</v>
      </c>
      <c r="M310">
        <v>6</v>
      </c>
    </row>
    <row r="311" spans="1:13" x14ac:dyDescent="0.25">
      <c r="A311">
        <v>310</v>
      </c>
      <c r="B311">
        <v>7.4</v>
      </c>
      <c r="C311">
        <v>0.28999999999999998</v>
      </c>
      <c r="D311">
        <v>0.38</v>
      </c>
      <c r="E311">
        <v>1.7</v>
      </c>
      <c r="F311">
        <v>6.2E-2</v>
      </c>
      <c r="G311">
        <v>9</v>
      </c>
      <c r="H311">
        <v>30</v>
      </c>
      <c r="I311">
        <v>0.99680000000000002</v>
      </c>
      <c r="J311">
        <v>3.41</v>
      </c>
      <c r="K311">
        <v>0.53</v>
      </c>
      <c r="L311">
        <v>9.5</v>
      </c>
      <c r="M311">
        <v>6</v>
      </c>
    </row>
    <row r="312" spans="1:13" x14ac:dyDescent="0.25">
      <c r="A312">
        <v>311</v>
      </c>
      <c r="B312">
        <v>10.3</v>
      </c>
      <c r="C312">
        <v>0.53</v>
      </c>
      <c r="D312">
        <v>0.48</v>
      </c>
      <c r="E312">
        <v>2.5</v>
      </c>
      <c r="F312">
        <v>6.3E-2</v>
      </c>
      <c r="G312">
        <v>6</v>
      </c>
      <c r="H312">
        <v>25</v>
      </c>
      <c r="I312">
        <v>0.99980000000000002</v>
      </c>
      <c r="J312">
        <v>3.12</v>
      </c>
      <c r="K312">
        <v>0.59</v>
      </c>
      <c r="L312">
        <v>9.3000000000000007</v>
      </c>
      <c r="M312">
        <v>6</v>
      </c>
    </row>
    <row r="313" spans="1:13" x14ac:dyDescent="0.25">
      <c r="A313">
        <v>312</v>
      </c>
      <c r="B313">
        <v>7.9</v>
      </c>
      <c r="C313">
        <v>0.53</v>
      </c>
      <c r="D313">
        <v>0.24</v>
      </c>
      <c r="E313">
        <v>2</v>
      </c>
      <c r="F313">
        <v>7.1999999999999995E-2</v>
      </c>
      <c r="G313">
        <v>15</v>
      </c>
      <c r="H313">
        <v>105</v>
      </c>
      <c r="I313">
        <v>0.996</v>
      </c>
      <c r="J313">
        <v>3.27</v>
      </c>
      <c r="K313">
        <v>0.54</v>
      </c>
      <c r="L313">
        <v>9.4</v>
      </c>
      <c r="M313">
        <v>6</v>
      </c>
    </row>
    <row r="314" spans="1:13" x14ac:dyDescent="0.25">
      <c r="A314">
        <v>313</v>
      </c>
      <c r="B314">
        <v>9</v>
      </c>
      <c r="C314">
        <v>0.46</v>
      </c>
      <c r="D314">
        <v>0.31</v>
      </c>
      <c r="E314">
        <v>2.8</v>
      </c>
      <c r="F314">
        <v>9.2999999999999999E-2</v>
      </c>
      <c r="G314">
        <v>19</v>
      </c>
      <c r="H314">
        <v>98</v>
      </c>
      <c r="I314">
        <v>0.99814999999999998</v>
      </c>
      <c r="J314">
        <v>3.32</v>
      </c>
      <c r="K314">
        <v>0.63</v>
      </c>
      <c r="L314">
        <v>9.5</v>
      </c>
      <c r="M314">
        <v>6</v>
      </c>
    </row>
    <row r="315" spans="1:13" x14ac:dyDescent="0.25">
      <c r="A315">
        <v>314</v>
      </c>
      <c r="B315">
        <v>8.6</v>
      </c>
      <c r="C315">
        <v>0.47</v>
      </c>
      <c r="D315">
        <v>0.3</v>
      </c>
      <c r="E315">
        <v>3</v>
      </c>
      <c r="F315">
        <v>7.5999999999999998E-2</v>
      </c>
      <c r="G315">
        <v>30</v>
      </c>
      <c r="H315">
        <v>135</v>
      </c>
      <c r="I315">
        <v>0.99760000000000004</v>
      </c>
      <c r="J315">
        <v>3.3</v>
      </c>
      <c r="K315">
        <v>0.53</v>
      </c>
      <c r="L315">
        <v>9.4</v>
      </c>
      <c r="M315">
        <v>5</v>
      </c>
    </row>
    <row r="316" spans="1:13" x14ac:dyDescent="0.25">
      <c r="A316">
        <v>315</v>
      </c>
      <c r="B316">
        <v>7.4</v>
      </c>
      <c r="C316">
        <v>0.36</v>
      </c>
      <c r="D316">
        <v>0.28999999999999998</v>
      </c>
      <c r="E316">
        <v>2.6</v>
      </c>
      <c r="F316">
        <v>8.6999999999999994E-2</v>
      </c>
      <c r="G316">
        <v>26</v>
      </c>
      <c r="H316">
        <v>72</v>
      </c>
      <c r="I316">
        <v>0.99644999999999995</v>
      </c>
      <c r="J316">
        <v>3.39</v>
      </c>
      <c r="K316">
        <v>0.68</v>
      </c>
      <c r="L316">
        <v>11</v>
      </c>
      <c r="M316">
        <v>5</v>
      </c>
    </row>
    <row r="317" spans="1:13" x14ac:dyDescent="0.25">
      <c r="A317">
        <v>316</v>
      </c>
      <c r="B317">
        <v>7.1</v>
      </c>
      <c r="C317">
        <v>0.35</v>
      </c>
      <c r="D317">
        <v>0.28999999999999998</v>
      </c>
      <c r="E317">
        <v>2.5</v>
      </c>
      <c r="F317">
        <v>9.6000000000000002E-2</v>
      </c>
      <c r="G317">
        <v>20</v>
      </c>
      <c r="H317">
        <v>53</v>
      </c>
      <c r="I317">
        <v>0.99619999999999997</v>
      </c>
      <c r="J317">
        <v>3.42</v>
      </c>
      <c r="K317">
        <v>0.65</v>
      </c>
      <c r="L317">
        <v>11</v>
      </c>
      <c r="M317">
        <v>6</v>
      </c>
    </row>
    <row r="318" spans="1:13" x14ac:dyDescent="0.25">
      <c r="A318">
        <v>317</v>
      </c>
      <c r="B318">
        <v>9.6</v>
      </c>
      <c r="C318">
        <v>0.56000000000000005</v>
      </c>
      <c r="D318">
        <v>0.23</v>
      </c>
      <c r="E318">
        <v>3.4</v>
      </c>
      <c r="F318">
        <v>0.10199999999999999</v>
      </c>
      <c r="G318">
        <v>37</v>
      </c>
      <c r="H318">
        <v>92</v>
      </c>
      <c r="I318">
        <v>0.99960000000000004</v>
      </c>
      <c r="J318">
        <v>3.3</v>
      </c>
      <c r="K318">
        <v>0.65</v>
      </c>
      <c r="L318">
        <v>10.1</v>
      </c>
      <c r="M318">
        <v>5</v>
      </c>
    </row>
    <row r="319" spans="1:13" x14ac:dyDescent="0.25">
      <c r="A319">
        <v>318</v>
      </c>
      <c r="B319">
        <v>9.6</v>
      </c>
      <c r="C319">
        <v>0.77</v>
      </c>
      <c r="D319">
        <v>0.12</v>
      </c>
      <c r="E319">
        <v>2.9</v>
      </c>
      <c r="F319">
        <v>8.1999999999999906E-2</v>
      </c>
      <c r="G319">
        <v>30</v>
      </c>
      <c r="H319">
        <v>74</v>
      </c>
      <c r="I319">
        <v>0.99865000000000004</v>
      </c>
      <c r="J319">
        <v>3.3</v>
      </c>
      <c r="K319">
        <v>0.64</v>
      </c>
      <c r="L319">
        <v>10.4</v>
      </c>
      <c r="M319">
        <v>6</v>
      </c>
    </row>
    <row r="320" spans="1:13" x14ac:dyDescent="0.25">
      <c r="A320">
        <v>319</v>
      </c>
      <c r="B320">
        <v>9.8000000000000007</v>
      </c>
      <c r="C320">
        <v>0.66</v>
      </c>
      <c r="D320">
        <v>0.39</v>
      </c>
      <c r="E320">
        <v>3.2</v>
      </c>
      <c r="F320">
        <v>8.3000000000000004E-2</v>
      </c>
      <c r="G320">
        <v>21</v>
      </c>
      <c r="H320">
        <v>59</v>
      </c>
      <c r="I320">
        <v>0.99890000000000001</v>
      </c>
      <c r="J320">
        <v>3.37</v>
      </c>
      <c r="K320">
        <v>0.71</v>
      </c>
      <c r="L320">
        <v>11.5</v>
      </c>
      <c r="M320">
        <v>7</v>
      </c>
    </row>
    <row r="321" spans="1:13" x14ac:dyDescent="0.25">
      <c r="A321">
        <v>320</v>
      </c>
      <c r="B321">
        <v>9.6</v>
      </c>
      <c r="C321">
        <v>0.77</v>
      </c>
      <c r="D321">
        <v>0.12</v>
      </c>
      <c r="E321">
        <v>2.9</v>
      </c>
      <c r="F321">
        <v>8.1999999999999906E-2</v>
      </c>
      <c r="G321">
        <v>30</v>
      </c>
      <c r="H321">
        <v>74</v>
      </c>
      <c r="I321">
        <v>0.99865000000000004</v>
      </c>
      <c r="J321">
        <v>3.3</v>
      </c>
      <c r="K321">
        <v>0.64</v>
      </c>
      <c r="L321">
        <v>10.4</v>
      </c>
      <c r="M321">
        <v>6</v>
      </c>
    </row>
    <row r="322" spans="1:13" x14ac:dyDescent="0.25">
      <c r="A322">
        <v>321</v>
      </c>
      <c r="B322">
        <v>9.8000000000000007</v>
      </c>
      <c r="C322">
        <v>0.66</v>
      </c>
      <c r="D322">
        <v>0.39</v>
      </c>
      <c r="E322">
        <v>3.2</v>
      </c>
      <c r="F322">
        <v>8.3000000000000004E-2</v>
      </c>
      <c r="G322">
        <v>21</v>
      </c>
      <c r="H322">
        <v>59</v>
      </c>
      <c r="I322">
        <v>0.99890000000000001</v>
      </c>
      <c r="J322">
        <v>3.37</v>
      </c>
      <c r="K322">
        <v>0.71</v>
      </c>
      <c r="L322">
        <v>11.5</v>
      </c>
      <c r="M322">
        <v>7</v>
      </c>
    </row>
    <row r="323" spans="1:13" x14ac:dyDescent="0.25">
      <c r="A323">
        <v>322</v>
      </c>
      <c r="B323">
        <v>9.3000000000000007</v>
      </c>
      <c r="C323">
        <v>0.61</v>
      </c>
      <c r="D323">
        <v>0.26</v>
      </c>
      <c r="E323">
        <v>3.4</v>
      </c>
      <c r="F323">
        <v>0.09</v>
      </c>
      <c r="G323">
        <v>25</v>
      </c>
      <c r="H323">
        <v>87</v>
      </c>
      <c r="I323">
        <v>0.99975000000000003</v>
      </c>
      <c r="J323">
        <v>3.24</v>
      </c>
      <c r="K323">
        <v>0.62</v>
      </c>
      <c r="L323">
        <v>9.6999999999999993</v>
      </c>
      <c r="M323">
        <v>5</v>
      </c>
    </row>
    <row r="324" spans="1:13" x14ac:dyDescent="0.25">
      <c r="A324">
        <v>323</v>
      </c>
      <c r="B324">
        <v>7.8</v>
      </c>
      <c r="C324">
        <v>0.62</v>
      </c>
      <c r="D324">
        <v>0.05</v>
      </c>
      <c r="E324">
        <v>2.2999999999999998</v>
      </c>
      <c r="F324">
        <v>7.9000000000000001E-2</v>
      </c>
      <c r="G324">
        <v>6</v>
      </c>
      <c r="H324">
        <v>18</v>
      </c>
      <c r="I324">
        <v>0.99734999999999996</v>
      </c>
      <c r="J324">
        <v>3.29</v>
      </c>
      <c r="K324">
        <v>0.63</v>
      </c>
      <c r="L324">
        <v>9.3000000000000007</v>
      </c>
      <c r="M324">
        <v>5</v>
      </c>
    </row>
    <row r="325" spans="1:13" x14ac:dyDescent="0.25">
      <c r="A325">
        <v>324</v>
      </c>
      <c r="B325">
        <v>10.3</v>
      </c>
      <c r="C325">
        <v>0.59</v>
      </c>
      <c r="D325">
        <v>0.42</v>
      </c>
      <c r="E325">
        <v>2.8</v>
      </c>
      <c r="F325">
        <v>0.09</v>
      </c>
      <c r="G325">
        <v>35</v>
      </c>
      <c r="H325">
        <v>73</v>
      </c>
      <c r="I325">
        <v>0.999</v>
      </c>
      <c r="J325">
        <v>3.28</v>
      </c>
      <c r="K325">
        <v>0.7</v>
      </c>
      <c r="L325">
        <v>9.5</v>
      </c>
      <c r="M325">
        <v>6</v>
      </c>
    </row>
    <row r="326" spans="1:13" x14ac:dyDescent="0.25">
      <c r="A326">
        <v>325</v>
      </c>
      <c r="B326">
        <v>10</v>
      </c>
      <c r="C326">
        <v>0.49</v>
      </c>
      <c r="D326">
        <v>0.2</v>
      </c>
      <c r="E326">
        <v>11</v>
      </c>
      <c r="F326">
        <v>7.0999999999999994E-2</v>
      </c>
      <c r="G326">
        <v>13</v>
      </c>
      <c r="H326">
        <v>50</v>
      </c>
      <c r="I326">
        <v>1.0015000000000001</v>
      </c>
      <c r="J326">
        <v>3.16</v>
      </c>
      <c r="K326">
        <v>0.69</v>
      </c>
      <c r="L326">
        <v>9.1999999999999993</v>
      </c>
      <c r="M326">
        <v>6</v>
      </c>
    </row>
    <row r="327" spans="1:13" x14ac:dyDescent="0.25">
      <c r="A327">
        <v>326</v>
      </c>
      <c r="B327">
        <v>10</v>
      </c>
      <c r="C327">
        <v>0.49</v>
      </c>
      <c r="D327">
        <v>0.2</v>
      </c>
      <c r="E327">
        <v>11</v>
      </c>
      <c r="F327">
        <v>7.0999999999999994E-2</v>
      </c>
      <c r="G327">
        <v>13</v>
      </c>
      <c r="H327">
        <v>50</v>
      </c>
      <c r="I327">
        <v>1.0015000000000001</v>
      </c>
      <c r="J327">
        <v>3.16</v>
      </c>
      <c r="K327">
        <v>0.69</v>
      </c>
      <c r="L327">
        <v>9.1999999999999993</v>
      </c>
      <c r="M327">
        <v>6</v>
      </c>
    </row>
    <row r="328" spans="1:13" x14ac:dyDescent="0.25">
      <c r="A328">
        <v>327</v>
      </c>
      <c r="B328">
        <v>11.6</v>
      </c>
      <c r="C328">
        <v>0.53</v>
      </c>
      <c r="D328">
        <v>0.66</v>
      </c>
      <c r="E328">
        <v>3.65</v>
      </c>
      <c r="F328">
        <v>0.121</v>
      </c>
      <c r="G328">
        <v>6</v>
      </c>
      <c r="H328">
        <v>14</v>
      </c>
      <c r="I328">
        <v>0.99780000000000002</v>
      </c>
      <c r="J328">
        <v>3.05</v>
      </c>
      <c r="K328">
        <v>0.74</v>
      </c>
      <c r="L328">
        <v>11.5</v>
      </c>
      <c r="M328">
        <v>7</v>
      </c>
    </row>
    <row r="329" spans="1:13" x14ac:dyDescent="0.25">
      <c r="A329">
        <v>328</v>
      </c>
      <c r="B329">
        <v>10.3</v>
      </c>
      <c r="C329">
        <v>0.44</v>
      </c>
      <c r="D329">
        <v>0.5</v>
      </c>
      <c r="E329">
        <v>4.5</v>
      </c>
      <c r="F329">
        <v>0.107</v>
      </c>
      <c r="G329">
        <v>5</v>
      </c>
      <c r="H329">
        <v>13</v>
      </c>
      <c r="I329">
        <v>0.998</v>
      </c>
      <c r="J329">
        <v>3.28</v>
      </c>
      <c r="K329">
        <v>0.83</v>
      </c>
      <c r="L329">
        <v>11.5</v>
      </c>
      <c r="M329">
        <v>5</v>
      </c>
    </row>
    <row r="330" spans="1:13" x14ac:dyDescent="0.25">
      <c r="A330">
        <v>329</v>
      </c>
      <c r="B330">
        <v>13.4</v>
      </c>
      <c r="C330">
        <v>0.27</v>
      </c>
      <c r="D330">
        <v>0.62</v>
      </c>
      <c r="E330">
        <v>2.6</v>
      </c>
      <c r="F330">
        <v>8.1999999999999906E-2</v>
      </c>
      <c r="G330">
        <v>6</v>
      </c>
      <c r="H330">
        <v>21</v>
      </c>
      <c r="I330">
        <v>1.0002</v>
      </c>
      <c r="J330">
        <v>3.16</v>
      </c>
      <c r="K330">
        <v>0.67</v>
      </c>
      <c r="L330">
        <v>9.6999999999999993</v>
      </c>
      <c r="M330">
        <v>6</v>
      </c>
    </row>
    <row r="331" spans="1:13" x14ac:dyDescent="0.25">
      <c r="A331">
        <v>330</v>
      </c>
      <c r="B331">
        <v>10.7</v>
      </c>
      <c r="C331">
        <v>0.46</v>
      </c>
      <c r="D331">
        <v>0.39</v>
      </c>
      <c r="E331">
        <v>2</v>
      </c>
      <c r="F331">
        <v>6.0999999999999999E-2</v>
      </c>
      <c r="G331">
        <v>7</v>
      </c>
      <c r="H331">
        <v>15</v>
      </c>
      <c r="I331">
        <v>0.99809999999999999</v>
      </c>
      <c r="J331">
        <v>3.18</v>
      </c>
      <c r="K331">
        <v>0.62</v>
      </c>
      <c r="L331">
        <v>9.5</v>
      </c>
      <c r="M331">
        <v>5</v>
      </c>
    </row>
    <row r="332" spans="1:13" x14ac:dyDescent="0.25">
      <c r="A332">
        <v>331</v>
      </c>
      <c r="B332">
        <v>10.199999999999999</v>
      </c>
      <c r="C332">
        <v>0.36</v>
      </c>
      <c r="D332">
        <v>0.64</v>
      </c>
      <c r="E332">
        <v>2.9</v>
      </c>
      <c r="F332">
        <v>0.122</v>
      </c>
      <c r="G332">
        <v>10</v>
      </c>
      <c r="H332">
        <v>41</v>
      </c>
      <c r="I332">
        <v>0.998</v>
      </c>
      <c r="J332">
        <v>3.23</v>
      </c>
      <c r="K332">
        <v>0.66</v>
      </c>
      <c r="L332">
        <v>12.5</v>
      </c>
      <c r="M332">
        <v>6</v>
      </c>
    </row>
    <row r="333" spans="1:13" x14ac:dyDescent="0.25">
      <c r="A333">
        <v>332</v>
      </c>
      <c r="B333">
        <v>10.199999999999999</v>
      </c>
      <c r="C333">
        <v>0.36</v>
      </c>
      <c r="D333">
        <v>0.64</v>
      </c>
      <c r="E333">
        <v>2.9</v>
      </c>
      <c r="F333">
        <v>0.122</v>
      </c>
      <c r="G333">
        <v>10</v>
      </c>
      <c r="H333">
        <v>41</v>
      </c>
      <c r="I333">
        <v>0.998</v>
      </c>
      <c r="J333">
        <v>3.23</v>
      </c>
      <c r="K333">
        <v>0.66</v>
      </c>
      <c r="L333">
        <v>12.5</v>
      </c>
      <c r="M333">
        <v>6</v>
      </c>
    </row>
    <row r="334" spans="1:13" x14ac:dyDescent="0.25">
      <c r="A334">
        <v>333</v>
      </c>
      <c r="B334">
        <v>8</v>
      </c>
      <c r="C334">
        <v>0.57999999999999996</v>
      </c>
      <c r="D334">
        <v>0.28000000000000003</v>
      </c>
      <c r="E334">
        <v>3.2</v>
      </c>
      <c r="F334">
        <v>6.6000000000000003E-2</v>
      </c>
      <c r="G334">
        <v>21</v>
      </c>
      <c r="H334">
        <v>114</v>
      </c>
      <c r="I334">
        <v>0.99729999999999996</v>
      </c>
      <c r="J334">
        <v>3.22</v>
      </c>
      <c r="K334">
        <v>0.54</v>
      </c>
      <c r="L334">
        <v>9.4</v>
      </c>
      <c r="M334">
        <v>6</v>
      </c>
    </row>
    <row r="335" spans="1:13" x14ac:dyDescent="0.25">
      <c r="A335">
        <v>334</v>
      </c>
      <c r="B335">
        <v>8.4</v>
      </c>
      <c r="C335">
        <v>0.56000000000000005</v>
      </c>
      <c r="D335">
        <v>0.08</v>
      </c>
      <c r="E335">
        <v>2.1</v>
      </c>
      <c r="F335">
        <v>0.105</v>
      </c>
      <c r="G335">
        <v>16</v>
      </c>
      <c r="H335">
        <v>44</v>
      </c>
      <c r="I335">
        <v>0.99580000000000002</v>
      </c>
      <c r="J335">
        <v>3.13</v>
      </c>
      <c r="K335">
        <v>0.52</v>
      </c>
      <c r="L335">
        <v>11</v>
      </c>
      <c r="M335">
        <v>5</v>
      </c>
    </row>
    <row r="336" spans="1:13" x14ac:dyDescent="0.25">
      <c r="A336">
        <v>335</v>
      </c>
      <c r="B336">
        <v>7.9</v>
      </c>
      <c r="C336">
        <v>0.65</v>
      </c>
      <c r="D336">
        <v>0.01</v>
      </c>
      <c r="E336">
        <v>2.5</v>
      </c>
      <c r="F336">
        <v>7.8E-2</v>
      </c>
      <c r="G336">
        <v>17</v>
      </c>
      <c r="H336">
        <v>38</v>
      </c>
      <c r="I336">
        <v>0.99629999999999996</v>
      </c>
      <c r="J336">
        <v>3.34</v>
      </c>
      <c r="K336">
        <v>0.74</v>
      </c>
      <c r="L336">
        <v>11.7</v>
      </c>
      <c r="M336">
        <v>7</v>
      </c>
    </row>
    <row r="337" spans="1:13" x14ac:dyDescent="0.25">
      <c r="A337">
        <v>336</v>
      </c>
      <c r="B337">
        <v>11.9</v>
      </c>
      <c r="C337">
        <v>0.69499999999999995</v>
      </c>
      <c r="D337">
        <v>0.53</v>
      </c>
      <c r="E337">
        <v>3.4</v>
      </c>
      <c r="F337">
        <v>0.128</v>
      </c>
      <c r="G337">
        <v>7</v>
      </c>
      <c r="H337">
        <v>21</v>
      </c>
      <c r="I337">
        <v>0.99919999999999998</v>
      </c>
      <c r="J337">
        <v>3.17</v>
      </c>
      <c r="K337">
        <v>0.84</v>
      </c>
      <c r="L337">
        <v>12.2</v>
      </c>
      <c r="M337">
        <v>7</v>
      </c>
    </row>
    <row r="338" spans="1:13" x14ac:dyDescent="0.25">
      <c r="A338">
        <v>337</v>
      </c>
      <c r="B338">
        <v>8.9</v>
      </c>
      <c r="C338">
        <v>0.43</v>
      </c>
      <c r="D338">
        <v>0.45</v>
      </c>
      <c r="E338">
        <v>1.9</v>
      </c>
      <c r="F338">
        <v>5.1999999999999998E-2</v>
      </c>
      <c r="G338">
        <v>6</v>
      </c>
      <c r="H338">
        <v>16</v>
      </c>
      <c r="I338">
        <v>0.99480000000000002</v>
      </c>
      <c r="J338">
        <v>3.35</v>
      </c>
      <c r="K338">
        <v>0.7</v>
      </c>
      <c r="L338">
        <v>12.5</v>
      </c>
      <c r="M338">
        <v>6</v>
      </c>
    </row>
    <row r="339" spans="1:13" x14ac:dyDescent="0.25">
      <c r="A339">
        <v>338</v>
      </c>
      <c r="B339">
        <v>7.8</v>
      </c>
      <c r="C339">
        <v>0.43</v>
      </c>
      <c r="D339">
        <v>0.32</v>
      </c>
      <c r="E339">
        <v>2.8</v>
      </c>
      <c r="F339">
        <v>0.08</v>
      </c>
      <c r="G339">
        <v>29</v>
      </c>
      <c r="H339">
        <v>58</v>
      </c>
      <c r="I339">
        <v>0.99739999999999995</v>
      </c>
      <c r="J339">
        <v>3.31</v>
      </c>
      <c r="K339">
        <v>0.64</v>
      </c>
      <c r="L339">
        <v>10.3</v>
      </c>
      <c r="M339">
        <v>5</v>
      </c>
    </row>
    <row r="340" spans="1:13" x14ac:dyDescent="0.25">
      <c r="A340">
        <v>339</v>
      </c>
      <c r="B340">
        <v>12.4</v>
      </c>
      <c r="C340">
        <v>0.49</v>
      </c>
      <c r="D340">
        <v>0.57999999999999996</v>
      </c>
      <c r="E340">
        <v>3</v>
      </c>
      <c r="F340">
        <v>0.10299999999999999</v>
      </c>
      <c r="G340">
        <v>28</v>
      </c>
      <c r="H340">
        <v>99</v>
      </c>
      <c r="I340">
        <v>1.0007999999999999</v>
      </c>
      <c r="J340">
        <v>3.16</v>
      </c>
      <c r="K340">
        <v>1</v>
      </c>
      <c r="L340">
        <v>11.5</v>
      </c>
      <c r="M340">
        <v>6</v>
      </c>
    </row>
    <row r="341" spans="1:13" x14ac:dyDescent="0.25">
      <c r="A341">
        <v>340</v>
      </c>
      <c r="B341">
        <v>12.5</v>
      </c>
      <c r="C341">
        <v>0.28000000000000003</v>
      </c>
      <c r="D341">
        <v>0.54</v>
      </c>
      <c r="E341">
        <v>2.2999999999999998</v>
      </c>
      <c r="F341">
        <v>8.1999999999999906E-2</v>
      </c>
      <c r="G341">
        <v>12</v>
      </c>
      <c r="H341">
        <v>29</v>
      </c>
      <c r="I341">
        <v>0.99970000000000003</v>
      </c>
      <c r="J341">
        <v>3.11</v>
      </c>
      <c r="K341">
        <v>1.36</v>
      </c>
      <c r="L341">
        <v>9.8000000000000007</v>
      </c>
      <c r="M341">
        <v>7</v>
      </c>
    </row>
    <row r="342" spans="1:13" x14ac:dyDescent="0.25">
      <c r="A342">
        <v>341</v>
      </c>
      <c r="B342">
        <v>12.2</v>
      </c>
      <c r="C342">
        <v>0.34</v>
      </c>
      <c r="D342">
        <v>0.5</v>
      </c>
      <c r="E342">
        <v>2.4</v>
      </c>
      <c r="F342">
        <v>6.6000000000000003E-2</v>
      </c>
      <c r="G342">
        <v>10</v>
      </c>
      <c r="H342">
        <v>21</v>
      </c>
      <c r="I342">
        <v>1</v>
      </c>
      <c r="J342">
        <v>3.12</v>
      </c>
      <c r="K342">
        <v>1.18</v>
      </c>
      <c r="L342">
        <v>9.1999999999999993</v>
      </c>
      <c r="M342">
        <v>6</v>
      </c>
    </row>
    <row r="343" spans="1:13" x14ac:dyDescent="0.25">
      <c r="A343">
        <v>342</v>
      </c>
      <c r="B343">
        <v>10.6</v>
      </c>
      <c r="C343">
        <v>0.42</v>
      </c>
      <c r="D343">
        <v>0.48</v>
      </c>
      <c r="E343">
        <v>2.7</v>
      </c>
      <c r="F343">
        <v>6.5000000000000002E-2</v>
      </c>
      <c r="G343">
        <v>5</v>
      </c>
      <c r="H343">
        <v>18</v>
      </c>
      <c r="I343">
        <v>0.99719999999999998</v>
      </c>
      <c r="J343">
        <v>3.21</v>
      </c>
      <c r="K343">
        <v>0.87</v>
      </c>
      <c r="L343">
        <v>11.3</v>
      </c>
      <c r="M343">
        <v>6</v>
      </c>
    </row>
    <row r="344" spans="1:13" x14ac:dyDescent="0.25">
      <c r="A344">
        <v>343</v>
      </c>
      <c r="B344">
        <v>10.9</v>
      </c>
      <c r="C344">
        <v>0.39</v>
      </c>
      <c r="D344">
        <v>0.47</v>
      </c>
      <c r="E344">
        <v>1.8</v>
      </c>
      <c r="F344">
        <v>0.11799999999999999</v>
      </c>
      <c r="G344">
        <v>6</v>
      </c>
      <c r="H344">
        <v>14</v>
      </c>
      <c r="I344">
        <v>0.99819999999999998</v>
      </c>
      <c r="J344">
        <v>3.3</v>
      </c>
      <c r="K344">
        <v>0.75</v>
      </c>
      <c r="L344">
        <v>9.8000000000000007</v>
      </c>
      <c r="M344">
        <v>6</v>
      </c>
    </row>
    <row r="345" spans="1:13" x14ac:dyDescent="0.25">
      <c r="A345">
        <v>344</v>
      </c>
      <c r="B345">
        <v>10.9</v>
      </c>
      <c r="C345">
        <v>0.39</v>
      </c>
      <c r="D345">
        <v>0.47</v>
      </c>
      <c r="E345">
        <v>1.8</v>
      </c>
      <c r="F345">
        <v>0.11799999999999999</v>
      </c>
      <c r="G345">
        <v>6</v>
      </c>
      <c r="H345">
        <v>14</v>
      </c>
      <c r="I345">
        <v>0.99819999999999998</v>
      </c>
      <c r="J345">
        <v>3.3</v>
      </c>
      <c r="K345">
        <v>0.75</v>
      </c>
      <c r="L345">
        <v>9.8000000000000007</v>
      </c>
      <c r="M345">
        <v>6</v>
      </c>
    </row>
    <row r="346" spans="1:13" x14ac:dyDescent="0.25">
      <c r="A346">
        <v>345</v>
      </c>
      <c r="B346">
        <v>11.9</v>
      </c>
      <c r="C346">
        <v>0.56999999999999995</v>
      </c>
      <c r="D346">
        <v>0.5</v>
      </c>
      <c r="E346">
        <v>2.6</v>
      </c>
      <c r="F346">
        <v>8.1999999999999906E-2</v>
      </c>
      <c r="G346">
        <v>6</v>
      </c>
      <c r="H346">
        <v>32</v>
      </c>
      <c r="I346">
        <v>1.0005999999999999</v>
      </c>
      <c r="J346">
        <v>3.12</v>
      </c>
      <c r="K346">
        <v>0.78</v>
      </c>
      <c r="L346">
        <v>10.7</v>
      </c>
      <c r="M346">
        <v>6</v>
      </c>
    </row>
    <row r="347" spans="1:13" x14ac:dyDescent="0.25">
      <c r="A347">
        <v>346</v>
      </c>
      <c r="B347">
        <v>7</v>
      </c>
      <c r="C347">
        <v>0.68500000000000005</v>
      </c>
      <c r="D347">
        <v>0</v>
      </c>
      <c r="E347">
        <v>1.9</v>
      </c>
      <c r="F347">
        <v>6.7000000000000004E-2</v>
      </c>
      <c r="G347">
        <v>40</v>
      </c>
      <c r="H347">
        <v>63</v>
      </c>
      <c r="I347">
        <v>0.99790000000000001</v>
      </c>
      <c r="J347">
        <v>3.6</v>
      </c>
      <c r="K347">
        <v>0.81</v>
      </c>
      <c r="L347">
        <v>9.9</v>
      </c>
      <c r="M347">
        <v>5</v>
      </c>
    </row>
    <row r="348" spans="1:13" x14ac:dyDescent="0.25">
      <c r="A348">
        <v>347</v>
      </c>
      <c r="B348">
        <v>6.6</v>
      </c>
      <c r="C348">
        <v>0.81499999999999995</v>
      </c>
      <c r="D348">
        <v>0.02</v>
      </c>
      <c r="E348">
        <v>2.7</v>
      </c>
      <c r="F348">
        <v>7.1999999999999995E-2</v>
      </c>
      <c r="G348">
        <v>17</v>
      </c>
      <c r="H348">
        <v>34</v>
      </c>
      <c r="I348">
        <v>0.99550000000000005</v>
      </c>
      <c r="J348">
        <v>3.58</v>
      </c>
      <c r="K348">
        <v>0.89</v>
      </c>
      <c r="L348">
        <v>12.3</v>
      </c>
      <c r="M348">
        <v>7</v>
      </c>
    </row>
    <row r="349" spans="1:13" x14ac:dyDescent="0.25">
      <c r="A349">
        <v>348</v>
      </c>
      <c r="B349">
        <v>13.8</v>
      </c>
      <c r="C349">
        <v>0.49</v>
      </c>
      <c r="D349">
        <v>0.67</v>
      </c>
      <c r="E349">
        <v>3</v>
      </c>
      <c r="F349">
        <v>9.2999999999999999E-2</v>
      </c>
      <c r="G349">
        <v>6</v>
      </c>
      <c r="H349">
        <v>15</v>
      </c>
      <c r="I349">
        <v>0.99860000000000004</v>
      </c>
      <c r="J349">
        <v>3.02</v>
      </c>
      <c r="K349">
        <v>0.93</v>
      </c>
      <c r="L349">
        <v>12</v>
      </c>
      <c r="M349">
        <v>6</v>
      </c>
    </row>
    <row r="350" spans="1:13" x14ac:dyDescent="0.25">
      <c r="A350">
        <v>349</v>
      </c>
      <c r="B350">
        <v>9.6</v>
      </c>
      <c r="C350">
        <v>0.56000000000000005</v>
      </c>
      <c r="D350">
        <v>0.31</v>
      </c>
      <c r="E350">
        <v>2.8</v>
      </c>
      <c r="F350">
        <v>8.8999999999999996E-2</v>
      </c>
      <c r="G350">
        <v>15</v>
      </c>
      <c r="H350">
        <v>46</v>
      </c>
      <c r="I350">
        <v>0.99790000000000001</v>
      </c>
      <c r="J350">
        <v>3.11</v>
      </c>
      <c r="K350">
        <v>0.92</v>
      </c>
      <c r="L350">
        <v>10</v>
      </c>
      <c r="M350">
        <v>6</v>
      </c>
    </row>
    <row r="351" spans="1:13" x14ac:dyDescent="0.25">
      <c r="A351">
        <v>350</v>
      </c>
      <c r="B351">
        <v>9.1</v>
      </c>
      <c r="C351">
        <v>0.78500000000000003</v>
      </c>
      <c r="D351">
        <v>0</v>
      </c>
      <c r="E351">
        <v>2.6</v>
      </c>
      <c r="F351">
        <v>9.2999999999999999E-2</v>
      </c>
      <c r="G351">
        <v>11</v>
      </c>
      <c r="H351">
        <v>28</v>
      </c>
      <c r="I351">
        <v>0.99939999999999996</v>
      </c>
      <c r="J351">
        <v>3.36</v>
      </c>
      <c r="K351">
        <v>0.86</v>
      </c>
      <c r="L351">
        <v>9.4</v>
      </c>
      <c r="M351">
        <v>6</v>
      </c>
    </row>
    <row r="352" spans="1:13" x14ac:dyDescent="0.25">
      <c r="A352">
        <v>351</v>
      </c>
      <c r="B352">
        <v>10.7</v>
      </c>
      <c r="C352">
        <v>0.67</v>
      </c>
      <c r="D352">
        <v>0.22</v>
      </c>
      <c r="E352">
        <v>2.7</v>
      </c>
      <c r="F352">
        <v>0.107</v>
      </c>
      <c r="G352">
        <v>17</v>
      </c>
      <c r="H352">
        <v>34</v>
      </c>
      <c r="I352">
        <v>1.0004</v>
      </c>
      <c r="J352">
        <v>3.28</v>
      </c>
      <c r="K352">
        <v>0.98</v>
      </c>
      <c r="L352">
        <v>9.9</v>
      </c>
      <c r="M352">
        <v>6</v>
      </c>
    </row>
    <row r="353" spans="1:13" x14ac:dyDescent="0.25">
      <c r="A353">
        <v>352</v>
      </c>
      <c r="B353">
        <v>9.1</v>
      </c>
      <c r="C353">
        <v>0.79500000000000004</v>
      </c>
      <c r="D353">
        <v>0</v>
      </c>
      <c r="E353">
        <v>2.6</v>
      </c>
      <c r="F353">
        <v>9.6000000000000002E-2</v>
      </c>
      <c r="G353">
        <v>11</v>
      </c>
      <c r="H353">
        <v>26</v>
      </c>
      <c r="I353">
        <v>0.99939999999999996</v>
      </c>
      <c r="J353">
        <v>3.35</v>
      </c>
      <c r="K353">
        <v>0.83</v>
      </c>
      <c r="L353">
        <v>9.4</v>
      </c>
      <c r="M353">
        <v>6</v>
      </c>
    </row>
    <row r="354" spans="1:13" x14ac:dyDescent="0.25">
      <c r="A354">
        <v>353</v>
      </c>
      <c r="B354">
        <v>7.7</v>
      </c>
      <c r="C354">
        <v>0.66500000000000004</v>
      </c>
      <c r="D354">
        <v>0</v>
      </c>
      <c r="E354">
        <v>2.4</v>
      </c>
      <c r="F354">
        <v>0.09</v>
      </c>
      <c r="G354">
        <v>8</v>
      </c>
      <c r="H354">
        <v>19</v>
      </c>
      <c r="I354">
        <v>0.99739999999999995</v>
      </c>
      <c r="J354">
        <v>3.27</v>
      </c>
      <c r="K354">
        <v>0.73</v>
      </c>
      <c r="L354">
        <v>9.3000000000000007</v>
      </c>
      <c r="M354">
        <v>5</v>
      </c>
    </row>
    <row r="355" spans="1:13" x14ac:dyDescent="0.25">
      <c r="A355">
        <v>354</v>
      </c>
      <c r="B355">
        <v>13.5</v>
      </c>
      <c r="C355">
        <v>0.53</v>
      </c>
      <c r="D355">
        <v>0.79</v>
      </c>
      <c r="E355">
        <v>4.8</v>
      </c>
      <c r="F355">
        <v>0.12</v>
      </c>
      <c r="G355">
        <v>23</v>
      </c>
      <c r="H355">
        <v>77</v>
      </c>
      <c r="I355">
        <v>1.0018</v>
      </c>
      <c r="J355">
        <v>3.18</v>
      </c>
      <c r="K355">
        <v>0.77</v>
      </c>
      <c r="L355">
        <v>13</v>
      </c>
      <c r="M355">
        <v>5</v>
      </c>
    </row>
    <row r="356" spans="1:13" x14ac:dyDescent="0.25">
      <c r="A356">
        <v>355</v>
      </c>
      <c r="B356">
        <v>6.1</v>
      </c>
      <c r="C356">
        <v>0.21</v>
      </c>
      <c r="D356">
        <v>0.4</v>
      </c>
      <c r="E356">
        <v>1.4</v>
      </c>
      <c r="F356">
        <v>6.6000000000000003E-2</v>
      </c>
      <c r="G356">
        <v>40</v>
      </c>
      <c r="H356">
        <v>165</v>
      </c>
      <c r="I356">
        <v>0.99119999999999997</v>
      </c>
      <c r="J356">
        <v>3.25</v>
      </c>
      <c r="K356">
        <v>0.59</v>
      </c>
      <c r="L356">
        <v>11.9</v>
      </c>
      <c r="M356">
        <v>6</v>
      </c>
    </row>
    <row r="357" spans="1:13" x14ac:dyDescent="0.25">
      <c r="A357">
        <v>356</v>
      </c>
      <c r="B357">
        <v>6.7</v>
      </c>
      <c r="C357">
        <v>0.75</v>
      </c>
      <c r="D357">
        <v>0.01</v>
      </c>
      <c r="E357">
        <v>2.4</v>
      </c>
      <c r="F357">
        <v>7.8E-2</v>
      </c>
      <c r="G357">
        <v>17</v>
      </c>
      <c r="H357">
        <v>32</v>
      </c>
      <c r="I357">
        <v>0.99550000000000005</v>
      </c>
      <c r="J357">
        <v>3.55</v>
      </c>
      <c r="K357">
        <v>0.61</v>
      </c>
      <c r="L357">
        <v>12.8</v>
      </c>
      <c r="M357">
        <v>6</v>
      </c>
    </row>
    <row r="358" spans="1:13" x14ac:dyDescent="0.25">
      <c r="A358">
        <v>357</v>
      </c>
      <c r="B358">
        <v>11.5</v>
      </c>
      <c r="C358">
        <v>0.41</v>
      </c>
      <c r="D358">
        <v>0.52</v>
      </c>
      <c r="E358">
        <v>3</v>
      </c>
      <c r="F358">
        <v>0.08</v>
      </c>
      <c r="G358">
        <v>29</v>
      </c>
      <c r="H358">
        <v>55</v>
      </c>
      <c r="I358">
        <v>1.0001</v>
      </c>
      <c r="J358">
        <v>3.26</v>
      </c>
      <c r="K358">
        <v>0.88</v>
      </c>
      <c r="L358">
        <v>11</v>
      </c>
      <c r="M358">
        <v>5</v>
      </c>
    </row>
    <row r="359" spans="1:13" x14ac:dyDescent="0.25">
      <c r="A359">
        <v>358</v>
      </c>
      <c r="B359">
        <v>10.5</v>
      </c>
      <c r="C359">
        <v>0.42</v>
      </c>
      <c r="D359">
        <v>0.66</v>
      </c>
      <c r="E359">
        <v>2.95</v>
      </c>
      <c r="F359">
        <v>0.11599999999999901</v>
      </c>
      <c r="G359">
        <v>12</v>
      </c>
      <c r="H359">
        <v>29</v>
      </c>
      <c r="I359">
        <v>0.997</v>
      </c>
      <c r="J359">
        <v>3.24</v>
      </c>
      <c r="K359">
        <v>0.75</v>
      </c>
      <c r="L359">
        <v>11.7</v>
      </c>
      <c r="M359">
        <v>7</v>
      </c>
    </row>
    <row r="360" spans="1:13" x14ac:dyDescent="0.25">
      <c r="A360">
        <v>359</v>
      </c>
      <c r="B360">
        <v>11.9</v>
      </c>
      <c r="C360">
        <v>0.43</v>
      </c>
      <c r="D360">
        <v>0.66</v>
      </c>
      <c r="E360">
        <v>3.1</v>
      </c>
      <c r="F360">
        <v>0.109</v>
      </c>
      <c r="G360">
        <v>10</v>
      </c>
      <c r="H360">
        <v>23</v>
      </c>
      <c r="I360">
        <v>1</v>
      </c>
      <c r="J360">
        <v>3.15</v>
      </c>
      <c r="K360">
        <v>0.85</v>
      </c>
      <c r="L360">
        <v>10.4</v>
      </c>
      <c r="M360">
        <v>7</v>
      </c>
    </row>
    <row r="361" spans="1:13" x14ac:dyDescent="0.25">
      <c r="A361">
        <v>360</v>
      </c>
      <c r="B361">
        <v>12.6</v>
      </c>
      <c r="C361">
        <v>0.38</v>
      </c>
      <c r="D361">
        <v>0.66</v>
      </c>
      <c r="E361">
        <v>2.6</v>
      </c>
      <c r="F361">
        <v>8.7999999999999995E-2</v>
      </c>
      <c r="G361">
        <v>10</v>
      </c>
      <c r="H361">
        <v>41</v>
      </c>
      <c r="I361">
        <v>1.0009999999999999</v>
      </c>
      <c r="J361">
        <v>3.17</v>
      </c>
      <c r="K361">
        <v>0.68</v>
      </c>
      <c r="L361">
        <v>9.8000000000000007</v>
      </c>
      <c r="M361">
        <v>6</v>
      </c>
    </row>
    <row r="362" spans="1:13" x14ac:dyDescent="0.25">
      <c r="A362">
        <v>361</v>
      </c>
      <c r="B362">
        <v>8.1999999999999993</v>
      </c>
      <c r="C362">
        <v>0.7</v>
      </c>
      <c r="D362">
        <v>0.23</v>
      </c>
      <c r="E362">
        <v>2</v>
      </c>
      <c r="F362">
        <v>9.9000000000000005E-2</v>
      </c>
      <c r="G362">
        <v>14</v>
      </c>
      <c r="H362">
        <v>81</v>
      </c>
      <c r="I362">
        <v>0.99729999999999996</v>
      </c>
      <c r="J362">
        <v>3.19</v>
      </c>
      <c r="K362">
        <v>0.7</v>
      </c>
      <c r="L362">
        <v>9.4</v>
      </c>
      <c r="M362">
        <v>5</v>
      </c>
    </row>
    <row r="363" spans="1:13" x14ac:dyDescent="0.25">
      <c r="A363">
        <v>362</v>
      </c>
      <c r="B363">
        <v>8.6</v>
      </c>
      <c r="C363">
        <v>0.45</v>
      </c>
      <c r="D363">
        <v>0.31</v>
      </c>
      <c r="E363">
        <v>2.6</v>
      </c>
      <c r="F363">
        <v>8.5999999999999993E-2</v>
      </c>
      <c r="G363">
        <v>21</v>
      </c>
      <c r="H363">
        <v>50</v>
      </c>
      <c r="I363">
        <v>0.99819999999999998</v>
      </c>
      <c r="J363">
        <v>3.37</v>
      </c>
      <c r="K363">
        <v>0.91</v>
      </c>
      <c r="L363">
        <v>9.9</v>
      </c>
      <c r="M363">
        <v>6</v>
      </c>
    </row>
    <row r="364" spans="1:13" x14ac:dyDescent="0.25">
      <c r="A364">
        <v>363</v>
      </c>
      <c r="B364">
        <v>11.9</v>
      </c>
      <c r="C364">
        <v>0.57999999999999996</v>
      </c>
      <c r="D364">
        <v>0.66</v>
      </c>
      <c r="E364">
        <v>2.5</v>
      </c>
      <c r="F364">
        <v>7.1999999999999995E-2</v>
      </c>
      <c r="G364">
        <v>6</v>
      </c>
      <c r="H364">
        <v>37</v>
      </c>
      <c r="I364">
        <v>0.99919999999999998</v>
      </c>
      <c r="J364">
        <v>3.05</v>
      </c>
      <c r="K364">
        <v>0.56000000000000005</v>
      </c>
      <c r="L364">
        <v>10</v>
      </c>
      <c r="M364">
        <v>5</v>
      </c>
    </row>
    <row r="365" spans="1:13" x14ac:dyDescent="0.25">
      <c r="A365">
        <v>364</v>
      </c>
      <c r="B365">
        <v>12.5</v>
      </c>
      <c r="C365">
        <v>0.46</v>
      </c>
      <c r="D365">
        <v>0.63</v>
      </c>
      <c r="E365">
        <v>2</v>
      </c>
      <c r="F365">
        <v>7.0999999999999994E-2</v>
      </c>
      <c r="G365">
        <v>6</v>
      </c>
      <c r="H365">
        <v>15</v>
      </c>
      <c r="I365">
        <v>0.99880000000000002</v>
      </c>
      <c r="J365">
        <v>2.99</v>
      </c>
      <c r="K365">
        <v>0.87</v>
      </c>
      <c r="L365">
        <v>10.199999999999999</v>
      </c>
      <c r="M365">
        <v>5</v>
      </c>
    </row>
    <row r="366" spans="1:13" x14ac:dyDescent="0.25">
      <c r="A366">
        <v>365</v>
      </c>
      <c r="B366">
        <v>12.8</v>
      </c>
      <c r="C366">
        <v>0.61499999999999999</v>
      </c>
      <c r="D366">
        <v>0.66</v>
      </c>
      <c r="E366">
        <v>5.8</v>
      </c>
      <c r="F366">
        <v>8.3000000000000004E-2</v>
      </c>
      <c r="G366">
        <v>7</v>
      </c>
      <c r="H366">
        <v>42</v>
      </c>
      <c r="I366">
        <v>1.0022</v>
      </c>
      <c r="J366">
        <v>3.07</v>
      </c>
      <c r="K366">
        <v>0.73</v>
      </c>
      <c r="L366">
        <v>10</v>
      </c>
      <c r="M366">
        <v>7</v>
      </c>
    </row>
    <row r="367" spans="1:13" x14ac:dyDescent="0.25">
      <c r="A367">
        <v>366</v>
      </c>
      <c r="B367">
        <v>10</v>
      </c>
      <c r="C367">
        <v>0.42</v>
      </c>
      <c r="D367">
        <v>0.5</v>
      </c>
      <c r="E367">
        <v>3.4</v>
      </c>
      <c r="F367">
        <v>0.107</v>
      </c>
      <c r="G367">
        <v>7</v>
      </c>
      <c r="H367">
        <v>21</v>
      </c>
      <c r="I367">
        <v>0.99790000000000001</v>
      </c>
      <c r="J367">
        <v>3.26</v>
      </c>
      <c r="K367">
        <v>0.93</v>
      </c>
      <c r="L367">
        <v>11.8</v>
      </c>
      <c r="M367">
        <v>6</v>
      </c>
    </row>
    <row r="368" spans="1:13" x14ac:dyDescent="0.25">
      <c r="A368">
        <v>367</v>
      </c>
      <c r="B368">
        <v>12.8</v>
      </c>
      <c r="C368">
        <v>0.61499999999999999</v>
      </c>
      <c r="D368">
        <v>0.66</v>
      </c>
      <c r="E368">
        <v>5.8</v>
      </c>
      <c r="F368">
        <v>8.3000000000000004E-2</v>
      </c>
      <c r="G368">
        <v>7</v>
      </c>
      <c r="H368">
        <v>42</v>
      </c>
      <c r="I368">
        <v>1.0022</v>
      </c>
      <c r="J368">
        <v>3.07</v>
      </c>
      <c r="K368">
        <v>0.73</v>
      </c>
      <c r="L368">
        <v>10</v>
      </c>
      <c r="M368">
        <v>7</v>
      </c>
    </row>
    <row r="369" spans="1:13" x14ac:dyDescent="0.25">
      <c r="A369">
        <v>368</v>
      </c>
      <c r="B369">
        <v>10.4</v>
      </c>
      <c r="C369">
        <v>0.57499999999999996</v>
      </c>
      <c r="D369">
        <v>0.61</v>
      </c>
      <c r="E369">
        <v>2.6</v>
      </c>
      <c r="F369">
        <v>7.5999999999999998E-2</v>
      </c>
      <c r="G369">
        <v>11</v>
      </c>
      <c r="H369">
        <v>24</v>
      </c>
      <c r="I369">
        <v>1</v>
      </c>
      <c r="J369">
        <v>3.16</v>
      </c>
      <c r="K369">
        <v>0.69</v>
      </c>
      <c r="L369">
        <v>9</v>
      </c>
      <c r="M369">
        <v>5</v>
      </c>
    </row>
    <row r="370" spans="1:13" x14ac:dyDescent="0.25">
      <c r="A370">
        <v>369</v>
      </c>
      <c r="B370">
        <v>10.3</v>
      </c>
      <c r="C370">
        <v>0.34</v>
      </c>
      <c r="D370">
        <v>0.52</v>
      </c>
      <c r="E370">
        <v>2.8</v>
      </c>
      <c r="F370">
        <v>0.159</v>
      </c>
      <c r="G370">
        <v>15</v>
      </c>
      <c r="H370">
        <v>75</v>
      </c>
      <c r="I370">
        <v>0.99980000000000002</v>
      </c>
      <c r="J370">
        <v>3.18</v>
      </c>
      <c r="K370">
        <v>0.64</v>
      </c>
      <c r="L370">
        <v>9.4</v>
      </c>
      <c r="M370">
        <v>5</v>
      </c>
    </row>
    <row r="371" spans="1:13" x14ac:dyDescent="0.25">
      <c r="A371">
        <v>370</v>
      </c>
      <c r="B371">
        <v>9.4</v>
      </c>
      <c r="C371">
        <v>0.27</v>
      </c>
      <c r="D371">
        <v>0.53</v>
      </c>
      <c r="E371">
        <v>2.4</v>
      </c>
      <c r="F371">
        <v>7.3999999999999996E-2</v>
      </c>
      <c r="G371">
        <v>6</v>
      </c>
      <c r="H371">
        <v>18</v>
      </c>
      <c r="I371">
        <v>0.99619999999999997</v>
      </c>
      <c r="J371">
        <v>3.2</v>
      </c>
      <c r="K371">
        <v>1.1299999999999999</v>
      </c>
      <c r="L371">
        <v>12</v>
      </c>
      <c r="M371">
        <v>7</v>
      </c>
    </row>
    <row r="372" spans="1:13" x14ac:dyDescent="0.25">
      <c r="A372">
        <v>371</v>
      </c>
      <c r="B372">
        <v>6.9</v>
      </c>
      <c r="C372">
        <v>0.76500000000000001</v>
      </c>
      <c r="D372">
        <v>0.02</v>
      </c>
      <c r="E372">
        <v>2.2999999999999998</v>
      </c>
      <c r="F372">
        <v>6.3E-2</v>
      </c>
      <c r="G372">
        <v>35</v>
      </c>
      <c r="H372">
        <v>63</v>
      </c>
      <c r="I372">
        <v>0.99750000000000005</v>
      </c>
      <c r="J372">
        <v>3.57</v>
      </c>
      <c r="K372">
        <v>0.78</v>
      </c>
      <c r="L372">
        <v>9.9</v>
      </c>
      <c r="M372">
        <v>5</v>
      </c>
    </row>
    <row r="373" spans="1:13" x14ac:dyDescent="0.25">
      <c r="A373">
        <v>372</v>
      </c>
      <c r="B373">
        <v>7.9</v>
      </c>
      <c r="C373">
        <v>0.24</v>
      </c>
      <c r="D373">
        <v>0.4</v>
      </c>
      <c r="E373">
        <v>1.6</v>
      </c>
      <c r="F373">
        <v>5.5999999999999897E-2</v>
      </c>
      <c r="G373">
        <v>11</v>
      </c>
      <c r="H373">
        <v>25</v>
      </c>
      <c r="I373">
        <v>0.99670000000000003</v>
      </c>
      <c r="J373">
        <v>3.32</v>
      </c>
      <c r="K373">
        <v>0.87</v>
      </c>
      <c r="L373">
        <v>8.6999999999999993</v>
      </c>
      <c r="M373">
        <v>6</v>
      </c>
    </row>
    <row r="374" spans="1:13" x14ac:dyDescent="0.25">
      <c r="A374">
        <v>373</v>
      </c>
      <c r="B374">
        <v>9.1</v>
      </c>
      <c r="C374">
        <v>0.28000000000000003</v>
      </c>
      <c r="D374">
        <v>0.48</v>
      </c>
      <c r="E374">
        <v>1.8</v>
      </c>
      <c r="F374">
        <v>6.7000000000000004E-2</v>
      </c>
      <c r="G374">
        <v>26</v>
      </c>
      <c r="H374">
        <v>46</v>
      </c>
      <c r="I374">
        <v>0.99670000000000003</v>
      </c>
      <c r="J374">
        <v>3.32</v>
      </c>
      <c r="K374">
        <v>1.04</v>
      </c>
      <c r="L374">
        <v>10.6</v>
      </c>
      <c r="M374">
        <v>6</v>
      </c>
    </row>
    <row r="375" spans="1:13" x14ac:dyDescent="0.25">
      <c r="A375">
        <v>374</v>
      </c>
      <c r="B375">
        <v>7.4</v>
      </c>
      <c r="C375">
        <v>0.55000000000000004</v>
      </c>
      <c r="D375">
        <v>0.22</v>
      </c>
      <c r="E375">
        <v>2.2000000000000002</v>
      </c>
      <c r="F375">
        <v>0.106</v>
      </c>
      <c r="G375">
        <v>12</v>
      </c>
      <c r="H375">
        <v>72</v>
      </c>
      <c r="I375">
        <v>0.99590000000000001</v>
      </c>
      <c r="J375">
        <v>3.05</v>
      </c>
      <c r="K375">
        <v>0.63</v>
      </c>
      <c r="L375">
        <v>9.1999999999999993</v>
      </c>
      <c r="M375">
        <v>5</v>
      </c>
    </row>
    <row r="376" spans="1:13" x14ac:dyDescent="0.25">
      <c r="A376">
        <v>375</v>
      </c>
      <c r="B376">
        <v>14</v>
      </c>
      <c r="C376">
        <v>0.41</v>
      </c>
      <c r="D376">
        <v>0.63</v>
      </c>
      <c r="E376">
        <v>3.8</v>
      </c>
      <c r="F376">
        <v>8.8999999999999996E-2</v>
      </c>
      <c r="G376">
        <v>6</v>
      </c>
      <c r="H376">
        <v>47</v>
      </c>
      <c r="I376">
        <v>1.0014000000000001</v>
      </c>
      <c r="J376">
        <v>3.01</v>
      </c>
      <c r="K376">
        <v>0.81</v>
      </c>
      <c r="L376">
        <v>10.8</v>
      </c>
      <c r="M376">
        <v>6</v>
      </c>
    </row>
    <row r="377" spans="1:13" x14ac:dyDescent="0.25">
      <c r="A377">
        <v>376</v>
      </c>
      <c r="B377">
        <v>11.5</v>
      </c>
      <c r="C377">
        <v>0.54</v>
      </c>
      <c r="D377">
        <v>0.71</v>
      </c>
      <c r="E377">
        <v>4.4000000000000004</v>
      </c>
      <c r="F377">
        <v>0.124</v>
      </c>
      <c r="G377">
        <v>6</v>
      </c>
      <c r="H377">
        <v>15</v>
      </c>
      <c r="I377">
        <v>0.99839999999999995</v>
      </c>
      <c r="J377">
        <v>3.01</v>
      </c>
      <c r="K377">
        <v>0.83</v>
      </c>
      <c r="L377">
        <v>11.8</v>
      </c>
      <c r="M377">
        <v>7</v>
      </c>
    </row>
    <row r="378" spans="1:13" x14ac:dyDescent="0.25">
      <c r="A378">
        <v>377</v>
      </c>
      <c r="B378">
        <v>11.5</v>
      </c>
      <c r="C378">
        <v>0.45</v>
      </c>
      <c r="D378">
        <v>0.5</v>
      </c>
      <c r="E378">
        <v>3</v>
      </c>
      <c r="F378">
        <v>7.8E-2</v>
      </c>
      <c r="G378">
        <v>19</v>
      </c>
      <c r="H378">
        <v>47</v>
      </c>
      <c r="I378">
        <v>1.0003</v>
      </c>
      <c r="J378">
        <v>3.26</v>
      </c>
      <c r="K378">
        <v>1.1100000000000001</v>
      </c>
      <c r="L378">
        <v>11</v>
      </c>
      <c r="M378">
        <v>6</v>
      </c>
    </row>
    <row r="379" spans="1:13" x14ac:dyDescent="0.25">
      <c r="A379">
        <v>378</v>
      </c>
      <c r="B379">
        <v>9.4</v>
      </c>
      <c r="C379">
        <v>0.27</v>
      </c>
      <c r="D379">
        <v>0.53</v>
      </c>
      <c r="E379">
        <v>2.4</v>
      </c>
      <c r="F379">
        <v>7.3999999999999996E-2</v>
      </c>
      <c r="G379">
        <v>6</v>
      </c>
      <c r="H379">
        <v>18</v>
      </c>
      <c r="I379">
        <v>0.99619999999999997</v>
      </c>
      <c r="J379">
        <v>3.2</v>
      </c>
      <c r="K379">
        <v>1.1299999999999999</v>
      </c>
      <c r="L379">
        <v>12</v>
      </c>
      <c r="M379">
        <v>7</v>
      </c>
    </row>
    <row r="380" spans="1:13" x14ac:dyDescent="0.25">
      <c r="A380">
        <v>379</v>
      </c>
      <c r="B380">
        <v>11.4</v>
      </c>
      <c r="C380">
        <v>0.625</v>
      </c>
      <c r="D380">
        <v>0.66</v>
      </c>
      <c r="E380">
        <v>6.2</v>
      </c>
      <c r="F380">
        <v>8.7999999999999995E-2</v>
      </c>
      <c r="G380">
        <v>6</v>
      </c>
      <c r="H380">
        <v>24</v>
      </c>
      <c r="I380">
        <v>0.99880000000000002</v>
      </c>
      <c r="J380">
        <v>3.11</v>
      </c>
      <c r="K380">
        <v>0.99</v>
      </c>
      <c r="L380">
        <v>13.3</v>
      </c>
      <c r="M380">
        <v>6</v>
      </c>
    </row>
    <row r="381" spans="1:13" x14ac:dyDescent="0.25">
      <c r="A381">
        <v>380</v>
      </c>
      <c r="B381">
        <v>8.3000000000000007</v>
      </c>
      <c r="C381">
        <v>0.42</v>
      </c>
      <c r="D381">
        <v>0.38</v>
      </c>
      <c r="E381">
        <v>2.5</v>
      </c>
      <c r="F381">
        <v>9.4E-2</v>
      </c>
      <c r="G381">
        <v>24</v>
      </c>
      <c r="H381">
        <v>60</v>
      </c>
      <c r="I381">
        <v>0.99790000000000001</v>
      </c>
      <c r="J381">
        <v>3.31</v>
      </c>
      <c r="K381">
        <v>0.7</v>
      </c>
      <c r="L381">
        <v>10.8</v>
      </c>
      <c r="M381">
        <v>6</v>
      </c>
    </row>
    <row r="382" spans="1:13" x14ac:dyDescent="0.25">
      <c r="A382">
        <v>381</v>
      </c>
      <c r="B382">
        <v>8.3000000000000007</v>
      </c>
      <c r="C382">
        <v>0.26</v>
      </c>
      <c r="D382">
        <v>0.42</v>
      </c>
      <c r="E382">
        <v>2</v>
      </c>
      <c r="F382">
        <v>0.08</v>
      </c>
      <c r="G382">
        <v>11</v>
      </c>
      <c r="H382">
        <v>27</v>
      </c>
      <c r="I382">
        <v>0.99739999999999995</v>
      </c>
      <c r="J382">
        <v>3.21</v>
      </c>
      <c r="K382">
        <v>0.8</v>
      </c>
      <c r="L382">
        <v>9.4</v>
      </c>
      <c r="M382">
        <v>6</v>
      </c>
    </row>
    <row r="383" spans="1:13" x14ac:dyDescent="0.25">
      <c r="A383">
        <v>382</v>
      </c>
      <c r="B383">
        <v>13.7</v>
      </c>
      <c r="C383">
        <v>0.41499999999999998</v>
      </c>
      <c r="D383">
        <v>0.68</v>
      </c>
      <c r="E383">
        <v>2.9</v>
      </c>
      <c r="F383">
        <v>8.5000000000000006E-2</v>
      </c>
      <c r="G383">
        <v>17</v>
      </c>
      <c r="H383">
        <v>43</v>
      </c>
      <c r="I383">
        <v>1.0014000000000001</v>
      </c>
      <c r="J383">
        <v>3.06</v>
      </c>
      <c r="K383">
        <v>0.8</v>
      </c>
      <c r="L383">
        <v>10</v>
      </c>
      <c r="M383">
        <v>6</v>
      </c>
    </row>
    <row r="384" spans="1:13" x14ac:dyDescent="0.25">
      <c r="A384">
        <v>383</v>
      </c>
      <c r="B384">
        <v>8.3000000000000007</v>
      </c>
      <c r="C384">
        <v>0.26</v>
      </c>
      <c r="D384">
        <v>0.42</v>
      </c>
      <c r="E384">
        <v>2</v>
      </c>
      <c r="F384">
        <v>0.08</v>
      </c>
      <c r="G384">
        <v>11</v>
      </c>
      <c r="H384">
        <v>27</v>
      </c>
      <c r="I384">
        <v>0.99739999999999995</v>
      </c>
      <c r="J384">
        <v>3.21</v>
      </c>
      <c r="K384">
        <v>0.8</v>
      </c>
      <c r="L384">
        <v>9.4</v>
      </c>
      <c r="M384">
        <v>6</v>
      </c>
    </row>
    <row r="385" spans="1:13" x14ac:dyDescent="0.25">
      <c r="A385">
        <v>384</v>
      </c>
      <c r="B385">
        <v>8.3000000000000007</v>
      </c>
      <c r="C385">
        <v>0.26</v>
      </c>
      <c r="D385">
        <v>0.42</v>
      </c>
      <c r="E385">
        <v>2</v>
      </c>
      <c r="F385">
        <v>0.08</v>
      </c>
      <c r="G385">
        <v>11</v>
      </c>
      <c r="H385">
        <v>27</v>
      </c>
      <c r="I385">
        <v>0.99739999999999995</v>
      </c>
      <c r="J385">
        <v>3.21</v>
      </c>
      <c r="K385">
        <v>0.8</v>
      </c>
      <c r="L385">
        <v>9.4</v>
      </c>
      <c r="M385">
        <v>6</v>
      </c>
    </row>
    <row r="386" spans="1:13" x14ac:dyDescent="0.25">
      <c r="A386">
        <v>385</v>
      </c>
      <c r="B386">
        <v>7.7</v>
      </c>
      <c r="C386">
        <v>0.51</v>
      </c>
      <c r="D386">
        <v>0.28000000000000003</v>
      </c>
      <c r="E386">
        <v>2.1</v>
      </c>
      <c r="F386">
        <v>8.6999999999999994E-2</v>
      </c>
      <c r="G386">
        <v>23</v>
      </c>
      <c r="H386">
        <v>54</v>
      </c>
      <c r="I386">
        <v>0.998</v>
      </c>
      <c r="J386">
        <v>3.42</v>
      </c>
      <c r="K386">
        <v>0.74</v>
      </c>
      <c r="L386">
        <v>9.1999999999999993</v>
      </c>
      <c r="M386">
        <v>5</v>
      </c>
    </row>
    <row r="387" spans="1:13" x14ac:dyDescent="0.25">
      <c r="A387">
        <v>386</v>
      </c>
      <c r="B387">
        <v>7.4</v>
      </c>
      <c r="C387">
        <v>0.63</v>
      </c>
      <c r="D387">
        <v>7.0000000000000007E-2</v>
      </c>
      <c r="E387">
        <v>2.4</v>
      </c>
      <c r="F387">
        <v>0.09</v>
      </c>
      <c r="G387">
        <v>11</v>
      </c>
      <c r="H387">
        <v>37</v>
      </c>
      <c r="I387">
        <v>0.99790000000000001</v>
      </c>
      <c r="J387">
        <v>3.43</v>
      </c>
      <c r="K387">
        <v>0.76</v>
      </c>
      <c r="L387">
        <v>9.6999999999999993</v>
      </c>
      <c r="M387">
        <v>6</v>
      </c>
    </row>
    <row r="388" spans="1:13" x14ac:dyDescent="0.25">
      <c r="A388">
        <v>387</v>
      </c>
      <c r="B388">
        <v>7.8</v>
      </c>
      <c r="C388">
        <v>0.54</v>
      </c>
      <c r="D388">
        <v>0.26</v>
      </c>
      <c r="E388">
        <v>2</v>
      </c>
      <c r="F388">
        <v>8.7999999999999995E-2</v>
      </c>
      <c r="G388">
        <v>23</v>
      </c>
      <c r="H388">
        <v>48</v>
      </c>
      <c r="I388">
        <v>0.99809999999999999</v>
      </c>
      <c r="J388">
        <v>3.41</v>
      </c>
      <c r="K388">
        <v>0.74</v>
      </c>
      <c r="L388">
        <v>9.1999999999999993</v>
      </c>
      <c r="M388">
        <v>6</v>
      </c>
    </row>
    <row r="389" spans="1:13" x14ac:dyDescent="0.25">
      <c r="A389">
        <v>388</v>
      </c>
      <c r="B389">
        <v>8.3000000000000007</v>
      </c>
      <c r="C389">
        <v>0.66</v>
      </c>
      <c r="D389">
        <v>0.15</v>
      </c>
      <c r="E389">
        <v>1.9</v>
      </c>
      <c r="F389">
        <v>7.9000000000000001E-2</v>
      </c>
      <c r="G389">
        <v>17</v>
      </c>
      <c r="H389">
        <v>42</v>
      </c>
      <c r="I389">
        <v>0.99719999999999998</v>
      </c>
      <c r="J389">
        <v>3.31</v>
      </c>
      <c r="K389">
        <v>0.54</v>
      </c>
      <c r="L389">
        <v>9.6</v>
      </c>
      <c r="M389">
        <v>6</v>
      </c>
    </row>
    <row r="390" spans="1:13" x14ac:dyDescent="0.25">
      <c r="A390">
        <v>389</v>
      </c>
      <c r="B390">
        <v>7.8</v>
      </c>
      <c r="C390">
        <v>0.46</v>
      </c>
      <c r="D390">
        <v>0.26</v>
      </c>
      <c r="E390">
        <v>1.9</v>
      </c>
      <c r="F390">
        <v>8.7999999999999995E-2</v>
      </c>
      <c r="G390">
        <v>23</v>
      </c>
      <c r="H390">
        <v>53</v>
      </c>
      <c r="I390">
        <v>0.99809999999999999</v>
      </c>
      <c r="J390">
        <v>3.43</v>
      </c>
      <c r="K390">
        <v>0.74</v>
      </c>
      <c r="L390">
        <v>9.1999999999999993</v>
      </c>
      <c r="M390">
        <v>6</v>
      </c>
    </row>
    <row r="391" spans="1:13" x14ac:dyDescent="0.25">
      <c r="A391">
        <v>390</v>
      </c>
      <c r="B391">
        <v>9.6</v>
      </c>
      <c r="C391">
        <v>0.38</v>
      </c>
      <c r="D391">
        <v>0.31</v>
      </c>
      <c r="E391">
        <v>2.5</v>
      </c>
      <c r="F391">
        <v>9.6000000000000002E-2</v>
      </c>
      <c r="G391">
        <v>16</v>
      </c>
      <c r="H391">
        <v>49</v>
      </c>
      <c r="I391">
        <v>0.99819999999999998</v>
      </c>
      <c r="J391">
        <v>3.19</v>
      </c>
      <c r="K391">
        <v>0.7</v>
      </c>
      <c r="L391">
        <v>10</v>
      </c>
      <c r="M391">
        <v>7</v>
      </c>
    </row>
    <row r="392" spans="1:13" x14ac:dyDescent="0.25">
      <c r="A392">
        <v>391</v>
      </c>
      <c r="B392">
        <v>5.6</v>
      </c>
      <c r="C392">
        <v>0.85</v>
      </c>
      <c r="D392">
        <v>0.05</v>
      </c>
      <c r="E392">
        <v>1.4</v>
      </c>
      <c r="F392">
        <v>4.4999999999999998E-2</v>
      </c>
      <c r="G392">
        <v>12</v>
      </c>
      <c r="H392">
        <v>88</v>
      </c>
      <c r="I392">
        <v>0.99239999999999995</v>
      </c>
      <c r="J392">
        <v>3.56</v>
      </c>
      <c r="K392">
        <v>0.82</v>
      </c>
      <c r="L392">
        <v>12.9</v>
      </c>
      <c r="M392">
        <v>8</v>
      </c>
    </row>
    <row r="393" spans="1:13" x14ac:dyDescent="0.25">
      <c r="A393">
        <v>392</v>
      </c>
      <c r="B393">
        <v>13.7</v>
      </c>
      <c r="C393">
        <v>0.41499999999999998</v>
      </c>
      <c r="D393">
        <v>0.68</v>
      </c>
      <c r="E393">
        <v>2.9</v>
      </c>
      <c r="F393">
        <v>8.5000000000000006E-2</v>
      </c>
      <c r="G393">
        <v>17</v>
      </c>
      <c r="H393">
        <v>43</v>
      </c>
      <c r="I393">
        <v>1.0014000000000001</v>
      </c>
      <c r="J393">
        <v>3.06</v>
      </c>
      <c r="K393">
        <v>0.8</v>
      </c>
      <c r="L393">
        <v>10</v>
      </c>
      <c r="M393">
        <v>6</v>
      </c>
    </row>
    <row r="394" spans="1:13" x14ac:dyDescent="0.25">
      <c r="A394">
        <v>393</v>
      </c>
      <c r="B394">
        <v>9.5</v>
      </c>
      <c r="C394">
        <v>0.37</v>
      </c>
      <c r="D394">
        <v>0.52</v>
      </c>
      <c r="E394">
        <v>2</v>
      </c>
      <c r="F394">
        <v>8.1999999999999906E-2</v>
      </c>
      <c r="G394">
        <v>6</v>
      </c>
      <c r="H394">
        <v>26</v>
      </c>
      <c r="I394">
        <v>0.998</v>
      </c>
      <c r="J394">
        <v>3.18</v>
      </c>
      <c r="K394">
        <v>0.51</v>
      </c>
      <c r="L394">
        <v>9.5</v>
      </c>
      <c r="M394">
        <v>5</v>
      </c>
    </row>
    <row r="395" spans="1:13" x14ac:dyDescent="0.25">
      <c r="A395">
        <v>394</v>
      </c>
      <c r="B395">
        <v>8.4</v>
      </c>
      <c r="C395">
        <v>0.66500000000000004</v>
      </c>
      <c r="D395">
        <v>0.61</v>
      </c>
      <c r="E395">
        <v>2</v>
      </c>
      <c r="F395">
        <v>0.111999999999999</v>
      </c>
      <c r="G395">
        <v>13</v>
      </c>
      <c r="H395">
        <v>95</v>
      </c>
      <c r="I395">
        <v>0.997</v>
      </c>
      <c r="J395">
        <v>3.16</v>
      </c>
      <c r="K395">
        <v>0.54</v>
      </c>
      <c r="L395">
        <v>9.1</v>
      </c>
      <c r="M395">
        <v>5</v>
      </c>
    </row>
    <row r="396" spans="1:13" x14ac:dyDescent="0.25">
      <c r="A396">
        <v>395</v>
      </c>
      <c r="B396">
        <v>12.7</v>
      </c>
      <c r="C396">
        <v>0.6</v>
      </c>
      <c r="D396">
        <v>0.65</v>
      </c>
      <c r="E396">
        <v>2.2999999999999998</v>
      </c>
      <c r="F396">
        <v>6.3E-2</v>
      </c>
      <c r="G396">
        <v>6</v>
      </c>
      <c r="H396">
        <v>25</v>
      </c>
      <c r="I396">
        <v>0.99970000000000003</v>
      </c>
      <c r="J396">
        <v>3.03</v>
      </c>
      <c r="K396">
        <v>0.56999999999999995</v>
      </c>
      <c r="L396">
        <v>9.9</v>
      </c>
      <c r="M396">
        <v>5</v>
      </c>
    </row>
    <row r="397" spans="1:13" x14ac:dyDescent="0.25">
      <c r="A397">
        <v>396</v>
      </c>
      <c r="B397">
        <v>12</v>
      </c>
      <c r="C397">
        <v>0.37</v>
      </c>
      <c r="D397">
        <v>0.76</v>
      </c>
      <c r="E397">
        <v>4.2</v>
      </c>
      <c r="F397">
        <v>6.6000000000000003E-2</v>
      </c>
      <c r="G397">
        <v>7</v>
      </c>
      <c r="H397">
        <v>38</v>
      </c>
      <c r="I397">
        <v>1.0004</v>
      </c>
      <c r="J397">
        <v>3.22</v>
      </c>
      <c r="K397">
        <v>0.6</v>
      </c>
      <c r="L397">
        <v>13</v>
      </c>
      <c r="M397">
        <v>7</v>
      </c>
    </row>
    <row r="398" spans="1:13" x14ac:dyDescent="0.25">
      <c r="A398">
        <v>397</v>
      </c>
      <c r="B398">
        <v>6.6</v>
      </c>
      <c r="C398">
        <v>0.73499999999999999</v>
      </c>
      <c r="D398">
        <v>0.02</v>
      </c>
      <c r="E398">
        <v>7.9</v>
      </c>
      <c r="F398">
        <v>0.122</v>
      </c>
      <c r="G398">
        <v>68</v>
      </c>
      <c r="H398">
        <v>124</v>
      </c>
      <c r="I398">
        <v>0.99939999999999996</v>
      </c>
      <c r="J398">
        <v>3.47</v>
      </c>
      <c r="K398">
        <v>0.53</v>
      </c>
      <c r="L398">
        <v>9.9</v>
      </c>
      <c r="M398">
        <v>5</v>
      </c>
    </row>
    <row r="399" spans="1:13" x14ac:dyDescent="0.25">
      <c r="A399">
        <v>398</v>
      </c>
      <c r="B399">
        <v>11.5</v>
      </c>
      <c r="C399">
        <v>0.59</v>
      </c>
      <c r="D399">
        <v>0.59</v>
      </c>
      <c r="E399">
        <v>2.6</v>
      </c>
      <c r="F399">
        <v>8.6999999999999994E-2</v>
      </c>
      <c r="G399">
        <v>13</v>
      </c>
      <c r="H399">
        <v>49</v>
      </c>
      <c r="I399">
        <v>0.99880000000000002</v>
      </c>
      <c r="J399">
        <v>3.18</v>
      </c>
      <c r="K399">
        <v>0.65</v>
      </c>
      <c r="L399">
        <v>11</v>
      </c>
      <c r="M399">
        <v>6</v>
      </c>
    </row>
    <row r="400" spans="1:13" x14ac:dyDescent="0.25">
      <c r="A400">
        <v>399</v>
      </c>
      <c r="B400">
        <v>11.5</v>
      </c>
      <c r="C400">
        <v>0.59</v>
      </c>
      <c r="D400">
        <v>0.59</v>
      </c>
      <c r="E400">
        <v>2.6</v>
      </c>
      <c r="F400">
        <v>8.6999999999999994E-2</v>
      </c>
      <c r="G400">
        <v>13</v>
      </c>
      <c r="H400">
        <v>49</v>
      </c>
      <c r="I400">
        <v>0.99880000000000002</v>
      </c>
      <c r="J400">
        <v>3.18</v>
      </c>
      <c r="K400">
        <v>0.65</v>
      </c>
      <c r="L400">
        <v>11</v>
      </c>
      <c r="M400">
        <v>6</v>
      </c>
    </row>
    <row r="401" spans="1:13" x14ac:dyDescent="0.25">
      <c r="A401">
        <v>400</v>
      </c>
      <c r="B401">
        <v>8.6999999999999993</v>
      </c>
      <c r="C401">
        <v>0.76500000000000001</v>
      </c>
      <c r="D401">
        <v>0.22</v>
      </c>
      <c r="E401">
        <v>2.2999999999999998</v>
      </c>
      <c r="F401">
        <v>6.4000000000000001E-2</v>
      </c>
      <c r="G401">
        <v>9</v>
      </c>
      <c r="H401">
        <v>42</v>
      </c>
      <c r="I401">
        <v>0.99629999999999996</v>
      </c>
      <c r="J401">
        <v>3.1</v>
      </c>
      <c r="K401">
        <v>0.55000000000000004</v>
      </c>
      <c r="L401">
        <v>9.4</v>
      </c>
      <c r="M401">
        <v>5</v>
      </c>
    </row>
    <row r="402" spans="1:13" x14ac:dyDescent="0.25">
      <c r="A402">
        <v>401</v>
      </c>
      <c r="B402">
        <v>6.6</v>
      </c>
      <c r="C402">
        <v>0.73499999999999999</v>
      </c>
      <c r="D402">
        <v>0.02</v>
      </c>
      <c r="E402">
        <v>7.9</v>
      </c>
      <c r="F402">
        <v>0.122</v>
      </c>
      <c r="G402">
        <v>68</v>
      </c>
      <c r="H402">
        <v>124</v>
      </c>
      <c r="I402">
        <v>0.99939999999999996</v>
      </c>
      <c r="J402">
        <v>3.47</v>
      </c>
      <c r="K402">
        <v>0.53</v>
      </c>
      <c r="L402">
        <v>9.9</v>
      </c>
      <c r="M402">
        <v>5</v>
      </c>
    </row>
    <row r="403" spans="1:13" x14ac:dyDescent="0.25">
      <c r="A403">
        <v>402</v>
      </c>
      <c r="B403">
        <v>7.7</v>
      </c>
      <c r="C403">
        <v>0.26</v>
      </c>
      <c r="D403">
        <v>0.3</v>
      </c>
      <c r="E403">
        <v>1.7</v>
      </c>
      <c r="F403">
        <v>5.8999999999999997E-2</v>
      </c>
      <c r="G403">
        <v>20</v>
      </c>
      <c r="H403">
        <v>38</v>
      </c>
      <c r="I403">
        <v>0.99490000000000001</v>
      </c>
      <c r="J403">
        <v>3.29</v>
      </c>
      <c r="K403">
        <v>0.47</v>
      </c>
      <c r="L403">
        <v>10.8</v>
      </c>
      <c r="M403">
        <v>6</v>
      </c>
    </row>
    <row r="404" spans="1:13" x14ac:dyDescent="0.25">
      <c r="A404">
        <v>403</v>
      </c>
      <c r="B404">
        <v>12.2</v>
      </c>
      <c r="C404">
        <v>0.48</v>
      </c>
      <c r="D404">
        <v>0.54</v>
      </c>
      <c r="E404">
        <v>2.6</v>
      </c>
      <c r="F404">
        <v>8.5000000000000006E-2</v>
      </c>
      <c r="G404">
        <v>19</v>
      </c>
      <c r="H404">
        <v>64</v>
      </c>
      <c r="I404">
        <v>1</v>
      </c>
      <c r="J404">
        <v>3.1</v>
      </c>
      <c r="K404">
        <v>0.61</v>
      </c>
      <c r="L404">
        <v>10.5</v>
      </c>
      <c r="M404">
        <v>6</v>
      </c>
    </row>
    <row r="405" spans="1:13" x14ac:dyDescent="0.25">
      <c r="A405">
        <v>404</v>
      </c>
      <c r="B405">
        <v>11.4</v>
      </c>
      <c r="C405">
        <v>0.6</v>
      </c>
      <c r="D405">
        <v>0.49</v>
      </c>
      <c r="E405">
        <v>2.7</v>
      </c>
      <c r="F405">
        <v>8.5000000000000006E-2</v>
      </c>
      <c r="G405">
        <v>10</v>
      </c>
      <c r="H405">
        <v>41</v>
      </c>
      <c r="I405">
        <v>0.99939999999999996</v>
      </c>
      <c r="J405">
        <v>3.15</v>
      </c>
      <c r="K405">
        <v>0.63</v>
      </c>
      <c r="L405">
        <v>10.5</v>
      </c>
      <c r="M405">
        <v>6</v>
      </c>
    </row>
    <row r="406" spans="1:13" x14ac:dyDescent="0.25">
      <c r="A406">
        <v>405</v>
      </c>
      <c r="B406">
        <v>7.7</v>
      </c>
      <c r="C406">
        <v>0.69</v>
      </c>
      <c r="D406">
        <v>0.05</v>
      </c>
      <c r="E406">
        <v>2.7</v>
      </c>
      <c r="F406">
        <v>7.4999999999999997E-2</v>
      </c>
      <c r="G406">
        <v>15</v>
      </c>
      <c r="H406">
        <v>27</v>
      </c>
      <c r="I406">
        <v>0.99739999999999995</v>
      </c>
      <c r="J406">
        <v>3.26</v>
      </c>
      <c r="K406">
        <v>0.61</v>
      </c>
      <c r="L406">
        <v>9.1</v>
      </c>
      <c r="M406">
        <v>5</v>
      </c>
    </row>
    <row r="407" spans="1:13" x14ac:dyDescent="0.25">
      <c r="A407">
        <v>406</v>
      </c>
      <c r="B407">
        <v>8.6999999999999993</v>
      </c>
      <c r="C407">
        <v>0.31</v>
      </c>
      <c r="D407">
        <v>0.46</v>
      </c>
      <c r="E407">
        <v>1.4</v>
      </c>
      <c r="F407">
        <v>5.8999999999999997E-2</v>
      </c>
      <c r="G407">
        <v>11</v>
      </c>
      <c r="H407">
        <v>25</v>
      </c>
      <c r="I407">
        <v>0.99660000000000004</v>
      </c>
      <c r="J407">
        <v>3.36</v>
      </c>
      <c r="K407">
        <v>0.76</v>
      </c>
      <c r="L407">
        <v>10.1</v>
      </c>
      <c r="M407">
        <v>6</v>
      </c>
    </row>
    <row r="408" spans="1:13" x14ac:dyDescent="0.25">
      <c r="A408">
        <v>407</v>
      </c>
      <c r="B408">
        <v>9.8000000000000007</v>
      </c>
      <c r="C408">
        <v>0.44</v>
      </c>
      <c r="D408">
        <v>0.47</v>
      </c>
      <c r="E408">
        <v>2.5</v>
      </c>
      <c r="F408">
        <v>6.3E-2</v>
      </c>
      <c r="G408">
        <v>9</v>
      </c>
      <c r="H408">
        <v>28</v>
      </c>
      <c r="I408">
        <v>0.99809999999999999</v>
      </c>
      <c r="J408">
        <v>3.24</v>
      </c>
      <c r="K408">
        <v>0.65</v>
      </c>
      <c r="L408">
        <v>10.8</v>
      </c>
      <c r="M408">
        <v>6</v>
      </c>
    </row>
    <row r="409" spans="1:13" x14ac:dyDescent="0.25">
      <c r="A409">
        <v>408</v>
      </c>
      <c r="B409">
        <v>12</v>
      </c>
      <c r="C409">
        <v>0.39</v>
      </c>
      <c r="D409">
        <v>0.66</v>
      </c>
      <c r="E409">
        <v>3</v>
      </c>
      <c r="F409">
        <v>9.2999999999999999E-2</v>
      </c>
      <c r="G409">
        <v>12</v>
      </c>
      <c r="H409">
        <v>30</v>
      </c>
      <c r="I409">
        <v>0.99960000000000004</v>
      </c>
      <c r="J409">
        <v>3.18</v>
      </c>
      <c r="K409">
        <v>0.63</v>
      </c>
      <c r="L409">
        <v>10.8</v>
      </c>
      <c r="M409">
        <v>7</v>
      </c>
    </row>
    <row r="410" spans="1:13" x14ac:dyDescent="0.25">
      <c r="A410">
        <v>409</v>
      </c>
      <c r="B410">
        <v>10.4</v>
      </c>
      <c r="C410">
        <v>0.34</v>
      </c>
      <c r="D410">
        <v>0.57999999999999996</v>
      </c>
      <c r="E410">
        <v>3.7</v>
      </c>
      <c r="F410">
        <v>0.17399999999999999</v>
      </c>
      <c r="G410">
        <v>6</v>
      </c>
      <c r="H410">
        <v>16</v>
      </c>
      <c r="I410">
        <v>0.997</v>
      </c>
      <c r="J410">
        <v>3.19</v>
      </c>
      <c r="K410">
        <v>0.7</v>
      </c>
      <c r="L410">
        <v>11.3</v>
      </c>
      <c r="M410">
        <v>6</v>
      </c>
    </row>
    <row r="411" spans="1:13" x14ac:dyDescent="0.25">
      <c r="A411">
        <v>410</v>
      </c>
      <c r="B411">
        <v>12.5</v>
      </c>
      <c r="C411">
        <v>0.46</v>
      </c>
      <c r="D411">
        <v>0.49</v>
      </c>
      <c r="E411">
        <v>4.5</v>
      </c>
      <c r="F411">
        <v>7.0000000000000007E-2</v>
      </c>
      <c r="G411">
        <v>26</v>
      </c>
      <c r="H411">
        <v>49</v>
      </c>
      <c r="I411">
        <v>0.99809999999999999</v>
      </c>
      <c r="J411">
        <v>3.05</v>
      </c>
      <c r="K411">
        <v>0.56999999999999995</v>
      </c>
      <c r="L411">
        <v>9.6</v>
      </c>
      <c r="M411">
        <v>4</v>
      </c>
    </row>
    <row r="412" spans="1:13" x14ac:dyDescent="0.25">
      <c r="A412">
        <v>411</v>
      </c>
      <c r="B412">
        <v>9</v>
      </c>
      <c r="C412">
        <v>0.43</v>
      </c>
      <c r="D412">
        <v>0.34</v>
      </c>
      <c r="E412">
        <v>2.5</v>
      </c>
      <c r="F412">
        <v>0.08</v>
      </c>
      <c r="G412">
        <v>26</v>
      </c>
      <c r="H412">
        <v>86</v>
      </c>
      <c r="I412">
        <v>0.99870000000000003</v>
      </c>
      <c r="J412">
        <v>3.38</v>
      </c>
      <c r="K412">
        <v>0.62</v>
      </c>
      <c r="L412">
        <v>9.5</v>
      </c>
      <c r="M412">
        <v>6</v>
      </c>
    </row>
    <row r="413" spans="1:13" x14ac:dyDescent="0.25">
      <c r="A413">
        <v>412</v>
      </c>
      <c r="B413">
        <v>9.1</v>
      </c>
      <c r="C413">
        <v>0.45</v>
      </c>
      <c r="D413">
        <v>0.35</v>
      </c>
      <c r="E413">
        <v>2.4</v>
      </c>
      <c r="F413">
        <v>0.08</v>
      </c>
      <c r="G413">
        <v>23</v>
      </c>
      <c r="H413">
        <v>78</v>
      </c>
      <c r="I413">
        <v>0.99870000000000003</v>
      </c>
      <c r="J413">
        <v>3.38</v>
      </c>
      <c r="K413">
        <v>0.62</v>
      </c>
      <c r="L413">
        <v>9.5</v>
      </c>
      <c r="M413">
        <v>5</v>
      </c>
    </row>
    <row r="414" spans="1:13" x14ac:dyDescent="0.25">
      <c r="A414">
        <v>413</v>
      </c>
      <c r="B414">
        <v>7.1</v>
      </c>
      <c r="C414">
        <v>0.73499999999999999</v>
      </c>
      <c r="D414">
        <v>0.16</v>
      </c>
      <c r="E414">
        <v>1.9</v>
      </c>
      <c r="F414">
        <v>0.1</v>
      </c>
      <c r="G414">
        <v>15</v>
      </c>
      <c r="H414">
        <v>77</v>
      </c>
      <c r="I414">
        <v>0.99660000000000004</v>
      </c>
      <c r="J414">
        <v>3.27</v>
      </c>
      <c r="K414">
        <v>0.64</v>
      </c>
      <c r="L414">
        <v>9.3000000000000007</v>
      </c>
      <c r="M414">
        <v>5</v>
      </c>
    </row>
    <row r="415" spans="1:13" x14ac:dyDescent="0.25">
      <c r="A415">
        <v>414</v>
      </c>
      <c r="B415">
        <v>9.9</v>
      </c>
      <c r="C415">
        <v>0.4</v>
      </c>
      <c r="D415">
        <v>0.53</v>
      </c>
      <c r="E415">
        <v>6.7</v>
      </c>
      <c r="F415">
        <v>9.6999999999999906E-2</v>
      </c>
      <c r="G415">
        <v>6</v>
      </c>
      <c r="H415">
        <v>19</v>
      </c>
      <c r="I415">
        <v>0.99860000000000004</v>
      </c>
      <c r="J415">
        <v>3.27</v>
      </c>
      <c r="K415">
        <v>0.82</v>
      </c>
      <c r="L415">
        <v>11.7</v>
      </c>
      <c r="M415">
        <v>7</v>
      </c>
    </row>
    <row r="416" spans="1:13" x14ac:dyDescent="0.25">
      <c r="A416">
        <v>415</v>
      </c>
      <c r="B416">
        <v>8.8000000000000007</v>
      </c>
      <c r="C416">
        <v>0.52</v>
      </c>
      <c r="D416">
        <v>0.34</v>
      </c>
      <c r="E416">
        <v>2.7</v>
      </c>
      <c r="F416">
        <v>8.6999999999999994E-2</v>
      </c>
      <c r="G416">
        <v>24</v>
      </c>
      <c r="H416">
        <v>122</v>
      </c>
      <c r="I416">
        <v>0.99819999999999998</v>
      </c>
      <c r="J416">
        <v>3.26</v>
      </c>
      <c r="K416">
        <v>0.61</v>
      </c>
      <c r="L416">
        <v>9.5</v>
      </c>
      <c r="M416">
        <v>5</v>
      </c>
    </row>
    <row r="417" spans="1:13" x14ac:dyDescent="0.25">
      <c r="A417">
        <v>416</v>
      </c>
      <c r="B417">
        <v>8.6</v>
      </c>
      <c r="C417">
        <v>0.72499999999999998</v>
      </c>
      <c r="D417">
        <v>0.24</v>
      </c>
      <c r="E417">
        <v>6.6</v>
      </c>
      <c r="F417">
        <v>0.11699999999999899</v>
      </c>
      <c r="G417">
        <v>31</v>
      </c>
      <c r="H417">
        <v>134</v>
      </c>
      <c r="I417">
        <v>1.0014000000000001</v>
      </c>
      <c r="J417">
        <v>3.32</v>
      </c>
      <c r="K417">
        <v>1.07</v>
      </c>
      <c r="L417">
        <v>9.3000000000000007</v>
      </c>
      <c r="M417">
        <v>5</v>
      </c>
    </row>
    <row r="418" spans="1:13" x14ac:dyDescent="0.25">
      <c r="A418">
        <v>417</v>
      </c>
      <c r="B418">
        <v>10.6</v>
      </c>
      <c r="C418">
        <v>0.48</v>
      </c>
      <c r="D418">
        <v>0.64</v>
      </c>
      <c r="E418">
        <v>2.2000000000000002</v>
      </c>
      <c r="F418">
        <v>0.111</v>
      </c>
      <c r="G418">
        <v>6</v>
      </c>
      <c r="H418">
        <v>20</v>
      </c>
      <c r="I418">
        <v>0.997</v>
      </c>
      <c r="J418">
        <v>3.26</v>
      </c>
      <c r="K418">
        <v>0.66</v>
      </c>
      <c r="L418">
        <v>11.7</v>
      </c>
      <c r="M418">
        <v>6</v>
      </c>
    </row>
    <row r="419" spans="1:13" x14ac:dyDescent="0.25">
      <c r="A419">
        <v>418</v>
      </c>
      <c r="B419">
        <v>7</v>
      </c>
      <c r="C419">
        <v>0.57999999999999996</v>
      </c>
      <c r="D419">
        <v>0.12</v>
      </c>
      <c r="E419">
        <v>1.9</v>
      </c>
      <c r="F419">
        <v>9.0999999999999998E-2</v>
      </c>
      <c r="G419">
        <v>34</v>
      </c>
      <c r="H419">
        <v>124</v>
      </c>
      <c r="I419">
        <v>0.99560000000000004</v>
      </c>
      <c r="J419">
        <v>3.44</v>
      </c>
      <c r="K419">
        <v>0.48</v>
      </c>
      <c r="L419">
        <v>10.5</v>
      </c>
      <c r="M419">
        <v>5</v>
      </c>
    </row>
    <row r="420" spans="1:13" x14ac:dyDescent="0.25">
      <c r="A420">
        <v>419</v>
      </c>
      <c r="B420">
        <v>11.9</v>
      </c>
      <c r="C420">
        <v>0.38</v>
      </c>
      <c r="D420">
        <v>0.51</v>
      </c>
      <c r="E420">
        <v>2</v>
      </c>
      <c r="F420">
        <v>0.121</v>
      </c>
      <c r="G420">
        <v>7</v>
      </c>
      <c r="H420">
        <v>20</v>
      </c>
      <c r="I420">
        <v>0.99960000000000004</v>
      </c>
      <c r="J420">
        <v>3.24</v>
      </c>
      <c r="K420">
        <v>0.76</v>
      </c>
      <c r="L420">
        <v>10.4</v>
      </c>
      <c r="M420">
        <v>6</v>
      </c>
    </row>
    <row r="421" spans="1:13" x14ac:dyDescent="0.25">
      <c r="A421">
        <v>420</v>
      </c>
      <c r="B421">
        <v>6.8</v>
      </c>
      <c r="C421">
        <v>0.77</v>
      </c>
      <c r="D421">
        <v>0</v>
      </c>
      <c r="E421">
        <v>1.8</v>
      </c>
      <c r="F421">
        <v>6.6000000000000003E-2</v>
      </c>
      <c r="G421">
        <v>34</v>
      </c>
      <c r="H421">
        <v>52</v>
      </c>
      <c r="I421">
        <v>0.99760000000000004</v>
      </c>
      <c r="J421">
        <v>3.62</v>
      </c>
      <c r="K421">
        <v>0.68</v>
      </c>
      <c r="L421">
        <v>9.9</v>
      </c>
      <c r="M421">
        <v>5</v>
      </c>
    </row>
    <row r="422" spans="1:13" x14ac:dyDescent="0.25">
      <c r="A422">
        <v>421</v>
      </c>
      <c r="B422">
        <v>9.5</v>
      </c>
      <c r="C422">
        <v>0.56000000000000005</v>
      </c>
      <c r="D422">
        <v>0.33</v>
      </c>
      <c r="E422">
        <v>2.4</v>
      </c>
      <c r="F422">
        <v>8.8999999999999996E-2</v>
      </c>
      <c r="G422">
        <v>35</v>
      </c>
      <c r="H422">
        <v>67</v>
      </c>
      <c r="I422">
        <v>0.99719999999999998</v>
      </c>
      <c r="J422">
        <v>3.28</v>
      </c>
      <c r="K422">
        <v>0.73</v>
      </c>
      <c r="L422">
        <v>11.8</v>
      </c>
      <c r="M422">
        <v>7</v>
      </c>
    </row>
    <row r="423" spans="1:13" x14ac:dyDescent="0.25">
      <c r="A423">
        <v>422</v>
      </c>
      <c r="B423">
        <v>6.6</v>
      </c>
      <c r="C423">
        <v>0.84</v>
      </c>
      <c r="D423">
        <v>0.03</v>
      </c>
      <c r="E423">
        <v>2.2999999999999998</v>
      </c>
      <c r="F423">
        <v>5.8999999999999997E-2</v>
      </c>
      <c r="G423">
        <v>32</v>
      </c>
      <c r="H423">
        <v>48</v>
      </c>
      <c r="I423">
        <v>0.99519999999999997</v>
      </c>
      <c r="J423">
        <v>3.52</v>
      </c>
      <c r="K423">
        <v>0.56000000000000005</v>
      </c>
      <c r="L423">
        <v>12.3</v>
      </c>
      <c r="M423">
        <v>7</v>
      </c>
    </row>
    <row r="424" spans="1:13" x14ac:dyDescent="0.25">
      <c r="A424">
        <v>423</v>
      </c>
      <c r="B424">
        <v>7.7</v>
      </c>
      <c r="C424">
        <v>0.96</v>
      </c>
      <c r="D424">
        <v>0.2</v>
      </c>
      <c r="E424">
        <v>2</v>
      </c>
      <c r="F424">
        <v>4.7E-2</v>
      </c>
      <c r="G424">
        <v>15</v>
      </c>
      <c r="H424">
        <v>60</v>
      </c>
      <c r="I424">
        <v>0.99550000000000005</v>
      </c>
      <c r="J424">
        <v>3.36</v>
      </c>
      <c r="K424">
        <v>0.44</v>
      </c>
      <c r="L424">
        <v>10.9</v>
      </c>
      <c r="M424">
        <v>5</v>
      </c>
    </row>
    <row r="425" spans="1:13" x14ac:dyDescent="0.25">
      <c r="A425">
        <v>424</v>
      </c>
      <c r="B425">
        <v>10.5</v>
      </c>
      <c r="C425">
        <v>0.24</v>
      </c>
      <c r="D425">
        <v>0.47</v>
      </c>
      <c r="E425">
        <v>2.1</v>
      </c>
      <c r="F425">
        <v>6.6000000000000003E-2</v>
      </c>
      <c r="G425">
        <v>6</v>
      </c>
      <c r="H425">
        <v>24</v>
      </c>
      <c r="I425">
        <v>0.99780000000000002</v>
      </c>
      <c r="J425">
        <v>3.15</v>
      </c>
      <c r="K425">
        <v>0.9</v>
      </c>
      <c r="L425">
        <v>11</v>
      </c>
      <c r="M425">
        <v>7</v>
      </c>
    </row>
    <row r="426" spans="1:13" x14ac:dyDescent="0.25">
      <c r="A426">
        <v>425</v>
      </c>
      <c r="B426">
        <v>7.7</v>
      </c>
      <c r="C426">
        <v>0.96</v>
      </c>
      <c r="D426">
        <v>0.2</v>
      </c>
      <c r="E426">
        <v>2</v>
      </c>
      <c r="F426">
        <v>4.7E-2</v>
      </c>
      <c r="G426">
        <v>15</v>
      </c>
      <c r="H426">
        <v>60</v>
      </c>
      <c r="I426">
        <v>0.99550000000000005</v>
      </c>
      <c r="J426">
        <v>3.36</v>
      </c>
      <c r="K426">
        <v>0.44</v>
      </c>
      <c r="L426">
        <v>10.9</v>
      </c>
      <c r="M426">
        <v>5</v>
      </c>
    </row>
    <row r="427" spans="1:13" x14ac:dyDescent="0.25">
      <c r="A427">
        <v>426</v>
      </c>
      <c r="B427">
        <v>6.6</v>
      </c>
      <c r="C427">
        <v>0.84</v>
      </c>
      <c r="D427">
        <v>0.03</v>
      </c>
      <c r="E427">
        <v>2.2999999999999998</v>
      </c>
      <c r="F427">
        <v>5.8999999999999997E-2</v>
      </c>
      <c r="G427">
        <v>32</v>
      </c>
      <c r="H427">
        <v>48</v>
      </c>
      <c r="I427">
        <v>0.99519999999999997</v>
      </c>
      <c r="J427">
        <v>3.52</v>
      </c>
      <c r="K427">
        <v>0.56000000000000005</v>
      </c>
      <c r="L427">
        <v>12.3</v>
      </c>
      <c r="M427">
        <v>7</v>
      </c>
    </row>
    <row r="428" spans="1:13" x14ac:dyDescent="0.25">
      <c r="A428">
        <v>427</v>
      </c>
      <c r="B428">
        <v>6.4</v>
      </c>
      <c r="C428">
        <v>0.67</v>
      </c>
      <c r="D428">
        <v>0.08</v>
      </c>
      <c r="E428">
        <v>2.1</v>
      </c>
      <c r="F428">
        <v>4.4999999999999998E-2</v>
      </c>
      <c r="G428">
        <v>19</v>
      </c>
      <c r="H428">
        <v>48</v>
      </c>
      <c r="I428">
        <v>0.99490000000000001</v>
      </c>
      <c r="J428">
        <v>3.49</v>
      </c>
      <c r="K428">
        <v>0.49</v>
      </c>
      <c r="L428">
        <v>11.4</v>
      </c>
      <c r="M428">
        <v>6</v>
      </c>
    </row>
    <row r="429" spans="1:13" x14ac:dyDescent="0.25">
      <c r="A429">
        <v>428</v>
      </c>
      <c r="B429">
        <v>9.5</v>
      </c>
      <c r="C429">
        <v>0.78</v>
      </c>
      <c r="D429">
        <v>0.22</v>
      </c>
      <c r="E429">
        <v>1.9</v>
      </c>
      <c r="F429">
        <v>7.6999999999999999E-2</v>
      </c>
      <c r="G429">
        <v>6</v>
      </c>
      <c r="H429">
        <v>32</v>
      </c>
      <c r="I429">
        <v>0.99880000000000002</v>
      </c>
      <c r="J429">
        <v>3.26</v>
      </c>
      <c r="K429">
        <v>0.56000000000000005</v>
      </c>
      <c r="L429">
        <v>10.6</v>
      </c>
      <c r="M429">
        <v>6</v>
      </c>
    </row>
    <row r="430" spans="1:13" x14ac:dyDescent="0.25">
      <c r="A430">
        <v>429</v>
      </c>
      <c r="B430">
        <v>9.1</v>
      </c>
      <c r="C430">
        <v>0.52</v>
      </c>
      <c r="D430">
        <v>0.33</v>
      </c>
      <c r="E430">
        <v>1.3</v>
      </c>
      <c r="F430">
        <v>7.0000000000000007E-2</v>
      </c>
      <c r="G430">
        <v>9</v>
      </c>
      <c r="H430">
        <v>30</v>
      </c>
      <c r="I430">
        <v>0.99780000000000002</v>
      </c>
      <c r="J430">
        <v>3.24</v>
      </c>
      <c r="K430">
        <v>0.6</v>
      </c>
      <c r="L430">
        <v>9.3000000000000007</v>
      </c>
      <c r="M430">
        <v>5</v>
      </c>
    </row>
    <row r="431" spans="1:13" x14ac:dyDescent="0.25">
      <c r="A431">
        <v>430</v>
      </c>
      <c r="B431">
        <v>12.8</v>
      </c>
      <c r="C431">
        <v>0.84</v>
      </c>
      <c r="D431">
        <v>0.63</v>
      </c>
      <c r="E431">
        <v>2.4</v>
      </c>
      <c r="F431">
        <v>8.7999999999999995E-2</v>
      </c>
      <c r="G431">
        <v>13</v>
      </c>
      <c r="H431">
        <v>35</v>
      </c>
      <c r="I431">
        <v>0.99970000000000003</v>
      </c>
      <c r="J431">
        <v>3.1</v>
      </c>
      <c r="K431">
        <v>0.6</v>
      </c>
      <c r="L431">
        <v>10.4</v>
      </c>
      <c r="M431">
        <v>6</v>
      </c>
    </row>
    <row r="432" spans="1:13" x14ac:dyDescent="0.25">
      <c r="A432">
        <v>431</v>
      </c>
      <c r="B432">
        <v>10.5</v>
      </c>
      <c r="C432">
        <v>0.24</v>
      </c>
      <c r="D432">
        <v>0.47</v>
      </c>
      <c r="E432">
        <v>2.1</v>
      </c>
      <c r="F432">
        <v>6.6000000000000003E-2</v>
      </c>
      <c r="G432">
        <v>6</v>
      </c>
      <c r="H432">
        <v>24</v>
      </c>
      <c r="I432">
        <v>0.99780000000000002</v>
      </c>
      <c r="J432">
        <v>3.15</v>
      </c>
      <c r="K432">
        <v>0.9</v>
      </c>
      <c r="L432">
        <v>11</v>
      </c>
      <c r="M432">
        <v>7</v>
      </c>
    </row>
    <row r="433" spans="1:13" x14ac:dyDescent="0.25">
      <c r="A433">
        <v>432</v>
      </c>
      <c r="B433">
        <v>7.8</v>
      </c>
      <c r="C433">
        <v>0.55000000000000004</v>
      </c>
      <c r="D433">
        <v>0.35</v>
      </c>
      <c r="E433">
        <v>2.2000000000000002</v>
      </c>
      <c r="F433">
        <v>7.3999999999999996E-2</v>
      </c>
      <c r="G433">
        <v>21</v>
      </c>
      <c r="H433">
        <v>66</v>
      </c>
      <c r="I433">
        <v>0.99739999999999995</v>
      </c>
      <c r="J433">
        <v>3.25</v>
      </c>
      <c r="K433">
        <v>0.56000000000000005</v>
      </c>
      <c r="L433">
        <v>9.1999999999999993</v>
      </c>
      <c r="M433">
        <v>5</v>
      </c>
    </row>
    <row r="434" spans="1:13" x14ac:dyDescent="0.25">
      <c r="A434">
        <v>433</v>
      </c>
      <c r="B434">
        <v>11.9</v>
      </c>
      <c r="C434">
        <v>0.37</v>
      </c>
      <c r="D434">
        <v>0.69</v>
      </c>
      <c r="E434">
        <v>2.2999999999999998</v>
      </c>
      <c r="F434">
        <v>7.8E-2</v>
      </c>
      <c r="G434">
        <v>12</v>
      </c>
      <c r="H434">
        <v>24</v>
      </c>
      <c r="I434">
        <v>0.99580000000000002</v>
      </c>
      <c r="J434">
        <v>3</v>
      </c>
      <c r="K434">
        <v>0.65</v>
      </c>
      <c r="L434">
        <v>12.8</v>
      </c>
      <c r="M434">
        <v>6</v>
      </c>
    </row>
    <row r="435" spans="1:13" x14ac:dyDescent="0.25">
      <c r="A435">
        <v>434</v>
      </c>
      <c r="B435">
        <v>12.3</v>
      </c>
      <c r="C435">
        <v>0.39</v>
      </c>
      <c r="D435">
        <v>0.63</v>
      </c>
      <c r="E435">
        <v>2.2999999999999998</v>
      </c>
      <c r="F435">
        <v>9.0999999999999998E-2</v>
      </c>
      <c r="G435">
        <v>6</v>
      </c>
      <c r="H435">
        <v>18</v>
      </c>
      <c r="I435">
        <v>1.0004</v>
      </c>
      <c r="J435">
        <v>3.16</v>
      </c>
      <c r="K435">
        <v>0.49</v>
      </c>
      <c r="L435">
        <v>9.5</v>
      </c>
      <c r="M435">
        <v>5</v>
      </c>
    </row>
    <row r="436" spans="1:13" x14ac:dyDescent="0.25">
      <c r="A436">
        <v>435</v>
      </c>
      <c r="B436">
        <v>10.4</v>
      </c>
      <c r="C436">
        <v>0.41</v>
      </c>
      <c r="D436">
        <v>0.55000000000000004</v>
      </c>
      <c r="E436">
        <v>3.2</v>
      </c>
      <c r="F436">
        <v>7.5999999999999998E-2</v>
      </c>
      <c r="G436">
        <v>22</v>
      </c>
      <c r="H436">
        <v>54</v>
      </c>
      <c r="I436">
        <v>0.99960000000000004</v>
      </c>
      <c r="J436">
        <v>3.15</v>
      </c>
      <c r="K436">
        <v>0.89</v>
      </c>
      <c r="L436">
        <v>9.9</v>
      </c>
      <c r="M436">
        <v>6</v>
      </c>
    </row>
    <row r="437" spans="1:13" x14ac:dyDescent="0.25">
      <c r="A437">
        <v>436</v>
      </c>
      <c r="B437">
        <v>12.3</v>
      </c>
      <c r="C437">
        <v>0.39</v>
      </c>
      <c r="D437">
        <v>0.63</v>
      </c>
      <c r="E437">
        <v>2.2999999999999998</v>
      </c>
      <c r="F437">
        <v>9.0999999999999998E-2</v>
      </c>
      <c r="G437">
        <v>6</v>
      </c>
      <c r="H437">
        <v>18</v>
      </c>
      <c r="I437">
        <v>1.0004</v>
      </c>
      <c r="J437">
        <v>3.16</v>
      </c>
      <c r="K437">
        <v>0.49</v>
      </c>
      <c r="L437">
        <v>9.5</v>
      </c>
      <c r="M437">
        <v>5</v>
      </c>
    </row>
    <row r="438" spans="1:13" x14ac:dyDescent="0.25">
      <c r="A438">
        <v>437</v>
      </c>
      <c r="B438">
        <v>8</v>
      </c>
      <c r="C438">
        <v>0.67</v>
      </c>
      <c r="D438">
        <v>0.3</v>
      </c>
      <c r="E438">
        <v>2</v>
      </c>
      <c r="F438">
        <v>0.06</v>
      </c>
      <c r="G438">
        <v>38</v>
      </c>
      <c r="H438">
        <v>62</v>
      </c>
      <c r="I438">
        <v>0.99580000000000002</v>
      </c>
      <c r="J438">
        <v>3.26</v>
      </c>
      <c r="K438">
        <v>0.56000000000000005</v>
      </c>
      <c r="L438">
        <v>10.199999999999999</v>
      </c>
      <c r="M438">
        <v>6</v>
      </c>
    </row>
    <row r="439" spans="1:13" x14ac:dyDescent="0.25">
      <c r="A439">
        <v>438</v>
      </c>
      <c r="B439">
        <v>11.1</v>
      </c>
      <c r="C439">
        <v>0.45</v>
      </c>
      <c r="D439">
        <v>0.73</v>
      </c>
      <c r="E439">
        <v>3.2</v>
      </c>
      <c r="F439">
        <v>6.6000000000000003E-2</v>
      </c>
      <c r="G439">
        <v>6</v>
      </c>
      <c r="H439">
        <v>22</v>
      </c>
      <c r="I439">
        <v>0.99860000000000004</v>
      </c>
      <c r="J439">
        <v>3.17</v>
      </c>
      <c r="K439">
        <v>0.66</v>
      </c>
      <c r="L439">
        <v>11.2</v>
      </c>
      <c r="M439">
        <v>6</v>
      </c>
    </row>
    <row r="440" spans="1:13" x14ac:dyDescent="0.25">
      <c r="A440">
        <v>439</v>
      </c>
      <c r="B440">
        <v>10.4</v>
      </c>
      <c r="C440">
        <v>0.41</v>
      </c>
      <c r="D440">
        <v>0.55000000000000004</v>
      </c>
      <c r="E440">
        <v>3.2</v>
      </c>
      <c r="F440">
        <v>7.5999999999999998E-2</v>
      </c>
      <c r="G440">
        <v>22</v>
      </c>
      <c r="H440">
        <v>54</v>
      </c>
      <c r="I440">
        <v>0.99960000000000004</v>
      </c>
      <c r="J440">
        <v>3.15</v>
      </c>
      <c r="K440">
        <v>0.89</v>
      </c>
      <c r="L440">
        <v>9.9</v>
      </c>
      <c r="M440">
        <v>6</v>
      </c>
    </row>
    <row r="441" spans="1:13" x14ac:dyDescent="0.25">
      <c r="A441">
        <v>440</v>
      </c>
      <c r="B441">
        <v>7</v>
      </c>
      <c r="C441">
        <v>0.62</v>
      </c>
      <c r="D441">
        <v>0.18</v>
      </c>
      <c r="E441">
        <v>1.5</v>
      </c>
      <c r="F441">
        <v>6.2E-2</v>
      </c>
      <c r="G441">
        <v>7</v>
      </c>
      <c r="H441">
        <v>50</v>
      </c>
      <c r="I441">
        <v>0.99509999999999998</v>
      </c>
      <c r="J441">
        <v>3.08</v>
      </c>
      <c r="K441">
        <v>0.6</v>
      </c>
      <c r="L441">
        <v>9.3000000000000007</v>
      </c>
      <c r="M441">
        <v>5</v>
      </c>
    </row>
    <row r="442" spans="1:13" x14ac:dyDescent="0.25">
      <c r="A442">
        <v>441</v>
      </c>
      <c r="B442">
        <v>12.6</v>
      </c>
      <c r="C442">
        <v>0.31</v>
      </c>
      <c r="D442">
        <v>0.72</v>
      </c>
      <c r="E442">
        <v>2.2000000000000002</v>
      </c>
      <c r="F442">
        <v>7.1999999999999995E-2</v>
      </c>
      <c r="G442">
        <v>6</v>
      </c>
      <c r="H442">
        <v>29</v>
      </c>
      <c r="I442">
        <v>0.99870000000000003</v>
      </c>
      <c r="J442">
        <v>2.88</v>
      </c>
      <c r="K442">
        <v>0.82</v>
      </c>
      <c r="L442">
        <v>9.8000000000000007</v>
      </c>
      <c r="M442">
        <v>8</v>
      </c>
    </row>
    <row r="443" spans="1:13" x14ac:dyDescent="0.25">
      <c r="A443">
        <v>442</v>
      </c>
      <c r="B443">
        <v>11.9</v>
      </c>
      <c r="C443">
        <v>0.4</v>
      </c>
      <c r="D443">
        <v>0.65</v>
      </c>
      <c r="E443">
        <v>2.15</v>
      </c>
      <c r="F443">
        <v>6.8000000000000005E-2</v>
      </c>
      <c r="G443">
        <v>7</v>
      </c>
      <c r="H443">
        <v>27</v>
      </c>
      <c r="I443">
        <v>0.99880000000000002</v>
      </c>
      <c r="J443">
        <v>3.06</v>
      </c>
      <c r="K443">
        <v>0.68</v>
      </c>
      <c r="L443">
        <v>11.3</v>
      </c>
      <c r="M443">
        <v>6</v>
      </c>
    </row>
    <row r="444" spans="1:13" x14ac:dyDescent="0.25">
      <c r="A444">
        <v>443</v>
      </c>
      <c r="B444">
        <v>15.6</v>
      </c>
      <c r="C444">
        <v>0.68500000000000005</v>
      </c>
      <c r="D444">
        <v>0.76</v>
      </c>
      <c r="E444">
        <v>3.7</v>
      </c>
      <c r="F444">
        <v>0.1</v>
      </c>
      <c r="G444">
        <v>6</v>
      </c>
      <c r="H444">
        <v>43</v>
      </c>
      <c r="I444">
        <v>1.0032000000000001</v>
      </c>
      <c r="J444">
        <v>2.95</v>
      </c>
      <c r="K444">
        <v>0.68</v>
      </c>
      <c r="L444">
        <v>11.2</v>
      </c>
      <c r="M444">
        <v>7</v>
      </c>
    </row>
    <row r="445" spans="1:13" x14ac:dyDescent="0.25">
      <c r="A445">
        <v>444</v>
      </c>
      <c r="B445">
        <v>10</v>
      </c>
      <c r="C445">
        <v>0.44</v>
      </c>
      <c r="D445">
        <v>0.49</v>
      </c>
      <c r="E445">
        <v>2.7</v>
      </c>
      <c r="F445">
        <v>7.6999999999999999E-2</v>
      </c>
      <c r="G445">
        <v>11</v>
      </c>
      <c r="H445">
        <v>19</v>
      </c>
      <c r="I445">
        <v>0.99629999999999996</v>
      </c>
      <c r="J445">
        <v>3.23</v>
      </c>
      <c r="K445">
        <v>0.63</v>
      </c>
      <c r="L445">
        <v>11.6</v>
      </c>
      <c r="M445">
        <v>7</v>
      </c>
    </row>
    <row r="446" spans="1:13" x14ac:dyDescent="0.25">
      <c r="A446">
        <v>445</v>
      </c>
      <c r="B446">
        <v>5.3</v>
      </c>
      <c r="C446">
        <v>0.56999999999999995</v>
      </c>
      <c r="D446">
        <v>0.01</v>
      </c>
      <c r="E446">
        <v>1.7</v>
      </c>
      <c r="F446">
        <v>5.3999999999999999E-2</v>
      </c>
      <c r="G446">
        <v>5</v>
      </c>
      <c r="H446">
        <v>27</v>
      </c>
      <c r="I446">
        <v>0.99339999999999995</v>
      </c>
      <c r="J446">
        <v>3.57</v>
      </c>
      <c r="K446">
        <v>0.84</v>
      </c>
      <c r="L446">
        <v>12.5</v>
      </c>
      <c r="M446">
        <v>7</v>
      </c>
    </row>
    <row r="447" spans="1:13" x14ac:dyDescent="0.25">
      <c r="A447">
        <v>446</v>
      </c>
      <c r="B447">
        <v>9.5</v>
      </c>
      <c r="C447">
        <v>0.73499999999999999</v>
      </c>
      <c r="D447">
        <v>0.1</v>
      </c>
      <c r="E447">
        <v>2.1</v>
      </c>
      <c r="F447">
        <v>7.9000000000000001E-2</v>
      </c>
      <c r="G447">
        <v>6</v>
      </c>
      <c r="H447">
        <v>31</v>
      </c>
      <c r="I447">
        <v>0.99860000000000004</v>
      </c>
      <c r="J447">
        <v>3.23</v>
      </c>
      <c r="K447">
        <v>0.56000000000000005</v>
      </c>
      <c r="L447">
        <v>10.1</v>
      </c>
      <c r="M447">
        <v>6</v>
      </c>
    </row>
    <row r="448" spans="1:13" x14ac:dyDescent="0.25">
      <c r="A448">
        <v>447</v>
      </c>
      <c r="B448">
        <v>12.5</v>
      </c>
      <c r="C448">
        <v>0.38</v>
      </c>
      <c r="D448">
        <v>0.6</v>
      </c>
      <c r="E448">
        <v>2.6</v>
      </c>
      <c r="F448">
        <v>8.1000000000000003E-2</v>
      </c>
      <c r="G448">
        <v>31</v>
      </c>
      <c r="H448">
        <v>72</v>
      </c>
      <c r="I448">
        <v>0.99960000000000004</v>
      </c>
      <c r="J448">
        <v>3.1</v>
      </c>
      <c r="K448">
        <v>0.73</v>
      </c>
      <c r="L448">
        <v>10.5</v>
      </c>
      <c r="M448">
        <v>5</v>
      </c>
    </row>
    <row r="449" spans="1:13" x14ac:dyDescent="0.25">
      <c r="A449">
        <v>448</v>
      </c>
      <c r="B449">
        <v>9.3000000000000007</v>
      </c>
      <c r="C449">
        <v>0.48</v>
      </c>
      <c r="D449">
        <v>0.28999999999999998</v>
      </c>
      <c r="E449">
        <v>2.1</v>
      </c>
      <c r="F449">
        <v>0.127</v>
      </c>
      <c r="G449">
        <v>6</v>
      </c>
      <c r="H449">
        <v>16</v>
      </c>
      <c r="I449">
        <v>0.99680000000000002</v>
      </c>
      <c r="J449">
        <v>3.22</v>
      </c>
      <c r="K449">
        <v>0.72</v>
      </c>
      <c r="L449">
        <v>11.2</v>
      </c>
      <c r="M449">
        <v>5</v>
      </c>
    </row>
    <row r="450" spans="1:13" x14ac:dyDescent="0.25">
      <c r="A450">
        <v>449</v>
      </c>
      <c r="B450">
        <v>8.6</v>
      </c>
      <c r="C450">
        <v>0.53</v>
      </c>
      <c r="D450">
        <v>0.22</v>
      </c>
      <c r="E450">
        <v>2</v>
      </c>
      <c r="F450">
        <v>0.1</v>
      </c>
      <c r="G450">
        <v>7</v>
      </c>
      <c r="H450">
        <v>27</v>
      </c>
      <c r="I450">
        <v>0.99670000000000003</v>
      </c>
      <c r="J450">
        <v>3.2</v>
      </c>
      <c r="K450">
        <v>0.56000000000000005</v>
      </c>
      <c r="L450">
        <v>10.199999999999999</v>
      </c>
      <c r="M450">
        <v>6</v>
      </c>
    </row>
    <row r="451" spans="1:13" x14ac:dyDescent="0.25">
      <c r="A451">
        <v>450</v>
      </c>
      <c r="B451">
        <v>11.9</v>
      </c>
      <c r="C451">
        <v>0.39</v>
      </c>
      <c r="D451">
        <v>0.69</v>
      </c>
      <c r="E451">
        <v>2.8</v>
      </c>
      <c r="F451">
        <v>9.5000000000000001E-2</v>
      </c>
      <c r="G451">
        <v>17</v>
      </c>
      <c r="H451">
        <v>35</v>
      </c>
      <c r="I451">
        <v>0.99939999999999996</v>
      </c>
      <c r="J451">
        <v>3.1</v>
      </c>
      <c r="K451">
        <v>0.61</v>
      </c>
      <c r="L451">
        <v>10.8</v>
      </c>
      <c r="M451">
        <v>6</v>
      </c>
    </row>
    <row r="452" spans="1:13" x14ac:dyDescent="0.25">
      <c r="A452">
        <v>451</v>
      </c>
      <c r="B452">
        <v>11.9</v>
      </c>
      <c r="C452">
        <v>0.39</v>
      </c>
      <c r="D452">
        <v>0.69</v>
      </c>
      <c r="E452">
        <v>2.8</v>
      </c>
      <c r="F452">
        <v>9.5000000000000001E-2</v>
      </c>
      <c r="G452">
        <v>17</v>
      </c>
      <c r="H452">
        <v>35</v>
      </c>
      <c r="I452">
        <v>0.99939999999999996</v>
      </c>
      <c r="J452">
        <v>3.1</v>
      </c>
      <c r="K452">
        <v>0.61</v>
      </c>
      <c r="L452">
        <v>10.8</v>
      </c>
      <c r="M452">
        <v>6</v>
      </c>
    </row>
    <row r="453" spans="1:13" x14ac:dyDescent="0.25">
      <c r="A453">
        <v>452</v>
      </c>
      <c r="B453">
        <v>8.4</v>
      </c>
      <c r="C453">
        <v>0.37</v>
      </c>
      <c r="D453">
        <v>0.53</v>
      </c>
      <c r="E453">
        <v>1.8</v>
      </c>
      <c r="F453">
        <v>0.41299999999999998</v>
      </c>
      <c r="G453">
        <v>9</v>
      </c>
      <c r="H453">
        <v>26</v>
      </c>
      <c r="I453">
        <v>0.99790000000000001</v>
      </c>
      <c r="J453">
        <v>3.06</v>
      </c>
      <c r="K453">
        <v>1.06</v>
      </c>
      <c r="L453">
        <v>9.1</v>
      </c>
      <c r="M453">
        <v>6</v>
      </c>
    </row>
    <row r="454" spans="1:13" x14ac:dyDescent="0.25">
      <c r="A454">
        <v>453</v>
      </c>
      <c r="B454">
        <v>6.8</v>
      </c>
      <c r="C454">
        <v>0.56000000000000005</v>
      </c>
      <c r="D454">
        <v>0.03</v>
      </c>
      <c r="E454">
        <v>1.7</v>
      </c>
      <c r="F454">
        <v>8.4000000000000005E-2</v>
      </c>
      <c r="G454">
        <v>18</v>
      </c>
      <c r="H454">
        <v>35</v>
      </c>
      <c r="I454">
        <v>0.99680000000000002</v>
      </c>
      <c r="J454">
        <v>3.44</v>
      </c>
      <c r="K454">
        <v>0.63</v>
      </c>
      <c r="L454">
        <v>10</v>
      </c>
      <c r="M454">
        <v>6</v>
      </c>
    </row>
    <row r="455" spans="1:13" x14ac:dyDescent="0.25">
      <c r="A455">
        <v>454</v>
      </c>
      <c r="B455">
        <v>10.4</v>
      </c>
      <c r="C455">
        <v>0.33</v>
      </c>
      <c r="D455">
        <v>0.63</v>
      </c>
      <c r="E455">
        <v>2.8</v>
      </c>
      <c r="F455">
        <v>8.4000000000000005E-2</v>
      </c>
      <c r="G455">
        <v>5</v>
      </c>
      <c r="H455">
        <v>22</v>
      </c>
      <c r="I455">
        <v>0.99980000000000002</v>
      </c>
      <c r="J455">
        <v>3.26</v>
      </c>
      <c r="K455">
        <v>0.74</v>
      </c>
      <c r="L455">
        <v>11.2</v>
      </c>
      <c r="M455">
        <v>7</v>
      </c>
    </row>
    <row r="456" spans="1:13" x14ac:dyDescent="0.25">
      <c r="A456">
        <v>455</v>
      </c>
      <c r="B456">
        <v>7</v>
      </c>
      <c r="C456">
        <v>0.23</v>
      </c>
      <c r="D456">
        <v>0.4</v>
      </c>
      <c r="E456">
        <v>1.6</v>
      </c>
      <c r="F456">
        <v>6.3E-2</v>
      </c>
      <c r="G456">
        <v>21</v>
      </c>
      <c r="H456">
        <v>67</v>
      </c>
      <c r="I456">
        <v>0.99519999999999997</v>
      </c>
      <c r="J456">
        <v>3.5</v>
      </c>
      <c r="K456">
        <v>0.63</v>
      </c>
      <c r="L456">
        <v>11.1</v>
      </c>
      <c r="M456">
        <v>5</v>
      </c>
    </row>
    <row r="457" spans="1:13" x14ac:dyDescent="0.25">
      <c r="A457">
        <v>456</v>
      </c>
      <c r="B457">
        <v>11.3</v>
      </c>
      <c r="C457">
        <v>0.62</v>
      </c>
      <c r="D457">
        <v>0.67</v>
      </c>
      <c r="E457">
        <v>5.2</v>
      </c>
      <c r="F457">
        <v>8.5999999999999993E-2</v>
      </c>
      <c r="G457">
        <v>6</v>
      </c>
      <c r="H457">
        <v>19</v>
      </c>
      <c r="I457">
        <v>0.99880000000000002</v>
      </c>
      <c r="J457">
        <v>3.22</v>
      </c>
      <c r="K457">
        <v>0.69</v>
      </c>
      <c r="L457">
        <v>13.4</v>
      </c>
      <c r="M457">
        <v>8</v>
      </c>
    </row>
    <row r="458" spans="1:13" x14ac:dyDescent="0.25">
      <c r="A458">
        <v>457</v>
      </c>
      <c r="B458">
        <v>8.9</v>
      </c>
      <c r="C458">
        <v>0.59</v>
      </c>
      <c r="D458">
        <v>0.39</v>
      </c>
      <c r="E458">
        <v>2.2999999999999998</v>
      </c>
      <c r="F458">
        <v>9.5000000000000001E-2</v>
      </c>
      <c r="G458">
        <v>5</v>
      </c>
      <c r="H458">
        <v>22</v>
      </c>
      <c r="I458">
        <v>0.99860000000000004</v>
      </c>
      <c r="J458">
        <v>3.37</v>
      </c>
      <c r="K458">
        <v>0.57999999999999996</v>
      </c>
      <c r="L458">
        <v>10.3</v>
      </c>
      <c r="M458">
        <v>5</v>
      </c>
    </row>
    <row r="459" spans="1:13" x14ac:dyDescent="0.25">
      <c r="A459">
        <v>458</v>
      </c>
      <c r="B459">
        <v>9.1999999999999993</v>
      </c>
      <c r="C459">
        <v>0.63</v>
      </c>
      <c r="D459">
        <v>0.21</v>
      </c>
      <c r="E459">
        <v>2.7</v>
      </c>
      <c r="F459">
        <v>9.6999999999999906E-2</v>
      </c>
      <c r="G459">
        <v>29</v>
      </c>
      <c r="H459">
        <v>65</v>
      </c>
      <c r="I459">
        <v>0.99880000000000002</v>
      </c>
      <c r="J459">
        <v>3.28</v>
      </c>
      <c r="K459">
        <v>0.57999999999999996</v>
      </c>
      <c r="L459">
        <v>9.6</v>
      </c>
      <c r="M459">
        <v>5</v>
      </c>
    </row>
    <row r="460" spans="1:13" x14ac:dyDescent="0.25">
      <c r="A460">
        <v>459</v>
      </c>
      <c r="B460">
        <v>10.4</v>
      </c>
      <c r="C460">
        <v>0.33</v>
      </c>
      <c r="D460">
        <v>0.63</v>
      </c>
      <c r="E460">
        <v>2.8</v>
      </c>
      <c r="F460">
        <v>8.4000000000000005E-2</v>
      </c>
      <c r="G460">
        <v>5</v>
      </c>
      <c r="H460">
        <v>22</v>
      </c>
      <c r="I460">
        <v>0.99980000000000002</v>
      </c>
      <c r="J460">
        <v>3.26</v>
      </c>
      <c r="K460">
        <v>0.74</v>
      </c>
      <c r="L460">
        <v>11.2</v>
      </c>
      <c r="M460">
        <v>7</v>
      </c>
    </row>
    <row r="461" spans="1:13" x14ac:dyDescent="0.25">
      <c r="A461">
        <v>460</v>
      </c>
      <c r="B461">
        <v>11.6</v>
      </c>
      <c r="C461">
        <v>0.57999999999999996</v>
      </c>
      <c r="D461">
        <v>0.66</v>
      </c>
      <c r="E461">
        <v>2.2000000000000002</v>
      </c>
      <c r="F461">
        <v>7.3999999999999996E-2</v>
      </c>
      <c r="G461">
        <v>10</v>
      </c>
      <c r="H461">
        <v>47</v>
      </c>
      <c r="I461">
        <v>1.0007999999999999</v>
      </c>
      <c r="J461">
        <v>3.25</v>
      </c>
      <c r="K461">
        <v>0.56999999999999995</v>
      </c>
      <c r="L461">
        <v>9</v>
      </c>
      <c r="M461">
        <v>3</v>
      </c>
    </row>
    <row r="462" spans="1:13" x14ac:dyDescent="0.25">
      <c r="A462">
        <v>461</v>
      </c>
      <c r="B462">
        <v>9.1999999999999993</v>
      </c>
      <c r="C462">
        <v>0.43</v>
      </c>
      <c r="D462">
        <v>0.52</v>
      </c>
      <c r="E462">
        <v>2.2999999999999998</v>
      </c>
      <c r="F462">
        <v>8.3000000000000004E-2</v>
      </c>
      <c r="G462">
        <v>14</v>
      </c>
      <c r="H462">
        <v>23</v>
      </c>
      <c r="I462">
        <v>0.99760000000000004</v>
      </c>
      <c r="J462">
        <v>3.35</v>
      </c>
      <c r="K462">
        <v>0.61</v>
      </c>
      <c r="L462">
        <v>11.3</v>
      </c>
      <c r="M462">
        <v>6</v>
      </c>
    </row>
    <row r="463" spans="1:13" x14ac:dyDescent="0.25">
      <c r="A463">
        <v>462</v>
      </c>
      <c r="B463">
        <v>8.3000000000000007</v>
      </c>
      <c r="C463">
        <v>0.61499999999999999</v>
      </c>
      <c r="D463">
        <v>0.22</v>
      </c>
      <c r="E463">
        <v>2.6</v>
      </c>
      <c r="F463">
        <v>8.6999999999999994E-2</v>
      </c>
      <c r="G463">
        <v>6</v>
      </c>
      <c r="H463">
        <v>19</v>
      </c>
      <c r="I463">
        <v>0.99819999999999998</v>
      </c>
      <c r="J463">
        <v>3.26</v>
      </c>
      <c r="K463">
        <v>0.61</v>
      </c>
      <c r="L463">
        <v>9.3000000000000007</v>
      </c>
      <c r="M463">
        <v>5</v>
      </c>
    </row>
    <row r="464" spans="1:13" x14ac:dyDescent="0.25">
      <c r="A464">
        <v>463</v>
      </c>
      <c r="B464">
        <v>11</v>
      </c>
      <c r="C464">
        <v>0.26</v>
      </c>
      <c r="D464">
        <v>0.68</v>
      </c>
      <c r="E464">
        <v>2.5499999999999998</v>
      </c>
      <c r="F464">
        <v>8.5000000000000006E-2</v>
      </c>
      <c r="G464">
        <v>10</v>
      </c>
      <c r="H464">
        <v>25</v>
      </c>
      <c r="I464">
        <v>0.997</v>
      </c>
      <c r="J464">
        <v>3.18</v>
      </c>
      <c r="K464">
        <v>0.61</v>
      </c>
      <c r="L464">
        <v>11.8</v>
      </c>
      <c r="M464">
        <v>5</v>
      </c>
    </row>
    <row r="465" spans="1:13" x14ac:dyDescent="0.25">
      <c r="A465">
        <v>464</v>
      </c>
      <c r="B465">
        <v>8.1</v>
      </c>
      <c r="C465">
        <v>0.66</v>
      </c>
      <c r="D465">
        <v>0.7</v>
      </c>
      <c r="E465">
        <v>2.2000000000000002</v>
      </c>
      <c r="F465">
        <v>9.8000000000000004E-2</v>
      </c>
      <c r="G465">
        <v>25</v>
      </c>
      <c r="H465">
        <v>129</v>
      </c>
      <c r="I465">
        <v>0.99719999999999998</v>
      </c>
      <c r="J465">
        <v>3.08</v>
      </c>
      <c r="K465">
        <v>0.53</v>
      </c>
      <c r="L465">
        <v>9</v>
      </c>
      <c r="M465">
        <v>5</v>
      </c>
    </row>
    <row r="466" spans="1:13" x14ac:dyDescent="0.25">
      <c r="A466">
        <v>465</v>
      </c>
      <c r="B466">
        <v>11.5</v>
      </c>
      <c r="C466">
        <v>0.315</v>
      </c>
      <c r="D466">
        <v>0.54</v>
      </c>
      <c r="E466">
        <v>2.1</v>
      </c>
      <c r="F466">
        <v>8.4000000000000005E-2</v>
      </c>
      <c r="G466">
        <v>5</v>
      </c>
      <c r="H466">
        <v>15</v>
      </c>
      <c r="I466">
        <v>0.99870000000000003</v>
      </c>
      <c r="J466">
        <v>2.98</v>
      </c>
      <c r="K466">
        <v>0.7</v>
      </c>
      <c r="L466">
        <v>9.1999999999999993</v>
      </c>
      <c r="M466">
        <v>6</v>
      </c>
    </row>
    <row r="467" spans="1:13" x14ac:dyDescent="0.25">
      <c r="A467">
        <v>466</v>
      </c>
      <c r="B467">
        <v>10</v>
      </c>
      <c r="C467">
        <v>0.28999999999999998</v>
      </c>
      <c r="D467">
        <v>0.4</v>
      </c>
      <c r="E467">
        <v>2.9</v>
      </c>
      <c r="F467">
        <v>9.8000000000000004E-2</v>
      </c>
      <c r="G467">
        <v>10</v>
      </c>
      <c r="H467">
        <v>26</v>
      </c>
      <c r="I467">
        <v>1.0005999999999999</v>
      </c>
      <c r="J467">
        <v>3.48</v>
      </c>
      <c r="K467">
        <v>0.91</v>
      </c>
      <c r="L467">
        <v>9.6999999999999993</v>
      </c>
      <c r="M467">
        <v>5</v>
      </c>
    </row>
    <row r="468" spans="1:13" x14ac:dyDescent="0.25">
      <c r="A468">
        <v>467</v>
      </c>
      <c r="B468">
        <v>10.3</v>
      </c>
      <c r="C468">
        <v>0.5</v>
      </c>
      <c r="D468">
        <v>0.42</v>
      </c>
      <c r="E468">
        <v>2</v>
      </c>
      <c r="F468">
        <v>6.9000000000000006E-2</v>
      </c>
      <c r="G468">
        <v>21</v>
      </c>
      <c r="H468">
        <v>51</v>
      </c>
      <c r="I468">
        <v>0.99819999999999998</v>
      </c>
      <c r="J468">
        <v>3.16</v>
      </c>
      <c r="K468">
        <v>0.72</v>
      </c>
      <c r="L468">
        <v>11.5</v>
      </c>
      <c r="M468">
        <v>6</v>
      </c>
    </row>
    <row r="469" spans="1:13" x14ac:dyDescent="0.25">
      <c r="A469">
        <v>468</v>
      </c>
      <c r="B469">
        <v>8.8000000000000007</v>
      </c>
      <c r="C469">
        <v>0.46</v>
      </c>
      <c r="D469">
        <v>0.45</v>
      </c>
      <c r="E469">
        <v>2.6</v>
      </c>
      <c r="F469">
        <v>6.5000000000000002E-2</v>
      </c>
      <c r="G469">
        <v>7</v>
      </c>
      <c r="H469">
        <v>18</v>
      </c>
      <c r="I469">
        <v>0.99470000000000003</v>
      </c>
      <c r="J469">
        <v>3.32</v>
      </c>
      <c r="K469">
        <v>0.79</v>
      </c>
      <c r="L469">
        <v>14</v>
      </c>
      <c r="M469">
        <v>6</v>
      </c>
    </row>
    <row r="470" spans="1:13" x14ac:dyDescent="0.25">
      <c r="A470">
        <v>469</v>
      </c>
      <c r="B470">
        <v>11.4</v>
      </c>
      <c r="C470">
        <v>0.36</v>
      </c>
      <c r="D470">
        <v>0.69</v>
      </c>
      <c r="E470">
        <v>2.1</v>
      </c>
      <c r="F470">
        <v>0.09</v>
      </c>
      <c r="G470">
        <v>6</v>
      </c>
      <c r="H470">
        <v>21</v>
      </c>
      <c r="I470">
        <v>1</v>
      </c>
      <c r="J470">
        <v>3.17</v>
      </c>
      <c r="K470">
        <v>0.62</v>
      </c>
      <c r="L470">
        <v>9.1999999999999993</v>
      </c>
      <c r="M470">
        <v>6</v>
      </c>
    </row>
    <row r="471" spans="1:13" x14ac:dyDescent="0.25">
      <c r="A471">
        <v>470</v>
      </c>
      <c r="B471">
        <v>8.6999999999999993</v>
      </c>
      <c r="C471">
        <v>0.82</v>
      </c>
      <c r="D471">
        <v>0.02</v>
      </c>
      <c r="E471">
        <v>1.2</v>
      </c>
      <c r="F471">
        <v>7.0000000000000007E-2</v>
      </c>
      <c r="G471">
        <v>36</v>
      </c>
      <c r="H471">
        <v>48</v>
      </c>
      <c r="I471">
        <v>0.99519999999999997</v>
      </c>
      <c r="J471">
        <v>3.2</v>
      </c>
      <c r="K471">
        <v>0.57999999999999996</v>
      </c>
      <c r="L471">
        <v>9.8000000000000007</v>
      </c>
      <c r="M471">
        <v>5</v>
      </c>
    </row>
    <row r="472" spans="1:13" x14ac:dyDescent="0.25">
      <c r="A472">
        <v>471</v>
      </c>
      <c r="B472">
        <v>13</v>
      </c>
      <c r="C472">
        <v>0.32</v>
      </c>
      <c r="D472">
        <v>0.65</v>
      </c>
      <c r="E472">
        <v>2.6</v>
      </c>
      <c r="F472">
        <v>9.2999999999999999E-2</v>
      </c>
      <c r="G472">
        <v>15</v>
      </c>
      <c r="H472">
        <v>47</v>
      </c>
      <c r="I472">
        <v>0.99960000000000004</v>
      </c>
      <c r="J472">
        <v>3.05</v>
      </c>
      <c r="K472">
        <v>0.61</v>
      </c>
      <c r="L472">
        <v>10.6</v>
      </c>
      <c r="M472">
        <v>5</v>
      </c>
    </row>
    <row r="473" spans="1:13" x14ac:dyDescent="0.25">
      <c r="A473">
        <v>472</v>
      </c>
      <c r="B473">
        <v>9.6</v>
      </c>
      <c r="C473">
        <v>0.54</v>
      </c>
      <c r="D473">
        <v>0.42</v>
      </c>
      <c r="E473">
        <v>2.4</v>
      </c>
      <c r="F473">
        <v>8.1000000000000003E-2</v>
      </c>
      <c r="G473">
        <v>25</v>
      </c>
      <c r="H473">
        <v>52</v>
      </c>
      <c r="I473">
        <v>0.997</v>
      </c>
      <c r="J473">
        <v>3.2</v>
      </c>
      <c r="K473">
        <v>0.71</v>
      </c>
      <c r="L473">
        <v>11.4</v>
      </c>
      <c r="M473">
        <v>6</v>
      </c>
    </row>
    <row r="474" spans="1:13" x14ac:dyDescent="0.25">
      <c r="A474">
        <v>473</v>
      </c>
      <c r="B474">
        <v>12.5</v>
      </c>
      <c r="C474">
        <v>0.37</v>
      </c>
      <c r="D474">
        <v>0.55000000000000004</v>
      </c>
      <c r="E474">
        <v>2.6</v>
      </c>
      <c r="F474">
        <v>8.3000000000000004E-2</v>
      </c>
      <c r="G474">
        <v>25</v>
      </c>
      <c r="H474">
        <v>68</v>
      </c>
      <c r="I474">
        <v>0.99950000000000006</v>
      </c>
      <c r="J474">
        <v>3.15</v>
      </c>
      <c r="K474">
        <v>0.82</v>
      </c>
      <c r="L474">
        <v>10.4</v>
      </c>
      <c r="M474">
        <v>6</v>
      </c>
    </row>
    <row r="475" spans="1:13" x14ac:dyDescent="0.25">
      <c r="A475">
        <v>474</v>
      </c>
      <c r="B475">
        <v>9.9</v>
      </c>
      <c r="C475">
        <v>0.35</v>
      </c>
      <c r="D475">
        <v>0.55000000000000004</v>
      </c>
      <c r="E475">
        <v>2.1</v>
      </c>
      <c r="F475">
        <v>6.2E-2</v>
      </c>
      <c r="G475">
        <v>5</v>
      </c>
      <c r="H475">
        <v>14</v>
      </c>
      <c r="I475">
        <v>0.99709999999999999</v>
      </c>
      <c r="J475">
        <v>3.26</v>
      </c>
      <c r="K475">
        <v>0.79</v>
      </c>
      <c r="L475">
        <v>10.6</v>
      </c>
      <c r="M475">
        <v>5</v>
      </c>
    </row>
    <row r="476" spans="1:13" x14ac:dyDescent="0.25">
      <c r="A476">
        <v>475</v>
      </c>
      <c r="B476">
        <v>10.5</v>
      </c>
      <c r="C476">
        <v>0.28000000000000003</v>
      </c>
      <c r="D476">
        <v>0.51</v>
      </c>
      <c r="E476">
        <v>1.7</v>
      </c>
      <c r="F476">
        <v>0.08</v>
      </c>
      <c r="G476">
        <v>10</v>
      </c>
      <c r="H476">
        <v>24</v>
      </c>
      <c r="I476">
        <v>0.99819999999999998</v>
      </c>
      <c r="J476">
        <v>3.2</v>
      </c>
      <c r="K476">
        <v>0.89</v>
      </c>
      <c r="L476">
        <v>9.4</v>
      </c>
      <c r="M476">
        <v>6</v>
      </c>
    </row>
    <row r="477" spans="1:13" x14ac:dyDescent="0.25">
      <c r="A477">
        <v>476</v>
      </c>
      <c r="B477">
        <v>9.6</v>
      </c>
      <c r="C477">
        <v>0.68</v>
      </c>
      <c r="D477">
        <v>0.24</v>
      </c>
      <c r="E477">
        <v>2.2000000000000002</v>
      </c>
      <c r="F477">
        <v>8.6999999999999994E-2</v>
      </c>
      <c r="G477">
        <v>5</v>
      </c>
      <c r="H477">
        <v>28</v>
      </c>
      <c r="I477">
        <v>0.99880000000000002</v>
      </c>
      <c r="J477">
        <v>3.14</v>
      </c>
      <c r="K477">
        <v>0.6</v>
      </c>
      <c r="L477">
        <v>10.199999999999999</v>
      </c>
      <c r="M477">
        <v>5</v>
      </c>
    </row>
    <row r="478" spans="1:13" x14ac:dyDescent="0.25">
      <c r="A478">
        <v>477</v>
      </c>
      <c r="B478">
        <v>9.3000000000000007</v>
      </c>
      <c r="C478">
        <v>0.27</v>
      </c>
      <c r="D478">
        <v>0.41</v>
      </c>
      <c r="E478">
        <v>2</v>
      </c>
      <c r="F478">
        <v>9.0999999999999998E-2</v>
      </c>
      <c r="G478">
        <v>6</v>
      </c>
      <c r="H478">
        <v>16</v>
      </c>
      <c r="I478">
        <v>0.998</v>
      </c>
      <c r="J478">
        <v>3.28</v>
      </c>
      <c r="K478">
        <v>0.7</v>
      </c>
      <c r="L478">
        <v>9.6999999999999993</v>
      </c>
      <c r="M478">
        <v>5</v>
      </c>
    </row>
    <row r="479" spans="1:13" x14ac:dyDescent="0.25">
      <c r="A479">
        <v>478</v>
      </c>
      <c r="B479">
        <v>10.4</v>
      </c>
      <c r="C479">
        <v>0.24</v>
      </c>
      <c r="D479">
        <v>0.49</v>
      </c>
      <c r="E479">
        <v>1.8</v>
      </c>
      <c r="F479">
        <v>7.4999999999999997E-2</v>
      </c>
      <c r="G479">
        <v>6</v>
      </c>
      <c r="H479">
        <v>20</v>
      </c>
      <c r="I479">
        <v>0.99770000000000003</v>
      </c>
      <c r="J479">
        <v>3.18</v>
      </c>
      <c r="K479">
        <v>1.06</v>
      </c>
      <c r="L479">
        <v>11</v>
      </c>
      <c r="M479">
        <v>6</v>
      </c>
    </row>
    <row r="480" spans="1:13" x14ac:dyDescent="0.25">
      <c r="A480">
        <v>479</v>
      </c>
      <c r="B480">
        <v>9.6</v>
      </c>
      <c r="C480">
        <v>0.68</v>
      </c>
      <c r="D480">
        <v>0.24</v>
      </c>
      <c r="E480">
        <v>2.2000000000000002</v>
      </c>
      <c r="F480">
        <v>8.6999999999999994E-2</v>
      </c>
      <c r="G480">
        <v>5</v>
      </c>
      <c r="H480">
        <v>28</v>
      </c>
      <c r="I480">
        <v>0.99880000000000002</v>
      </c>
      <c r="J480">
        <v>3.14</v>
      </c>
      <c r="K480">
        <v>0.6</v>
      </c>
      <c r="L480">
        <v>10.199999999999999</v>
      </c>
      <c r="M480">
        <v>5</v>
      </c>
    </row>
    <row r="481" spans="1:13" x14ac:dyDescent="0.25">
      <c r="A481">
        <v>480</v>
      </c>
      <c r="B481">
        <v>9.4</v>
      </c>
      <c r="C481">
        <v>0.68500000000000005</v>
      </c>
      <c r="D481">
        <v>0.11</v>
      </c>
      <c r="E481">
        <v>2.7</v>
      </c>
      <c r="F481">
        <v>7.6999999999999999E-2</v>
      </c>
      <c r="G481">
        <v>6</v>
      </c>
      <c r="H481">
        <v>31</v>
      </c>
      <c r="I481">
        <v>0.99839999999999995</v>
      </c>
      <c r="J481">
        <v>3.19</v>
      </c>
      <c r="K481">
        <v>0.7</v>
      </c>
      <c r="L481">
        <v>10.1</v>
      </c>
      <c r="M481">
        <v>6</v>
      </c>
    </row>
    <row r="482" spans="1:13" x14ac:dyDescent="0.25">
      <c r="A482">
        <v>481</v>
      </c>
      <c r="B482">
        <v>10.6</v>
      </c>
      <c r="C482">
        <v>0.28000000000000003</v>
      </c>
      <c r="D482">
        <v>0.39</v>
      </c>
      <c r="E482">
        <v>15.5</v>
      </c>
      <c r="F482">
        <v>6.9000000000000006E-2</v>
      </c>
      <c r="G482">
        <v>6</v>
      </c>
      <c r="H482">
        <v>23</v>
      </c>
      <c r="I482">
        <v>1.0025999999999999</v>
      </c>
      <c r="J482">
        <v>3.12</v>
      </c>
      <c r="K482">
        <v>0.66</v>
      </c>
      <c r="L482">
        <v>9.1999999999999993</v>
      </c>
      <c r="M482">
        <v>5</v>
      </c>
    </row>
    <row r="483" spans="1:13" x14ac:dyDescent="0.25">
      <c r="A483">
        <v>482</v>
      </c>
      <c r="B483">
        <v>9.4</v>
      </c>
      <c r="C483">
        <v>0.3</v>
      </c>
      <c r="D483">
        <v>0.56000000000000005</v>
      </c>
      <c r="E483">
        <v>2.8</v>
      </c>
      <c r="F483">
        <v>0.08</v>
      </c>
      <c r="G483">
        <v>6</v>
      </c>
      <c r="H483">
        <v>17</v>
      </c>
      <c r="I483">
        <v>0.99639999999999995</v>
      </c>
      <c r="J483">
        <v>3.15</v>
      </c>
      <c r="K483">
        <v>0.92</v>
      </c>
      <c r="L483">
        <v>11.7</v>
      </c>
      <c r="M483">
        <v>8</v>
      </c>
    </row>
    <row r="484" spans="1:13" x14ac:dyDescent="0.25">
      <c r="A484">
        <v>483</v>
      </c>
      <c r="B484">
        <v>10.6</v>
      </c>
      <c r="C484">
        <v>0.36</v>
      </c>
      <c r="D484">
        <v>0.59</v>
      </c>
      <c r="E484">
        <v>2.2000000000000002</v>
      </c>
      <c r="F484">
        <v>0.152</v>
      </c>
      <c r="G484">
        <v>6</v>
      </c>
      <c r="H484">
        <v>18</v>
      </c>
      <c r="I484">
        <v>0.99860000000000004</v>
      </c>
      <c r="J484">
        <v>3.04</v>
      </c>
      <c r="K484">
        <v>1.05</v>
      </c>
      <c r="L484">
        <v>9.4</v>
      </c>
      <c r="M484">
        <v>5</v>
      </c>
    </row>
    <row r="485" spans="1:13" x14ac:dyDescent="0.25">
      <c r="A485">
        <v>484</v>
      </c>
      <c r="B485">
        <v>10.6</v>
      </c>
      <c r="C485">
        <v>0.36</v>
      </c>
      <c r="D485">
        <v>0.6</v>
      </c>
      <c r="E485">
        <v>2.2000000000000002</v>
      </c>
      <c r="F485">
        <v>0.152</v>
      </c>
      <c r="G485">
        <v>7</v>
      </c>
      <c r="H485">
        <v>18</v>
      </c>
      <c r="I485">
        <v>0.99860000000000004</v>
      </c>
      <c r="J485">
        <v>3.04</v>
      </c>
      <c r="K485">
        <v>1.06</v>
      </c>
      <c r="L485">
        <v>9.4</v>
      </c>
      <c r="M485">
        <v>5</v>
      </c>
    </row>
    <row r="486" spans="1:13" x14ac:dyDescent="0.25">
      <c r="A486">
        <v>485</v>
      </c>
      <c r="B486">
        <v>10.6</v>
      </c>
      <c r="C486">
        <v>0.44</v>
      </c>
      <c r="D486">
        <v>0.68</v>
      </c>
      <c r="E486">
        <v>4.0999999999999996</v>
      </c>
      <c r="F486">
        <v>0.114</v>
      </c>
      <c r="G486">
        <v>6</v>
      </c>
      <c r="H486">
        <v>24</v>
      </c>
      <c r="I486">
        <v>0.997</v>
      </c>
      <c r="J486">
        <v>3.06</v>
      </c>
      <c r="K486">
        <v>0.66</v>
      </c>
      <c r="L486">
        <v>13.4</v>
      </c>
      <c r="M486">
        <v>6</v>
      </c>
    </row>
    <row r="487" spans="1:13" x14ac:dyDescent="0.25">
      <c r="A487">
        <v>486</v>
      </c>
      <c r="B487">
        <v>10.199999999999999</v>
      </c>
      <c r="C487">
        <v>0.67</v>
      </c>
      <c r="D487">
        <v>0.39</v>
      </c>
      <c r="E487">
        <v>1.9</v>
      </c>
      <c r="F487">
        <v>5.3999999999999999E-2</v>
      </c>
      <c r="G487">
        <v>6</v>
      </c>
      <c r="H487">
        <v>17</v>
      </c>
      <c r="I487">
        <v>0.99760000000000004</v>
      </c>
      <c r="J487">
        <v>3.17</v>
      </c>
      <c r="K487">
        <v>0.47</v>
      </c>
      <c r="L487">
        <v>10</v>
      </c>
      <c r="M487">
        <v>5</v>
      </c>
    </row>
    <row r="488" spans="1:13" x14ac:dyDescent="0.25">
      <c r="A488">
        <v>487</v>
      </c>
      <c r="B488">
        <v>10.199999999999999</v>
      </c>
      <c r="C488">
        <v>0.67</v>
      </c>
      <c r="D488">
        <v>0.39</v>
      </c>
      <c r="E488">
        <v>1.9</v>
      </c>
      <c r="F488">
        <v>5.3999999999999999E-2</v>
      </c>
      <c r="G488">
        <v>6</v>
      </c>
      <c r="H488">
        <v>17</v>
      </c>
      <c r="I488">
        <v>0.99760000000000004</v>
      </c>
      <c r="J488">
        <v>3.17</v>
      </c>
      <c r="K488">
        <v>0.47</v>
      </c>
      <c r="L488">
        <v>10</v>
      </c>
      <c r="M488">
        <v>5</v>
      </c>
    </row>
    <row r="489" spans="1:13" x14ac:dyDescent="0.25">
      <c r="A489">
        <v>488</v>
      </c>
      <c r="B489">
        <v>10.199999999999999</v>
      </c>
      <c r="C489">
        <v>0.64500000000000002</v>
      </c>
      <c r="D489">
        <v>0.36</v>
      </c>
      <c r="E489">
        <v>1.8</v>
      </c>
      <c r="F489">
        <v>5.2999999999999999E-2</v>
      </c>
      <c r="G489">
        <v>5</v>
      </c>
      <c r="H489">
        <v>14</v>
      </c>
      <c r="I489">
        <v>0.99819999999999998</v>
      </c>
      <c r="J489">
        <v>3.17</v>
      </c>
      <c r="K489">
        <v>0.42</v>
      </c>
      <c r="L489">
        <v>10</v>
      </c>
      <c r="M489">
        <v>6</v>
      </c>
    </row>
    <row r="490" spans="1:13" x14ac:dyDescent="0.25">
      <c r="A490">
        <v>489</v>
      </c>
      <c r="B490">
        <v>11.6</v>
      </c>
      <c r="C490">
        <v>0.32</v>
      </c>
      <c r="D490">
        <v>0.55000000000000004</v>
      </c>
      <c r="E490">
        <v>2.8</v>
      </c>
      <c r="F490">
        <v>8.1000000000000003E-2</v>
      </c>
      <c r="G490">
        <v>35</v>
      </c>
      <c r="H490">
        <v>67</v>
      </c>
      <c r="I490">
        <v>1.0002</v>
      </c>
      <c r="J490">
        <v>3.32</v>
      </c>
      <c r="K490">
        <v>0.92</v>
      </c>
      <c r="L490">
        <v>10.8</v>
      </c>
      <c r="M490">
        <v>7</v>
      </c>
    </row>
    <row r="491" spans="1:13" x14ac:dyDescent="0.25">
      <c r="A491">
        <v>490</v>
      </c>
      <c r="B491">
        <v>9.3000000000000007</v>
      </c>
      <c r="C491">
        <v>0.39</v>
      </c>
      <c r="D491">
        <v>0.4</v>
      </c>
      <c r="E491">
        <v>2.6</v>
      </c>
      <c r="F491">
        <v>7.2999999999999995E-2</v>
      </c>
      <c r="G491">
        <v>10</v>
      </c>
      <c r="H491">
        <v>26</v>
      </c>
      <c r="I491">
        <v>0.99839999999999995</v>
      </c>
      <c r="J491">
        <v>3.34</v>
      </c>
      <c r="K491">
        <v>0.75</v>
      </c>
      <c r="L491">
        <v>10.199999999999999</v>
      </c>
      <c r="M491">
        <v>6</v>
      </c>
    </row>
    <row r="492" spans="1:13" x14ac:dyDescent="0.25">
      <c r="A492">
        <v>491</v>
      </c>
      <c r="B492">
        <v>9.3000000000000007</v>
      </c>
      <c r="C492">
        <v>0.77500000000000002</v>
      </c>
      <c r="D492">
        <v>0.27</v>
      </c>
      <c r="E492">
        <v>2.8</v>
      </c>
      <c r="F492">
        <v>7.8E-2</v>
      </c>
      <c r="G492">
        <v>24</v>
      </c>
      <c r="H492">
        <v>56</v>
      </c>
      <c r="I492">
        <v>0.99839999999999995</v>
      </c>
      <c r="J492">
        <v>3.31</v>
      </c>
      <c r="K492">
        <v>0.67</v>
      </c>
      <c r="L492">
        <v>10.6</v>
      </c>
      <c r="M492">
        <v>6</v>
      </c>
    </row>
    <row r="493" spans="1:13" x14ac:dyDescent="0.25">
      <c r="A493">
        <v>492</v>
      </c>
      <c r="B493">
        <v>9.1999999999999993</v>
      </c>
      <c r="C493">
        <v>0.41</v>
      </c>
      <c r="D493">
        <v>0.5</v>
      </c>
      <c r="E493">
        <v>2.5</v>
      </c>
      <c r="F493">
        <v>5.5E-2</v>
      </c>
      <c r="G493">
        <v>12</v>
      </c>
      <c r="H493">
        <v>25</v>
      </c>
      <c r="I493">
        <v>0.99519999999999997</v>
      </c>
      <c r="J493">
        <v>3.34</v>
      </c>
      <c r="K493">
        <v>0.79</v>
      </c>
      <c r="L493">
        <v>13.3</v>
      </c>
      <c r="M493">
        <v>7</v>
      </c>
    </row>
    <row r="494" spans="1:13" x14ac:dyDescent="0.25">
      <c r="A494">
        <v>493</v>
      </c>
      <c r="B494">
        <v>8.9</v>
      </c>
      <c r="C494">
        <v>0.4</v>
      </c>
      <c r="D494">
        <v>0.51</v>
      </c>
      <c r="E494">
        <v>2.6</v>
      </c>
      <c r="F494">
        <v>5.1999999999999998E-2</v>
      </c>
      <c r="G494">
        <v>13</v>
      </c>
      <c r="H494">
        <v>27</v>
      </c>
      <c r="I494">
        <v>0.995</v>
      </c>
      <c r="J494">
        <v>3.32</v>
      </c>
      <c r="K494">
        <v>0.9</v>
      </c>
      <c r="L494">
        <v>13.4</v>
      </c>
      <c r="M494">
        <v>7</v>
      </c>
    </row>
    <row r="495" spans="1:13" x14ac:dyDescent="0.25">
      <c r="A495">
        <v>494</v>
      </c>
      <c r="B495">
        <v>8.6999999999999993</v>
      </c>
      <c r="C495">
        <v>0.69</v>
      </c>
      <c r="D495">
        <v>0.31</v>
      </c>
      <c r="E495">
        <v>3</v>
      </c>
      <c r="F495">
        <v>8.5999999999999993E-2</v>
      </c>
      <c r="G495">
        <v>23</v>
      </c>
      <c r="H495">
        <v>81</v>
      </c>
      <c r="I495">
        <v>1.0002</v>
      </c>
      <c r="J495">
        <v>3.48</v>
      </c>
      <c r="K495">
        <v>0.74</v>
      </c>
      <c r="L495">
        <v>11.6</v>
      </c>
      <c r="M495">
        <v>6</v>
      </c>
    </row>
    <row r="496" spans="1:13" x14ac:dyDescent="0.25">
      <c r="A496">
        <v>495</v>
      </c>
      <c r="B496">
        <v>6.5</v>
      </c>
      <c r="C496">
        <v>0.39</v>
      </c>
      <c r="D496">
        <v>0.23</v>
      </c>
      <c r="E496">
        <v>8.3000000000000007</v>
      </c>
      <c r="F496">
        <v>5.0999999999999997E-2</v>
      </c>
      <c r="G496">
        <v>28</v>
      </c>
      <c r="H496">
        <v>91</v>
      </c>
      <c r="I496">
        <v>0.99519999999999997</v>
      </c>
      <c r="J496">
        <v>3.44</v>
      </c>
      <c r="K496">
        <v>0.55000000000000004</v>
      </c>
      <c r="L496">
        <v>12.1</v>
      </c>
      <c r="M496">
        <v>6</v>
      </c>
    </row>
    <row r="497" spans="1:13" x14ac:dyDescent="0.25">
      <c r="A497">
        <v>496</v>
      </c>
      <c r="B497">
        <v>10.7</v>
      </c>
      <c r="C497">
        <v>0.35</v>
      </c>
      <c r="D497">
        <v>0.53</v>
      </c>
      <c r="E497">
        <v>2.6</v>
      </c>
      <c r="F497">
        <v>7.0000000000000007E-2</v>
      </c>
      <c r="G497">
        <v>5</v>
      </c>
      <c r="H497">
        <v>16</v>
      </c>
      <c r="I497">
        <v>0.99719999999999998</v>
      </c>
      <c r="J497">
        <v>3.15</v>
      </c>
      <c r="K497">
        <v>0.65</v>
      </c>
      <c r="L497">
        <v>11</v>
      </c>
      <c r="M497">
        <v>8</v>
      </c>
    </row>
    <row r="498" spans="1:13" x14ac:dyDescent="0.25">
      <c r="A498">
        <v>497</v>
      </c>
      <c r="B498">
        <v>7.8</v>
      </c>
      <c r="C498">
        <v>0.52</v>
      </c>
      <c r="D498">
        <v>0.25</v>
      </c>
      <c r="E498">
        <v>1.9</v>
      </c>
      <c r="F498">
        <v>8.1000000000000003E-2</v>
      </c>
      <c r="G498">
        <v>14</v>
      </c>
      <c r="H498">
        <v>38</v>
      </c>
      <c r="I498">
        <v>0.99839999999999995</v>
      </c>
      <c r="J498">
        <v>3.43</v>
      </c>
      <c r="K498">
        <v>0.65</v>
      </c>
      <c r="L498">
        <v>9</v>
      </c>
      <c r="M498">
        <v>6</v>
      </c>
    </row>
    <row r="499" spans="1:13" x14ac:dyDescent="0.25">
      <c r="A499">
        <v>498</v>
      </c>
      <c r="B499">
        <v>7.2</v>
      </c>
      <c r="C499">
        <v>0.34</v>
      </c>
      <c r="D499">
        <v>0.32</v>
      </c>
      <c r="E499">
        <v>2.5</v>
      </c>
      <c r="F499">
        <v>0.09</v>
      </c>
      <c r="G499">
        <v>43</v>
      </c>
      <c r="H499">
        <v>113</v>
      </c>
      <c r="I499">
        <v>0.99660000000000004</v>
      </c>
      <c r="J499">
        <v>3.32</v>
      </c>
      <c r="K499">
        <v>0.79</v>
      </c>
      <c r="L499">
        <v>11.1</v>
      </c>
      <c r="M499">
        <v>5</v>
      </c>
    </row>
    <row r="500" spans="1:13" x14ac:dyDescent="0.25">
      <c r="A500">
        <v>499</v>
      </c>
      <c r="B500">
        <v>10.7</v>
      </c>
      <c r="C500">
        <v>0.35</v>
      </c>
      <c r="D500">
        <v>0.53</v>
      </c>
      <c r="E500">
        <v>2.6</v>
      </c>
      <c r="F500">
        <v>7.0000000000000007E-2</v>
      </c>
      <c r="G500">
        <v>5</v>
      </c>
      <c r="H500">
        <v>16</v>
      </c>
      <c r="I500">
        <v>0.99719999999999998</v>
      </c>
      <c r="J500">
        <v>3.15</v>
      </c>
      <c r="K500">
        <v>0.65</v>
      </c>
      <c r="L500">
        <v>11</v>
      </c>
      <c r="M500">
        <v>8</v>
      </c>
    </row>
    <row r="501" spans="1:13" x14ac:dyDescent="0.25">
      <c r="A501">
        <v>500</v>
      </c>
      <c r="B501">
        <v>8.6999999999999993</v>
      </c>
      <c r="C501">
        <v>0.69</v>
      </c>
      <c r="D501">
        <v>0.31</v>
      </c>
      <c r="E501">
        <v>3</v>
      </c>
      <c r="F501">
        <v>8.5999999999999993E-2</v>
      </c>
      <c r="G501">
        <v>23</v>
      </c>
      <c r="H501">
        <v>81</v>
      </c>
      <c r="I501">
        <v>1.0002</v>
      </c>
      <c r="J501">
        <v>3.48</v>
      </c>
      <c r="K501">
        <v>0.74</v>
      </c>
      <c r="L501">
        <v>11.6</v>
      </c>
      <c r="M501">
        <v>6</v>
      </c>
    </row>
    <row r="502" spans="1:13" x14ac:dyDescent="0.25">
      <c r="A502">
        <v>501</v>
      </c>
      <c r="B502">
        <v>7.8</v>
      </c>
      <c r="C502">
        <v>0.52</v>
      </c>
      <c r="D502">
        <v>0.25</v>
      </c>
      <c r="E502">
        <v>1.9</v>
      </c>
      <c r="F502">
        <v>8.1000000000000003E-2</v>
      </c>
      <c r="G502">
        <v>14</v>
      </c>
      <c r="H502">
        <v>38</v>
      </c>
      <c r="I502">
        <v>0.99839999999999995</v>
      </c>
      <c r="J502">
        <v>3.43</v>
      </c>
      <c r="K502">
        <v>0.65</v>
      </c>
      <c r="L502">
        <v>9</v>
      </c>
      <c r="M502">
        <v>6</v>
      </c>
    </row>
    <row r="503" spans="1:13" x14ac:dyDescent="0.25">
      <c r="A503">
        <v>502</v>
      </c>
      <c r="B503">
        <v>10.4</v>
      </c>
      <c r="C503">
        <v>0.44</v>
      </c>
      <c r="D503">
        <v>0.73</v>
      </c>
      <c r="E503">
        <v>6.55</v>
      </c>
      <c r="F503">
        <v>7.3999999999999996E-2</v>
      </c>
      <c r="G503">
        <v>38</v>
      </c>
      <c r="H503">
        <v>76</v>
      </c>
      <c r="I503">
        <v>0.999</v>
      </c>
      <c r="J503">
        <v>3.17</v>
      </c>
      <c r="K503">
        <v>0.85</v>
      </c>
      <c r="L503">
        <v>12</v>
      </c>
      <c r="M503">
        <v>7</v>
      </c>
    </row>
    <row r="504" spans="1:13" x14ac:dyDescent="0.25">
      <c r="A504">
        <v>503</v>
      </c>
      <c r="B504">
        <v>10.4</v>
      </c>
      <c r="C504">
        <v>0.44</v>
      </c>
      <c r="D504">
        <v>0.73</v>
      </c>
      <c r="E504">
        <v>6.55</v>
      </c>
      <c r="F504">
        <v>7.3999999999999996E-2</v>
      </c>
      <c r="G504">
        <v>38</v>
      </c>
      <c r="H504">
        <v>76</v>
      </c>
      <c r="I504">
        <v>0.999</v>
      </c>
      <c r="J504">
        <v>3.17</v>
      </c>
      <c r="K504">
        <v>0.85</v>
      </c>
      <c r="L504">
        <v>12</v>
      </c>
      <c r="M504">
        <v>7</v>
      </c>
    </row>
    <row r="505" spans="1:13" x14ac:dyDescent="0.25">
      <c r="A505">
        <v>504</v>
      </c>
      <c r="B505">
        <v>10.5</v>
      </c>
      <c r="C505">
        <v>0.26</v>
      </c>
      <c r="D505">
        <v>0.47</v>
      </c>
      <c r="E505">
        <v>1.9</v>
      </c>
      <c r="F505">
        <v>7.8E-2</v>
      </c>
      <c r="G505">
        <v>6</v>
      </c>
      <c r="H505">
        <v>24</v>
      </c>
      <c r="I505">
        <v>0.99760000000000004</v>
      </c>
      <c r="J505">
        <v>3.18</v>
      </c>
      <c r="K505">
        <v>1.04</v>
      </c>
      <c r="L505">
        <v>10.9</v>
      </c>
      <c r="M505">
        <v>7</v>
      </c>
    </row>
    <row r="506" spans="1:13" x14ac:dyDescent="0.25">
      <c r="A506">
        <v>505</v>
      </c>
      <c r="B506">
        <v>10.5</v>
      </c>
      <c r="C506">
        <v>0.24</v>
      </c>
      <c r="D506">
        <v>0.42</v>
      </c>
      <c r="E506">
        <v>1.8</v>
      </c>
      <c r="F506">
        <v>7.6999999999999999E-2</v>
      </c>
      <c r="G506">
        <v>6</v>
      </c>
      <c r="H506">
        <v>22</v>
      </c>
      <c r="I506">
        <v>0.99760000000000004</v>
      </c>
      <c r="J506">
        <v>3.21</v>
      </c>
      <c r="K506">
        <v>1.05</v>
      </c>
      <c r="L506">
        <v>10.8</v>
      </c>
      <c r="M506">
        <v>7</v>
      </c>
    </row>
    <row r="507" spans="1:13" x14ac:dyDescent="0.25">
      <c r="A507">
        <v>506</v>
      </c>
      <c r="B507">
        <v>10.199999999999999</v>
      </c>
      <c r="C507">
        <v>0.49</v>
      </c>
      <c r="D507">
        <v>0.63</v>
      </c>
      <c r="E507">
        <v>2.9</v>
      </c>
      <c r="F507">
        <v>7.1999999999999995E-2</v>
      </c>
      <c r="G507">
        <v>10</v>
      </c>
      <c r="H507">
        <v>26</v>
      </c>
      <c r="I507">
        <v>0.99680000000000002</v>
      </c>
      <c r="J507">
        <v>3.16</v>
      </c>
      <c r="K507">
        <v>0.78</v>
      </c>
      <c r="L507">
        <v>12.5</v>
      </c>
      <c r="M507">
        <v>7</v>
      </c>
    </row>
    <row r="508" spans="1:13" x14ac:dyDescent="0.25">
      <c r="A508">
        <v>507</v>
      </c>
      <c r="B508">
        <v>10.4</v>
      </c>
      <c r="C508">
        <v>0.24</v>
      </c>
      <c r="D508">
        <v>0.46</v>
      </c>
      <c r="E508">
        <v>1.8</v>
      </c>
      <c r="F508">
        <v>7.4999999999999997E-2</v>
      </c>
      <c r="G508">
        <v>6</v>
      </c>
      <c r="H508">
        <v>21</v>
      </c>
      <c r="I508">
        <v>0.99760000000000004</v>
      </c>
      <c r="J508">
        <v>3.25</v>
      </c>
      <c r="K508">
        <v>1.02</v>
      </c>
      <c r="L508">
        <v>10.8</v>
      </c>
      <c r="M508">
        <v>7</v>
      </c>
    </row>
    <row r="509" spans="1:13" x14ac:dyDescent="0.25">
      <c r="A509">
        <v>508</v>
      </c>
      <c r="B509">
        <v>11.2</v>
      </c>
      <c r="C509">
        <v>0.67</v>
      </c>
      <c r="D509">
        <v>0.55000000000000004</v>
      </c>
      <c r="E509">
        <v>2.2999999999999998</v>
      </c>
      <c r="F509">
        <v>8.4000000000000005E-2</v>
      </c>
      <c r="G509">
        <v>6</v>
      </c>
      <c r="H509">
        <v>13</v>
      </c>
      <c r="I509">
        <v>1</v>
      </c>
      <c r="J509">
        <v>3.17</v>
      </c>
      <c r="K509">
        <v>0.71</v>
      </c>
      <c r="L509">
        <v>9.5</v>
      </c>
      <c r="M509">
        <v>6</v>
      </c>
    </row>
    <row r="510" spans="1:13" x14ac:dyDescent="0.25">
      <c r="A510">
        <v>509</v>
      </c>
      <c r="B510">
        <v>10</v>
      </c>
      <c r="C510">
        <v>0.59</v>
      </c>
      <c r="D510">
        <v>0.31</v>
      </c>
      <c r="E510">
        <v>2.2000000000000002</v>
      </c>
      <c r="F510">
        <v>0.09</v>
      </c>
      <c r="G510">
        <v>26</v>
      </c>
      <c r="H510">
        <v>62</v>
      </c>
      <c r="I510">
        <v>0.99939999999999996</v>
      </c>
      <c r="J510">
        <v>3.18</v>
      </c>
      <c r="K510">
        <v>0.63</v>
      </c>
      <c r="L510">
        <v>10.199999999999999</v>
      </c>
      <c r="M510">
        <v>6</v>
      </c>
    </row>
    <row r="511" spans="1:13" x14ac:dyDescent="0.25">
      <c r="A511">
        <v>510</v>
      </c>
      <c r="B511">
        <v>13.3</v>
      </c>
      <c r="C511">
        <v>0.28999999999999998</v>
      </c>
      <c r="D511">
        <v>0.75</v>
      </c>
      <c r="E511">
        <v>2.8</v>
      </c>
      <c r="F511">
        <v>8.4000000000000005E-2</v>
      </c>
      <c r="G511">
        <v>23</v>
      </c>
      <c r="H511">
        <v>43</v>
      </c>
      <c r="I511">
        <v>0.99860000000000004</v>
      </c>
      <c r="J511">
        <v>3.04</v>
      </c>
      <c r="K511">
        <v>0.68</v>
      </c>
      <c r="L511">
        <v>11.4</v>
      </c>
      <c r="M511">
        <v>7</v>
      </c>
    </row>
    <row r="512" spans="1:13" x14ac:dyDescent="0.25">
      <c r="A512">
        <v>511</v>
      </c>
      <c r="B512">
        <v>12.4</v>
      </c>
      <c r="C512">
        <v>0.42</v>
      </c>
      <c r="D512">
        <v>0.49</v>
      </c>
      <c r="E512">
        <v>4.5999999999999996</v>
      </c>
      <c r="F512">
        <v>7.2999999999999995E-2</v>
      </c>
      <c r="G512">
        <v>19</v>
      </c>
      <c r="H512">
        <v>43</v>
      </c>
      <c r="I512">
        <v>0.99780000000000002</v>
      </c>
      <c r="J512">
        <v>3.02</v>
      </c>
      <c r="K512">
        <v>0.61</v>
      </c>
      <c r="L512">
        <v>9.5</v>
      </c>
      <c r="M512">
        <v>5</v>
      </c>
    </row>
    <row r="513" spans="1:13" x14ac:dyDescent="0.25">
      <c r="A513">
        <v>512</v>
      </c>
      <c r="B513">
        <v>10</v>
      </c>
      <c r="C513">
        <v>0.59</v>
      </c>
      <c r="D513">
        <v>0.31</v>
      </c>
      <c r="E513">
        <v>2.2000000000000002</v>
      </c>
      <c r="F513">
        <v>0.09</v>
      </c>
      <c r="G513">
        <v>26</v>
      </c>
      <c r="H513">
        <v>62</v>
      </c>
      <c r="I513">
        <v>0.99939999999999996</v>
      </c>
      <c r="J513">
        <v>3.18</v>
      </c>
      <c r="K513">
        <v>0.63</v>
      </c>
      <c r="L513">
        <v>10.199999999999999</v>
      </c>
      <c r="M513">
        <v>6</v>
      </c>
    </row>
    <row r="514" spans="1:13" x14ac:dyDescent="0.25">
      <c r="A514">
        <v>513</v>
      </c>
      <c r="B514">
        <v>10.7</v>
      </c>
      <c r="C514">
        <v>0.4</v>
      </c>
      <c r="D514">
        <v>0.48</v>
      </c>
      <c r="E514">
        <v>2.1</v>
      </c>
      <c r="F514">
        <v>0.125</v>
      </c>
      <c r="G514">
        <v>15</v>
      </c>
      <c r="H514">
        <v>49</v>
      </c>
      <c r="I514">
        <v>0.998</v>
      </c>
      <c r="J514">
        <v>3.03</v>
      </c>
      <c r="K514">
        <v>0.81</v>
      </c>
      <c r="L514">
        <v>9.6999999999999993</v>
      </c>
      <c r="M514">
        <v>6</v>
      </c>
    </row>
    <row r="515" spans="1:13" x14ac:dyDescent="0.25">
      <c r="A515">
        <v>514</v>
      </c>
      <c r="B515">
        <v>10.5</v>
      </c>
      <c r="C515">
        <v>0.51</v>
      </c>
      <c r="D515">
        <v>0.64</v>
      </c>
      <c r="E515">
        <v>2.4</v>
      </c>
      <c r="F515">
        <v>0.107</v>
      </c>
      <c r="G515">
        <v>6</v>
      </c>
      <c r="H515">
        <v>15</v>
      </c>
      <c r="I515">
        <v>0.99729999999999996</v>
      </c>
      <c r="J515">
        <v>3.09</v>
      </c>
      <c r="K515">
        <v>0.66</v>
      </c>
      <c r="L515">
        <v>11.8</v>
      </c>
      <c r="M515">
        <v>7</v>
      </c>
    </row>
    <row r="516" spans="1:13" x14ac:dyDescent="0.25">
      <c r="A516">
        <v>515</v>
      </c>
      <c r="B516">
        <v>10.5</v>
      </c>
      <c r="C516">
        <v>0.51</v>
      </c>
      <c r="D516">
        <v>0.64</v>
      </c>
      <c r="E516">
        <v>2.4</v>
      </c>
      <c r="F516">
        <v>0.107</v>
      </c>
      <c r="G516">
        <v>6</v>
      </c>
      <c r="H516">
        <v>15</v>
      </c>
      <c r="I516">
        <v>0.99729999999999996</v>
      </c>
      <c r="J516">
        <v>3.09</v>
      </c>
      <c r="K516">
        <v>0.66</v>
      </c>
      <c r="L516">
        <v>11.8</v>
      </c>
      <c r="M516">
        <v>7</v>
      </c>
    </row>
    <row r="517" spans="1:13" x14ac:dyDescent="0.25">
      <c r="A517">
        <v>516</v>
      </c>
      <c r="B517">
        <v>8.5</v>
      </c>
      <c r="C517">
        <v>0.65500000000000003</v>
      </c>
      <c r="D517">
        <v>0.49</v>
      </c>
      <c r="E517">
        <v>6.1</v>
      </c>
      <c r="F517">
        <v>0.122</v>
      </c>
      <c r="G517">
        <v>34</v>
      </c>
      <c r="H517">
        <v>151</v>
      </c>
      <c r="I517">
        <v>1.0009999999999999</v>
      </c>
      <c r="J517">
        <v>3.31</v>
      </c>
      <c r="K517">
        <v>1.1399999999999999</v>
      </c>
      <c r="L517">
        <v>9.3000000000000007</v>
      </c>
      <c r="M517">
        <v>5</v>
      </c>
    </row>
    <row r="518" spans="1:13" x14ac:dyDescent="0.25">
      <c r="A518">
        <v>517</v>
      </c>
      <c r="B518">
        <v>12.5</v>
      </c>
      <c r="C518">
        <v>0.6</v>
      </c>
      <c r="D518">
        <v>0.49</v>
      </c>
      <c r="E518">
        <v>4.3</v>
      </c>
      <c r="F518">
        <v>0.1</v>
      </c>
      <c r="G518">
        <v>5</v>
      </c>
      <c r="H518">
        <v>14</v>
      </c>
      <c r="I518">
        <v>1.0009999999999999</v>
      </c>
      <c r="J518">
        <v>3.25</v>
      </c>
      <c r="K518">
        <v>0.74</v>
      </c>
      <c r="L518">
        <v>11.9</v>
      </c>
      <c r="M518">
        <v>6</v>
      </c>
    </row>
    <row r="519" spans="1:13" x14ac:dyDescent="0.25">
      <c r="A519">
        <v>518</v>
      </c>
      <c r="B519">
        <v>10.4</v>
      </c>
      <c r="C519">
        <v>0.61</v>
      </c>
      <c r="D519">
        <v>0.49</v>
      </c>
      <c r="E519">
        <v>2.1</v>
      </c>
      <c r="F519">
        <v>0.2</v>
      </c>
      <c r="G519">
        <v>5</v>
      </c>
      <c r="H519">
        <v>16</v>
      </c>
      <c r="I519">
        <v>0.99939999999999996</v>
      </c>
      <c r="J519">
        <v>3.16</v>
      </c>
      <c r="K519">
        <v>0.63</v>
      </c>
      <c r="L519">
        <v>8.4</v>
      </c>
      <c r="M519">
        <v>3</v>
      </c>
    </row>
    <row r="520" spans="1:13" x14ac:dyDescent="0.25">
      <c r="A520">
        <v>519</v>
      </c>
      <c r="B520">
        <v>10.9</v>
      </c>
      <c r="C520">
        <v>0.21</v>
      </c>
      <c r="D520">
        <v>0.49</v>
      </c>
      <c r="E520">
        <v>2.8</v>
      </c>
      <c r="F520">
        <v>8.7999999999999995E-2</v>
      </c>
      <c r="G520">
        <v>11</v>
      </c>
      <c r="H520">
        <v>32</v>
      </c>
      <c r="I520">
        <v>0.99719999999999998</v>
      </c>
      <c r="J520">
        <v>3.22</v>
      </c>
      <c r="K520">
        <v>0.68</v>
      </c>
      <c r="L520">
        <v>11.7</v>
      </c>
      <c r="M520">
        <v>6</v>
      </c>
    </row>
    <row r="521" spans="1:13" x14ac:dyDescent="0.25">
      <c r="A521">
        <v>520</v>
      </c>
      <c r="B521">
        <v>7.3</v>
      </c>
      <c r="C521">
        <v>0.36499999999999999</v>
      </c>
      <c r="D521">
        <v>0.49</v>
      </c>
      <c r="E521">
        <v>2.5</v>
      </c>
      <c r="F521">
        <v>8.7999999999999995E-2</v>
      </c>
      <c r="G521">
        <v>39</v>
      </c>
      <c r="H521">
        <v>106</v>
      </c>
      <c r="I521">
        <v>0.99660000000000004</v>
      </c>
      <c r="J521">
        <v>3.36</v>
      </c>
      <c r="K521">
        <v>0.78</v>
      </c>
      <c r="L521">
        <v>11</v>
      </c>
      <c r="M521">
        <v>5</v>
      </c>
    </row>
    <row r="522" spans="1:13" x14ac:dyDescent="0.25">
      <c r="A522">
        <v>521</v>
      </c>
      <c r="B522">
        <v>9.8000000000000007</v>
      </c>
      <c r="C522">
        <v>0.25</v>
      </c>
      <c r="D522">
        <v>0.49</v>
      </c>
      <c r="E522">
        <v>2.7</v>
      </c>
      <c r="F522">
        <v>8.7999999999999995E-2</v>
      </c>
      <c r="G522">
        <v>15</v>
      </c>
      <c r="H522">
        <v>33</v>
      </c>
      <c r="I522">
        <v>0.99819999999999998</v>
      </c>
      <c r="J522">
        <v>3.42</v>
      </c>
      <c r="K522">
        <v>0.9</v>
      </c>
      <c r="L522">
        <v>10</v>
      </c>
      <c r="M522">
        <v>6</v>
      </c>
    </row>
    <row r="523" spans="1:13" x14ac:dyDescent="0.25">
      <c r="A523">
        <v>522</v>
      </c>
      <c r="B523">
        <v>7.6</v>
      </c>
      <c r="C523">
        <v>0.41</v>
      </c>
      <c r="D523">
        <v>0.49</v>
      </c>
      <c r="E523">
        <v>2</v>
      </c>
      <c r="F523">
        <v>8.7999999999999995E-2</v>
      </c>
      <c r="G523">
        <v>16</v>
      </c>
      <c r="H523">
        <v>43</v>
      </c>
      <c r="I523">
        <v>0.998</v>
      </c>
      <c r="J523">
        <v>3.48</v>
      </c>
      <c r="K523">
        <v>0.64</v>
      </c>
      <c r="L523">
        <v>9.1</v>
      </c>
      <c r="M523">
        <v>5</v>
      </c>
    </row>
    <row r="524" spans="1:13" x14ac:dyDescent="0.25">
      <c r="A524">
        <v>523</v>
      </c>
      <c r="B524">
        <v>8.1999999999999993</v>
      </c>
      <c r="C524">
        <v>0.39</v>
      </c>
      <c r="D524">
        <v>0.49</v>
      </c>
      <c r="E524">
        <v>2.2999999999999998</v>
      </c>
      <c r="F524">
        <v>9.9000000000000005E-2</v>
      </c>
      <c r="G524">
        <v>47</v>
      </c>
      <c r="H524">
        <v>133</v>
      </c>
      <c r="I524">
        <v>0.99790000000000001</v>
      </c>
      <c r="J524">
        <v>3.38</v>
      </c>
      <c r="K524">
        <v>0.99</v>
      </c>
      <c r="L524">
        <v>9.8000000000000007</v>
      </c>
      <c r="M524">
        <v>5</v>
      </c>
    </row>
    <row r="525" spans="1:13" x14ac:dyDescent="0.25">
      <c r="A525">
        <v>524</v>
      </c>
      <c r="B525">
        <v>9.3000000000000007</v>
      </c>
      <c r="C525">
        <v>0.4</v>
      </c>
      <c r="D525">
        <v>0.49</v>
      </c>
      <c r="E525">
        <v>2.5</v>
      </c>
      <c r="F525">
        <v>8.5000000000000006E-2</v>
      </c>
      <c r="G525">
        <v>38</v>
      </c>
      <c r="H525">
        <v>142</v>
      </c>
      <c r="I525">
        <v>0.99780000000000002</v>
      </c>
      <c r="J525">
        <v>3.22</v>
      </c>
      <c r="K525">
        <v>0.55000000000000004</v>
      </c>
      <c r="L525">
        <v>9.4</v>
      </c>
      <c r="M525">
        <v>5</v>
      </c>
    </row>
    <row r="526" spans="1:13" x14ac:dyDescent="0.25">
      <c r="A526">
        <v>525</v>
      </c>
      <c r="B526">
        <v>9.1999999999999993</v>
      </c>
      <c r="C526">
        <v>0.43</v>
      </c>
      <c r="D526">
        <v>0.49</v>
      </c>
      <c r="E526">
        <v>2.4</v>
      </c>
      <c r="F526">
        <v>8.5999999999999993E-2</v>
      </c>
      <c r="G526">
        <v>23</v>
      </c>
      <c r="H526">
        <v>116</v>
      </c>
      <c r="I526">
        <v>0.99760000000000004</v>
      </c>
      <c r="J526">
        <v>3.23</v>
      </c>
      <c r="K526">
        <v>0.64</v>
      </c>
      <c r="L526">
        <v>9.5</v>
      </c>
      <c r="M526">
        <v>5</v>
      </c>
    </row>
    <row r="527" spans="1:13" x14ac:dyDescent="0.25">
      <c r="A527">
        <v>526</v>
      </c>
      <c r="B527">
        <v>10.4</v>
      </c>
      <c r="C527">
        <v>0.64</v>
      </c>
      <c r="D527">
        <v>0.24</v>
      </c>
      <c r="E527">
        <v>2.8</v>
      </c>
      <c r="F527">
        <v>0.105</v>
      </c>
      <c r="G527">
        <v>29</v>
      </c>
      <c r="H527">
        <v>53</v>
      </c>
      <c r="I527">
        <v>0.99980000000000002</v>
      </c>
      <c r="J527">
        <v>3.24</v>
      </c>
      <c r="K527">
        <v>0.67</v>
      </c>
      <c r="L527">
        <v>9.9</v>
      </c>
      <c r="M527">
        <v>5</v>
      </c>
    </row>
    <row r="528" spans="1:13" x14ac:dyDescent="0.25">
      <c r="A528">
        <v>527</v>
      </c>
      <c r="B528">
        <v>7.3</v>
      </c>
      <c r="C528">
        <v>0.36499999999999999</v>
      </c>
      <c r="D528">
        <v>0.49</v>
      </c>
      <c r="E528">
        <v>2.5</v>
      </c>
      <c r="F528">
        <v>8.7999999999999995E-2</v>
      </c>
      <c r="G528">
        <v>39</v>
      </c>
      <c r="H528">
        <v>106</v>
      </c>
      <c r="I528">
        <v>0.99660000000000004</v>
      </c>
      <c r="J528">
        <v>3.36</v>
      </c>
      <c r="K528">
        <v>0.78</v>
      </c>
      <c r="L528">
        <v>11</v>
      </c>
      <c r="M528">
        <v>5</v>
      </c>
    </row>
    <row r="529" spans="1:13" x14ac:dyDescent="0.25">
      <c r="A529">
        <v>528</v>
      </c>
      <c r="B529">
        <v>7</v>
      </c>
      <c r="C529">
        <v>0.38</v>
      </c>
      <c r="D529">
        <v>0.49</v>
      </c>
      <c r="E529">
        <v>2.5</v>
      </c>
      <c r="F529">
        <v>9.6999999999999906E-2</v>
      </c>
      <c r="G529">
        <v>33</v>
      </c>
      <c r="H529">
        <v>85</v>
      </c>
      <c r="I529">
        <v>0.99619999999999997</v>
      </c>
      <c r="J529">
        <v>3.39</v>
      </c>
      <c r="K529">
        <v>0.77</v>
      </c>
      <c r="L529">
        <v>11.4</v>
      </c>
      <c r="M529">
        <v>6</v>
      </c>
    </row>
    <row r="530" spans="1:13" x14ac:dyDescent="0.25">
      <c r="A530">
        <v>529</v>
      </c>
      <c r="B530">
        <v>8.1999999999999993</v>
      </c>
      <c r="C530">
        <v>0.42</v>
      </c>
      <c r="D530">
        <v>0.49</v>
      </c>
      <c r="E530">
        <v>2.6</v>
      </c>
      <c r="F530">
        <v>8.4000000000000005E-2</v>
      </c>
      <c r="G530">
        <v>32</v>
      </c>
      <c r="H530">
        <v>55</v>
      </c>
      <c r="I530">
        <v>0.99880000000000002</v>
      </c>
      <c r="J530">
        <v>3.34</v>
      </c>
      <c r="K530">
        <v>0.75</v>
      </c>
      <c r="L530">
        <v>8.6999999999999993</v>
      </c>
      <c r="M530">
        <v>6</v>
      </c>
    </row>
    <row r="531" spans="1:13" x14ac:dyDescent="0.25">
      <c r="A531">
        <v>530</v>
      </c>
      <c r="B531">
        <v>9.9</v>
      </c>
      <c r="C531">
        <v>0.63</v>
      </c>
      <c r="D531">
        <v>0.24</v>
      </c>
      <c r="E531">
        <v>2.4</v>
      </c>
      <c r="F531">
        <v>7.6999999999999999E-2</v>
      </c>
      <c r="G531">
        <v>6</v>
      </c>
      <c r="H531">
        <v>33</v>
      </c>
      <c r="I531">
        <v>0.99739999999999995</v>
      </c>
      <c r="J531">
        <v>3.09</v>
      </c>
      <c r="K531">
        <v>0.56999999999999995</v>
      </c>
      <c r="L531">
        <v>9.4</v>
      </c>
      <c r="M531">
        <v>5</v>
      </c>
    </row>
    <row r="532" spans="1:13" x14ac:dyDescent="0.25">
      <c r="A532">
        <v>531</v>
      </c>
      <c r="B532">
        <v>9.1</v>
      </c>
      <c r="C532">
        <v>0.22</v>
      </c>
      <c r="D532">
        <v>0.24</v>
      </c>
      <c r="E532">
        <v>2.1</v>
      </c>
      <c r="F532">
        <v>7.8E-2</v>
      </c>
      <c r="G532">
        <v>1</v>
      </c>
      <c r="H532">
        <v>28</v>
      </c>
      <c r="I532">
        <v>0.999</v>
      </c>
      <c r="J532">
        <v>3.41</v>
      </c>
      <c r="K532">
        <v>0.87</v>
      </c>
      <c r="L532">
        <v>10.3</v>
      </c>
      <c r="M532">
        <v>6</v>
      </c>
    </row>
    <row r="533" spans="1:13" x14ac:dyDescent="0.25">
      <c r="A533">
        <v>532</v>
      </c>
      <c r="B533">
        <v>11.9</v>
      </c>
      <c r="C533">
        <v>0.38</v>
      </c>
      <c r="D533">
        <v>0.49</v>
      </c>
      <c r="E533">
        <v>2.7</v>
      </c>
      <c r="F533">
        <v>9.8000000000000004E-2</v>
      </c>
      <c r="G533">
        <v>12</v>
      </c>
      <c r="H533">
        <v>42</v>
      </c>
      <c r="I533">
        <v>1.0004</v>
      </c>
      <c r="J533">
        <v>3.16</v>
      </c>
      <c r="K533">
        <v>0.61</v>
      </c>
      <c r="L533">
        <v>10.3</v>
      </c>
      <c r="M533">
        <v>5</v>
      </c>
    </row>
    <row r="534" spans="1:13" x14ac:dyDescent="0.25">
      <c r="A534">
        <v>533</v>
      </c>
      <c r="B534">
        <v>11.9</v>
      </c>
      <c r="C534">
        <v>0.38</v>
      </c>
      <c r="D534">
        <v>0.49</v>
      </c>
      <c r="E534">
        <v>2.7</v>
      </c>
      <c r="F534">
        <v>9.8000000000000004E-2</v>
      </c>
      <c r="G534">
        <v>12</v>
      </c>
      <c r="H534">
        <v>42</v>
      </c>
      <c r="I534">
        <v>1.0004</v>
      </c>
      <c r="J534">
        <v>3.16</v>
      </c>
      <c r="K534">
        <v>0.61</v>
      </c>
      <c r="L534">
        <v>10.3</v>
      </c>
      <c r="M534">
        <v>5</v>
      </c>
    </row>
    <row r="535" spans="1:13" x14ac:dyDescent="0.25">
      <c r="A535">
        <v>534</v>
      </c>
      <c r="B535">
        <v>10.3</v>
      </c>
      <c r="C535">
        <v>0.27</v>
      </c>
      <c r="D535">
        <v>0.24</v>
      </c>
      <c r="E535">
        <v>2.1</v>
      </c>
      <c r="F535">
        <v>7.1999999999999995E-2</v>
      </c>
      <c r="G535">
        <v>15</v>
      </c>
      <c r="H535">
        <v>33</v>
      </c>
      <c r="I535">
        <v>0.99560000000000004</v>
      </c>
      <c r="J535">
        <v>3.22</v>
      </c>
      <c r="K535">
        <v>0.66</v>
      </c>
      <c r="L535">
        <v>12.8</v>
      </c>
      <c r="M535">
        <v>6</v>
      </c>
    </row>
    <row r="536" spans="1:13" x14ac:dyDescent="0.25">
      <c r="A536">
        <v>535</v>
      </c>
      <c r="B536">
        <v>10</v>
      </c>
      <c r="C536">
        <v>0.48</v>
      </c>
      <c r="D536">
        <v>0.24</v>
      </c>
      <c r="E536">
        <v>2.7</v>
      </c>
      <c r="F536">
        <v>0.10199999999999999</v>
      </c>
      <c r="G536">
        <v>13</v>
      </c>
      <c r="H536">
        <v>32</v>
      </c>
      <c r="I536">
        <v>1</v>
      </c>
      <c r="J536">
        <v>3.28</v>
      </c>
      <c r="K536">
        <v>0.56000000000000005</v>
      </c>
      <c r="L536">
        <v>10</v>
      </c>
      <c r="M536">
        <v>6</v>
      </c>
    </row>
    <row r="537" spans="1:13" x14ac:dyDescent="0.25">
      <c r="A537">
        <v>536</v>
      </c>
      <c r="B537">
        <v>9.1</v>
      </c>
      <c r="C537">
        <v>0.22</v>
      </c>
      <c r="D537">
        <v>0.24</v>
      </c>
      <c r="E537">
        <v>2.1</v>
      </c>
      <c r="F537">
        <v>7.8E-2</v>
      </c>
      <c r="G537">
        <v>1</v>
      </c>
      <c r="H537">
        <v>28</v>
      </c>
      <c r="I537">
        <v>0.999</v>
      </c>
      <c r="J537">
        <v>3.41</v>
      </c>
      <c r="K537">
        <v>0.87</v>
      </c>
      <c r="L537">
        <v>10.3</v>
      </c>
      <c r="M537">
        <v>6</v>
      </c>
    </row>
    <row r="538" spans="1:13" x14ac:dyDescent="0.25">
      <c r="A538">
        <v>537</v>
      </c>
      <c r="B538">
        <v>9.9</v>
      </c>
      <c r="C538">
        <v>0.63</v>
      </c>
      <c r="D538">
        <v>0.24</v>
      </c>
      <c r="E538">
        <v>2.4</v>
      </c>
      <c r="F538">
        <v>7.6999999999999999E-2</v>
      </c>
      <c r="G538">
        <v>6</v>
      </c>
      <c r="H538">
        <v>33</v>
      </c>
      <c r="I538">
        <v>0.99739999999999995</v>
      </c>
      <c r="J538">
        <v>3.09</v>
      </c>
      <c r="K538">
        <v>0.56999999999999995</v>
      </c>
      <c r="L538">
        <v>9.4</v>
      </c>
      <c r="M538">
        <v>5</v>
      </c>
    </row>
    <row r="539" spans="1:13" x14ac:dyDescent="0.25">
      <c r="A539">
        <v>538</v>
      </c>
      <c r="B539">
        <v>8.1</v>
      </c>
      <c r="C539">
        <v>0.82499999999999996</v>
      </c>
      <c r="D539">
        <v>0.24</v>
      </c>
      <c r="E539">
        <v>2.1</v>
      </c>
      <c r="F539">
        <v>8.4000000000000005E-2</v>
      </c>
      <c r="G539">
        <v>5</v>
      </c>
      <c r="H539">
        <v>13</v>
      </c>
      <c r="I539">
        <v>0.99719999999999998</v>
      </c>
      <c r="J539">
        <v>3.37</v>
      </c>
      <c r="K539">
        <v>0.77</v>
      </c>
      <c r="L539">
        <v>10.7</v>
      </c>
      <c r="M539">
        <v>6</v>
      </c>
    </row>
    <row r="540" spans="1:13" x14ac:dyDescent="0.25">
      <c r="A540">
        <v>539</v>
      </c>
      <c r="B540">
        <v>12.9</v>
      </c>
      <c r="C540">
        <v>0.35</v>
      </c>
      <c r="D540">
        <v>0.49</v>
      </c>
      <c r="E540">
        <v>5.8</v>
      </c>
      <c r="F540">
        <v>6.6000000000000003E-2</v>
      </c>
      <c r="G540">
        <v>5</v>
      </c>
      <c r="H540">
        <v>35</v>
      </c>
      <c r="I540">
        <v>1.0014000000000001</v>
      </c>
      <c r="J540">
        <v>3.2</v>
      </c>
      <c r="K540">
        <v>0.66</v>
      </c>
      <c r="L540">
        <v>12</v>
      </c>
      <c r="M540">
        <v>7</v>
      </c>
    </row>
    <row r="541" spans="1:13" x14ac:dyDescent="0.25">
      <c r="A541">
        <v>540</v>
      </c>
      <c r="B541">
        <v>11.2</v>
      </c>
      <c r="C541">
        <v>0.5</v>
      </c>
      <c r="D541">
        <v>0.74</v>
      </c>
      <c r="E541">
        <v>5.15</v>
      </c>
      <c r="F541">
        <v>0.1</v>
      </c>
      <c r="G541">
        <v>5</v>
      </c>
      <c r="H541">
        <v>17</v>
      </c>
      <c r="I541">
        <v>0.99960000000000004</v>
      </c>
      <c r="J541">
        <v>3.22</v>
      </c>
      <c r="K541">
        <v>0.62</v>
      </c>
      <c r="L541">
        <v>11.2</v>
      </c>
      <c r="M541">
        <v>5</v>
      </c>
    </row>
    <row r="542" spans="1:13" x14ac:dyDescent="0.25">
      <c r="A542">
        <v>541</v>
      </c>
      <c r="B542">
        <v>9.1999999999999993</v>
      </c>
      <c r="C542">
        <v>0.59</v>
      </c>
      <c r="D542">
        <v>0.24</v>
      </c>
      <c r="E542">
        <v>3.3</v>
      </c>
      <c r="F542">
        <v>0.10099999999999899</v>
      </c>
      <c r="G542">
        <v>20</v>
      </c>
      <c r="H542">
        <v>47</v>
      </c>
      <c r="I542">
        <v>0.99880000000000002</v>
      </c>
      <c r="J542">
        <v>3.26</v>
      </c>
      <c r="K542">
        <v>0.67</v>
      </c>
      <c r="L542">
        <v>9.6</v>
      </c>
      <c r="M542">
        <v>5</v>
      </c>
    </row>
    <row r="543" spans="1:13" x14ac:dyDescent="0.25">
      <c r="A543">
        <v>542</v>
      </c>
      <c r="B543">
        <v>9.5</v>
      </c>
      <c r="C543">
        <v>0.46</v>
      </c>
      <c r="D543">
        <v>0.49</v>
      </c>
      <c r="E543">
        <v>6.3</v>
      </c>
      <c r="F543">
        <v>6.4000000000000001E-2</v>
      </c>
      <c r="G543">
        <v>5</v>
      </c>
      <c r="H543">
        <v>17</v>
      </c>
      <c r="I543">
        <v>0.99880000000000002</v>
      </c>
      <c r="J543">
        <v>3.21</v>
      </c>
      <c r="K543">
        <v>0.73</v>
      </c>
      <c r="L543">
        <v>11</v>
      </c>
      <c r="M543">
        <v>6</v>
      </c>
    </row>
    <row r="544" spans="1:13" x14ac:dyDescent="0.25">
      <c r="A544">
        <v>543</v>
      </c>
      <c r="B544">
        <v>9.3000000000000007</v>
      </c>
      <c r="C544">
        <v>0.71499999999999997</v>
      </c>
      <c r="D544">
        <v>0.24</v>
      </c>
      <c r="E544">
        <v>2.1</v>
      </c>
      <c r="F544">
        <v>7.0000000000000007E-2</v>
      </c>
      <c r="G544">
        <v>5</v>
      </c>
      <c r="H544">
        <v>20</v>
      </c>
      <c r="I544">
        <v>0.99660000000000004</v>
      </c>
      <c r="J544">
        <v>3.12</v>
      </c>
      <c r="K544">
        <v>0.59</v>
      </c>
      <c r="L544">
        <v>9.9</v>
      </c>
      <c r="M544">
        <v>5</v>
      </c>
    </row>
    <row r="545" spans="1:13" x14ac:dyDescent="0.25">
      <c r="A545">
        <v>544</v>
      </c>
      <c r="B545">
        <v>11.2</v>
      </c>
      <c r="C545">
        <v>0.66</v>
      </c>
      <c r="D545">
        <v>0.24</v>
      </c>
      <c r="E545">
        <v>2.5</v>
      </c>
      <c r="F545">
        <v>8.5000000000000006E-2</v>
      </c>
      <c r="G545">
        <v>16</v>
      </c>
      <c r="H545">
        <v>53</v>
      </c>
      <c r="I545">
        <v>0.99929999999999997</v>
      </c>
      <c r="J545">
        <v>3.06</v>
      </c>
      <c r="K545">
        <v>0.72</v>
      </c>
      <c r="L545">
        <v>11</v>
      </c>
      <c r="M545">
        <v>6</v>
      </c>
    </row>
    <row r="546" spans="1:13" x14ac:dyDescent="0.25">
      <c r="A546">
        <v>545</v>
      </c>
      <c r="B546">
        <v>14.3</v>
      </c>
      <c r="C546">
        <v>0.31</v>
      </c>
      <c r="D546">
        <v>0.74</v>
      </c>
      <c r="E546">
        <v>1.8</v>
      </c>
      <c r="F546">
        <v>7.4999999999999997E-2</v>
      </c>
      <c r="G546">
        <v>6</v>
      </c>
      <c r="H546">
        <v>15</v>
      </c>
      <c r="I546">
        <v>1.0007999999999999</v>
      </c>
      <c r="J546">
        <v>2.86</v>
      </c>
      <c r="K546">
        <v>0.79</v>
      </c>
      <c r="L546">
        <v>8.4</v>
      </c>
      <c r="M546">
        <v>6</v>
      </c>
    </row>
    <row r="547" spans="1:13" x14ac:dyDescent="0.25">
      <c r="A547">
        <v>546</v>
      </c>
      <c r="B547">
        <v>9.1</v>
      </c>
      <c r="C547">
        <v>0.47</v>
      </c>
      <c r="D547">
        <v>0.49</v>
      </c>
      <c r="E547">
        <v>2.6</v>
      </c>
      <c r="F547">
        <v>9.4E-2</v>
      </c>
      <c r="G547">
        <v>38</v>
      </c>
      <c r="H547">
        <v>106</v>
      </c>
      <c r="I547">
        <v>0.99819999999999998</v>
      </c>
      <c r="J547">
        <v>3.08</v>
      </c>
      <c r="K547">
        <v>0.59</v>
      </c>
      <c r="L547">
        <v>9.1</v>
      </c>
      <c r="M547">
        <v>5</v>
      </c>
    </row>
    <row r="548" spans="1:13" x14ac:dyDescent="0.25">
      <c r="A548">
        <v>547</v>
      </c>
      <c r="B548">
        <v>7.5</v>
      </c>
      <c r="C548">
        <v>0.55000000000000004</v>
      </c>
      <c r="D548">
        <v>0.24</v>
      </c>
      <c r="E548">
        <v>2</v>
      </c>
      <c r="F548">
        <v>7.8E-2</v>
      </c>
      <c r="G548">
        <v>10</v>
      </c>
      <c r="H548">
        <v>28</v>
      </c>
      <c r="I548">
        <v>0.99829999999999997</v>
      </c>
      <c r="J548">
        <v>3.45</v>
      </c>
      <c r="K548">
        <v>0.78</v>
      </c>
      <c r="L548">
        <v>9.5</v>
      </c>
      <c r="M548">
        <v>6</v>
      </c>
    </row>
    <row r="549" spans="1:13" x14ac:dyDescent="0.25">
      <c r="A549">
        <v>548</v>
      </c>
      <c r="B549">
        <v>10.6</v>
      </c>
      <c r="C549">
        <v>0.31</v>
      </c>
      <c r="D549">
        <v>0.49</v>
      </c>
      <c r="E549">
        <v>2.5</v>
      </c>
      <c r="F549">
        <v>6.7000000000000004E-2</v>
      </c>
      <c r="G549">
        <v>6</v>
      </c>
      <c r="H549">
        <v>21</v>
      </c>
      <c r="I549">
        <v>0.99870000000000003</v>
      </c>
      <c r="J549">
        <v>3.26</v>
      </c>
      <c r="K549">
        <v>0.86</v>
      </c>
      <c r="L549">
        <v>10.7</v>
      </c>
      <c r="M549">
        <v>6</v>
      </c>
    </row>
    <row r="550" spans="1:13" x14ac:dyDescent="0.25">
      <c r="A550">
        <v>549</v>
      </c>
      <c r="B550">
        <v>12.4</v>
      </c>
      <c r="C550">
        <v>0.35</v>
      </c>
      <c r="D550">
        <v>0.49</v>
      </c>
      <c r="E550">
        <v>2.6</v>
      </c>
      <c r="F550">
        <v>7.9000000000000001E-2</v>
      </c>
      <c r="G550">
        <v>27</v>
      </c>
      <c r="H550">
        <v>69</v>
      </c>
      <c r="I550">
        <v>0.99939999999999996</v>
      </c>
      <c r="J550">
        <v>3.12</v>
      </c>
      <c r="K550">
        <v>0.75</v>
      </c>
      <c r="L550">
        <v>10.4</v>
      </c>
      <c r="M550">
        <v>6</v>
      </c>
    </row>
    <row r="551" spans="1:13" x14ac:dyDescent="0.25">
      <c r="A551">
        <v>550</v>
      </c>
      <c r="B551">
        <v>9</v>
      </c>
      <c r="C551">
        <v>0.53</v>
      </c>
      <c r="D551">
        <v>0.49</v>
      </c>
      <c r="E551">
        <v>1.9</v>
      </c>
      <c r="F551">
        <v>0.17100000000000001</v>
      </c>
      <c r="G551">
        <v>6</v>
      </c>
      <c r="H551">
        <v>25</v>
      </c>
      <c r="I551">
        <v>0.99750000000000005</v>
      </c>
      <c r="J551">
        <v>3.27</v>
      </c>
      <c r="K551">
        <v>0.61</v>
      </c>
      <c r="L551">
        <v>9.4</v>
      </c>
      <c r="M551">
        <v>6</v>
      </c>
    </row>
    <row r="552" spans="1:13" x14ac:dyDescent="0.25">
      <c r="A552">
        <v>551</v>
      </c>
      <c r="B552">
        <v>6.8</v>
      </c>
      <c r="C552">
        <v>0.51</v>
      </c>
      <c r="D552">
        <v>0.01</v>
      </c>
      <c r="E552">
        <v>2.1</v>
      </c>
      <c r="F552">
        <v>7.3999999999999996E-2</v>
      </c>
      <c r="G552">
        <v>9</v>
      </c>
      <c r="H552">
        <v>25</v>
      </c>
      <c r="I552">
        <v>0.99580000000000002</v>
      </c>
      <c r="J552">
        <v>3.33</v>
      </c>
      <c r="K552">
        <v>0.56000000000000005</v>
      </c>
      <c r="L552">
        <v>9.5</v>
      </c>
      <c r="M552">
        <v>6</v>
      </c>
    </row>
    <row r="553" spans="1:13" x14ac:dyDescent="0.25">
      <c r="A553">
        <v>552</v>
      </c>
      <c r="B553">
        <v>9.4</v>
      </c>
      <c r="C553">
        <v>0.43</v>
      </c>
      <c r="D553">
        <v>0.24</v>
      </c>
      <c r="E553">
        <v>2.8</v>
      </c>
      <c r="F553">
        <v>9.1999999999999998E-2</v>
      </c>
      <c r="G553">
        <v>14</v>
      </c>
      <c r="H553">
        <v>45</v>
      </c>
      <c r="I553">
        <v>0.998</v>
      </c>
      <c r="J553">
        <v>3.19</v>
      </c>
      <c r="K553">
        <v>0.73</v>
      </c>
      <c r="L553">
        <v>10</v>
      </c>
      <c r="M553">
        <v>6</v>
      </c>
    </row>
    <row r="554" spans="1:13" x14ac:dyDescent="0.25">
      <c r="A554">
        <v>553</v>
      </c>
      <c r="B554">
        <v>9.5</v>
      </c>
      <c r="C554">
        <v>0.46</v>
      </c>
      <c r="D554">
        <v>0.24</v>
      </c>
      <c r="E554">
        <v>2.7</v>
      </c>
      <c r="F554">
        <v>9.1999999999999998E-2</v>
      </c>
      <c r="G554">
        <v>14</v>
      </c>
      <c r="H554">
        <v>44</v>
      </c>
      <c r="I554">
        <v>0.998</v>
      </c>
      <c r="J554">
        <v>3.12</v>
      </c>
      <c r="K554">
        <v>0.74</v>
      </c>
      <c r="L554">
        <v>10</v>
      </c>
      <c r="M554">
        <v>6</v>
      </c>
    </row>
    <row r="555" spans="1:13" x14ac:dyDescent="0.25">
      <c r="A555">
        <v>554</v>
      </c>
      <c r="B555">
        <v>5</v>
      </c>
      <c r="C555">
        <v>1.04</v>
      </c>
      <c r="D555">
        <v>0.24</v>
      </c>
      <c r="E555">
        <v>1.6</v>
      </c>
      <c r="F555">
        <v>0.05</v>
      </c>
      <c r="G555">
        <v>32</v>
      </c>
      <c r="H555">
        <v>96</v>
      </c>
      <c r="I555">
        <v>0.99339999999999995</v>
      </c>
      <c r="J555">
        <v>3.74</v>
      </c>
      <c r="K555">
        <v>0.62</v>
      </c>
      <c r="L555">
        <v>11.5</v>
      </c>
      <c r="M555">
        <v>5</v>
      </c>
    </row>
    <row r="556" spans="1:13" x14ac:dyDescent="0.25">
      <c r="A556">
        <v>555</v>
      </c>
      <c r="B556">
        <v>15.5</v>
      </c>
      <c r="C556">
        <v>0.64500000000000002</v>
      </c>
      <c r="D556">
        <v>0.49</v>
      </c>
      <c r="E556">
        <v>4.2</v>
      </c>
      <c r="F556">
        <v>9.5000000000000001E-2</v>
      </c>
      <c r="G556">
        <v>10</v>
      </c>
      <c r="H556">
        <v>23</v>
      </c>
      <c r="I556">
        <v>1.00315</v>
      </c>
      <c r="J556">
        <v>2.92</v>
      </c>
      <c r="K556">
        <v>0.74</v>
      </c>
      <c r="L556">
        <v>11.1</v>
      </c>
      <c r="M556">
        <v>5</v>
      </c>
    </row>
    <row r="557" spans="1:13" x14ac:dyDescent="0.25">
      <c r="A557">
        <v>556</v>
      </c>
      <c r="B557">
        <v>15.5</v>
      </c>
      <c r="C557">
        <v>0.64500000000000002</v>
      </c>
      <c r="D557">
        <v>0.49</v>
      </c>
      <c r="E557">
        <v>4.2</v>
      </c>
      <c r="F557">
        <v>9.5000000000000001E-2</v>
      </c>
      <c r="G557">
        <v>10</v>
      </c>
      <c r="H557">
        <v>23</v>
      </c>
      <c r="I557">
        <v>1.00315</v>
      </c>
      <c r="J557">
        <v>2.92</v>
      </c>
      <c r="K557">
        <v>0.74</v>
      </c>
      <c r="L557">
        <v>11.1</v>
      </c>
      <c r="M557">
        <v>5</v>
      </c>
    </row>
    <row r="558" spans="1:13" x14ac:dyDescent="0.25">
      <c r="A558">
        <v>557</v>
      </c>
      <c r="B558">
        <v>10.9</v>
      </c>
      <c r="C558">
        <v>0.53</v>
      </c>
      <c r="D558">
        <v>0.49</v>
      </c>
      <c r="E558">
        <v>4.5999999999999996</v>
      </c>
      <c r="F558">
        <v>0.11799999999999999</v>
      </c>
      <c r="G558">
        <v>10</v>
      </c>
      <c r="H558">
        <v>17</v>
      </c>
      <c r="I558">
        <v>1.0002</v>
      </c>
      <c r="J558">
        <v>3.07</v>
      </c>
      <c r="K558">
        <v>0.56000000000000005</v>
      </c>
      <c r="L558">
        <v>11.7</v>
      </c>
      <c r="M558">
        <v>6</v>
      </c>
    </row>
    <row r="559" spans="1:13" x14ac:dyDescent="0.25">
      <c r="A559">
        <v>558</v>
      </c>
      <c r="B559">
        <v>15.6</v>
      </c>
      <c r="C559">
        <v>0.64500000000000002</v>
      </c>
      <c r="D559">
        <v>0.49</v>
      </c>
      <c r="E559">
        <v>4.2</v>
      </c>
      <c r="F559">
        <v>9.5000000000000001E-2</v>
      </c>
      <c r="G559">
        <v>10</v>
      </c>
      <c r="H559">
        <v>23</v>
      </c>
      <c r="I559">
        <v>1.00315</v>
      </c>
      <c r="J559">
        <v>2.92</v>
      </c>
      <c r="K559">
        <v>0.74</v>
      </c>
      <c r="L559">
        <v>11.1</v>
      </c>
      <c r="M559">
        <v>5</v>
      </c>
    </row>
    <row r="560" spans="1:13" x14ac:dyDescent="0.25">
      <c r="A560">
        <v>559</v>
      </c>
      <c r="B560">
        <v>10.9</v>
      </c>
      <c r="C560">
        <v>0.53</v>
      </c>
      <c r="D560">
        <v>0.49</v>
      </c>
      <c r="E560">
        <v>4.5999999999999996</v>
      </c>
      <c r="F560">
        <v>0.11799999999999999</v>
      </c>
      <c r="G560">
        <v>10</v>
      </c>
      <c r="H560">
        <v>17</v>
      </c>
      <c r="I560">
        <v>1.0002</v>
      </c>
      <c r="J560">
        <v>3.07</v>
      </c>
      <c r="K560">
        <v>0.56000000000000005</v>
      </c>
      <c r="L560">
        <v>11.7</v>
      </c>
      <c r="M560">
        <v>6</v>
      </c>
    </row>
    <row r="561" spans="1:13" x14ac:dyDescent="0.25">
      <c r="A561">
        <v>560</v>
      </c>
      <c r="B561">
        <v>13</v>
      </c>
      <c r="C561">
        <v>0.47</v>
      </c>
      <c r="D561">
        <v>0.49</v>
      </c>
      <c r="E561">
        <v>4.3</v>
      </c>
      <c r="F561">
        <v>8.5000000000000006E-2</v>
      </c>
      <c r="G561">
        <v>6</v>
      </c>
      <c r="H561">
        <v>47</v>
      </c>
      <c r="I561">
        <v>1.0021</v>
      </c>
      <c r="J561">
        <v>3.3</v>
      </c>
      <c r="K561">
        <v>0.68</v>
      </c>
      <c r="L561">
        <v>12.7</v>
      </c>
      <c r="M561">
        <v>6</v>
      </c>
    </row>
    <row r="562" spans="1:13" x14ac:dyDescent="0.25">
      <c r="A562">
        <v>561</v>
      </c>
      <c r="B562">
        <v>12.7</v>
      </c>
      <c r="C562">
        <v>0.6</v>
      </c>
      <c r="D562">
        <v>0.49</v>
      </c>
      <c r="E562">
        <v>2.8</v>
      </c>
      <c r="F562">
        <v>7.4999999999999997E-2</v>
      </c>
      <c r="G562">
        <v>5</v>
      </c>
      <c r="H562">
        <v>19</v>
      </c>
      <c r="I562">
        <v>0.99939999999999996</v>
      </c>
      <c r="J562">
        <v>3.14</v>
      </c>
      <c r="K562">
        <v>0.56999999999999995</v>
      </c>
      <c r="L562">
        <v>11.4</v>
      </c>
      <c r="M562">
        <v>5</v>
      </c>
    </row>
    <row r="563" spans="1:13" x14ac:dyDescent="0.25">
      <c r="A563">
        <v>562</v>
      </c>
      <c r="B563">
        <v>9</v>
      </c>
      <c r="C563">
        <v>0.44</v>
      </c>
      <c r="D563">
        <v>0.49</v>
      </c>
      <c r="E563">
        <v>2.4</v>
      </c>
      <c r="F563">
        <v>7.8E-2</v>
      </c>
      <c r="G563">
        <v>26</v>
      </c>
      <c r="H563">
        <v>121</v>
      </c>
      <c r="I563">
        <v>0.99780000000000002</v>
      </c>
      <c r="J563">
        <v>3.23</v>
      </c>
      <c r="K563">
        <v>0.57999999999999996</v>
      </c>
      <c r="L563">
        <v>9.1999999999999993</v>
      </c>
      <c r="M563">
        <v>5</v>
      </c>
    </row>
    <row r="564" spans="1:13" x14ac:dyDescent="0.25">
      <c r="A564">
        <v>563</v>
      </c>
      <c r="B564">
        <v>9</v>
      </c>
      <c r="C564">
        <v>0.54</v>
      </c>
      <c r="D564">
        <v>0.49</v>
      </c>
      <c r="E564">
        <v>2.9</v>
      </c>
      <c r="F564">
        <v>9.4E-2</v>
      </c>
      <c r="G564">
        <v>41</v>
      </c>
      <c r="H564">
        <v>110</v>
      </c>
      <c r="I564">
        <v>0.99819999999999998</v>
      </c>
      <c r="J564">
        <v>3.08</v>
      </c>
      <c r="K564">
        <v>0.61</v>
      </c>
      <c r="L564">
        <v>9.1999999999999993</v>
      </c>
      <c r="M564">
        <v>5</v>
      </c>
    </row>
    <row r="565" spans="1:13" x14ac:dyDescent="0.25">
      <c r="A565">
        <v>564</v>
      </c>
      <c r="B565">
        <v>7.6</v>
      </c>
      <c r="C565">
        <v>0.28999999999999998</v>
      </c>
      <c r="D565">
        <v>0.49</v>
      </c>
      <c r="E565">
        <v>2.7</v>
      </c>
      <c r="F565">
        <v>9.1999999999999998E-2</v>
      </c>
      <c r="G565">
        <v>25</v>
      </c>
      <c r="H565">
        <v>60</v>
      </c>
      <c r="I565">
        <v>0.99709999999999999</v>
      </c>
      <c r="J565">
        <v>3.31</v>
      </c>
      <c r="K565">
        <v>0.61</v>
      </c>
      <c r="L565">
        <v>10.1</v>
      </c>
      <c r="M565">
        <v>6</v>
      </c>
    </row>
    <row r="566" spans="1:13" x14ac:dyDescent="0.25">
      <c r="A566">
        <v>565</v>
      </c>
      <c r="B566">
        <v>13</v>
      </c>
      <c r="C566">
        <v>0.47</v>
      </c>
      <c r="D566">
        <v>0.49</v>
      </c>
      <c r="E566">
        <v>4.3</v>
      </c>
      <c r="F566">
        <v>8.5000000000000006E-2</v>
      </c>
      <c r="G566">
        <v>6</v>
      </c>
      <c r="H566">
        <v>47</v>
      </c>
      <c r="I566">
        <v>1.0021</v>
      </c>
      <c r="J566">
        <v>3.3</v>
      </c>
      <c r="K566">
        <v>0.68</v>
      </c>
      <c r="L566">
        <v>12.7</v>
      </c>
      <c r="M566">
        <v>6</v>
      </c>
    </row>
    <row r="567" spans="1:13" x14ac:dyDescent="0.25">
      <c r="A567">
        <v>566</v>
      </c>
      <c r="B567">
        <v>12.7</v>
      </c>
      <c r="C567">
        <v>0.6</v>
      </c>
      <c r="D567">
        <v>0.49</v>
      </c>
      <c r="E567">
        <v>2.8</v>
      </c>
      <c r="F567">
        <v>7.4999999999999997E-2</v>
      </c>
      <c r="G567">
        <v>5</v>
      </c>
      <c r="H567">
        <v>19</v>
      </c>
      <c r="I567">
        <v>0.99939999999999996</v>
      </c>
      <c r="J567">
        <v>3.14</v>
      </c>
      <c r="K567">
        <v>0.56999999999999995</v>
      </c>
      <c r="L567">
        <v>11.4</v>
      </c>
      <c r="M567">
        <v>5</v>
      </c>
    </row>
    <row r="568" spans="1:13" x14ac:dyDescent="0.25">
      <c r="A568">
        <v>567</v>
      </c>
      <c r="B568">
        <v>8.6999999999999993</v>
      </c>
      <c r="C568">
        <v>0.7</v>
      </c>
      <c r="D568">
        <v>0.24</v>
      </c>
      <c r="E568">
        <v>2.5</v>
      </c>
      <c r="F568">
        <v>0.22600000000000001</v>
      </c>
      <c r="G568">
        <v>5</v>
      </c>
      <c r="H568">
        <v>15</v>
      </c>
      <c r="I568">
        <v>0.99909999999999999</v>
      </c>
      <c r="J568">
        <v>3.32</v>
      </c>
      <c r="K568">
        <v>0.6</v>
      </c>
      <c r="L568">
        <v>9</v>
      </c>
      <c r="M568">
        <v>6</v>
      </c>
    </row>
    <row r="569" spans="1:13" x14ac:dyDescent="0.25">
      <c r="A569">
        <v>568</v>
      </c>
      <c r="B569">
        <v>8.6999999999999993</v>
      </c>
      <c r="C569">
        <v>0.7</v>
      </c>
      <c r="D569">
        <v>0.24</v>
      </c>
      <c r="E569">
        <v>2.5</v>
      </c>
      <c r="F569">
        <v>0.22600000000000001</v>
      </c>
      <c r="G569">
        <v>5</v>
      </c>
      <c r="H569">
        <v>15</v>
      </c>
      <c r="I569">
        <v>0.99909999999999999</v>
      </c>
      <c r="J569">
        <v>3.32</v>
      </c>
      <c r="K569">
        <v>0.6</v>
      </c>
      <c r="L569">
        <v>9</v>
      </c>
      <c r="M569">
        <v>6</v>
      </c>
    </row>
    <row r="570" spans="1:13" x14ac:dyDescent="0.25">
      <c r="A570">
        <v>569</v>
      </c>
      <c r="B570">
        <v>9.8000000000000007</v>
      </c>
      <c r="C570">
        <v>0.5</v>
      </c>
      <c r="D570">
        <v>0.49</v>
      </c>
      <c r="E570">
        <v>2.6</v>
      </c>
      <c r="F570">
        <v>0.25</v>
      </c>
      <c r="G570">
        <v>5</v>
      </c>
      <c r="H570">
        <v>20</v>
      </c>
      <c r="I570">
        <v>0.999</v>
      </c>
      <c r="J570">
        <v>3.31</v>
      </c>
      <c r="K570">
        <v>0.79</v>
      </c>
      <c r="L570">
        <v>10.7</v>
      </c>
      <c r="M570">
        <v>6</v>
      </c>
    </row>
    <row r="571" spans="1:13" x14ac:dyDescent="0.25">
      <c r="A571">
        <v>570</v>
      </c>
      <c r="B571">
        <v>6.2</v>
      </c>
      <c r="C571">
        <v>0.36</v>
      </c>
      <c r="D571">
        <v>0.24</v>
      </c>
      <c r="E571">
        <v>2.2000000000000002</v>
      </c>
      <c r="F571">
        <v>9.5000000000000001E-2</v>
      </c>
      <c r="G571">
        <v>19</v>
      </c>
      <c r="H571">
        <v>42</v>
      </c>
      <c r="I571">
        <v>0.99460000000000004</v>
      </c>
      <c r="J571">
        <v>3.57</v>
      </c>
      <c r="K571">
        <v>0.56999999999999995</v>
      </c>
      <c r="L571">
        <v>11.7</v>
      </c>
      <c r="M571">
        <v>6</v>
      </c>
    </row>
    <row r="572" spans="1:13" x14ac:dyDescent="0.25">
      <c r="A572">
        <v>571</v>
      </c>
      <c r="B572">
        <v>11.5</v>
      </c>
      <c r="C572">
        <v>0.35</v>
      </c>
      <c r="D572">
        <v>0.49</v>
      </c>
      <c r="E572">
        <v>3.3</v>
      </c>
      <c r="F572">
        <v>7.0000000000000007E-2</v>
      </c>
      <c r="G572">
        <v>10</v>
      </c>
      <c r="H572">
        <v>37</v>
      </c>
      <c r="I572">
        <v>1.0003</v>
      </c>
      <c r="J572">
        <v>3.32</v>
      </c>
      <c r="K572">
        <v>0.91</v>
      </c>
      <c r="L572">
        <v>11</v>
      </c>
      <c r="M572">
        <v>6</v>
      </c>
    </row>
    <row r="573" spans="1:13" x14ac:dyDescent="0.25">
      <c r="A573">
        <v>572</v>
      </c>
      <c r="B573">
        <v>6.2</v>
      </c>
      <c r="C573">
        <v>0.36</v>
      </c>
      <c r="D573">
        <v>0.24</v>
      </c>
      <c r="E573">
        <v>2.2000000000000002</v>
      </c>
      <c r="F573">
        <v>9.5000000000000001E-2</v>
      </c>
      <c r="G573">
        <v>19</v>
      </c>
      <c r="H573">
        <v>42</v>
      </c>
      <c r="I573">
        <v>0.99460000000000004</v>
      </c>
      <c r="J573">
        <v>3.57</v>
      </c>
      <c r="K573">
        <v>0.56999999999999995</v>
      </c>
      <c r="L573">
        <v>11.7</v>
      </c>
      <c r="M573">
        <v>6</v>
      </c>
    </row>
    <row r="574" spans="1:13" x14ac:dyDescent="0.25">
      <c r="A574">
        <v>573</v>
      </c>
      <c r="B574">
        <v>10.199999999999999</v>
      </c>
      <c r="C574">
        <v>0.24</v>
      </c>
      <c r="D574">
        <v>0.49</v>
      </c>
      <c r="E574">
        <v>2.4</v>
      </c>
      <c r="F574">
        <v>7.4999999999999997E-2</v>
      </c>
      <c r="G574">
        <v>10</v>
      </c>
      <c r="H574">
        <v>28</v>
      </c>
      <c r="I574">
        <v>0.99780000000000002</v>
      </c>
      <c r="J574">
        <v>3.14</v>
      </c>
      <c r="K574">
        <v>0.61</v>
      </c>
      <c r="L574">
        <v>10.4</v>
      </c>
      <c r="M574">
        <v>5</v>
      </c>
    </row>
    <row r="575" spans="1:13" x14ac:dyDescent="0.25">
      <c r="A575">
        <v>574</v>
      </c>
      <c r="B575">
        <v>10.5</v>
      </c>
      <c r="C575">
        <v>0.59</v>
      </c>
      <c r="D575">
        <v>0.49</v>
      </c>
      <c r="E575">
        <v>2.1</v>
      </c>
      <c r="F575">
        <v>7.0000000000000007E-2</v>
      </c>
      <c r="G575">
        <v>14</v>
      </c>
      <c r="H575">
        <v>47</v>
      </c>
      <c r="I575">
        <v>0.99909999999999999</v>
      </c>
      <c r="J575">
        <v>3.3</v>
      </c>
      <c r="K575">
        <v>0.56000000000000005</v>
      </c>
      <c r="L575">
        <v>9.6</v>
      </c>
      <c r="M575">
        <v>4</v>
      </c>
    </row>
    <row r="576" spans="1:13" x14ac:dyDescent="0.25">
      <c r="A576">
        <v>575</v>
      </c>
      <c r="B576">
        <v>10.6</v>
      </c>
      <c r="C576">
        <v>0.34</v>
      </c>
      <c r="D576">
        <v>0.49</v>
      </c>
      <c r="E576">
        <v>3.2</v>
      </c>
      <c r="F576">
        <v>7.8E-2</v>
      </c>
      <c r="G576">
        <v>20</v>
      </c>
      <c r="H576">
        <v>78</v>
      </c>
      <c r="I576">
        <v>0.99919999999999998</v>
      </c>
      <c r="J576">
        <v>3.19</v>
      </c>
      <c r="K576">
        <v>0.7</v>
      </c>
      <c r="L576">
        <v>10</v>
      </c>
      <c r="M576">
        <v>6</v>
      </c>
    </row>
    <row r="577" spans="1:13" x14ac:dyDescent="0.25">
      <c r="A577">
        <v>576</v>
      </c>
      <c r="B577">
        <v>12.3</v>
      </c>
      <c r="C577">
        <v>0.27</v>
      </c>
      <c r="D577">
        <v>0.49</v>
      </c>
      <c r="E577">
        <v>3.1</v>
      </c>
      <c r="F577">
        <v>7.9000000000000001E-2</v>
      </c>
      <c r="G577">
        <v>28</v>
      </c>
      <c r="H577">
        <v>46</v>
      </c>
      <c r="I577">
        <v>0.99929999999999997</v>
      </c>
      <c r="J577">
        <v>3.2</v>
      </c>
      <c r="K577">
        <v>0.8</v>
      </c>
      <c r="L577">
        <v>10.199999999999999</v>
      </c>
      <c r="M577">
        <v>6</v>
      </c>
    </row>
    <row r="578" spans="1:13" x14ac:dyDescent="0.25">
      <c r="A578">
        <v>577</v>
      </c>
      <c r="B578">
        <v>9.9</v>
      </c>
      <c r="C578">
        <v>0.5</v>
      </c>
      <c r="D578">
        <v>0.24</v>
      </c>
      <c r="E578">
        <v>2.2999999999999998</v>
      </c>
      <c r="F578">
        <v>0.10299999999999999</v>
      </c>
      <c r="G578">
        <v>6</v>
      </c>
      <c r="H578">
        <v>14</v>
      </c>
      <c r="I578">
        <v>0.99780000000000002</v>
      </c>
      <c r="J578">
        <v>3.34</v>
      </c>
      <c r="K578">
        <v>0.52</v>
      </c>
      <c r="L578">
        <v>10</v>
      </c>
      <c r="M578">
        <v>4</v>
      </c>
    </row>
    <row r="579" spans="1:13" x14ac:dyDescent="0.25">
      <c r="A579">
        <v>578</v>
      </c>
      <c r="B579">
        <v>8.8000000000000007</v>
      </c>
      <c r="C579">
        <v>0.44</v>
      </c>
      <c r="D579">
        <v>0.49</v>
      </c>
      <c r="E579">
        <v>2.8</v>
      </c>
      <c r="F579">
        <v>8.3000000000000004E-2</v>
      </c>
      <c r="G579">
        <v>18</v>
      </c>
      <c r="H579">
        <v>111</v>
      </c>
      <c r="I579">
        <v>0.99819999999999998</v>
      </c>
      <c r="J579">
        <v>3.3</v>
      </c>
      <c r="K579">
        <v>0.6</v>
      </c>
      <c r="L579">
        <v>9.5</v>
      </c>
      <c r="M579">
        <v>5</v>
      </c>
    </row>
    <row r="580" spans="1:13" x14ac:dyDescent="0.25">
      <c r="A580">
        <v>579</v>
      </c>
      <c r="B580">
        <v>8.8000000000000007</v>
      </c>
      <c r="C580">
        <v>0.47</v>
      </c>
      <c r="D580">
        <v>0.49</v>
      </c>
      <c r="E580">
        <v>2.9</v>
      </c>
      <c r="F580">
        <v>8.5000000000000006E-2</v>
      </c>
      <c r="G580">
        <v>17</v>
      </c>
      <c r="H580">
        <v>110</v>
      </c>
      <c r="I580">
        <v>0.99819999999999998</v>
      </c>
      <c r="J580">
        <v>3.29</v>
      </c>
      <c r="K580">
        <v>0.6</v>
      </c>
      <c r="L580">
        <v>9.8000000000000007</v>
      </c>
      <c r="M580">
        <v>5</v>
      </c>
    </row>
    <row r="581" spans="1:13" x14ac:dyDescent="0.25">
      <c r="A581">
        <v>580</v>
      </c>
      <c r="B581">
        <v>10.6</v>
      </c>
      <c r="C581">
        <v>0.31</v>
      </c>
      <c r="D581">
        <v>0.49</v>
      </c>
      <c r="E581">
        <v>2.2000000000000002</v>
      </c>
      <c r="F581">
        <v>6.3E-2</v>
      </c>
      <c r="G581">
        <v>18</v>
      </c>
      <c r="H581">
        <v>40</v>
      </c>
      <c r="I581">
        <v>0.99760000000000004</v>
      </c>
      <c r="J581">
        <v>3.14</v>
      </c>
      <c r="K581">
        <v>0.51</v>
      </c>
      <c r="L581">
        <v>9.8000000000000007</v>
      </c>
      <c r="M581">
        <v>6</v>
      </c>
    </row>
    <row r="582" spans="1:13" x14ac:dyDescent="0.25">
      <c r="A582">
        <v>581</v>
      </c>
      <c r="B582">
        <v>12.3</v>
      </c>
      <c r="C582">
        <v>0.5</v>
      </c>
      <c r="D582">
        <v>0.49</v>
      </c>
      <c r="E582">
        <v>2.2000000000000002</v>
      </c>
      <c r="F582">
        <v>8.8999999999999996E-2</v>
      </c>
      <c r="G582">
        <v>5</v>
      </c>
      <c r="H582">
        <v>14</v>
      </c>
      <c r="I582">
        <v>1.0002</v>
      </c>
      <c r="J582">
        <v>3.19</v>
      </c>
      <c r="K582">
        <v>0.44</v>
      </c>
      <c r="L582">
        <v>9.6</v>
      </c>
      <c r="M582">
        <v>5</v>
      </c>
    </row>
    <row r="583" spans="1:13" x14ac:dyDescent="0.25">
      <c r="A583">
        <v>582</v>
      </c>
      <c r="B583">
        <v>12.3</v>
      </c>
      <c r="C583">
        <v>0.5</v>
      </c>
      <c r="D583">
        <v>0.49</v>
      </c>
      <c r="E583">
        <v>2.2000000000000002</v>
      </c>
      <c r="F583">
        <v>8.8999999999999996E-2</v>
      </c>
      <c r="G583">
        <v>5</v>
      </c>
      <c r="H583">
        <v>14</v>
      </c>
      <c r="I583">
        <v>1.0002</v>
      </c>
      <c r="J583">
        <v>3.19</v>
      </c>
      <c r="K583">
        <v>0.44</v>
      </c>
      <c r="L583">
        <v>9.6</v>
      </c>
      <c r="M583">
        <v>5</v>
      </c>
    </row>
    <row r="584" spans="1:13" x14ac:dyDescent="0.25">
      <c r="A584">
        <v>583</v>
      </c>
      <c r="B584">
        <v>11.7</v>
      </c>
      <c r="C584">
        <v>0.49</v>
      </c>
      <c r="D584">
        <v>0.49</v>
      </c>
      <c r="E584">
        <v>2.2000000000000002</v>
      </c>
      <c r="F584">
        <v>8.3000000000000004E-2</v>
      </c>
      <c r="G584">
        <v>5</v>
      </c>
      <c r="H584">
        <v>15</v>
      </c>
      <c r="I584">
        <v>1</v>
      </c>
      <c r="J584">
        <v>3.19</v>
      </c>
      <c r="K584">
        <v>0.43</v>
      </c>
      <c r="L584">
        <v>9.1999999999999993</v>
      </c>
      <c r="M584">
        <v>5</v>
      </c>
    </row>
    <row r="585" spans="1:13" x14ac:dyDescent="0.25">
      <c r="A585">
        <v>584</v>
      </c>
      <c r="B585">
        <v>12</v>
      </c>
      <c r="C585">
        <v>0.28000000000000003</v>
      </c>
      <c r="D585">
        <v>0.49</v>
      </c>
      <c r="E585">
        <v>1.9</v>
      </c>
      <c r="F585">
        <v>7.3999999999999996E-2</v>
      </c>
      <c r="G585">
        <v>10</v>
      </c>
      <c r="H585">
        <v>21</v>
      </c>
      <c r="I585">
        <v>0.99760000000000004</v>
      </c>
      <c r="J585">
        <v>2.98</v>
      </c>
      <c r="K585">
        <v>0.66</v>
      </c>
      <c r="L585">
        <v>9.9</v>
      </c>
      <c r="M585">
        <v>7</v>
      </c>
    </row>
    <row r="586" spans="1:13" x14ac:dyDescent="0.25">
      <c r="A586">
        <v>585</v>
      </c>
      <c r="B586">
        <v>11.8</v>
      </c>
      <c r="C586">
        <v>0.33</v>
      </c>
      <c r="D586">
        <v>0.49</v>
      </c>
      <c r="E586">
        <v>3.4</v>
      </c>
      <c r="F586">
        <v>9.2999999999999999E-2</v>
      </c>
      <c r="G586">
        <v>54</v>
      </c>
      <c r="H586">
        <v>80</v>
      </c>
      <c r="I586">
        <v>1.0002</v>
      </c>
      <c r="J586">
        <v>3.3</v>
      </c>
      <c r="K586">
        <v>0.76</v>
      </c>
      <c r="L586">
        <v>10.7</v>
      </c>
      <c r="M586">
        <v>7</v>
      </c>
    </row>
    <row r="587" spans="1:13" x14ac:dyDescent="0.25">
      <c r="A587">
        <v>586</v>
      </c>
      <c r="B587">
        <v>7.6</v>
      </c>
      <c r="C587">
        <v>0.51</v>
      </c>
      <c r="D587">
        <v>0.24</v>
      </c>
      <c r="E587">
        <v>2.4</v>
      </c>
      <c r="F587">
        <v>9.0999999999999998E-2</v>
      </c>
      <c r="G587">
        <v>8</v>
      </c>
      <c r="H587">
        <v>38</v>
      </c>
      <c r="I587">
        <v>0.998</v>
      </c>
      <c r="J587">
        <v>3.47</v>
      </c>
      <c r="K587">
        <v>0.66</v>
      </c>
      <c r="L587">
        <v>9.6</v>
      </c>
      <c r="M587">
        <v>6</v>
      </c>
    </row>
    <row r="588" spans="1:13" x14ac:dyDescent="0.25">
      <c r="A588">
        <v>587</v>
      </c>
      <c r="B588">
        <v>11.1</v>
      </c>
      <c r="C588">
        <v>0.31</v>
      </c>
      <c r="D588">
        <v>0.49</v>
      </c>
      <c r="E588">
        <v>2.7</v>
      </c>
      <c r="F588">
        <v>9.4E-2</v>
      </c>
      <c r="G588">
        <v>16</v>
      </c>
      <c r="H588">
        <v>47</v>
      </c>
      <c r="I588">
        <v>0.99860000000000004</v>
      </c>
      <c r="J588">
        <v>3.12</v>
      </c>
      <c r="K588">
        <v>1.02</v>
      </c>
      <c r="L588">
        <v>10.6</v>
      </c>
      <c r="M588">
        <v>7</v>
      </c>
    </row>
    <row r="589" spans="1:13" x14ac:dyDescent="0.25">
      <c r="A589">
        <v>588</v>
      </c>
      <c r="B589">
        <v>7.3</v>
      </c>
      <c r="C589">
        <v>0.73</v>
      </c>
      <c r="D589">
        <v>0.24</v>
      </c>
      <c r="E589">
        <v>1.9</v>
      </c>
      <c r="F589">
        <v>0.108</v>
      </c>
      <c r="G589">
        <v>18</v>
      </c>
      <c r="H589">
        <v>102</v>
      </c>
      <c r="I589">
        <v>0.99670000000000003</v>
      </c>
      <c r="J589">
        <v>3.26</v>
      </c>
      <c r="K589">
        <v>0.59</v>
      </c>
      <c r="L589">
        <v>9.3000000000000007</v>
      </c>
      <c r="M589">
        <v>5</v>
      </c>
    </row>
    <row r="590" spans="1:13" x14ac:dyDescent="0.25">
      <c r="A590">
        <v>589</v>
      </c>
      <c r="B590">
        <v>5</v>
      </c>
      <c r="C590">
        <v>0.42</v>
      </c>
      <c r="D590">
        <v>0.24</v>
      </c>
      <c r="E590">
        <v>2</v>
      </c>
      <c r="F590">
        <v>0.06</v>
      </c>
      <c r="G590">
        <v>19</v>
      </c>
      <c r="H590">
        <v>50</v>
      </c>
      <c r="I590">
        <v>0.99170000000000003</v>
      </c>
      <c r="J590">
        <v>3.72</v>
      </c>
      <c r="K590">
        <v>0.74</v>
      </c>
      <c r="L590">
        <v>14</v>
      </c>
      <c r="M590">
        <v>8</v>
      </c>
    </row>
    <row r="591" spans="1:13" x14ac:dyDescent="0.25">
      <c r="A591">
        <v>590</v>
      </c>
      <c r="B591">
        <v>10.199999999999999</v>
      </c>
      <c r="C591">
        <v>0.28999999999999998</v>
      </c>
      <c r="D591">
        <v>0.49</v>
      </c>
      <c r="E591">
        <v>2.6</v>
      </c>
      <c r="F591">
        <v>5.8999999999999997E-2</v>
      </c>
      <c r="G591">
        <v>5</v>
      </c>
      <c r="H591">
        <v>13</v>
      </c>
      <c r="I591">
        <v>0.99760000000000004</v>
      </c>
      <c r="J591">
        <v>3.05</v>
      </c>
      <c r="K591">
        <v>0.74</v>
      </c>
      <c r="L591">
        <v>10.5</v>
      </c>
      <c r="M591">
        <v>7</v>
      </c>
    </row>
    <row r="592" spans="1:13" x14ac:dyDescent="0.25">
      <c r="A592">
        <v>591</v>
      </c>
      <c r="B592">
        <v>9</v>
      </c>
      <c r="C592">
        <v>0.45</v>
      </c>
      <c r="D592">
        <v>0.49</v>
      </c>
      <c r="E592">
        <v>2.6</v>
      </c>
      <c r="F592">
        <v>8.4000000000000005E-2</v>
      </c>
      <c r="G592">
        <v>21</v>
      </c>
      <c r="H592">
        <v>75</v>
      </c>
      <c r="I592">
        <v>0.99870000000000003</v>
      </c>
      <c r="J592">
        <v>3.35</v>
      </c>
      <c r="K592">
        <v>0.56999999999999995</v>
      </c>
      <c r="L592">
        <v>9.6999999999999993</v>
      </c>
      <c r="M592">
        <v>5</v>
      </c>
    </row>
    <row r="593" spans="1:13" x14ac:dyDescent="0.25">
      <c r="A593">
        <v>592</v>
      </c>
      <c r="B593">
        <v>6.6</v>
      </c>
      <c r="C593">
        <v>0.39</v>
      </c>
      <c r="D593">
        <v>0.49</v>
      </c>
      <c r="E593">
        <v>1.7</v>
      </c>
      <c r="F593">
        <v>7.0000000000000007E-2</v>
      </c>
      <c r="G593">
        <v>23</v>
      </c>
      <c r="H593">
        <v>149</v>
      </c>
      <c r="I593">
        <v>0.99219999999999997</v>
      </c>
      <c r="J593">
        <v>3.12</v>
      </c>
      <c r="K593">
        <v>0.5</v>
      </c>
      <c r="L593">
        <v>11.5</v>
      </c>
      <c r="M593">
        <v>6</v>
      </c>
    </row>
    <row r="594" spans="1:13" x14ac:dyDescent="0.25">
      <c r="A594">
        <v>593</v>
      </c>
      <c r="B594">
        <v>9</v>
      </c>
      <c r="C594">
        <v>0.45</v>
      </c>
      <c r="D594">
        <v>0.49</v>
      </c>
      <c r="E594">
        <v>2.6</v>
      </c>
      <c r="F594">
        <v>8.4000000000000005E-2</v>
      </c>
      <c r="G594">
        <v>21</v>
      </c>
      <c r="H594">
        <v>75</v>
      </c>
      <c r="I594">
        <v>0.99870000000000003</v>
      </c>
      <c r="J594">
        <v>3.35</v>
      </c>
      <c r="K594">
        <v>0.56999999999999995</v>
      </c>
      <c r="L594">
        <v>9.6999999999999993</v>
      </c>
      <c r="M594">
        <v>5</v>
      </c>
    </row>
    <row r="595" spans="1:13" x14ac:dyDescent="0.25">
      <c r="A595">
        <v>594</v>
      </c>
      <c r="B595">
        <v>9.9</v>
      </c>
      <c r="C595">
        <v>0.49</v>
      </c>
      <c r="D595">
        <v>0.57999999999999996</v>
      </c>
      <c r="E595">
        <v>3.5</v>
      </c>
      <c r="F595">
        <v>9.4E-2</v>
      </c>
      <c r="G595">
        <v>9</v>
      </c>
      <c r="H595">
        <v>43</v>
      </c>
      <c r="I595">
        <v>1.0004</v>
      </c>
      <c r="J595">
        <v>3.29</v>
      </c>
      <c r="K595">
        <v>0.57999999999999996</v>
      </c>
      <c r="L595">
        <v>9</v>
      </c>
      <c r="M595">
        <v>5</v>
      </c>
    </row>
    <row r="596" spans="1:13" x14ac:dyDescent="0.25">
      <c r="A596">
        <v>595</v>
      </c>
      <c r="B596">
        <v>7.9</v>
      </c>
      <c r="C596">
        <v>0.72</v>
      </c>
      <c r="D596">
        <v>0.17</v>
      </c>
      <c r="E596">
        <v>2.6</v>
      </c>
      <c r="F596">
        <v>9.6000000000000002E-2</v>
      </c>
      <c r="G596">
        <v>20</v>
      </c>
      <c r="H596">
        <v>38</v>
      </c>
      <c r="I596">
        <v>0.99780000000000002</v>
      </c>
      <c r="J596">
        <v>3.4</v>
      </c>
      <c r="K596">
        <v>0.53</v>
      </c>
      <c r="L596">
        <v>9.5</v>
      </c>
      <c r="M596">
        <v>5</v>
      </c>
    </row>
    <row r="597" spans="1:13" x14ac:dyDescent="0.25">
      <c r="A597">
        <v>596</v>
      </c>
      <c r="B597">
        <v>8.9</v>
      </c>
      <c r="C597">
        <v>0.59499999999999997</v>
      </c>
      <c r="D597">
        <v>0.41</v>
      </c>
      <c r="E597">
        <v>7.9</v>
      </c>
      <c r="F597">
        <v>8.5999999999999993E-2</v>
      </c>
      <c r="G597">
        <v>30</v>
      </c>
      <c r="H597">
        <v>109</v>
      </c>
      <c r="I597">
        <v>0.99980000000000002</v>
      </c>
      <c r="J597">
        <v>3.27</v>
      </c>
      <c r="K597">
        <v>0.56999999999999995</v>
      </c>
      <c r="L597">
        <v>9.3000000000000007</v>
      </c>
      <c r="M597">
        <v>5</v>
      </c>
    </row>
    <row r="598" spans="1:13" x14ac:dyDescent="0.25">
      <c r="A598">
        <v>597</v>
      </c>
      <c r="B598">
        <v>12.4</v>
      </c>
      <c r="C598">
        <v>0.4</v>
      </c>
      <c r="D598">
        <v>0.51</v>
      </c>
      <c r="E598">
        <v>2</v>
      </c>
      <c r="F598">
        <v>5.8999999999999997E-2</v>
      </c>
      <c r="G598">
        <v>6</v>
      </c>
      <c r="H598">
        <v>24</v>
      </c>
      <c r="I598">
        <v>0.99939999999999996</v>
      </c>
      <c r="J598">
        <v>3.04</v>
      </c>
      <c r="K598">
        <v>0.6</v>
      </c>
      <c r="L598">
        <v>9.3000000000000007</v>
      </c>
      <c r="M598">
        <v>6</v>
      </c>
    </row>
    <row r="599" spans="1:13" x14ac:dyDescent="0.25">
      <c r="A599">
        <v>598</v>
      </c>
      <c r="B599">
        <v>11.9</v>
      </c>
      <c r="C599">
        <v>0.57999999999999996</v>
      </c>
      <c r="D599">
        <v>0.57999999999999996</v>
      </c>
      <c r="E599">
        <v>1.9</v>
      </c>
      <c r="F599">
        <v>7.0999999999999994E-2</v>
      </c>
      <c r="G599">
        <v>5</v>
      </c>
      <c r="H599">
        <v>18</v>
      </c>
      <c r="I599">
        <v>0.998</v>
      </c>
      <c r="J599">
        <v>3.09</v>
      </c>
      <c r="K599">
        <v>0.63</v>
      </c>
      <c r="L599">
        <v>10</v>
      </c>
      <c r="M599">
        <v>6</v>
      </c>
    </row>
    <row r="600" spans="1:13" x14ac:dyDescent="0.25">
      <c r="A600">
        <v>599</v>
      </c>
      <c r="B600">
        <v>8.5</v>
      </c>
      <c r="C600">
        <v>0.58499999999999996</v>
      </c>
      <c r="D600">
        <v>0.18</v>
      </c>
      <c r="E600">
        <v>2.1</v>
      </c>
      <c r="F600">
        <v>7.8E-2</v>
      </c>
      <c r="G600">
        <v>5</v>
      </c>
      <c r="H600">
        <v>30</v>
      </c>
      <c r="I600">
        <v>0.99670000000000003</v>
      </c>
      <c r="J600">
        <v>3.2</v>
      </c>
      <c r="K600">
        <v>0.48</v>
      </c>
      <c r="L600">
        <v>9.8000000000000007</v>
      </c>
      <c r="M600">
        <v>6</v>
      </c>
    </row>
    <row r="601" spans="1:13" x14ac:dyDescent="0.25">
      <c r="A601">
        <v>600</v>
      </c>
      <c r="B601">
        <v>12.7</v>
      </c>
      <c r="C601">
        <v>0.59</v>
      </c>
      <c r="D601">
        <v>0.45</v>
      </c>
      <c r="E601">
        <v>2.2999999999999998</v>
      </c>
      <c r="F601">
        <v>8.1999999999999906E-2</v>
      </c>
      <c r="G601">
        <v>11</v>
      </c>
      <c r="H601">
        <v>22</v>
      </c>
      <c r="I601">
        <v>1</v>
      </c>
      <c r="J601">
        <v>3</v>
      </c>
      <c r="K601">
        <v>0.7</v>
      </c>
      <c r="L601">
        <v>9.3000000000000007</v>
      </c>
      <c r="M601">
        <v>6</v>
      </c>
    </row>
    <row r="602" spans="1:13" x14ac:dyDescent="0.25">
      <c r="A602">
        <v>601</v>
      </c>
      <c r="B602">
        <v>8.1999999999999993</v>
      </c>
      <c r="C602">
        <v>0.91500000000000004</v>
      </c>
      <c r="D602">
        <v>0.27</v>
      </c>
      <c r="E602">
        <v>2.1</v>
      </c>
      <c r="F602">
        <v>8.7999999999999995E-2</v>
      </c>
      <c r="G602">
        <v>7</v>
      </c>
      <c r="H602">
        <v>23</v>
      </c>
      <c r="I602">
        <v>0.99619999999999997</v>
      </c>
      <c r="J602">
        <v>3.26</v>
      </c>
      <c r="K602">
        <v>0.47</v>
      </c>
      <c r="L602">
        <v>10</v>
      </c>
      <c r="M602">
        <v>4</v>
      </c>
    </row>
    <row r="603" spans="1:13" x14ac:dyDescent="0.25">
      <c r="A603">
        <v>602</v>
      </c>
      <c r="B603">
        <v>13.2</v>
      </c>
      <c r="C603">
        <v>0.46</v>
      </c>
      <c r="D603">
        <v>0.52</v>
      </c>
      <c r="E603">
        <v>2.2000000000000002</v>
      </c>
      <c r="F603">
        <v>7.0999999999999994E-2</v>
      </c>
      <c r="G603">
        <v>12</v>
      </c>
      <c r="H603">
        <v>35</v>
      </c>
      <c r="I603">
        <v>1.0005999999999999</v>
      </c>
      <c r="J603">
        <v>3.1</v>
      </c>
      <c r="K603">
        <v>0.56000000000000005</v>
      </c>
      <c r="L603">
        <v>9</v>
      </c>
      <c r="M603">
        <v>6</v>
      </c>
    </row>
    <row r="604" spans="1:13" x14ac:dyDescent="0.25">
      <c r="A604">
        <v>603</v>
      </c>
      <c r="B604">
        <v>7.7</v>
      </c>
      <c r="C604">
        <v>0.83499999999999996</v>
      </c>
      <c r="D604">
        <v>0</v>
      </c>
      <c r="E604">
        <v>2.6</v>
      </c>
      <c r="F604">
        <v>8.1000000000000003E-2</v>
      </c>
      <c r="G604">
        <v>6</v>
      </c>
      <c r="H604">
        <v>14</v>
      </c>
      <c r="I604">
        <v>0.99750000000000005</v>
      </c>
      <c r="J604">
        <v>3.3</v>
      </c>
      <c r="K604">
        <v>0.52</v>
      </c>
      <c r="L604">
        <v>9.3000000000000007</v>
      </c>
      <c r="M604">
        <v>5</v>
      </c>
    </row>
    <row r="605" spans="1:13" x14ac:dyDescent="0.25">
      <c r="A605">
        <v>604</v>
      </c>
      <c r="B605">
        <v>13.2</v>
      </c>
      <c r="C605">
        <v>0.46</v>
      </c>
      <c r="D605">
        <v>0.52</v>
      </c>
      <c r="E605">
        <v>2.2000000000000002</v>
      </c>
      <c r="F605">
        <v>7.0999999999999994E-2</v>
      </c>
      <c r="G605">
        <v>12</v>
      </c>
      <c r="H605">
        <v>35</v>
      </c>
      <c r="I605">
        <v>1.0005999999999999</v>
      </c>
      <c r="J605">
        <v>3.1</v>
      </c>
      <c r="K605">
        <v>0.56000000000000005</v>
      </c>
      <c r="L605">
        <v>9</v>
      </c>
      <c r="M605">
        <v>6</v>
      </c>
    </row>
    <row r="606" spans="1:13" x14ac:dyDescent="0.25">
      <c r="A606">
        <v>605</v>
      </c>
      <c r="B606">
        <v>8.3000000000000007</v>
      </c>
      <c r="C606">
        <v>0.57999999999999996</v>
      </c>
      <c r="D606">
        <v>0.13</v>
      </c>
      <c r="E606">
        <v>2.9</v>
      </c>
      <c r="F606">
        <v>9.6000000000000002E-2</v>
      </c>
      <c r="G606">
        <v>14</v>
      </c>
      <c r="H606">
        <v>63</v>
      </c>
      <c r="I606">
        <v>0.99839999999999995</v>
      </c>
      <c r="J606">
        <v>3.17</v>
      </c>
      <c r="K606">
        <v>0.62</v>
      </c>
      <c r="L606">
        <v>9.1</v>
      </c>
      <c r="M606">
        <v>6</v>
      </c>
    </row>
    <row r="607" spans="1:13" x14ac:dyDescent="0.25">
      <c r="A607">
        <v>606</v>
      </c>
      <c r="B607">
        <v>8.3000000000000007</v>
      </c>
      <c r="C607">
        <v>0.6</v>
      </c>
      <c r="D607">
        <v>0.13</v>
      </c>
      <c r="E607">
        <v>2.6</v>
      </c>
      <c r="F607">
        <v>8.5000000000000006E-2</v>
      </c>
      <c r="G607">
        <v>6</v>
      </c>
      <c r="H607">
        <v>24</v>
      </c>
      <c r="I607">
        <v>0.99839999999999995</v>
      </c>
      <c r="J607">
        <v>3.31</v>
      </c>
      <c r="K607">
        <v>0.59</v>
      </c>
      <c r="L607">
        <v>9.1999999999999993</v>
      </c>
      <c r="M607">
        <v>6</v>
      </c>
    </row>
    <row r="608" spans="1:13" x14ac:dyDescent="0.25">
      <c r="A608">
        <v>607</v>
      </c>
      <c r="B608">
        <v>9.4</v>
      </c>
      <c r="C608">
        <v>0.41</v>
      </c>
      <c r="D608">
        <v>0.48</v>
      </c>
      <c r="E608">
        <v>4.5999999999999996</v>
      </c>
      <c r="F608">
        <v>7.1999999999999995E-2</v>
      </c>
      <c r="G608">
        <v>10</v>
      </c>
      <c r="H608">
        <v>20</v>
      </c>
      <c r="I608">
        <v>0.99729999999999996</v>
      </c>
      <c r="J608">
        <v>3.34</v>
      </c>
      <c r="K608">
        <v>0.79</v>
      </c>
      <c r="L608">
        <v>12.2</v>
      </c>
      <c r="M608">
        <v>7</v>
      </c>
    </row>
    <row r="609" spans="1:13" x14ac:dyDescent="0.25">
      <c r="A609">
        <v>608</v>
      </c>
      <c r="B609">
        <v>8.8000000000000007</v>
      </c>
      <c r="C609">
        <v>0.48</v>
      </c>
      <c r="D609">
        <v>0.41</v>
      </c>
      <c r="E609">
        <v>3.3</v>
      </c>
      <c r="F609">
        <v>9.1999999999999998E-2</v>
      </c>
      <c r="G609">
        <v>26</v>
      </c>
      <c r="H609">
        <v>52</v>
      </c>
      <c r="I609">
        <v>0.99819999999999998</v>
      </c>
      <c r="J609">
        <v>3.31</v>
      </c>
      <c r="K609">
        <v>0.53</v>
      </c>
      <c r="L609">
        <v>10.5</v>
      </c>
      <c r="M609">
        <v>6</v>
      </c>
    </row>
    <row r="610" spans="1:13" x14ac:dyDescent="0.25">
      <c r="A610">
        <v>609</v>
      </c>
      <c r="B610">
        <v>10.1</v>
      </c>
      <c r="C610">
        <v>0.65</v>
      </c>
      <c r="D610">
        <v>0.37</v>
      </c>
      <c r="E610">
        <v>5.0999999999999996</v>
      </c>
      <c r="F610">
        <v>0.11</v>
      </c>
      <c r="G610">
        <v>11</v>
      </c>
      <c r="H610">
        <v>65</v>
      </c>
      <c r="I610">
        <v>1.0025999999999999</v>
      </c>
      <c r="J610">
        <v>3.32</v>
      </c>
      <c r="K610">
        <v>0.64</v>
      </c>
      <c r="L610">
        <v>10.4</v>
      </c>
      <c r="M610">
        <v>6</v>
      </c>
    </row>
    <row r="611" spans="1:13" x14ac:dyDescent="0.25">
      <c r="A611">
        <v>610</v>
      </c>
      <c r="B611">
        <v>6.3</v>
      </c>
      <c r="C611">
        <v>0.36</v>
      </c>
      <c r="D611">
        <v>0.19</v>
      </c>
      <c r="E611">
        <v>3.2</v>
      </c>
      <c r="F611">
        <v>7.4999999999999997E-2</v>
      </c>
      <c r="G611">
        <v>15</v>
      </c>
      <c r="H611">
        <v>39</v>
      </c>
      <c r="I611">
        <v>0.99560000000000004</v>
      </c>
      <c r="J611">
        <v>3.56</v>
      </c>
      <c r="K611">
        <v>0.52</v>
      </c>
      <c r="L611">
        <v>12.7</v>
      </c>
      <c r="M611">
        <v>6</v>
      </c>
    </row>
    <row r="612" spans="1:13" x14ac:dyDescent="0.25">
      <c r="A612">
        <v>611</v>
      </c>
      <c r="B612">
        <v>8.8000000000000007</v>
      </c>
      <c r="C612">
        <v>0.24</v>
      </c>
      <c r="D612">
        <v>0.54</v>
      </c>
      <c r="E612">
        <v>2.5</v>
      </c>
      <c r="F612">
        <v>8.3000000000000004E-2</v>
      </c>
      <c r="G612">
        <v>25</v>
      </c>
      <c r="H612">
        <v>57</v>
      </c>
      <c r="I612">
        <v>0.99829999999999997</v>
      </c>
      <c r="J612">
        <v>3.39</v>
      </c>
      <c r="K612">
        <v>0.54</v>
      </c>
      <c r="L612">
        <v>9.1999999999999993</v>
      </c>
      <c r="M612">
        <v>5</v>
      </c>
    </row>
    <row r="613" spans="1:13" x14ac:dyDescent="0.25">
      <c r="A613">
        <v>612</v>
      </c>
      <c r="B613">
        <v>13.2</v>
      </c>
      <c r="C613">
        <v>0.38</v>
      </c>
      <c r="D613">
        <v>0.55000000000000004</v>
      </c>
      <c r="E613">
        <v>2.7</v>
      </c>
      <c r="F613">
        <v>8.1000000000000003E-2</v>
      </c>
      <c r="G613">
        <v>5</v>
      </c>
      <c r="H613">
        <v>16</v>
      </c>
      <c r="I613">
        <v>1.0005999999999999</v>
      </c>
      <c r="J613">
        <v>2.98</v>
      </c>
      <c r="K613">
        <v>0.54</v>
      </c>
      <c r="L613">
        <v>9.4</v>
      </c>
      <c r="M613">
        <v>5</v>
      </c>
    </row>
    <row r="614" spans="1:13" x14ac:dyDescent="0.25">
      <c r="A614">
        <v>613</v>
      </c>
      <c r="B614">
        <v>7.5</v>
      </c>
      <c r="C614">
        <v>0.64</v>
      </c>
      <c r="D614">
        <v>0</v>
      </c>
      <c r="E614">
        <v>2.4</v>
      </c>
      <c r="F614">
        <v>7.6999999999999999E-2</v>
      </c>
      <c r="G614">
        <v>18</v>
      </c>
      <c r="H614">
        <v>29</v>
      </c>
      <c r="I614">
        <v>0.99650000000000005</v>
      </c>
      <c r="J614">
        <v>3.32</v>
      </c>
      <c r="K614">
        <v>0.6</v>
      </c>
      <c r="L614">
        <v>10</v>
      </c>
      <c r="M614">
        <v>6</v>
      </c>
    </row>
    <row r="615" spans="1:13" x14ac:dyDescent="0.25">
      <c r="A615">
        <v>614</v>
      </c>
      <c r="B615">
        <v>8.1999999999999993</v>
      </c>
      <c r="C615">
        <v>0.39</v>
      </c>
      <c r="D615">
        <v>0.38</v>
      </c>
      <c r="E615">
        <v>1.5</v>
      </c>
      <c r="F615">
        <v>5.7999999999999899E-2</v>
      </c>
      <c r="G615">
        <v>10</v>
      </c>
      <c r="H615">
        <v>29</v>
      </c>
      <c r="I615">
        <v>0.99619999999999997</v>
      </c>
      <c r="J615">
        <v>3.26</v>
      </c>
      <c r="K615">
        <v>0.74</v>
      </c>
      <c r="L615">
        <v>9.8000000000000007</v>
      </c>
      <c r="M615">
        <v>5</v>
      </c>
    </row>
    <row r="616" spans="1:13" x14ac:dyDescent="0.25">
      <c r="A616">
        <v>615</v>
      </c>
      <c r="B616">
        <v>9.1999999999999993</v>
      </c>
      <c r="C616">
        <v>0.755</v>
      </c>
      <c r="D616">
        <v>0.18</v>
      </c>
      <c r="E616">
        <v>2.2000000000000002</v>
      </c>
      <c r="F616">
        <v>0.14799999999999999</v>
      </c>
      <c r="G616">
        <v>10</v>
      </c>
      <c r="H616">
        <v>103</v>
      </c>
      <c r="I616">
        <v>0.99690000000000001</v>
      </c>
      <c r="J616">
        <v>2.87</v>
      </c>
      <c r="K616">
        <v>1.36</v>
      </c>
      <c r="L616">
        <v>10.199999999999999</v>
      </c>
      <c r="M616">
        <v>6</v>
      </c>
    </row>
    <row r="617" spans="1:13" x14ac:dyDescent="0.25">
      <c r="A617">
        <v>616</v>
      </c>
      <c r="B617">
        <v>9.6</v>
      </c>
      <c r="C617">
        <v>0.6</v>
      </c>
      <c r="D617">
        <v>0.5</v>
      </c>
      <c r="E617">
        <v>2.2999999999999998</v>
      </c>
      <c r="F617">
        <v>7.9000000000000001E-2</v>
      </c>
      <c r="G617">
        <v>28</v>
      </c>
      <c r="H617">
        <v>71</v>
      </c>
      <c r="I617">
        <v>0.99970000000000003</v>
      </c>
      <c r="J617">
        <v>3.5</v>
      </c>
      <c r="K617">
        <v>0.56999999999999995</v>
      </c>
      <c r="L617">
        <v>9.6999999999999993</v>
      </c>
      <c r="M617">
        <v>5</v>
      </c>
    </row>
    <row r="618" spans="1:13" x14ac:dyDescent="0.25">
      <c r="A618">
        <v>617</v>
      </c>
      <c r="B618">
        <v>9.6</v>
      </c>
      <c r="C618">
        <v>0.6</v>
      </c>
      <c r="D618">
        <v>0.5</v>
      </c>
      <c r="E618">
        <v>2.2999999999999998</v>
      </c>
      <c r="F618">
        <v>7.9000000000000001E-2</v>
      </c>
      <c r="G618">
        <v>28</v>
      </c>
      <c r="H618">
        <v>71</v>
      </c>
      <c r="I618">
        <v>0.99970000000000003</v>
      </c>
      <c r="J618">
        <v>3.5</v>
      </c>
      <c r="K618">
        <v>0.56999999999999995</v>
      </c>
      <c r="L618">
        <v>9.6999999999999993</v>
      </c>
      <c r="M618">
        <v>5</v>
      </c>
    </row>
    <row r="619" spans="1:13" x14ac:dyDescent="0.25">
      <c r="A619">
        <v>618</v>
      </c>
      <c r="B619">
        <v>11.5</v>
      </c>
      <c r="C619">
        <v>0.31</v>
      </c>
      <c r="D619">
        <v>0.51</v>
      </c>
      <c r="E619">
        <v>2.2000000000000002</v>
      </c>
      <c r="F619">
        <v>7.9000000000000001E-2</v>
      </c>
      <c r="G619">
        <v>14</v>
      </c>
      <c r="H619">
        <v>28</v>
      </c>
      <c r="I619">
        <v>0.99819999999999998</v>
      </c>
      <c r="J619">
        <v>3.03</v>
      </c>
      <c r="K619">
        <v>0.93</v>
      </c>
      <c r="L619">
        <v>9.8000000000000007</v>
      </c>
      <c r="M619">
        <v>6</v>
      </c>
    </row>
    <row r="620" spans="1:13" x14ac:dyDescent="0.25">
      <c r="A620">
        <v>619</v>
      </c>
      <c r="B620">
        <v>11.4</v>
      </c>
      <c r="C620">
        <v>0.46</v>
      </c>
      <c r="D620">
        <v>0.5</v>
      </c>
      <c r="E620">
        <v>2.7</v>
      </c>
      <c r="F620">
        <v>0.122</v>
      </c>
      <c r="G620">
        <v>4</v>
      </c>
      <c r="H620">
        <v>17</v>
      </c>
      <c r="I620">
        <v>1.0005999999999999</v>
      </c>
      <c r="J620">
        <v>3.13</v>
      </c>
      <c r="K620">
        <v>0.7</v>
      </c>
      <c r="L620">
        <v>10.199999999999999</v>
      </c>
      <c r="M620">
        <v>5</v>
      </c>
    </row>
    <row r="621" spans="1:13" x14ac:dyDescent="0.25">
      <c r="A621">
        <v>620</v>
      </c>
      <c r="B621">
        <v>11.3</v>
      </c>
      <c r="C621">
        <v>0.37</v>
      </c>
      <c r="D621">
        <v>0.41</v>
      </c>
      <c r="E621">
        <v>2.2999999999999998</v>
      </c>
      <c r="F621">
        <v>8.7999999999999995E-2</v>
      </c>
      <c r="G621">
        <v>6</v>
      </c>
      <c r="H621">
        <v>16</v>
      </c>
      <c r="I621">
        <v>0.99880000000000002</v>
      </c>
      <c r="J621">
        <v>3.09</v>
      </c>
      <c r="K621">
        <v>0.8</v>
      </c>
      <c r="L621">
        <v>9.3000000000000007</v>
      </c>
      <c r="M621">
        <v>5</v>
      </c>
    </row>
    <row r="622" spans="1:13" x14ac:dyDescent="0.25">
      <c r="A622">
        <v>621</v>
      </c>
      <c r="B622">
        <v>8.3000000000000007</v>
      </c>
      <c r="C622">
        <v>0.54</v>
      </c>
      <c r="D622">
        <v>0.24</v>
      </c>
      <c r="E622">
        <v>3.4</v>
      </c>
      <c r="F622">
        <v>7.5999999999999998E-2</v>
      </c>
      <c r="G622">
        <v>16</v>
      </c>
      <c r="H622">
        <v>112</v>
      </c>
      <c r="I622">
        <v>0.99760000000000004</v>
      </c>
      <c r="J622">
        <v>3.27</v>
      </c>
      <c r="K622">
        <v>0.61</v>
      </c>
      <c r="L622">
        <v>9.4</v>
      </c>
      <c r="M622">
        <v>5</v>
      </c>
    </row>
    <row r="623" spans="1:13" x14ac:dyDescent="0.25">
      <c r="A623">
        <v>622</v>
      </c>
      <c r="B623">
        <v>8.1999999999999993</v>
      </c>
      <c r="C623">
        <v>0.56000000000000005</v>
      </c>
      <c r="D623">
        <v>0.23</v>
      </c>
      <c r="E623">
        <v>3.4</v>
      </c>
      <c r="F623">
        <v>7.8E-2</v>
      </c>
      <c r="G623">
        <v>14</v>
      </c>
      <c r="H623">
        <v>104</v>
      </c>
      <c r="I623">
        <v>0.99760000000000004</v>
      </c>
      <c r="J623">
        <v>3.28</v>
      </c>
      <c r="K623">
        <v>0.62</v>
      </c>
      <c r="L623">
        <v>9.4</v>
      </c>
      <c r="M623">
        <v>5</v>
      </c>
    </row>
    <row r="624" spans="1:13" x14ac:dyDescent="0.25">
      <c r="A624">
        <v>623</v>
      </c>
      <c r="B624">
        <v>10</v>
      </c>
      <c r="C624">
        <v>0.57999999999999996</v>
      </c>
      <c r="D624">
        <v>0.22</v>
      </c>
      <c r="E624">
        <v>1.9</v>
      </c>
      <c r="F624">
        <v>0.08</v>
      </c>
      <c r="G624">
        <v>9</v>
      </c>
      <c r="H624">
        <v>32</v>
      </c>
      <c r="I624">
        <v>0.99739999999999995</v>
      </c>
      <c r="J624">
        <v>3.13</v>
      </c>
      <c r="K624">
        <v>0.55000000000000004</v>
      </c>
      <c r="L624">
        <v>9.5</v>
      </c>
      <c r="M624">
        <v>5</v>
      </c>
    </row>
    <row r="625" spans="1:13" x14ac:dyDescent="0.25">
      <c r="A625">
        <v>624</v>
      </c>
      <c r="B625">
        <v>7.9</v>
      </c>
      <c r="C625">
        <v>0.51</v>
      </c>
      <c r="D625">
        <v>0.25</v>
      </c>
      <c r="E625">
        <v>2.9</v>
      </c>
      <c r="F625">
        <v>7.6999999999999999E-2</v>
      </c>
      <c r="G625">
        <v>21</v>
      </c>
      <c r="H625">
        <v>45</v>
      </c>
      <c r="I625">
        <v>0.99739999999999995</v>
      </c>
      <c r="J625">
        <v>3.49</v>
      </c>
      <c r="K625">
        <v>0.96</v>
      </c>
      <c r="L625">
        <v>12.1</v>
      </c>
      <c r="M625">
        <v>6</v>
      </c>
    </row>
    <row r="626" spans="1:13" x14ac:dyDescent="0.25">
      <c r="A626">
        <v>625</v>
      </c>
      <c r="B626">
        <v>6.8</v>
      </c>
      <c r="C626">
        <v>0.69</v>
      </c>
      <c r="D626">
        <v>0</v>
      </c>
      <c r="E626">
        <v>5.6</v>
      </c>
      <c r="F626">
        <v>0.124</v>
      </c>
      <c r="G626">
        <v>21</v>
      </c>
      <c r="H626">
        <v>58</v>
      </c>
      <c r="I626">
        <v>0.99970000000000003</v>
      </c>
      <c r="J626">
        <v>3.46</v>
      </c>
      <c r="K626">
        <v>0.72</v>
      </c>
      <c r="L626">
        <v>10.199999999999999</v>
      </c>
      <c r="M626">
        <v>5</v>
      </c>
    </row>
    <row r="627" spans="1:13" x14ac:dyDescent="0.25">
      <c r="A627">
        <v>626</v>
      </c>
      <c r="B627">
        <v>6.8</v>
      </c>
      <c r="C627">
        <v>0.69</v>
      </c>
      <c r="D627">
        <v>0</v>
      </c>
      <c r="E627">
        <v>5.6</v>
      </c>
      <c r="F627">
        <v>0.124</v>
      </c>
      <c r="G627">
        <v>21</v>
      </c>
      <c r="H627">
        <v>58</v>
      </c>
      <c r="I627">
        <v>0.99970000000000003</v>
      </c>
      <c r="J627">
        <v>3.46</v>
      </c>
      <c r="K627">
        <v>0.72</v>
      </c>
      <c r="L627">
        <v>10.199999999999999</v>
      </c>
      <c r="M627">
        <v>5</v>
      </c>
    </row>
    <row r="628" spans="1:13" x14ac:dyDescent="0.25">
      <c r="A628">
        <v>627</v>
      </c>
      <c r="B628">
        <v>8.8000000000000007</v>
      </c>
      <c r="C628">
        <v>0.6</v>
      </c>
      <c r="D628">
        <v>0.28999999999999998</v>
      </c>
      <c r="E628">
        <v>2.2000000000000002</v>
      </c>
      <c r="F628">
        <v>9.8000000000000004E-2</v>
      </c>
      <c r="G628">
        <v>5</v>
      </c>
      <c r="H628">
        <v>15</v>
      </c>
      <c r="I628">
        <v>0.99880000000000002</v>
      </c>
      <c r="J628">
        <v>3.36</v>
      </c>
      <c r="K628">
        <v>0.49</v>
      </c>
      <c r="L628">
        <v>9.1</v>
      </c>
      <c r="M628">
        <v>5</v>
      </c>
    </row>
    <row r="629" spans="1:13" x14ac:dyDescent="0.25">
      <c r="A629">
        <v>628</v>
      </c>
      <c r="B629">
        <v>8.8000000000000007</v>
      </c>
      <c r="C629">
        <v>0.6</v>
      </c>
      <c r="D629">
        <v>0.28999999999999998</v>
      </c>
      <c r="E629">
        <v>2.2000000000000002</v>
      </c>
      <c r="F629">
        <v>9.8000000000000004E-2</v>
      </c>
      <c r="G629">
        <v>5</v>
      </c>
      <c r="H629">
        <v>15</v>
      </c>
      <c r="I629">
        <v>0.99880000000000002</v>
      </c>
      <c r="J629">
        <v>3.36</v>
      </c>
      <c r="K629">
        <v>0.49</v>
      </c>
      <c r="L629">
        <v>9.1</v>
      </c>
      <c r="M629">
        <v>5</v>
      </c>
    </row>
    <row r="630" spans="1:13" x14ac:dyDescent="0.25">
      <c r="A630">
        <v>629</v>
      </c>
      <c r="B630">
        <v>8.6999999999999993</v>
      </c>
      <c r="C630">
        <v>0.54</v>
      </c>
      <c r="D630">
        <v>0.26</v>
      </c>
      <c r="E630">
        <v>2.5</v>
      </c>
      <c r="F630">
        <v>9.6999999999999906E-2</v>
      </c>
      <c r="G630">
        <v>7</v>
      </c>
      <c r="H630">
        <v>31</v>
      </c>
      <c r="I630">
        <v>0.99760000000000004</v>
      </c>
      <c r="J630">
        <v>3.27</v>
      </c>
      <c r="K630">
        <v>0.6</v>
      </c>
      <c r="L630">
        <v>9.3000000000000007</v>
      </c>
      <c r="M630">
        <v>6</v>
      </c>
    </row>
    <row r="631" spans="1:13" x14ac:dyDescent="0.25">
      <c r="A631">
        <v>630</v>
      </c>
      <c r="B631">
        <v>7.6</v>
      </c>
      <c r="C631">
        <v>0.68500000000000005</v>
      </c>
      <c r="D631">
        <v>0.23</v>
      </c>
      <c r="E631">
        <v>2.2999999999999998</v>
      </c>
      <c r="F631">
        <v>0.111</v>
      </c>
      <c r="G631">
        <v>20</v>
      </c>
      <c r="H631">
        <v>84</v>
      </c>
      <c r="I631">
        <v>0.99639999999999995</v>
      </c>
      <c r="J631">
        <v>3.21</v>
      </c>
      <c r="K631">
        <v>0.61</v>
      </c>
      <c r="L631">
        <v>9.3000000000000007</v>
      </c>
      <c r="M631">
        <v>5</v>
      </c>
    </row>
    <row r="632" spans="1:13" x14ac:dyDescent="0.25">
      <c r="A632">
        <v>631</v>
      </c>
      <c r="B632">
        <v>8.6999999999999993</v>
      </c>
      <c r="C632">
        <v>0.54</v>
      </c>
      <c r="D632">
        <v>0.26</v>
      </c>
      <c r="E632">
        <v>2.5</v>
      </c>
      <c r="F632">
        <v>9.6999999999999906E-2</v>
      </c>
      <c r="G632">
        <v>7</v>
      </c>
      <c r="H632">
        <v>31</v>
      </c>
      <c r="I632">
        <v>0.99760000000000004</v>
      </c>
      <c r="J632">
        <v>3.27</v>
      </c>
      <c r="K632">
        <v>0.6</v>
      </c>
      <c r="L632">
        <v>9.3000000000000007</v>
      </c>
      <c r="M632">
        <v>6</v>
      </c>
    </row>
    <row r="633" spans="1:13" x14ac:dyDescent="0.25">
      <c r="A633">
        <v>632</v>
      </c>
      <c r="B633">
        <v>10.4</v>
      </c>
      <c r="C633">
        <v>0.28000000000000003</v>
      </c>
      <c r="D633">
        <v>0.54</v>
      </c>
      <c r="E633">
        <v>2.7</v>
      </c>
      <c r="F633">
        <v>0.105</v>
      </c>
      <c r="G633">
        <v>5</v>
      </c>
      <c r="H633">
        <v>19</v>
      </c>
      <c r="I633">
        <v>0.99880000000000002</v>
      </c>
      <c r="J633">
        <v>3.25</v>
      </c>
      <c r="K633">
        <v>0.63</v>
      </c>
      <c r="L633">
        <v>9.5</v>
      </c>
      <c r="M633">
        <v>5</v>
      </c>
    </row>
    <row r="634" spans="1:13" x14ac:dyDescent="0.25">
      <c r="A634">
        <v>633</v>
      </c>
      <c r="B634">
        <v>7.6</v>
      </c>
      <c r="C634">
        <v>0.41</v>
      </c>
      <c r="D634">
        <v>0.14000000000000001</v>
      </c>
      <c r="E634">
        <v>3</v>
      </c>
      <c r="F634">
        <v>8.6999999999999994E-2</v>
      </c>
      <c r="G634">
        <v>21</v>
      </c>
      <c r="H634">
        <v>43</v>
      </c>
      <c r="I634">
        <v>0.99639999999999995</v>
      </c>
      <c r="J634">
        <v>3.32</v>
      </c>
      <c r="K634">
        <v>0.56999999999999995</v>
      </c>
      <c r="L634">
        <v>10.5</v>
      </c>
      <c r="M634">
        <v>6</v>
      </c>
    </row>
    <row r="635" spans="1:13" x14ac:dyDescent="0.25">
      <c r="A635">
        <v>634</v>
      </c>
      <c r="B635">
        <v>10.1</v>
      </c>
      <c r="C635">
        <v>0.93500000000000005</v>
      </c>
      <c r="D635">
        <v>0.22</v>
      </c>
      <c r="E635">
        <v>3.4</v>
      </c>
      <c r="F635">
        <v>0.105</v>
      </c>
      <c r="G635">
        <v>11</v>
      </c>
      <c r="H635">
        <v>86</v>
      </c>
      <c r="I635">
        <v>1.0009999999999999</v>
      </c>
      <c r="J635">
        <v>3.43</v>
      </c>
      <c r="K635">
        <v>0.64</v>
      </c>
      <c r="L635">
        <v>11.3</v>
      </c>
      <c r="M635">
        <v>4</v>
      </c>
    </row>
    <row r="636" spans="1:13" x14ac:dyDescent="0.25">
      <c r="A636">
        <v>635</v>
      </c>
      <c r="B636">
        <v>7.9</v>
      </c>
      <c r="C636">
        <v>0.35</v>
      </c>
      <c r="D636">
        <v>0.21</v>
      </c>
      <c r="E636">
        <v>1.9</v>
      </c>
      <c r="F636">
        <v>7.2999999999999995E-2</v>
      </c>
      <c r="G636">
        <v>46</v>
      </c>
      <c r="H636">
        <v>102</v>
      </c>
      <c r="I636">
        <v>0.99639999999999995</v>
      </c>
      <c r="J636">
        <v>3.27</v>
      </c>
      <c r="K636">
        <v>0.57999999999999996</v>
      </c>
      <c r="L636">
        <v>9.5</v>
      </c>
      <c r="M636">
        <v>5</v>
      </c>
    </row>
    <row r="637" spans="1:13" x14ac:dyDescent="0.25">
      <c r="A637">
        <v>636</v>
      </c>
      <c r="B637">
        <v>8.6999999999999993</v>
      </c>
      <c r="C637">
        <v>0.84</v>
      </c>
      <c r="D637">
        <v>0</v>
      </c>
      <c r="E637">
        <v>1.4</v>
      </c>
      <c r="F637">
        <v>6.5000000000000002E-2</v>
      </c>
      <c r="G637">
        <v>24</v>
      </c>
      <c r="H637">
        <v>33</v>
      </c>
      <c r="I637">
        <v>0.99539999999999995</v>
      </c>
      <c r="J637">
        <v>3.27</v>
      </c>
      <c r="K637">
        <v>0.55000000000000004</v>
      </c>
      <c r="L637">
        <v>9.6999999999999993</v>
      </c>
      <c r="M637">
        <v>5</v>
      </c>
    </row>
    <row r="638" spans="1:13" x14ac:dyDescent="0.25">
      <c r="A638">
        <v>637</v>
      </c>
      <c r="B638">
        <v>9.6</v>
      </c>
      <c r="C638">
        <v>0.88</v>
      </c>
      <c r="D638">
        <v>0.28000000000000003</v>
      </c>
      <c r="E638">
        <v>2.4</v>
      </c>
      <c r="F638">
        <v>8.5999999999999993E-2</v>
      </c>
      <c r="G638">
        <v>30</v>
      </c>
      <c r="H638">
        <v>147</v>
      </c>
      <c r="I638">
        <v>0.99790000000000001</v>
      </c>
      <c r="J638">
        <v>3.24</v>
      </c>
      <c r="K638">
        <v>0.53</v>
      </c>
      <c r="L638">
        <v>9.4</v>
      </c>
      <c r="M638">
        <v>5</v>
      </c>
    </row>
    <row r="639" spans="1:13" x14ac:dyDescent="0.25">
      <c r="A639">
        <v>638</v>
      </c>
      <c r="B639">
        <v>9.5</v>
      </c>
      <c r="C639">
        <v>0.88500000000000001</v>
      </c>
      <c r="D639">
        <v>0.27</v>
      </c>
      <c r="E639">
        <v>2.2999999999999998</v>
      </c>
      <c r="F639">
        <v>8.4000000000000005E-2</v>
      </c>
      <c r="G639">
        <v>31</v>
      </c>
      <c r="H639">
        <v>145</v>
      </c>
      <c r="I639">
        <v>0.99780000000000002</v>
      </c>
      <c r="J639">
        <v>3.24</v>
      </c>
      <c r="K639">
        <v>0.53</v>
      </c>
      <c r="L639">
        <v>9.4</v>
      </c>
      <c r="M639">
        <v>5</v>
      </c>
    </row>
    <row r="640" spans="1:13" x14ac:dyDescent="0.25">
      <c r="A640">
        <v>639</v>
      </c>
      <c r="B640">
        <v>7.7</v>
      </c>
      <c r="C640">
        <v>0.91500000000000004</v>
      </c>
      <c r="D640">
        <v>0.12</v>
      </c>
      <c r="E640">
        <v>2.2000000000000002</v>
      </c>
      <c r="F640">
        <v>0.14299999999999999</v>
      </c>
      <c r="G640">
        <v>7</v>
      </c>
      <c r="H640">
        <v>23</v>
      </c>
      <c r="I640">
        <v>0.99639999999999995</v>
      </c>
      <c r="J640">
        <v>3.35</v>
      </c>
      <c r="K640">
        <v>0.65</v>
      </c>
      <c r="L640">
        <v>10.199999999999999</v>
      </c>
      <c r="M640">
        <v>7</v>
      </c>
    </row>
    <row r="641" spans="1:13" x14ac:dyDescent="0.25">
      <c r="A641">
        <v>640</v>
      </c>
      <c r="B641">
        <v>8.9</v>
      </c>
      <c r="C641">
        <v>0.28999999999999998</v>
      </c>
      <c r="D641">
        <v>0.35</v>
      </c>
      <c r="E641">
        <v>1.9</v>
      </c>
      <c r="F641">
        <v>6.7000000000000004E-2</v>
      </c>
      <c r="G641">
        <v>25</v>
      </c>
      <c r="H641">
        <v>57</v>
      </c>
      <c r="I641">
        <v>0.997</v>
      </c>
      <c r="J641">
        <v>3.18</v>
      </c>
      <c r="K641">
        <v>1.36</v>
      </c>
      <c r="L641">
        <v>10.3</v>
      </c>
      <c r="M641">
        <v>6</v>
      </c>
    </row>
    <row r="642" spans="1:13" x14ac:dyDescent="0.25">
      <c r="A642">
        <v>641</v>
      </c>
      <c r="B642">
        <v>9.9</v>
      </c>
      <c r="C642">
        <v>0.54</v>
      </c>
      <c r="D642">
        <v>0.45</v>
      </c>
      <c r="E642">
        <v>2.2999999999999998</v>
      </c>
      <c r="F642">
        <v>7.0999999999999994E-2</v>
      </c>
      <c r="G642">
        <v>16</v>
      </c>
      <c r="H642">
        <v>40</v>
      </c>
      <c r="I642">
        <v>0.99909999999999999</v>
      </c>
      <c r="J642">
        <v>3.39</v>
      </c>
      <c r="K642">
        <v>0.62</v>
      </c>
      <c r="L642">
        <v>9.4</v>
      </c>
      <c r="M642">
        <v>5</v>
      </c>
    </row>
    <row r="643" spans="1:13" x14ac:dyDescent="0.25">
      <c r="A643">
        <v>642</v>
      </c>
      <c r="B643">
        <v>9.5</v>
      </c>
      <c r="C643">
        <v>0.59</v>
      </c>
      <c r="D643">
        <v>0.44</v>
      </c>
      <c r="E643">
        <v>2.2999999999999998</v>
      </c>
      <c r="F643">
        <v>7.0999999999999994E-2</v>
      </c>
      <c r="G643">
        <v>21</v>
      </c>
      <c r="H643">
        <v>68</v>
      </c>
      <c r="I643">
        <v>0.99919999999999998</v>
      </c>
      <c r="J643">
        <v>3.46</v>
      </c>
      <c r="K643">
        <v>0.63</v>
      </c>
      <c r="L643">
        <v>9.5</v>
      </c>
      <c r="M643">
        <v>5</v>
      </c>
    </row>
    <row r="644" spans="1:13" x14ac:dyDescent="0.25">
      <c r="A644">
        <v>643</v>
      </c>
      <c r="B644">
        <v>9.9</v>
      </c>
      <c r="C644">
        <v>0.54</v>
      </c>
      <c r="D644">
        <v>0.45</v>
      </c>
      <c r="E644">
        <v>2.2999999999999998</v>
      </c>
      <c r="F644">
        <v>7.0999999999999994E-2</v>
      </c>
      <c r="G644">
        <v>16</v>
      </c>
      <c r="H644">
        <v>40</v>
      </c>
      <c r="I644">
        <v>0.99909999999999999</v>
      </c>
      <c r="J644">
        <v>3.39</v>
      </c>
      <c r="K644">
        <v>0.62</v>
      </c>
      <c r="L644">
        <v>9.4</v>
      </c>
      <c r="M644">
        <v>5</v>
      </c>
    </row>
    <row r="645" spans="1:13" x14ac:dyDescent="0.25">
      <c r="A645">
        <v>644</v>
      </c>
      <c r="B645">
        <v>9.5</v>
      </c>
      <c r="C645">
        <v>0.59</v>
      </c>
      <c r="D645">
        <v>0.44</v>
      </c>
      <c r="E645">
        <v>2.2999999999999998</v>
      </c>
      <c r="F645">
        <v>7.0999999999999994E-2</v>
      </c>
      <c r="G645">
        <v>21</v>
      </c>
      <c r="H645">
        <v>68</v>
      </c>
      <c r="I645">
        <v>0.99919999999999998</v>
      </c>
      <c r="J645">
        <v>3.46</v>
      </c>
      <c r="K645">
        <v>0.63</v>
      </c>
      <c r="L645">
        <v>9.5</v>
      </c>
      <c r="M645">
        <v>5</v>
      </c>
    </row>
    <row r="646" spans="1:13" x14ac:dyDescent="0.25">
      <c r="A646">
        <v>645</v>
      </c>
      <c r="B646">
        <v>9.9</v>
      </c>
      <c r="C646">
        <v>0.54</v>
      </c>
      <c r="D646">
        <v>0.45</v>
      </c>
      <c r="E646">
        <v>2.2999999999999998</v>
      </c>
      <c r="F646">
        <v>7.0999999999999994E-2</v>
      </c>
      <c r="G646">
        <v>16</v>
      </c>
      <c r="H646">
        <v>40</v>
      </c>
      <c r="I646">
        <v>0.99909999999999999</v>
      </c>
      <c r="J646">
        <v>3.39</v>
      </c>
      <c r="K646">
        <v>0.62</v>
      </c>
      <c r="L646">
        <v>9.4</v>
      </c>
      <c r="M646">
        <v>5</v>
      </c>
    </row>
    <row r="647" spans="1:13" x14ac:dyDescent="0.25">
      <c r="A647">
        <v>646</v>
      </c>
      <c r="B647">
        <v>7.8</v>
      </c>
      <c r="C647">
        <v>0.64</v>
      </c>
      <c r="D647">
        <v>0.1</v>
      </c>
      <c r="E647">
        <v>6</v>
      </c>
      <c r="F647">
        <v>0.115</v>
      </c>
      <c r="G647">
        <v>5</v>
      </c>
      <c r="H647">
        <v>11</v>
      </c>
      <c r="I647">
        <v>0.99839999999999995</v>
      </c>
      <c r="J647">
        <v>3.37</v>
      </c>
      <c r="K647">
        <v>0.69</v>
      </c>
      <c r="L647">
        <v>10.1</v>
      </c>
      <c r="M647">
        <v>7</v>
      </c>
    </row>
    <row r="648" spans="1:13" x14ac:dyDescent="0.25">
      <c r="A648">
        <v>647</v>
      </c>
      <c r="B648">
        <v>7.3</v>
      </c>
      <c r="C648">
        <v>0.67</v>
      </c>
      <c r="D648">
        <v>0.05</v>
      </c>
      <c r="E648">
        <v>3.6</v>
      </c>
      <c r="F648">
        <v>0.107</v>
      </c>
      <c r="G648">
        <v>6</v>
      </c>
      <c r="H648">
        <v>20</v>
      </c>
      <c r="I648">
        <v>0.99719999999999998</v>
      </c>
      <c r="J648">
        <v>3.4</v>
      </c>
      <c r="K648">
        <v>0.63</v>
      </c>
      <c r="L648">
        <v>10.1</v>
      </c>
      <c r="M648">
        <v>5</v>
      </c>
    </row>
    <row r="649" spans="1:13" x14ac:dyDescent="0.25">
      <c r="A649">
        <v>648</v>
      </c>
      <c r="B649">
        <v>8.3000000000000007</v>
      </c>
      <c r="C649">
        <v>0.84499999999999997</v>
      </c>
      <c r="D649">
        <v>0.01</v>
      </c>
      <c r="E649">
        <v>2.2000000000000002</v>
      </c>
      <c r="F649">
        <v>7.0000000000000007E-2</v>
      </c>
      <c r="G649">
        <v>5</v>
      </c>
      <c r="H649">
        <v>14</v>
      </c>
      <c r="I649">
        <v>0.99670000000000003</v>
      </c>
      <c r="J649">
        <v>3.32</v>
      </c>
      <c r="K649">
        <v>0.57999999999999996</v>
      </c>
      <c r="L649">
        <v>11</v>
      </c>
      <c r="M649">
        <v>4</v>
      </c>
    </row>
    <row r="650" spans="1:13" x14ac:dyDescent="0.25">
      <c r="A650">
        <v>649</v>
      </c>
      <c r="B650">
        <v>8.6999999999999993</v>
      </c>
      <c r="C650">
        <v>0.48</v>
      </c>
      <c r="D650">
        <v>0.3</v>
      </c>
      <c r="E650">
        <v>2.8</v>
      </c>
      <c r="F650">
        <v>6.6000000000000003E-2</v>
      </c>
      <c r="G650">
        <v>10</v>
      </c>
      <c r="H650">
        <v>28</v>
      </c>
      <c r="I650">
        <v>0.99639999999999995</v>
      </c>
      <c r="J650">
        <v>3.33</v>
      </c>
      <c r="K650">
        <v>0.67</v>
      </c>
      <c r="L650">
        <v>11.2</v>
      </c>
      <c r="M650">
        <v>7</v>
      </c>
    </row>
    <row r="651" spans="1:13" x14ac:dyDescent="0.25">
      <c r="A651">
        <v>650</v>
      </c>
      <c r="B651">
        <v>6.7</v>
      </c>
      <c r="C651">
        <v>0.42</v>
      </c>
      <c r="D651">
        <v>0.27</v>
      </c>
      <c r="E651">
        <v>8.6</v>
      </c>
      <c r="F651">
        <v>6.8000000000000005E-2</v>
      </c>
      <c r="G651">
        <v>24</v>
      </c>
      <c r="H651">
        <v>148</v>
      </c>
      <c r="I651">
        <v>0.99480000000000002</v>
      </c>
      <c r="J651">
        <v>3.16</v>
      </c>
      <c r="K651">
        <v>0.56999999999999995</v>
      </c>
      <c r="L651">
        <v>11.3</v>
      </c>
      <c r="M651">
        <v>6</v>
      </c>
    </row>
    <row r="652" spans="1:13" x14ac:dyDescent="0.25">
      <c r="A652">
        <v>651</v>
      </c>
      <c r="B652">
        <v>10.7</v>
      </c>
      <c r="C652">
        <v>0.43</v>
      </c>
      <c r="D652">
        <v>0.39</v>
      </c>
      <c r="E652">
        <v>2.2000000000000002</v>
      </c>
      <c r="F652">
        <v>0.106</v>
      </c>
      <c r="G652">
        <v>8</v>
      </c>
      <c r="H652">
        <v>32</v>
      </c>
      <c r="I652">
        <v>0.99860000000000004</v>
      </c>
      <c r="J652">
        <v>2.89</v>
      </c>
      <c r="K652">
        <v>0.5</v>
      </c>
      <c r="L652">
        <v>9.6</v>
      </c>
      <c r="M652">
        <v>5</v>
      </c>
    </row>
    <row r="653" spans="1:13" x14ac:dyDescent="0.25">
      <c r="A653">
        <v>652</v>
      </c>
      <c r="B653">
        <v>9.8000000000000007</v>
      </c>
      <c r="C653">
        <v>0.88</v>
      </c>
      <c r="D653">
        <v>0.25</v>
      </c>
      <c r="E653">
        <v>2.5</v>
      </c>
      <c r="F653">
        <v>0.104</v>
      </c>
      <c r="G653">
        <v>35</v>
      </c>
      <c r="H653">
        <v>155</v>
      </c>
      <c r="I653">
        <v>1.0009999999999999</v>
      </c>
      <c r="J653">
        <v>3.41</v>
      </c>
      <c r="K653">
        <v>0.67</v>
      </c>
      <c r="L653">
        <v>11.2</v>
      </c>
      <c r="M653">
        <v>5</v>
      </c>
    </row>
    <row r="654" spans="1:13" x14ac:dyDescent="0.25">
      <c r="A654">
        <v>653</v>
      </c>
      <c r="B654">
        <v>15.9</v>
      </c>
      <c r="C654">
        <v>0.36</v>
      </c>
      <c r="D654">
        <v>0.65</v>
      </c>
      <c r="E654">
        <v>7.5</v>
      </c>
      <c r="F654">
        <v>9.6000000000000002E-2</v>
      </c>
      <c r="G654">
        <v>22</v>
      </c>
      <c r="H654">
        <v>71</v>
      </c>
      <c r="I654">
        <v>0.99760000000000004</v>
      </c>
      <c r="J654">
        <v>2.98</v>
      </c>
      <c r="K654">
        <v>0.84</v>
      </c>
      <c r="L654">
        <v>14.9</v>
      </c>
      <c r="M654">
        <v>5</v>
      </c>
    </row>
    <row r="655" spans="1:13" x14ac:dyDescent="0.25">
      <c r="A655">
        <v>654</v>
      </c>
      <c r="B655">
        <v>9.4</v>
      </c>
      <c r="C655">
        <v>0.33</v>
      </c>
      <c r="D655">
        <v>0.59</v>
      </c>
      <c r="E655">
        <v>2.8</v>
      </c>
      <c r="F655">
        <v>7.9000000000000001E-2</v>
      </c>
      <c r="G655">
        <v>9</v>
      </c>
      <c r="H655">
        <v>30</v>
      </c>
      <c r="I655">
        <v>0.99760000000000004</v>
      </c>
      <c r="J655">
        <v>3.12</v>
      </c>
      <c r="K655">
        <v>0.54</v>
      </c>
      <c r="L655">
        <v>12</v>
      </c>
      <c r="M655">
        <v>6</v>
      </c>
    </row>
    <row r="656" spans="1:13" x14ac:dyDescent="0.25">
      <c r="A656">
        <v>655</v>
      </c>
      <c r="B656">
        <v>8.6</v>
      </c>
      <c r="C656">
        <v>0.47</v>
      </c>
      <c r="D656">
        <v>0.47</v>
      </c>
      <c r="E656">
        <v>2.4</v>
      </c>
      <c r="F656">
        <v>7.3999999999999996E-2</v>
      </c>
      <c r="G656">
        <v>7</v>
      </c>
      <c r="H656">
        <v>29</v>
      </c>
      <c r="I656">
        <v>0.99790000000000001</v>
      </c>
      <c r="J656">
        <v>3.08</v>
      </c>
      <c r="K656">
        <v>0.46</v>
      </c>
      <c r="L656">
        <v>9.5</v>
      </c>
      <c r="M656">
        <v>5</v>
      </c>
    </row>
    <row r="657" spans="1:13" x14ac:dyDescent="0.25">
      <c r="A657">
        <v>656</v>
      </c>
      <c r="B657">
        <v>9.6999999999999993</v>
      </c>
      <c r="C657">
        <v>0.55000000000000004</v>
      </c>
      <c r="D657">
        <v>0.17</v>
      </c>
      <c r="E657">
        <v>2.9</v>
      </c>
      <c r="F657">
        <v>8.6999999999999994E-2</v>
      </c>
      <c r="G657">
        <v>20</v>
      </c>
      <c r="H657">
        <v>53</v>
      </c>
      <c r="I657">
        <v>1.0004</v>
      </c>
      <c r="J657">
        <v>3.14</v>
      </c>
      <c r="K657">
        <v>0.61</v>
      </c>
      <c r="L657">
        <v>9.4</v>
      </c>
      <c r="M657">
        <v>5</v>
      </c>
    </row>
    <row r="658" spans="1:13" x14ac:dyDescent="0.25">
      <c r="A658">
        <v>657</v>
      </c>
      <c r="B658">
        <v>10.7</v>
      </c>
      <c r="C658">
        <v>0.43</v>
      </c>
      <c r="D658">
        <v>0.39</v>
      </c>
      <c r="E658">
        <v>2.2000000000000002</v>
      </c>
      <c r="F658">
        <v>0.106</v>
      </c>
      <c r="G658">
        <v>8</v>
      </c>
      <c r="H658">
        <v>32</v>
      </c>
      <c r="I658">
        <v>0.99860000000000004</v>
      </c>
      <c r="J658">
        <v>2.89</v>
      </c>
      <c r="K658">
        <v>0.5</v>
      </c>
      <c r="L658">
        <v>9.6</v>
      </c>
      <c r="M658">
        <v>5</v>
      </c>
    </row>
    <row r="659" spans="1:13" x14ac:dyDescent="0.25">
      <c r="A659">
        <v>658</v>
      </c>
      <c r="B659">
        <v>12</v>
      </c>
      <c r="C659">
        <v>0.5</v>
      </c>
      <c r="D659">
        <v>0.59</v>
      </c>
      <c r="E659">
        <v>1.4</v>
      </c>
      <c r="F659">
        <v>7.2999999999999995E-2</v>
      </c>
      <c r="G659">
        <v>23</v>
      </c>
      <c r="H659">
        <v>42</v>
      </c>
      <c r="I659">
        <v>0.998</v>
      </c>
      <c r="J659">
        <v>2.92</v>
      </c>
      <c r="K659">
        <v>0.68</v>
      </c>
      <c r="L659">
        <v>10.5</v>
      </c>
      <c r="M659">
        <v>7</v>
      </c>
    </row>
    <row r="660" spans="1:13" x14ac:dyDescent="0.25">
      <c r="A660">
        <v>659</v>
      </c>
      <c r="B660">
        <v>7.2</v>
      </c>
      <c r="C660">
        <v>0.52</v>
      </c>
      <c r="D660">
        <v>7.0000000000000007E-2</v>
      </c>
      <c r="E660">
        <v>1.4</v>
      </c>
      <c r="F660">
        <v>7.3999999999999996E-2</v>
      </c>
      <c r="G660">
        <v>5</v>
      </c>
      <c r="H660">
        <v>20</v>
      </c>
      <c r="I660">
        <v>0.99729999999999996</v>
      </c>
      <c r="J660">
        <v>3.32</v>
      </c>
      <c r="K660">
        <v>0.81</v>
      </c>
      <c r="L660">
        <v>9.6</v>
      </c>
      <c r="M660">
        <v>6</v>
      </c>
    </row>
    <row r="661" spans="1:13" x14ac:dyDescent="0.25">
      <c r="A661">
        <v>660</v>
      </c>
      <c r="B661">
        <v>7.1</v>
      </c>
      <c r="C661">
        <v>0.84</v>
      </c>
      <c r="D661">
        <v>0.02</v>
      </c>
      <c r="E661">
        <v>4.4000000000000004</v>
      </c>
      <c r="F661">
        <v>9.6000000000000002E-2</v>
      </c>
      <c r="G661">
        <v>5</v>
      </c>
      <c r="H661">
        <v>13</v>
      </c>
      <c r="I661">
        <v>0.997</v>
      </c>
      <c r="J661">
        <v>3.41</v>
      </c>
      <c r="K661">
        <v>0.56999999999999995</v>
      </c>
      <c r="L661">
        <v>11</v>
      </c>
      <c r="M661">
        <v>4</v>
      </c>
    </row>
    <row r="662" spans="1:13" x14ac:dyDescent="0.25">
      <c r="A662">
        <v>661</v>
      </c>
      <c r="B662">
        <v>7.2</v>
      </c>
      <c r="C662">
        <v>0.52</v>
      </c>
      <c r="D662">
        <v>7.0000000000000007E-2</v>
      </c>
      <c r="E662">
        <v>1.4</v>
      </c>
      <c r="F662">
        <v>7.3999999999999996E-2</v>
      </c>
      <c r="G662">
        <v>5</v>
      </c>
      <c r="H662">
        <v>20</v>
      </c>
      <c r="I662">
        <v>0.99729999999999996</v>
      </c>
      <c r="J662">
        <v>3.32</v>
      </c>
      <c r="K662">
        <v>0.81</v>
      </c>
      <c r="L662">
        <v>9.6</v>
      </c>
      <c r="M662">
        <v>6</v>
      </c>
    </row>
    <row r="663" spans="1:13" x14ac:dyDescent="0.25">
      <c r="A663">
        <v>662</v>
      </c>
      <c r="B663">
        <v>7.5</v>
      </c>
      <c r="C663">
        <v>0.42</v>
      </c>
      <c r="D663">
        <v>0.31</v>
      </c>
      <c r="E663">
        <v>1.6</v>
      </c>
      <c r="F663">
        <v>0.08</v>
      </c>
      <c r="G663">
        <v>15</v>
      </c>
      <c r="H663">
        <v>42</v>
      </c>
      <c r="I663">
        <v>0.99780000000000002</v>
      </c>
      <c r="J663">
        <v>3.31</v>
      </c>
      <c r="K663">
        <v>0.64</v>
      </c>
      <c r="L663">
        <v>9</v>
      </c>
      <c r="M663">
        <v>5</v>
      </c>
    </row>
    <row r="664" spans="1:13" x14ac:dyDescent="0.25">
      <c r="A664">
        <v>663</v>
      </c>
      <c r="B664">
        <v>7.2</v>
      </c>
      <c r="C664">
        <v>0.56999999999999995</v>
      </c>
      <c r="D664">
        <v>0.06</v>
      </c>
      <c r="E664">
        <v>1.6</v>
      </c>
      <c r="F664">
        <v>7.5999999999999998E-2</v>
      </c>
      <c r="G664">
        <v>9</v>
      </c>
      <c r="H664">
        <v>27</v>
      </c>
      <c r="I664">
        <v>0.99719999999999998</v>
      </c>
      <c r="J664">
        <v>3.36</v>
      </c>
      <c r="K664">
        <v>0.7</v>
      </c>
      <c r="L664">
        <v>9.6</v>
      </c>
      <c r="M664">
        <v>6</v>
      </c>
    </row>
    <row r="665" spans="1:13" x14ac:dyDescent="0.25">
      <c r="A665">
        <v>664</v>
      </c>
      <c r="B665">
        <v>10.1</v>
      </c>
      <c r="C665">
        <v>0.28000000000000003</v>
      </c>
      <c r="D665">
        <v>0.46</v>
      </c>
      <c r="E665">
        <v>1.8</v>
      </c>
      <c r="F665">
        <v>0.05</v>
      </c>
      <c r="G665">
        <v>5</v>
      </c>
      <c r="H665">
        <v>13</v>
      </c>
      <c r="I665">
        <v>0.99739999999999995</v>
      </c>
      <c r="J665">
        <v>3.04</v>
      </c>
      <c r="K665">
        <v>0.79</v>
      </c>
      <c r="L665">
        <v>10.199999999999999</v>
      </c>
      <c r="M665">
        <v>6</v>
      </c>
    </row>
    <row r="666" spans="1:13" x14ac:dyDescent="0.25">
      <c r="A666">
        <v>665</v>
      </c>
      <c r="B666">
        <v>12.1</v>
      </c>
      <c r="C666">
        <v>0.4</v>
      </c>
      <c r="D666">
        <v>0.52</v>
      </c>
      <c r="E666">
        <v>2</v>
      </c>
      <c r="F666">
        <v>9.1999999999999998E-2</v>
      </c>
      <c r="G666">
        <v>15</v>
      </c>
      <c r="H666">
        <v>54</v>
      </c>
      <c r="I666">
        <v>1</v>
      </c>
      <c r="J666">
        <v>3.03</v>
      </c>
      <c r="K666">
        <v>0.66</v>
      </c>
      <c r="L666">
        <v>10.199999999999999</v>
      </c>
      <c r="M666">
        <v>5</v>
      </c>
    </row>
    <row r="667" spans="1:13" x14ac:dyDescent="0.25">
      <c r="A667">
        <v>666</v>
      </c>
      <c r="B667">
        <v>9.4</v>
      </c>
      <c r="C667">
        <v>0.59</v>
      </c>
      <c r="D667">
        <v>0.14000000000000001</v>
      </c>
      <c r="E667">
        <v>2</v>
      </c>
      <c r="F667">
        <v>8.4000000000000005E-2</v>
      </c>
      <c r="G667">
        <v>25</v>
      </c>
      <c r="H667">
        <v>48</v>
      </c>
      <c r="I667">
        <v>0.99809999999999999</v>
      </c>
      <c r="J667">
        <v>3.14</v>
      </c>
      <c r="K667">
        <v>0.56000000000000005</v>
      </c>
      <c r="L667">
        <v>9.6999999999999993</v>
      </c>
      <c r="M667">
        <v>5</v>
      </c>
    </row>
    <row r="668" spans="1:13" x14ac:dyDescent="0.25">
      <c r="A668">
        <v>667</v>
      </c>
      <c r="B668">
        <v>8.3000000000000007</v>
      </c>
      <c r="C668">
        <v>0.49</v>
      </c>
      <c r="D668">
        <v>0.36</v>
      </c>
      <c r="E668">
        <v>1.8</v>
      </c>
      <c r="F668">
        <v>0.222</v>
      </c>
      <c r="G668">
        <v>6</v>
      </c>
      <c r="H668">
        <v>16</v>
      </c>
      <c r="I668">
        <v>0.998</v>
      </c>
      <c r="J668">
        <v>3.18</v>
      </c>
      <c r="K668">
        <v>0.6</v>
      </c>
      <c r="L668">
        <v>9.5</v>
      </c>
      <c r="M668">
        <v>6</v>
      </c>
    </row>
    <row r="669" spans="1:13" x14ac:dyDescent="0.25">
      <c r="A669">
        <v>668</v>
      </c>
      <c r="B669">
        <v>11.3</v>
      </c>
      <c r="C669">
        <v>0.34</v>
      </c>
      <c r="D669">
        <v>0.45</v>
      </c>
      <c r="E669">
        <v>2</v>
      </c>
      <c r="F669">
        <v>8.1999999999999906E-2</v>
      </c>
      <c r="G669">
        <v>6</v>
      </c>
      <c r="H669">
        <v>15</v>
      </c>
      <c r="I669">
        <v>0.99880000000000002</v>
      </c>
      <c r="J669">
        <v>2.94</v>
      </c>
      <c r="K669">
        <v>0.66</v>
      </c>
      <c r="L669">
        <v>9.1999999999999993</v>
      </c>
      <c r="M669">
        <v>6</v>
      </c>
    </row>
    <row r="670" spans="1:13" x14ac:dyDescent="0.25">
      <c r="A670">
        <v>669</v>
      </c>
      <c r="B670">
        <v>10</v>
      </c>
      <c r="C670">
        <v>0.73</v>
      </c>
      <c r="D670">
        <v>0.43</v>
      </c>
      <c r="E670">
        <v>2.2999999999999998</v>
      </c>
      <c r="F670">
        <v>5.8999999999999997E-2</v>
      </c>
      <c r="G670">
        <v>15</v>
      </c>
      <c r="H670">
        <v>31</v>
      </c>
      <c r="I670">
        <v>0.99660000000000004</v>
      </c>
      <c r="J670">
        <v>3.15</v>
      </c>
      <c r="K670">
        <v>0.56999999999999995</v>
      </c>
      <c r="L670">
        <v>11</v>
      </c>
      <c r="M670">
        <v>5</v>
      </c>
    </row>
    <row r="671" spans="1:13" x14ac:dyDescent="0.25">
      <c r="A671">
        <v>670</v>
      </c>
      <c r="B671">
        <v>11.3</v>
      </c>
      <c r="C671">
        <v>0.34</v>
      </c>
      <c r="D671">
        <v>0.45</v>
      </c>
      <c r="E671">
        <v>2</v>
      </c>
      <c r="F671">
        <v>8.1999999999999906E-2</v>
      </c>
      <c r="G671">
        <v>6</v>
      </c>
      <c r="H671">
        <v>15</v>
      </c>
      <c r="I671">
        <v>0.99880000000000002</v>
      </c>
      <c r="J671">
        <v>2.94</v>
      </c>
      <c r="K671">
        <v>0.66</v>
      </c>
      <c r="L671">
        <v>9.1999999999999993</v>
      </c>
      <c r="M671">
        <v>6</v>
      </c>
    </row>
    <row r="672" spans="1:13" x14ac:dyDescent="0.25">
      <c r="A672">
        <v>671</v>
      </c>
      <c r="B672">
        <v>6.9</v>
      </c>
      <c r="C672">
        <v>0.4</v>
      </c>
      <c r="D672">
        <v>0.24</v>
      </c>
      <c r="E672">
        <v>2.5</v>
      </c>
      <c r="F672">
        <v>8.3000000000000004E-2</v>
      </c>
      <c r="G672">
        <v>30</v>
      </c>
      <c r="H672">
        <v>45</v>
      </c>
      <c r="I672">
        <v>0.99590000000000001</v>
      </c>
      <c r="J672">
        <v>3.26</v>
      </c>
      <c r="K672">
        <v>0.57999999999999996</v>
      </c>
      <c r="L672">
        <v>10</v>
      </c>
      <c r="M672">
        <v>5</v>
      </c>
    </row>
    <row r="673" spans="1:13" x14ac:dyDescent="0.25">
      <c r="A673">
        <v>672</v>
      </c>
      <c r="B673">
        <v>8.1999999999999993</v>
      </c>
      <c r="C673">
        <v>0.73</v>
      </c>
      <c r="D673">
        <v>0.21</v>
      </c>
      <c r="E673">
        <v>1.7</v>
      </c>
      <c r="F673">
        <v>7.3999999999999996E-2</v>
      </c>
      <c r="G673">
        <v>5</v>
      </c>
      <c r="H673">
        <v>13</v>
      </c>
      <c r="I673">
        <v>0.99680000000000002</v>
      </c>
      <c r="J673">
        <v>3.2</v>
      </c>
      <c r="K673">
        <v>0.52</v>
      </c>
      <c r="L673">
        <v>9.5</v>
      </c>
      <c r="M673">
        <v>5</v>
      </c>
    </row>
    <row r="674" spans="1:13" x14ac:dyDescent="0.25">
      <c r="A674">
        <v>673</v>
      </c>
      <c r="B674">
        <v>9.8000000000000007</v>
      </c>
      <c r="C674">
        <v>1.24</v>
      </c>
      <c r="D674">
        <v>0.34</v>
      </c>
      <c r="E674">
        <v>2</v>
      </c>
      <c r="F674">
        <v>7.9000000000000001E-2</v>
      </c>
      <c r="G674">
        <v>32</v>
      </c>
      <c r="H674">
        <v>151</v>
      </c>
      <c r="I674">
        <v>0.998</v>
      </c>
      <c r="J674">
        <v>3.15</v>
      </c>
      <c r="K674">
        <v>0.53</v>
      </c>
      <c r="L674">
        <v>9.5</v>
      </c>
      <c r="M674">
        <v>5</v>
      </c>
    </row>
    <row r="675" spans="1:13" x14ac:dyDescent="0.25">
      <c r="A675">
        <v>674</v>
      </c>
      <c r="B675">
        <v>8.1999999999999993</v>
      </c>
      <c r="C675">
        <v>0.73</v>
      </c>
      <c r="D675">
        <v>0.21</v>
      </c>
      <c r="E675">
        <v>1.7</v>
      </c>
      <c r="F675">
        <v>7.3999999999999996E-2</v>
      </c>
      <c r="G675">
        <v>5</v>
      </c>
      <c r="H675">
        <v>13</v>
      </c>
      <c r="I675">
        <v>0.99680000000000002</v>
      </c>
      <c r="J675">
        <v>3.2</v>
      </c>
      <c r="K675">
        <v>0.52</v>
      </c>
      <c r="L675">
        <v>9.5</v>
      </c>
      <c r="M675">
        <v>5</v>
      </c>
    </row>
    <row r="676" spans="1:13" x14ac:dyDescent="0.25">
      <c r="A676">
        <v>675</v>
      </c>
      <c r="B676">
        <v>10.8</v>
      </c>
      <c r="C676">
        <v>0.4</v>
      </c>
      <c r="D676">
        <v>0.41</v>
      </c>
      <c r="E676">
        <v>2.2000000000000002</v>
      </c>
      <c r="F676">
        <v>8.4000000000000005E-2</v>
      </c>
      <c r="G676">
        <v>7</v>
      </c>
      <c r="H676">
        <v>17</v>
      </c>
      <c r="I676">
        <v>0.99839999999999995</v>
      </c>
      <c r="J676">
        <v>3.08</v>
      </c>
      <c r="K676">
        <v>0.67</v>
      </c>
      <c r="L676">
        <v>9.3000000000000007</v>
      </c>
      <c r="M676">
        <v>6</v>
      </c>
    </row>
    <row r="677" spans="1:13" x14ac:dyDescent="0.25">
      <c r="A677">
        <v>676</v>
      </c>
      <c r="B677">
        <v>9.3000000000000007</v>
      </c>
      <c r="C677">
        <v>0.41</v>
      </c>
      <c r="D677">
        <v>0.39</v>
      </c>
      <c r="E677">
        <v>2.2000000000000002</v>
      </c>
      <c r="F677">
        <v>6.4000000000000001E-2</v>
      </c>
      <c r="G677">
        <v>12</v>
      </c>
      <c r="H677">
        <v>31</v>
      </c>
      <c r="I677">
        <v>0.99839999999999995</v>
      </c>
      <c r="J677">
        <v>3.26</v>
      </c>
      <c r="K677">
        <v>0.65</v>
      </c>
      <c r="L677">
        <v>10.199999999999999</v>
      </c>
      <c r="M677">
        <v>5</v>
      </c>
    </row>
    <row r="678" spans="1:13" x14ac:dyDescent="0.25">
      <c r="A678">
        <v>677</v>
      </c>
      <c r="B678">
        <v>10.8</v>
      </c>
      <c r="C678">
        <v>0.4</v>
      </c>
      <c r="D678">
        <v>0.41</v>
      </c>
      <c r="E678">
        <v>2.2000000000000002</v>
      </c>
      <c r="F678">
        <v>8.4000000000000005E-2</v>
      </c>
      <c r="G678">
        <v>7</v>
      </c>
      <c r="H678">
        <v>17</v>
      </c>
      <c r="I678">
        <v>0.99839999999999995</v>
      </c>
      <c r="J678">
        <v>3.08</v>
      </c>
      <c r="K678">
        <v>0.67</v>
      </c>
      <c r="L678">
        <v>9.3000000000000007</v>
      </c>
      <c r="M678">
        <v>6</v>
      </c>
    </row>
    <row r="679" spans="1:13" x14ac:dyDescent="0.25">
      <c r="A679">
        <v>678</v>
      </c>
      <c r="B679">
        <v>8.6</v>
      </c>
      <c r="C679">
        <v>0.8</v>
      </c>
      <c r="D679">
        <v>0.11</v>
      </c>
      <c r="E679">
        <v>2.2999999999999998</v>
      </c>
      <c r="F679">
        <v>8.4000000000000005E-2</v>
      </c>
      <c r="G679">
        <v>12</v>
      </c>
      <c r="H679">
        <v>31</v>
      </c>
      <c r="I679">
        <v>0.99790000000000001</v>
      </c>
      <c r="J679">
        <v>3.4</v>
      </c>
      <c r="K679">
        <v>0.48</v>
      </c>
      <c r="L679">
        <v>9.9</v>
      </c>
      <c r="M679">
        <v>5</v>
      </c>
    </row>
    <row r="680" spans="1:13" x14ac:dyDescent="0.25">
      <c r="A680">
        <v>679</v>
      </c>
      <c r="B680">
        <v>8.3000000000000007</v>
      </c>
      <c r="C680">
        <v>0.78</v>
      </c>
      <c r="D680">
        <v>0.1</v>
      </c>
      <c r="E680">
        <v>2.6</v>
      </c>
      <c r="F680">
        <v>8.1000000000000003E-2</v>
      </c>
      <c r="G680">
        <v>45</v>
      </c>
      <c r="H680">
        <v>87</v>
      </c>
      <c r="I680">
        <v>0.99829999999999997</v>
      </c>
      <c r="J680">
        <v>3.48</v>
      </c>
      <c r="K680">
        <v>0.53</v>
      </c>
      <c r="L680">
        <v>10</v>
      </c>
      <c r="M680">
        <v>5</v>
      </c>
    </row>
    <row r="681" spans="1:13" x14ac:dyDescent="0.25">
      <c r="A681">
        <v>680</v>
      </c>
      <c r="B681">
        <v>10.8</v>
      </c>
      <c r="C681">
        <v>0.26</v>
      </c>
      <c r="D681">
        <v>0.45</v>
      </c>
      <c r="E681">
        <v>3.3</v>
      </c>
      <c r="F681">
        <v>0.06</v>
      </c>
      <c r="G681">
        <v>20</v>
      </c>
      <c r="H681">
        <v>49</v>
      </c>
      <c r="I681">
        <v>0.99719999999999998</v>
      </c>
      <c r="J681">
        <v>3.13</v>
      </c>
      <c r="K681">
        <v>0.54</v>
      </c>
      <c r="L681">
        <v>9.6</v>
      </c>
      <c r="M681">
        <v>5</v>
      </c>
    </row>
    <row r="682" spans="1:13" x14ac:dyDescent="0.25">
      <c r="A682">
        <v>681</v>
      </c>
      <c r="B682">
        <v>13.3</v>
      </c>
      <c r="C682">
        <v>0.43</v>
      </c>
      <c r="D682">
        <v>0.57999999999999996</v>
      </c>
      <c r="E682">
        <v>1.9</v>
      </c>
      <c r="F682">
        <v>7.0000000000000007E-2</v>
      </c>
      <c r="G682">
        <v>15</v>
      </c>
      <c r="H682">
        <v>40</v>
      </c>
      <c r="I682">
        <v>1.0004</v>
      </c>
      <c r="J682">
        <v>3.06</v>
      </c>
      <c r="K682">
        <v>0.49</v>
      </c>
      <c r="L682">
        <v>9</v>
      </c>
      <c r="M682">
        <v>5</v>
      </c>
    </row>
    <row r="683" spans="1:13" x14ac:dyDescent="0.25">
      <c r="A683">
        <v>682</v>
      </c>
      <c r="B683">
        <v>8</v>
      </c>
      <c r="C683">
        <v>0.45</v>
      </c>
      <c r="D683">
        <v>0.23</v>
      </c>
      <c r="E683">
        <v>2.2000000000000002</v>
      </c>
      <c r="F683">
        <v>9.4E-2</v>
      </c>
      <c r="G683">
        <v>16</v>
      </c>
      <c r="H683">
        <v>29</v>
      </c>
      <c r="I683">
        <v>0.99619999999999997</v>
      </c>
      <c r="J683">
        <v>3.21</v>
      </c>
      <c r="K683">
        <v>0.49</v>
      </c>
      <c r="L683">
        <v>10.199999999999999</v>
      </c>
      <c r="M683">
        <v>6</v>
      </c>
    </row>
    <row r="684" spans="1:13" x14ac:dyDescent="0.25">
      <c r="A684">
        <v>683</v>
      </c>
      <c r="B684">
        <v>8.5</v>
      </c>
      <c r="C684">
        <v>0.46</v>
      </c>
      <c r="D684">
        <v>0.31</v>
      </c>
      <c r="E684">
        <v>2.25</v>
      </c>
      <c r="F684">
        <v>7.8E-2</v>
      </c>
      <c r="G684">
        <v>32</v>
      </c>
      <c r="H684">
        <v>58</v>
      </c>
      <c r="I684">
        <v>0.998</v>
      </c>
      <c r="J684">
        <v>3.33</v>
      </c>
      <c r="K684">
        <v>0.54</v>
      </c>
      <c r="L684">
        <v>9.8000000000000007</v>
      </c>
      <c r="M684">
        <v>5</v>
      </c>
    </row>
    <row r="685" spans="1:13" x14ac:dyDescent="0.25">
      <c r="A685">
        <v>684</v>
      </c>
      <c r="B685">
        <v>8.1</v>
      </c>
      <c r="C685">
        <v>0.78</v>
      </c>
      <c r="D685">
        <v>0.23</v>
      </c>
      <c r="E685">
        <v>2.6</v>
      </c>
      <c r="F685">
        <v>5.8999999999999997E-2</v>
      </c>
      <c r="G685">
        <v>5</v>
      </c>
      <c r="H685">
        <v>15</v>
      </c>
      <c r="I685">
        <v>0.997</v>
      </c>
      <c r="J685">
        <v>3.37</v>
      </c>
      <c r="K685">
        <v>0.56000000000000005</v>
      </c>
      <c r="L685">
        <v>11.3</v>
      </c>
      <c r="M685">
        <v>5</v>
      </c>
    </row>
    <row r="686" spans="1:13" x14ac:dyDescent="0.25">
      <c r="A686">
        <v>685</v>
      </c>
      <c r="B686">
        <v>9.8000000000000007</v>
      </c>
      <c r="C686">
        <v>0.98</v>
      </c>
      <c r="D686">
        <v>0.32</v>
      </c>
      <c r="E686">
        <v>2.2999999999999998</v>
      </c>
      <c r="F686">
        <v>7.8E-2</v>
      </c>
      <c r="G686">
        <v>35</v>
      </c>
      <c r="H686">
        <v>152</v>
      </c>
      <c r="I686">
        <v>0.998</v>
      </c>
      <c r="J686">
        <v>3.25</v>
      </c>
      <c r="K686">
        <v>0.48</v>
      </c>
      <c r="L686">
        <v>9.4</v>
      </c>
      <c r="M686">
        <v>5</v>
      </c>
    </row>
    <row r="687" spans="1:13" x14ac:dyDescent="0.25">
      <c r="A687">
        <v>686</v>
      </c>
      <c r="B687">
        <v>8.1</v>
      </c>
      <c r="C687">
        <v>0.78</v>
      </c>
      <c r="D687">
        <v>0.23</v>
      </c>
      <c r="E687">
        <v>2.6</v>
      </c>
      <c r="F687">
        <v>5.8999999999999997E-2</v>
      </c>
      <c r="G687">
        <v>5</v>
      </c>
      <c r="H687">
        <v>15</v>
      </c>
      <c r="I687">
        <v>0.997</v>
      </c>
      <c r="J687">
        <v>3.37</v>
      </c>
      <c r="K687">
        <v>0.56000000000000005</v>
      </c>
      <c r="L687">
        <v>11.3</v>
      </c>
      <c r="M687">
        <v>5</v>
      </c>
    </row>
    <row r="688" spans="1:13" x14ac:dyDescent="0.25">
      <c r="A688">
        <v>687</v>
      </c>
      <c r="B688">
        <v>7.1</v>
      </c>
      <c r="C688">
        <v>0.65</v>
      </c>
      <c r="D688">
        <v>0.18</v>
      </c>
      <c r="E688">
        <v>1.8</v>
      </c>
      <c r="F688">
        <v>7.0000000000000007E-2</v>
      </c>
      <c r="G688">
        <v>13</v>
      </c>
      <c r="H688">
        <v>40</v>
      </c>
      <c r="I688">
        <v>0.997</v>
      </c>
      <c r="J688">
        <v>3.44</v>
      </c>
      <c r="K688">
        <v>0.6</v>
      </c>
      <c r="L688">
        <v>9.1</v>
      </c>
      <c r="M688">
        <v>5</v>
      </c>
    </row>
    <row r="689" spans="1:13" x14ac:dyDescent="0.25">
      <c r="A689">
        <v>688</v>
      </c>
      <c r="B689">
        <v>9.1</v>
      </c>
      <c r="C689">
        <v>0.64</v>
      </c>
      <c r="D689">
        <v>0.23</v>
      </c>
      <c r="E689">
        <v>3.1</v>
      </c>
      <c r="F689">
        <v>9.5000000000000001E-2</v>
      </c>
      <c r="G689">
        <v>13</v>
      </c>
      <c r="H689">
        <v>38</v>
      </c>
      <c r="I689">
        <v>0.99980000000000002</v>
      </c>
      <c r="J689">
        <v>3.28</v>
      </c>
      <c r="K689">
        <v>0.59</v>
      </c>
      <c r="L689">
        <v>9.6999999999999993</v>
      </c>
      <c r="M689">
        <v>5</v>
      </c>
    </row>
    <row r="690" spans="1:13" x14ac:dyDescent="0.25">
      <c r="A690">
        <v>689</v>
      </c>
      <c r="B690">
        <v>7.7</v>
      </c>
      <c r="C690">
        <v>0.66</v>
      </c>
      <c r="D690">
        <v>0.04</v>
      </c>
      <c r="E690">
        <v>1.6</v>
      </c>
      <c r="F690">
        <v>3.9E-2</v>
      </c>
      <c r="G690">
        <v>4</v>
      </c>
      <c r="H690">
        <v>9</v>
      </c>
      <c r="I690">
        <v>0.99619999999999997</v>
      </c>
      <c r="J690">
        <v>3.4</v>
      </c>
      <c r="K690">
        <v>0.47</v>
      </c>
      <c r="L690">
        <v>9.4</v>
      </c>
      <c r="M690">
        <v>5</v>
      </c>
    </row>
    <row r="691" spans="1:13" x14ac:dyDescent="0.25">
      <c r="A691">
        <v>690</v>
      </c>
      <c r="B691">
        <v>8.1</v>
      </c>
      <c r="C691">
        <v>0.38</v>
      </c>
      <c r="D691">
        <v>0.48</v>
      </c>
      <c r="E691">
        <v>1.8</v>
      </c>
      <c r="F691">
        <v>0.157</v>
      </c>
      <c r="G691">
        <v>5</v>
      </c>
      <c r="H691">
        <v>17</v>
      </c>
      <c r="I691">
        <v>0.99760000000000004</v>
      </c>
      <c r="J691">
        <v>3.3</v>
      </c>
      <c r="K691">
        <v>1.05</v>
      </c>
      <c r="L691">
        <v>9.4</v>
      </c>
      <c r="M691">
        <v>5</v>
      </c>
    </row>
    <row r="692" spans="1:13" x14ac:dyDescent="0.25">
      <c r="A692">
        <v>691</v>
      </c>
      <c r="B692">
        <v>7.4</v>
      </c>
      <c r="C692">
        <v>1.1850000000000001</v>
      </c>
      <c r="D692">
        <v>0</v>
      </c>
      <c r="E692">
        <v>4.25</v>
      </c>
      <c r="F692">
        <v>9.6999999999999906E-2</v>
      </c>
      <c r="G692">
        <v>5</v>
      </c>
      <c r="H692">
        <v>14</v>
      </c>
      <c r="I692">
        <v>0.99660000000000004</v>
      </c>
      <c r="J692">
        <v>3.63</v>
      </c>
      <c r="K692">
        <v>0.54</v>
      </c>
      <c r="L692">
        <v>10.7</v>
      </c>
      <c r="M692">
        <v>3</v>
      </c>
    </row>
    <row r="693" spans="1:13" x14ac:dyDescent="0.25">
      <c r="A693">
        <v>692</v>
      </c>
      <c r="B693">
        <v>9.1999999999999993</v>
      </c>
      <c r="C693">
        <v>0.92</v>
      </c>
      <c r="D693">
        <v>0.24</v>
      </c>
      <c r="E693">
        <v>2.6</v>
      </c>
      <c r="F693">
        <v>8.6999999999999994E-2</v>
      </c>
      <c r="G693">
        <v>12</v>
      </c>
      <c r="H693">
        <v>93</v>
      </c>
      <c r="I693">
        <v>0.99980000000000002</v>
      </c>
      <c r="J693">
        <v>3.48</v>
      </c>
      <c r="K693">
        <v>0.54</v>
      </c>
      <c r="L693">
        <v>9.8000000000000007</v>
      </c>
      <c r="M693">
        <v>5</v>
      </c>
    </row>
    <row r="694" spans="1:13" x14ac:dyDescent="0.25">
      <c r="A694">
        <v>693</v>
      </c>
      <c r="B694">
        <v>8.6</v>
      </c>
      <c r="C694">
        <v>0.49</v>
      </c>
      <c r="D694">
        <v>0.51</v>
      </c>
      <c r="E694">
        <v>2</v>
      </c>
      <c r="F694">
        <v>0.42199999999999999</v>
      </c>
      <c r="G694">
        <v>16</v>
      </c>
      <c r="H694">
        <v>62</v>
      </c>
      <c r="I694">
        <v>0.99790000000000001</v>
      </c>
      <c r="J694">
        <v>3.03</v>
      </c>
      <c r="K694">
        <v>1.17</v>
      </c>
      <c r="L694">
        <v>9</v>
      </c>
      <c r="M694">
        <v>5</v>
      </c>
    </row>
    <row r="695" spans="1:13" x14ac:dyDescent="0.25">
      <c r="A695">
        <v>694</v>
      </c>
      <c r="B695">
        <v>9</v>
      </c>
      <c r="C695">
        <v>0.48</v>
      </c>
      <c r="D695">
        <v>0.32</v>
      </c>
      <c r="E695">
        <v>2.8</v>
      </c>
      <c r="F695">
        <v>8.4000000000000005E-2</v>
      </c>
      <c r="G695">
        <v>21</v>
      </c>
      <c r="H695">
        <v>122</v>
      </c>
      <c r="I695">
        <v>0.99839999999999995</v>
      </c>
      <c r="J695">
        <v>3.32</v>
      </c>
      <c r="K695">
        <v>0.62</v>
      </c>
      <c r="L695">
        <v>9.4</v>
      </c>
      <c r="M695">
        <v>5</v>
      </c>
    </row>
    <row r="696" spans="1:13" x14ac:dyDescent="0.25">
      <c r="A696">
        <v>695</v>
      </c>
      <c r="B696">
        <v>9</v>
      </c>
      <c r="C696">
        <v>0.47</v>
      </c>
      <c r="D696">
        <v>0.31</v>
      </c>
      <c r="E696">
        <v>2.7</v>
      </c>
      <c r="F696">
        <v>8.4000000000000005E-2</v>
      </c>
      <c r="G696">
        <v>24</v>
      </c>
      <c r="H696">
        <v>125</v>
      </c>
      <c r="I696">
        <v>0.99839999999999995</v>
      </c>
      <c r="J696">
        <v>3.31</v>
      </c>
      <c r="K696">
        <v>0.61</v>
      </c>
      <c r="L696">
        <v>9.4</v>
      </c>
      <c r="M696">
        <v>5</v>
      </c>
    </row>
    <row r="697" spans="1:13" x14ac:dyDescent="0.25">
      <c r="A697">
        <v>696</v>
      </c>
      <c r="B697">
        <v>5.0999999999999996</v>
      </c>
      <c r="C697">
        <v>0.47</v>
      </c>
      <c r="D697">
        <v>0.02</v>
      </c>
      <c r="E697">
        <v>1.3</v>
      </c>
      <c r="F697">
        <v>3.4000000000000002E-2</v>
      </c>
      <c r="G697">
        <v>18</v>
      </c>
      <c r="H697">
        <v>44</v>
      </c>
      <c r="I697">
        <v>0.99209999999999998</v>
      </c>
      <c r="J697">
        <v>3.9</v>
      </c>
      <c r="K697">
        <v>0.62</v>
      </c>
      <c r="L697">
        <v>12.8</v>
      </c>
      <c r="M697">
        <v>6</v>
      </c>
    </row>
    <row r="698" spans="1:13" x14ac:dyDescent="0.25">
      <c r="A698">
        <v>697</v>
      </c>
      <c r="B698">
        <v>7</v>
      </c>
      <c r="C698">
        <v>0.65</v>
      </c>
      <c r="D698">
        <v>0.02</v>
      </c>
      <c r="E698">
        <v>2.1</v>
      </c>
      <c r="F698">
        <v>6.6000000000000003E-2</v>
      </c>
      <c r="G698">
        <v>8</v>
      </c>
      <c r="H698">
        <v>25</v>
      </c>
      <c r="I698">
        <v>0.99719999999999998</v>
      </c>
      <c r="J698">
        <v>3.47</v>
      </c>
      <c r="K698">
        <v>0.67</v>
      </c>
      <c r="L698">
        <v>9.5</v>
      </c>
      <c r="M698">
        <v>6</v>
      </c>
    </row>
    <row r="699" spans="1:13" x14ac:dyDescent="0.25">
      <c r="A699">
        <v>698</v>
      </c>
      <c r="B699">
        <v>7</v>
      </c>
      <c r="C699">
        <v>0.65</v>
      </c>
      <c r="D699">
        <v>0.02</v>
      </c>
      <c r="E699">
        <v>2.1</v>
      </c>
      <c r="F699">
        <v>6.6000000000000003E-2</v>
      </c>
      <c r="G699">
        <v>8</v>
      </c>
      <c r="H699">
        <v>25</v>
      </c>
      <c r="I699">
        <v>0.99719999999999998</v>
      </c>
      <c r="J699">
        <v>3.47</v>
      </c>
      <c r="K699">
        <v>0.67</v>
      </c>
      <c r="L699">
        <v>9.5</v>
      </c>
      <c r="M699">
        <v>6</v>
      </c>
    </row>
    <row r="700" spans="1:13" x14ac:dyDescent="0.25">
      <c r="A700">
        <v>699</v>
      </c>
      <c r="B700">
        <v>9.4</v>
      </c>
      <c r="C700">
        <v>0.61499999999999999</v>
      </c>
      <c r="D700">
        <v>0.28000000000000003</v>
      </c>
      <c r="E700">
        <v>3.2</v>
      </c>
      <c r="F700">
        <v>8.6999999999999994E-2</v>
      </c>
      <c r="G700">
        <v>18</v>
      </c>
      <c r="H700">
        <v>72</v>
      </c>
      <c r="I700">
        <v>1.0001</v>
      </c>
      <c r="J700">
        <v>3.31</v>
      </c>
      <c r="K700">
        <v>0.53</v>
      </c>
      <c r="L700">
        <v>9.6999999999999993</v>
      </c>
      <c r="M700">
        <v>5</v>
      </c>
    </row>
    <row r="701" spans="1:13" x14ac:dyDescent="0.25">
      <c r="A701">
        <v>700</v>
      </c>
      <c r="B701">
        <v>11.8</v>
      </c>
      <c r="C701">
        <v>0.38</v>
      </c>
      <c r="D701">
        <v>0.55000000000000004</v>
      </c>
      <c r="E701">
        <v>2.1</v>
      </c>
      <c r="F701">
        <v>7.0999999999999994E-2</v>
      </c>
      <c r="G701">
        <v>5</v>
      </c>
      <c r="H701">
        <v>19</v>
      </c>
      <c r="I701">
        <v>0.99860000000000004</v>
      </c>
      <c r="J701">
        <v>3.11</v>
      </c>
      <c r="K701">
        <v>0.62</v>
      </c>
      <c r="L701">
        <v>10.8</v>
      </c>
      <c r="M701">
        <v>6</v>
      </c>
    </row>
    <row r="702" spans="1:13" x14ac:dyDescent="0.25">
      <c r="A702">
        <v>701</v>
      </c>
      <c r="B702">
        <v>10.6</v>
      </c>
      <c r="C702">
        <v>1.02</v>
      </c>
      <c r="D702">
        <v>0.43</v>
      </c>
      <c r="E702">
        <v>2.9</v>
      </c>
      <c r="F702">
        <v>7.5999999999999998E-2</v>
      </c>
      <c r="G702">
        <v>26</v>
      </c>
      <c r="H702">
        <v>88</v>
      </c>
      <c r="I702">
        <v>0.99839999999999995</v>
      </c>
      <c r="J702">
        <v>3.08</v>
      </c>
      <c r="K702">
        <v>0.56999999999999995</v>
      </c>
      <c r="L702">
        <v>10.1</v>
      </c>
      <c r="M702">
        <v>6</v>
      </c>
    </row>
    <row r="703" spans="1:13" x14ac:dyDescent="0.25">
      <c r="A703">
        <v>702</v>
      </c>
      <c r="B703">
        <v>7</v>
      </c>
      <c r="C703">
        <v>0.65</v>
      </c>
      <c r="D703">
        <v>0.02</v>
      </c>
      <c r="E703">
        <v>2.1</v>
      </c>
      <c r="F703">
        <v>6.6000000000000003E-2</v>
      </c>
      <c r="G703">
        <v>8</v>
      </c>
      <c r="H703">
        <v>25</v>
      </c>
      <c r="I703">
        <v>0.99719999999999998</v>
      </c>
      <c r="J703">
        <v>3.47</v>
      </c>
      <c r="K703">
        <v>0.67</v>
      </c>
      <c r="L703">
        <v>9.5</v>
      </c>
      <c r="M703">
        <v>6</v>
      </c>
    </row>
    <row r="704" spans="1:13" x14ac:dyDescent="0.25">
      <c r="A704">
        <v>703</v>
      </c>
      <c r="B704">
        <v>7</v>
      </c>
      <c r="C704">
        <v>0.64</v>
      </c>
      <c r="D704">
        <v>0.02</v>
      </c>
      <c r="E704">
        <v>2.1</v>
      </c>
      <c r="F704">
        <v>6.7000000000000004E-2</v>
      </c>
      <c r="G704">
        <v>9</v>
      </c>
      <c r="H704">
        <v>23</v>
      </c>
      <c r="I704">
        <v>0.997</v>
      </c>
      <c r="J704">
        <v>3.47</v>
      </c>
      <c r="K704">
        <v>0.67</v>
      </c>
      <c r="L704">
        <v>9.4</v>
      </c>
      <c r="M704">
        <v>6</v>
      </c>
    </row>
    <row r="705" spans="1:13" x14ac:dyDescent="0.25">
      <c r="A705">
        <v>704</v>
      </c>
      <c r="B705">
        <v>7.5</v>
      </c>
      <c r="C705">
        <v>0.38</v>
      </c>
      <c r="D705">
        <v>0.48</v>
      </c>
      <c r="E705">
        <v>2.6</v>
      </c>
      <c r="F705">
        <v>7.2999999999999995E-2</v>
      </c>
      <c r="G705">
        <v>22</v>
      </c>
      <c r="H705">
        <v>84</v>
      </c>
      <c r="I705">
        <v>0.99719999999999998</v>
      </c>
      <c r="J705">
        <v>3.32</v>
      </c>
      <c r="K705">
        <v>0.7</v>
      </c>
      <c r="L705">
        <v>9.6</v>
      </c>
      <c r="M705">
        <v>4</v>
      </c>
    </row>
    <row r="706" spans="1:13" x14ac:dyDescent="0.25">
      <c r="A706">
        <v>705</v>
      </c>
      <c r="B706">
        <v>9.1</v>
      </c>
      <c r="C706">
        <v>0.76500000000000001</v>
      </c>
      <c r="D706">
        <v>0.04</v>
      </c>
      <c r="E706">
        <v>1.6</v>
      </c>
      <c r="F706">
        <v>7.8E-2</v>
      </c>
      <c r="G706">
        <v>4</v>
      </c>
      <c r="H706">
        <v>14</v>
      </c>
      <c r="I706">
        <v>0.998</v>
      </c>
      <c r="J706">
        <v>3.29</v>
      </c>
      <c r="K706">
        <v>0.54</v>
      </c>
      <c r="L706">
        <v>9.6999999999999993</v>
      </c>
      <c r="M706">
        <v>4</v>
      </c>
    </row>
    <row r="707" spans="1:13" x14ac:dyDescent="0.25">
      <c r="A707">
        <v>706</v>
      </c>
      <c r="B707">
        <v>8.4</v>
      </c>
      <c r="C707">
        <v>1.0349999999999999</v>
      </c>
      <c r="D707">
        <v>0.15</v>
      </c>
      <c r="E707">
        <v>6</v>
      </c>
      <c r="F707">
        <v>7.2999999999999995E-2</v>
      </c>
      <c r="G707">
        <v>11</v>
      </c>
      <c r="H707">
        <v>54</v>
      </c>
      <c r="I707">
        <v>0.999</v>
      </c>
      <c r="J707">
        <v>3.37</v>
      </c>
      <c r="K707">
        <v>0.49</v>
      </c>
      <c r="L707">
        <v>9.9</v>
      </c>
      <c r="M707">
        <v>5</v>
      </c>
    </row>
    <row r="708" spans="1:13" x14ac:dyDescent="0.25">
      <c r="A708">
        <v>707</v>
      </c>
      <c r="B708">
        <v>7</v>
      </c>
      <c r="C708">
        <v>0.78</v>
      </c>
      <c r="D708">
        <v>0.08</v>
      </c>
      <c r="E708">
        <v>2</v>
      </c>
      <c r="F708">
        <v>9.2999999999999999E-2</v>
      </c>
      <c r="G708">
        <v>10</v>
      </c>
      <c r="H708">
        <v>19</v>
      </c>
      <c r="I708">
        <v>0.99560000000000004</v>
      </c>
      <c r="J708">
        <v>3.4</v>
      </c>
      <c r="K708">
        <v>0.47</v>
      </c>
      <c r="L708">
        <v>10</v>
      </c>
      <c r="M708">
        <v>5</v>
      </c>
    </row>
    <row r="709" spans="1:13" x14ac:dyDescent="0.25">
      <c r="A709">
        <v>708</v>
      </c>
      <c r="B709">
        <v>7.4</v>
      </c>
      <c r="C709">
        <v>0.49</v>
      </c>
      <c r="D709">
        <v>0.19</v>
      </c>
      <c r="E709">
        <v>3</v>
      </c>
      <c r="F709">
        <v>7.6999999999999999E-2</v>
      </c>
      <c r="G709">
        <v>16</v>
      </c>
      <c r="H709">
        <v>37</v>
      </c>
      <c r="I709">
        <v>0.99660000000000004</v>
      </c>
      <c r="J709">
        <v>3.37</v>
      </c>
      <c r="K709">
        <v>0.51</v>
      </c>
      <c r="L709">
        <v>10.5</v>
      </c>
      <c r="M709">
        <v>5</v>
      </c>
    </row>
    <row r="710" spans="1:13" x14ac:dyDescent="0.25">
      <c r="A710">
        <v>709</v>
      </c>
      <c r="B710">
        <v>7.8</v>
      </c>
      <c r="C710">
        <v>0.54500000000000004</v>
      </c>
      <c r="D710">
        <v>0.12</v>
      </c>
      <c r="E710">
        <v>2.5</v>
      </c>
      <c r="F710">
        <v>6.8000000000000005E-2</v>
      </c>
      <c r="G710">
        <v>11</v>
      </c>
      <c r="H710">
        <v>35</v>
      </c>
      <c r="I710">
        <v>0.996</v>
      </c>
      <c r="J710">
        <v>3.34</v>
      </c>
      <c r="K710">
        <v>0.61</v>
      </c>
      <c r="L710">
        <v>11.6</v>
      </c>
      <c r="M710">
        <v>6</v>
      </c>
    </row>
    <row r="711" spans="1:13" x14ac:dyDescent="0.25">
      <c r="A711">
        <v>710</v>
      </c>
      <c r="B711">
        <v>9.6999999999999993</v>
      </c>
      <c r="C711">
        <v>0.31</v>
      </c>
      <c r="D711">
        <v>0.47</v>
      </c>
      <c r="E711">
        <v>1.6</v>
      </c>
      <c r="F711">
        <v>6.2E-2</v>
      </c>
      <c r="G711">
        <v>13</v>
      </c>
      <c r="H711">
        <v>33</v>
      </c>
      <c r="I711">
        <v>0.99829999999999997</v>
      </c>
      <c r="J711">
        <v>3.27</v>
      </c>
      <c r="K711">
        <v>0.66</v>
      </c>
      <c r="L711">
        <v>10</v>
      </c>
      <c r="M711">
        <v>6</v>
      </c>
    </row>
    <row r="712" spans="1:13" x14ac:dyDescent="0.25">
      <c r="A712">
        <v>711</v>
      </c>
      <c r="B712">
        <v>10.6</v>
      </c>
      <c r="C712">
        <v>1.0249999999999999</v>
      </c>
      <c r="D712">
        <v>0.43</v>
      </c>
      <c r="E712">
        <v>2.8</v>
      </c>
      <c r="F712">
        <v>0.08</v>
      </c>
      <c r="G712">
        <v>21</v>
      </c>
      <c r="H712">
        <v>84</v>
      </c>
      <c r="I712">
        <v>0.99850000000000005</v>
      </c>
      <c r="J712">
        <v>3.06</v>
      </c>
      <c r="K712">
        <v>0.56999999999999995</v>
      </c>
      <c r="L712">
        <v>10.1</v>
      </c>
      <c r="M712">
        <v>5</v>
      </c>
    </row>
    <row r="713" spans="1:13" x14ac:dyDescent="0.25">
      <c r="A713">
        <v>712</v>
      </c>
      <c r="B713">
        <v>8.9</v>
      </c>
      <c r="C713">
        <v>0.56499999999999995</v>
      </c>
      <c r="D713">
        <v>0.34</v>
      </c>
      <c r="E713">
        <v>3</v>
      </c>
      <c r="F713">
        <v>9.2999999999999999E-2</v>
      </c>
      <c r="G713">
        <v>16</v>
      </c>
      <c r="H713">
        <v>112</v>
      </c>
      <c r="I713">
        <v>0.99980000000000002</v>
      </c>
      <c r="J713">
        <v>3.38</v>
      </c>
      <c r="K713">
        <v>0.61</v>
      </c>
      <c r="L713">
        <v>9.5</v>
      </c>
      <c r="M713">
        <v>5</v>
      </c>
    </row>
    <row r="714" spans="1:13" x14ac:dyDescent="0.25">
      <c r="A714">
        <v>713</v>
      </c>
      <c r="B714">
        <v>8.6999999999999993</v>
      </c>
      <c r="C714">
        <v>0.69</v>
      </c>
      <c r="D714">
        <v>0</v>
      </c>
      <c r="E714">
        <v>3.2</v>
      </c>
      <c r="F714">
        <v>8.4000000000000005E-2</v>
      </c>
      <c r="G714">
        <v>13</v>
      </c>
      <c r="H714">
        <v>33</v>
      </c>
      <c r="I714">
        <v>0.99919999999999998</v>
      </c>
      <c r="J714">
        <v>3.36</v>
      </c>
      <c r="K714">
        <v>0.45</v>
      </c>
      <c r="L714">
        <v>9.4</v>
      </c>
      <c r="M714">
        <v>5</v>
      </c>
    </row>
    <row r="715" spans="1:13" x14ac:dyDescent="0.25">
      <c r="A715">
        <v>714</v>
      </c>
      <c r="B715">
        <v>8</v>
      </c>
      <c r="C715">
        <v>0.43</v>
      </c>
      <c r="D715">
        <v>0.36</v>
      </c>
      <c r="E715">
        <v>2.2999999999999998</v>
      </c>
      <c r="F715">
        <v>7.4999999999999997E-2</v>
      </c>
      <c r="G715">
        <v>10</v>
      </c>
      <c r="H715">
        <v>48</v>
      </c>
      <c r="I715">
        <v>0.99760000000000004</v>
      </c>
      <c r="J715">
        <v>3.34</v>
      </c>
      <c r="K715">
        <v>0.46</v>
      </c>
      <c r="L715">
        <v>9.4</v>
      </c>
      <c r="M715">
        <v>5</v>
      </c>
    </row>
    <row r="716" spans="1:13" x14ac:dyDescent="0.25">
      <c r="A716">
        <v>715</v>
      </c>
      <c r="B716">
        <v>9.9</v>
      </c>
      <c r="C716">
        <v>0.74</v>
      </c>
      <c r="D716">
        <v>0.28000000000000003</v>
      </c>
      <c r="E716">
        <v>2.6</v>
      </c>
      <c r="F716">
        <v>7.8E-2</v>
      </c>
      <c r="G716">
        <v>21</v>
      </c>
      <c r="H716">
        <v>77</v>
      </c>
      <c r="I716">
        <v>0.998</v>
      </c>
      <c r="J716">
        <v>3.28</v>
      </c>
      <c r="K716">
        <v>0.51</v>
      </c>
      <c r="L716">
        <v>9.8000000000000007</v>
      </c>
      <c r="M716">
        <v>5</v>
      </c>
    </row>
    <row r="717" spans="1:13" x14ac:dyDescent="0.25">
      <c r="A717">
        <v>716</v>
      </c>
      <c r="B717">
        <v>7.2</v>
      </c>
      <c r="C717">
        <v>0.49</v>
      </c>
      <c r="D717">
        <v>0.18</v>
      </c>
      <c r="E717">
        <v>2.7</v>
      </c>
      <c r="F717">
        <v>6.9000000000000006E-2</v>
      </c>
      <c r="G717">
        <v>13</v>
      </c>
      <c r="H717">
        <v>34</v>
      </c>
      <c r="I717">
        <v>0.99670000000000003</v>
      </c>
      <c r="J717">
        <v>3.29</v>
      </c>
      <c r="K717">
        <v>0.48</v>
      </c>
      <c r="L717">
        <v>9.1999999999999993</v>
      </c>
      <c r="M717">
        <v>6</v>
      </c>
    </row>
    <row r="718" spans="1:13" x14ac:dyDescent="0.25">
      <c r="A718">
        <v>717</v>
      </c>
      <c r="B718">
        <v>8</v>
      </c>
      <c r="C718">
        <v>0.43</v>
      </c>
      <c r="D718">
        <v>0.36</v>
      </c>
      <c r="E718">
        <v>2.2999999999999998</v>
      </c>
      <c r="F718">
        <v>7.4999999999999997E-2</v>
      </c>
      <c r="G718">
        <v>10</v>
      </c>
      <c r="H718">
        <v>48</v>
      </c>
      <c r="I718">
        <v>0.99760000000000004</v>
      </c>
      <c r="J718">
        <v>3.34</v>
      </c>
      <c r="K718">
        <v>0.46</v>
      </c>
      <c r="L718">
        <v>9.4</v>
      </c>
      <c r="M718">
        <v>5</v>
      </c>
    </row>
    <row r="719" spans="1:13" x14ac:dyDescent="0.25">
      <c r="A719">
        <v>718</v>
      </c>
      <c r="B719">
        <v>7.6</v>
      </c>
      <c r="C719">
        <v>0.46</v>
      </c>
      <c r="D719">
        <v>0.11</v>
      </c>
      <c r="E719">
        <v>2.6</v>
      </c>
      <c r="F719">
        <v>7.9000000000000001E-2</v>
      </c>
      <c r="G719">
        <v>12</v>
      </c>
      <c r="H719">
        <v>49</v>
      </c>
      <c r="I719">
        <v>0.99680000000000002</v>
      </c>
      <c r="J719">
        <v>3.21</v>
      </c>
      <c r="K719">
        <v>0.56999999999999995</v>
      </c>
      <c r="L719">
        <v>10</v>
      </c>
      <c r="M719">
        <v>5</v>
      </c>
    </row>
    <row r="720" spans="1:13" x14ac:dyDescent="0.25">
      <c r="A720">
        <v>719</v>
      </c>
      <c r="B720">
        <v>8.4</v>
      </c>
      <c r="C720">
        <v>0.56000000000000005</v>
      </c>
      <c r="D720">
        <v>0.04</v>
      </c>
      <c r="E720">
        <v>2</v>
      </c>
      <c r="F720">
        <v>8.1999999999999906E-2</v>
      </c>
      <c r="G720">
        <v>10</v>
      </c>
      <c r="H720">
        <v>22</v>
      </c>
      <c r="I720">
        <v>0.99760000000000004</v>
      </c>
      <c r="J720">
        <v>3.22</v>
      </c>
      <c r="K720">
        <v>0.44</v>
      </c>
      <c r="L720">
        <v>9.6</v>
      </c>
      <c r="M720">
        <v>5</v>
      </c>
    </row>
    <row r="721" spans="1:13" x14ac:dyDescent="0.25">
      <c r="A721">
        <v>720</v>
      </c>
      <c r="B721">
        <v>7.1</v>
      </c>
      <c r="C721">
        <v>0.66</v>
      </c>
      <c r="D721">
        <v>0</v>
      </c>
      <c r="E721">
        <v>3.9</v>
      </c>
      <c r="F721">
        <v>8.5999999999999993E-2</v>
      </c>
      <c r="G721">
        <v>17</v>
      </c>
      <c r="H721">
        <v>45</v>
      </c>
      <c r="I721">
        <v>0.99760000000000004</v>
      </c>
      <c r="J721">
        <v>3.46</v>
      </c>
      <c r="K721">
        <v>0.54</v>
      </c>
      <c r="L721">
        <v>9.5</v>
      </c>
      <c r="M721">
        <v>5</v>
      </c>
    </row>
    <row r="722" spans="1:13" x14ac:dyDescent="0.25">
      <c r="A722">
        <v>721</v>
      </c>
      <c r="B722">
        <v>8.4</v>
      </c>
      <c r="C722">
        <v>0.56000000000000005</v>
      </c>
      <c r="D722">
        <v>0.04</v>
      </c>
      <c r="E722">
        <v>2</v>
      </c>
      <c r="F722">
        <v>8.1999999999999906E-2</v>
      </c>
      <c r="G722">
        <v>10</v>
      </c>
      <c r="H722">
        <v>22</v>
      </c>
      <c r="I722">
        <v>0.99760000000000004</v>
      </c>
      <c r="J722">
        <v>3.22</v>
      </c>
      <c r="K722">
        <v>0.44</v>
      </c>
      <c r="L722">
        <v>9.6</v>
      </c>
      <c r="M722">
        <v>5</v>
      </c>
    </row>
    <row r="723" spans="1:13" x14ac:dyDescent="0.25">
      <c r="A723">
        <v>722</v>
      </c>
      <c r="B723">
        <v>8.9</v>
      </c>
      <c r="C723">
        <v>0.48</v>
      </c>
      <c r="D723">
        <v>0.24</v>
      </c>
      <c r="E723">
        <v>2.85</v>
      </c>
      <c r="F723">
        <v>9.4E-2</v>
      </c>
      <c r="G723">
        <v>35</v>
      </c>
      <c r="H723">
        <v>106</v>
      </c>
      <c r="I723">
        <v>0.99819999999999998</v>
      </c>
      <c r="J723">
        <v>3.1</v>
      </c>
      <c r="K723">
        <v>0.53</v>
      </c>
      <c r="L723">
        <v>9.1999999999999993</v>
      </c>
      <c r="M723">
        <v>5</v>
      </c>
    </row>
    <row r="724" spans="1:13" x14ac:dyDescent="0.25">
      <c r="A724">
        <v>723</v>
      </c>
      <c r="B724">
        <v>7.6</v>
      </c>
      <c r="C724">
        <v>0.42</v>
      </c>
      <c r="D724">
        <v>0.08</v>
      </c>
      <c r="E724">
        <v>2.7</v>
      </c>
      <c r="F724">
        <v>8.4000000000000005E-2</v>
      </c>
      <c r="G724">
        <v>15</v>
      </c>
      <c r="H724">
        <v>48</v>
      </c>
      <c r="I724">
        <v>0.99680000000000002</v>
      </c>
      <c r="J724">
        <v>3.21</v>
      </c>
      <c r="K724">
        <v>0.59</v>
      </c>
      <c r="L724">
        <v>10</v>
      </c>
      <c r="M724">
        <v>5</v>
      </c>
    </row>
    <row r="725" spans="1:13" x14ac:dyDescent="0.25">
      <c r="A725">
        <v>724</v>
      </c>
      <c r="B725">
        <v>7.1</v>
      </c>
      <c r="C725">
        <v>0.31</v>
      </c>
      <c r="D725">
        <v>0.3</v>
      </c>
      <c r="E725">
        <v>2.2000000000000002</v>
      </c>
      <c r="F725">
        <v>5.2999999999999999E-2</v>
      </c>
      <c r="G725">
        <v>36</v>
      </c>
      <c r="H725">
        <v>127</v>
      </c>
      <c r="I725">
        <v>0.99650000000000005</v>
      </c>
      <c r="J725">
        <v>2.94</v>
      </c>
      <c r="K725">
        <v>1.62</v>
      </c>
      <c r="L725">
        <v>9.5</v>
      </c>
      <c r="M725">
        <v>5</v>
      </c>
    </row>
    <row r="726" spans="1:13" x14ac:dyDescent="0.25">
      <c r="A726">
        <v>725</v>
      </c>
      <c r="B726">
        <v>7.5</v>
      </c>
      <c r="C726">
        <v>1.115</v>
      </c>
      <c r="D726">
        <v>0.1</v>
      </c>
      <c r="E726">
        <v>3.1</v>
      </c>
      <c r="F726">
        <v>8.5999999999999993E-2</v>
      </c>
      <c r="G726">
        <v>5</v>
      </c>
      <c r="H726">
        <v>12</v>
      </c>
      <c r="I726">
        <v>0.99580000000000002</v>
      </c>
      <c r="J726">
        <v>3.54</v>
      </c>
      <c r="K726">
        <v>0.6</v>
      </c>
      <c r="L726">
        <v>11.2</v>
      </c>
      <c r="M726">
        <v>4</v>
      </c>
    </row>
    <row r="727" spans="1:13" x14ac:dyDescent="0.25">
      <c r="A727">
        <v>726</v>
      </c>
      <c r="B727">
        <v>9</v>
      </c>
      <c r="C727">
        <v>0.66</v>
      </c>
      <c r="D727">
        <v>0.17</v>
      </c>
      <c r="E727">
        <v>3</v>
      </c>
      <c r="F727">
        <v>7.6999999999999999E-2</v>
      </c>
      <c r="G727">
        <v>5</v>
      </c>
      <c r="H727">
        <v>13</v>
      </c>
      <c r="I727">
        <v>0.99760000000000004</v>
      </c>
      <c r="J727">
        <v>3.29</v>
      </c>
      <c r="K727">
        <v>0.55000000000000004</v>
      </c>
      <c r="L727">
        <v>10.4</v>
      </c>
      <c r="M727">
        <v>5</v>
      </c>
    </row>
    <row r="728" spans="1:13" x14ac:dyDescent="0.25">
      <c r="A728">
        <v>727</v>
      </c>
      <c r="B728">
        <v>8.1</v>
      </c>
      <c r="C728">
        <v>0.72</v>
      </c>
      <c r="D728">
        <v>0.09</v>
      </c>
      <c r="E728">
        <v>2.8</v>
      </c>
      <c r="F728">
        <v>8.4000000000000005E-2</v>
      </c>
      <c r="G728">
        <v>18</v>
      </c>
      <c r="H728">
        <v>49</v>
      </c>
      <c r="I728">
        <v>0.99939999999999996</v>
      </c>
      <c r="J728">
        <v>3.43</v>
      </c>
      <c r="K728">
        <v>0.72</v>
      </c>
      <c r="L728">
        <v>11.1</v>
      </c>
      <c r="M728">
        <v>6</v>
      </c>
    </row>
    <row r="729" spans="1:13" x14ac:dyDescent="0.25">
      <c r="A729">
        <v>728</v>
      </c>
      <c r="B729">
        <v>6.4</v>
      </c>
      <c r="C729">
        <v>0.56999999999999995</v>
      </c>
      <c r="D729">
        <v>0.02</v>
      </c>
      <c r="E729">
        <v>1.8</v>
      </c>
      <c r="F729">
        <v>6.7000000000000004E-2</v>
      </c>
      <c r="G729">
        <v>4</v>
      </c>
      <c r="H729">
        <v>11</v>
      </c>
      <c r="I729">
        <v>0.997</v>
      </c>
      <c r="J729">
        <v>3.46</v>
      </c>
      <c r="K729">
        <v>0.68</v>
      </c>
      <c r="L729">
        <v>9.5</v>
      </c>
      <c r="M729">
        <v>5</v>
      </c>
    </row>
    <row r="730" spans="1:13" x14ac:dyDescent="0.25">
      <c r="A730">
        <v>729</v>
      </c>
      <c r="B730">
        <v>6.4</v>
      </c>
      <c r="C730">
        <v>0.56999999999999995</v>
      </c>
      <c r="D730">
        <v>0.02</v>
      </c>
      <c r="E730">
        <v>1.8</v>
      </c>
      <c r="F730">
        <v>6.7000000000000004E-2</v>
      </c>
      <c r="G730">
        <v>4</v>
      </c>
      <c r="H730">
        <v>11</v>
      </c>
      <c r="I730">
        <v>0.997</v>
      </c>
      <c r="J730">
        <v>3.46</v>
      </c>
      <c r="K730">
        <v>0.68</v>
      </c>
      <c r="L730">
        <v>9.5</v>
      </c>
      <c r="M730">
        <v>5</v>
      </c>
    </row>
    <row r="731" spans="1:13" x14ac:dyDescent="0.25">
      <c r="A731">
        <v>730</v>
      </c>
      <c r="B731">
        <v>6.4</v>
      </c>
      <c r="C731">
        <v>0.86499999999999999</v>
      </c>
      <c r="D731">
        <v>0.03</v>
      </c>
      <c r="E731">
        <v>3.2</v>
      </c>
      <c r="F731">
        <v>7.0999999999999994E-2</v>
      </c>
      <c r="G731">
        <v>27</v>
      </c>
      <c r="H731">
        <v>58</v>
      </c>
      <c r="I731">
        <v>0.995</v>
      </c>
      <c r="J731">
        <v>3.61</v>
      </c>
      <c r="K731">
        <v>0.49</v>
      </c>
      <c r="L731">
        <v>12.7</v>
      </c>
      <c r="M731">
        <v>6</v>
      </c>
    </row>
    <row r="732" spans="1:13" x14ac:dyDescent="0.25">
      <c r="A732">
        <v>731</v>
      </c>
      <c r="B732">
        <v>9.5</v>
      </c>
      <c r="C732">
        <v>0.55000000000000004</v>
      </c>
      <c r="D732">
        <v>0.66</v>
      </c>
      <c r="E732">
        <v>2.2999999999999998</v>
      </c>
      <c r="F732">
        <v>0.38700000000000001</v>
      </c>
      <c r="G732">
        <v>12</v>
      </c>
      <c r="H732">
        <v>37</v>
      </c>
      <c r="I732">
        <v>0.99819999999999998</v>
      </c>
      <c r="J732">
        <v>3.17</v>
      </c>
      <c r="K732">
        <v>0.67</v>
      </c>
      <c r="L732">
        <v>9.6</v>
      </c>
      <c r="M732">
        <v>5</v>
      </c>
    </row>
    <row r="733" spans="1:13" x14ac:dyDescent="0.25">
      <c r="A733">
        <v>732</v>
      </c>
      <c r="B733">
        <v>8.9</v>
      </c>
      <c r="C733">
        <v>0.875</v>
      </c>
      <c r="D733">
        <v>0.13</v>
      </c>
      <c r="E733">
        <v>3.45</v>
      </c>
      <c r="F733">
        <v>8.7999999999999995E-2</v>
      </c>
      <c r="G733">
        <v>4</v>
      </c>
      <c r="H733">
        <v>14</v>
      </c>
      <c r="I733">
        <v>0.99939999999999996</v>
      </c>
      <c r="J733">
        <v>3.44</v>
      </c>
      <c r="K733">
        <v>0.52</v>
      </c>
      <c r="L733">
        <v>11.5</v>
      </c>
      <c r="M733">
        <v>5</v>
      </c>
    </row>
    <row r="734" spans="1:13" x14ac:dyDescent="0.25">
      <c r="A734">
        <v>733</v>
      </c>
      <c r="B734">
        <v>7.3</v>
      </c>
      <c r="C734">
        <v>0.83499999999999996</v>
      </c>
      <c r="D734">
        <v>0.03</v>
      </c>
      <c r="E734">
        <v>2.1</v>
      </c>
      <c r="F734">
        <v>9.1999999999999998E-2</v>
      </c>
      <c r="G734">
        <v>10</v>
      </c>
      <c r="H734">
        <v>19</v>
      </c>
      <c r="I734">
        <v>0.99660000000000004</v>
      </c>
      <c r="J734">
        <v>3.39</v>
      </c>
      <c r="K734">
        <v>0.47</v>
      </c>
      <c r="L734">
        <v>9.6</v>
      </c>
      <c r="M734">
        <v>5</v>
      </c>
    </row>
    <row r="735" spans="1:13" x14ac:dyDescent="0.25">
      <c r="A735">
        <v>734</v>
      </c>
      <c r="B735">
        <v>7</v>
      </c>
      <c r="C735">
        <v>0.45</v>
      </c>
      <c r="D735">
        <v>0.34</v>
      </c>
      <c r="E735">
        <v>2.7</v>
      </c>
      <c r="F735">
        <v>8.1999999999999906E-2</v>
      </c>
      <c r="G735">
        <v>16</v>
      </c>
      <c r="H735">
        <v>72</v>
      </c>
      <c r="I735">
        <v>0.998</v>
      </c>
      <c r="J735">
        <v>3.55</v>
      </c>
      <c r="K735">
        <v>0.6</v>
      </c>
      <c r="L735">
        <v>9.5</v>
      </c>
      <c r="M735">
        <v>5</v>
      </c>
    </row>
    <row r="736" spans="1:13" x14ac:dyDescent="0.25">
      <c r="A736">
        <v>735</v>
      </c>
      <c r="B736">
        <v>7.7</v>
      </c>
      <c r="C736">
        <v>0.56000000000000005</v>
      </c>
      <c r="D736">
        <v>0.2</v>
      </c>
      <c r="E736">
        <v>2</v>
      </c>
      <c r="F736">
        <v>7.4999999999999997E-2</v>
      </c>
      <c r="G736">
        <v>9</v>
      </c>
      <c r="H736">
        <v>39</v>
      </c>
      <c r="I736">
        <v>0.99870000000000003</v>
      </c>
      <c r="J736">
        <v>3.48</v>
      </c>
      <c r="K736">
        <v>0.62</v>
      </c>
      <c r="L736">
        <v>9.3000000000000007</v>
      </c>
      <c r="M736">
        <v>5</v>
      </c>
    </row>
    <row r="737" spans="1:13" x14ac:dyDescent="0.25">
      <c r="A737">
        <v>736</v>
      </c>
      <c r="B737">
        <v>7.7</v>
      </c>
      <c r="C737">
        <v>0.96499999999999997</v>
      </c>
      <c r="D737">
        <v>0.1</v>
      </c>
      <c r="E737">
        <v>2.1</v>
      </c>
      <c r="F737">
        <v>0.111999999999999</v>
      </c>
      <c r="G737">
        <v>11</v>
      </c>
      <c r="H737">
        <v>22</v>
      </c>
      <c r="I737">
        <v>0.99629999999999996</v>
      </c>
      <c r="J737">
        <v>3.26</v>
      </c>
      <c r="K737">
        <v>0.5</v>
      </c>
      <c r="L737">
        <v>9.5</v>
      </c>
      <c r="M737">
        <v>5</v>
      </c>
    </row>
    <row r="738" spans="1:13" x14ac:dyDescent="0.25">
      <c r="A738">
        <v>737</v>
      </c>
      <c r="B738">
        <v>7.7</v>
      </c>
      <c r="C738">
        <v>0.96499999999999997</v>
      </c>
      <c r="D738">
        <v>0.1</v>
      </c>
      <c r="E738">
        <v>2.1</v>
      </c>
      <c r="F738">
        <v>0.111999999999999</v>
      </c>
      <c r="G738">
        <v>11</v>
      </c>
      <c r="H738">
        <v>22</v>
      </c>
      <c r="I738">
        <v>0.99629999999999996</v>
      </c>
      <c r="J738">
        <v>3.26</v>
      </c>
      <c r="K738">
        <v>0.5</v>
      </c>
      <c r="L738">
        <v>9.5</v>
      </c>
      <c r="M738">
        <v>5</v>
      </c>
    </row>
    <row r="739" spans="1:13" x14ac:dyDescent="0.25">
      <c r="A739">
        <v>738</v>
      </c>
      <c r="B739">
        <v>8.1999999999999993</v>
      </c>
      <c r="C739">
        <v>0.59</v>
      </c>
      <c r="D739">
        <v>0</v>
      </c>
      <c r="E739">
        <v>2.5</v>
      </c>
      <c r="F739">
        <v>9.2999999999999999E-2</v>
      </c>
      <c r="G739">
        <v>19</v>
      </c>
      <c r="H739">
        <v>58</v>
      </c>
      <c r="I739">
        <v>1.0002</v>
      </c>
      <c r="J739">
        <v>3.5</v>
      </c>
      <c r="K739">
        <v>0.65</v>
      </c>
      <c r="L739">
        <v>9.3000000000000007</v>
      </c>
      <c r="M739">
        <v>6</v>
      </c>
    </row>
    <row r="740" spans="1:13" x14ac:dyDescent="0.25">
      <c r="A740">
        <v>739</v>
      </c>
      <c r="B740">
        <v>9</v>
      </c>
      <c r="C740">
        <v>0.46</v>
      </c>
      <c r="D740">
        <v>0.23</v>
      </c>
      <c r="E740">
        <v>2.8</v>
      </c>
      <c r="F740">
        <v>9.1999999999999998E-2</v>
      </c>
      <c r="G740">
        <v>28</v>
      </c>
      <c r="H740">
        <v>104</v>
      </c>
      <c r="I740">
        <v>0.99829999999999997</v>
      </c>
      <c r="J740">
        <v>3.1</v>
      </c>
      <c r="K740">
        <v>0.56000000000000005</v>
      </c>
      <c r="L740">
        <v>9.1999999999999993</v>
      </c>
      <c r="M740">
        <v>5</v>
      </c>
    </row>
    <row r="741" spans="1:13" x14ac:dyDescent="0.25">
      <c r="A741">
        <v>740</v>
      </c>
      <c r="B741">
        <v>9</v>
      </c>
      <c r="C741">
        <v>0.69</v>
      </c>
      <c r="D741">
        <v>0</v>
      </c>
      <c r="E741">
        <v>2.4</v>
      </c>
      <c r="F741">
        <v>8.7999999999999995E-2</v>
      </c>
      <c r="G741">
        <v>19</v>
      </c>
      <c r="H741">
        <v>38</v>
      </c>
      <c r="I741">
        <v>0.999</v>
      </c>
      <c r="J741">
        <v>3.35</v>
      </c>
      <c r="K741">
        <v>0.6</v>
      </c>
      <c r="L741">
        <v>9.3000000000000007</v>
      </c>
      <c r="M741">
        <v>5</v>
      </c>
    </row>
    <row r="742" spans="1:13" x14ac:dyDescent="0.25">
      <c r="A742">
        <v>741</v>
      </c>
      <c r="B742">
        <v>8.3000000000000007</v>
      </c>
      <c r="C742">
        <v>0.76</v>
      </c>
      <c r="D742">
        <v>0.28999999999999998</v>
      </c>
      <c r="E742">
        <v>4.2</v>
      </c>
      <c r="F742">
        <v>7.4999999999999997E-2</v>
      </c>
      <c r="G742">
        <v>12</v>
      </c>
      <c r="H742">
        <v>16</v>
      </c>
      <c r="I742">
        <v>0.99650000000000005</v>
      </c>
      <c r="J742">
        <v>3.45</v>
      </c>
      <c r="K742">
        <v>0.68</v>
      </c>
      <c r="L742">
        <v>11.5</v>
      </c>
      <c r="M742">
        <v>6</v>
      </c>
    </row>
    <row r="743" spans="1:13" x14ac:dyDescent="0.25">
      <c r="A743">
        <v>742</v>
      </c>
      <c r="B743">
        <v>9.1999999999999993</v>
      </c>
      <c r="C743">
        <v>0.53</v>
      </c>
      <c r="D743">
        <v>0.24</v>
      </c>
      <c r="E743">
        <v>2.6</v>
      </c>
      <c r="F743">
        <v>7.8E-2</v>
      </c>
      <c r="G743">
        <v>28</v>
      </c>
      <c r="H743">
        <v>139</v>
      </c>
      <c r="I743">
        <v>0.99787999999999899</v>
      </c>
      <c r="J743">
        <v>3.21</v>
      </c>
      <c r="K743">
        <v>0.56999999999999995</v>
      </c>
      <c r="L743">
        <v>9.5</v>
      </c>
      <c r="M743">
        <v>5</v>
      </c>
    </row>
    <row r="744" spans="1:13" x14ac:dyDescent="0.25">
      <c r="A744">
        <v>743</v>
      </c>
      <c r="B744">
        <v>6.5</v>
      </c>
      <c r="C744">
        <v>0.61499999999999999</v>
      </c>
      <c r="D744">
        <v>0</v>
      </c>
      <c r="E744">
        <v>1.9</v>
      </c>
      <c r="F744">
        <v>6.5000000000000002E-2</v>
      </c>
      <c r="G744">
        <v>9</v>
      </c>
      <c r="H744">
        <v>18</v>
      </c>
      <c r="I744">
        <v>0.99719999999999998</v>
      </c>
      <c r="J744">
        <v>3.46</v>
      </c>
      <c r="K744">
        <v>0.65</v>
      </c>
      <c r="L744">
        <v>9.1999999999999993</v>
      </c>
      <c r="M744">
        <v>5</v>
      </c>
    </row>
    <row r="745" spans="1:13" x14ac:dyDescent="0.25">
      <c r="A745">
        <v>744</v>
      </c>
      <c r="B745">
        <v>11.6</v>
      </c>
      <c r="C745">
        <v>0.41</v>
      </c>
      <c r="D745">
        <v>0.57999999999999996</v>
      </c>
      <c r="E745">
        <v>2.8</v>
      </c>
      <c r="F745">
        <v>9.6000000000000002E-2</v>
      </c>
      <c r="G745">
        <v>25</v>
      </c>
      <c r="H745">
        <v>101</v>
      </c>
      <c r="I745">
        <v>1.00024</v>
      </c>
      <c r="J745">
        <v>3.13</v>
      </c>
      <c r="K745">
        <v>0.53</v>
      </c>
      <c r="L745">
        <v>10</v>
      </c>
      <c r="M745">
        <v>5</v>
      </c>
    </row>
    <row r="746" spans="1:13" x14ac:dyDescent="0.25">
      <c r="A746">
        <v>745</v>
      </c>
      <c r="B746">
        <v>11.1</v>
      </c>
      <c r="C746">
        <v>0.39</v>
      </c>
      <c r="D746">
        <v>0.54</v>
      </c>
      <c r="E746">
        <v>2.7</v>
      </c>
      <c r="F746">
        <v>9.5000000000000001E-2</v>
      </c>
      <c r="G746">
        <v>21</v>
      </c>
      <c r="H746">
        <v>101</v>
      </c>
      <c r="I746">
        <v>1.0001</v>
      </c>
      <c r="J746">
        <v>3.13</v>
      </c>
      <c r="K746">
        <v>0.51</v>
      </c>
      <c r="L746">
        <v>9.5</v>
      </c>
      <c r="M746">
        <v>5</v>
      </c>
    </row>
    <row r="747" spans="1:13" x14ac:dyDescent="0.25">
      <c r="A747">
        <v>746</v>
      </c>
      <c r="B747">
        <v>7.3</v>
      </c>
      <c r="C747">
        <v>0.51</v>
      </c>
      <c r="D747">
        <v>0.18</v>
      </c>
      <c r="E747">
        <v>2.1</v>
      </c>
      <c r="F747">
        <v>7.0000000000000007E-2</v>
      </c>
      <c r="G747">
        <v>12</v>
      </c>
      <c r="H747">
        <v>28</v>
      </c>
      <c r="I747">
        <v>0.99767999999999901</v>
      </c>
      <c r="J747">
        <v>3.52</v>
      </c>
      <c r="K747">
        <v>0.73</v>
      </c>
      <c r="L747">
        <v>9.5</v>
      </c>
      <c r="M747">
        <v>6</v>
      </c>
    </row>
    <row r="748" spans="1:13" x14ac:dyDescent="0.25">
      <c r="A748">
        <v>747</v>
      </c>
      <c r="B748">
        <v>8.1999999999999993</v>
      </c>
      <c r="C748">
        <v>0.34</v>
      </c>
      <c r="D748">
        <v>0.38</v>
      </c>
      <c r="E748">
        <v>2.5</v>
      </c>
      <c r="F748">
        <v>0.08</v>
      </c>
      <c r="G748">
        <v>12</v>
      </c>
      <c r="H748">
        <v>57</v>
      </c>
      <c r="I748">
        <v>0.99780000000000002</v>
      </c>
      <c r="J748">
        <v>3.3</v>
      </c>
      <c r="K748">
        <v>0.47</v>
      </c>
      <c r="L748">
        <v>9</v>
      </c>
      <c r="M748">
        <v>6</v>
      </c>
    </row>
    <row r="749" spans="1:13" x14ac:dyDescent="0.25">
      <c r="A749">
        <v>748</v>
      </c>
      <c r="B749">
        <v>8.6</v>
      </c>
      <c r="C749">
        <v>0.33</v>
      </c>
      <c r="D749">
        <v>0.4</v>
      </c>
      <c r="E749">
        <v>2.6</v>
      </c>
      <c r="F749">
        <v>8.3000000000000004E-2</v>
      </c>
      <c r="G749">
        <v>16</v>
      </c>
      <c r="H749">
        <v>68</v>
      </c>
      <c r="I749">
        <v>0.99782000000000004</v>
      </c>
      <c r="J749">
        <v>3.3</v>
      </c>
      <c r="K749">
        <v>0.48</v>
      </c>
      <c r="L749">
        <v>9.4</v>
      </c>
      <c r="M749">
        <v>5</v>
      </c>
    </row>
    <row r="750" spans="1:13" x14ac:dyDescent="0.25">
      <c r="A750">
        <v>749</v>
      </c>
      <c r="B750">
        <v>7.2</v>
      </c>
      <c r="C750">
        <v>0.5</v>
      </c>
      <c r="D750">
        <v>0.18</v>
      </c>
      <c r="E750">
        <v>2.1</v>
      </c>
      <c r="F750">
        <v>7.0999999999999994E-2</v>
      </c>
      <c r="G750">
        <v>12</v>
      </c>
      <c r="H750">
        <v>31</v>
      </c>
      <c r="I750">
        <v>0.99761</v>
      </c>
      <c r="J750">
        <v>3.52</v>
      </c>
      <c r="K750">
        <v>0.72</v>
      </c>
      <c r="L750">
        <v>9.6</v>
      </c>
      <c r="M750">
        <v>6</v>
      </c>
    </row>
    <row r="751" spans="1:13" x14ac:dyDescent="0.25">
      <c r="A751">
        <v>750</v>
      </c>
      <c r="B751">
        <v>7.3</v>
      </c>
      <c r="C751">
        <v>0.51</v>
      </c>
      <c r="D751">
        <v>0.18</v>
      </c>
      <c r="E751">
        <v>2.1</v>
      </c>
      <c r="F751">
        <v>7.0000000000000007E-2</v>
      </c>
      <c r="G751">
        <v>12</v>
      </c>
      <c r="H751">
        <v>28</v>
      </c>
      <c r="I751">
        <v>0.99767999999999901</v>
      </c>
      <c r="J751">
        <v>3.52</v>
      </c>
      <c r="K751">
        <v>0.73</v>
      </c>
      <c r="L751">
        <v>9.5</v>
      </c>
      <c r="M751">
        <v>6</v>
      </c>
    </row>
    <row r="752" spans="1:13" x14ac:dyDescent="0.25">
      <c r="A752">
        <v>751</v>
      </c>
      <c r="B752">
        <v>8.3000000000000007</v>
      </c>
      <c r="C752">
        <v>0.65</v>
      </c>
      <c r="D752">
        <v>0.1</v>
      </c>
      <c r="E752">
        <v>2.9</v>
      </c>
      <c r="F752">
        <v>8.8999999999999996E-2</v>
      </c>
      <c r="G752">
        <v>17</v>
      </c>
      <c r="H752">
        <v>40</v>
      </c>
      <c r="I752">
        <v>0.99802999999999997</v>
      </c>
      <c r="J752">
        <v>3.29</v>
      </c>
      <c r="K752">
        <v>0.55000000000000004</v>
      </c>
      <c r="L752">
        <v>9.5</v>
      </c>
      <c r="M752">
        <v>5</v>
      </c>
    </row>
    <row r="753" spans="1:13" x14ac:dyDescent="0.25">
      <c r="A753">
        <v>752</v>
      </c>
      <c r="B753">
        <v>8.3000000000000007</v>
      </c>
      <c r="C753">
        <v>0.65</v>
      </c>
      <c r="D753">
        <v>0.1</v>
      </c>
      <c r="E753">
        <v>2.9</v>
      </c>
      <c r="F753">
        <v>8.8999999999999996E-2</v>
      </c>
      <c r="G753">
        <v>17</v>
      </c>
      <c r="H753">
        <v>40</v>
      </c>
      <c r="I753">
        <v>0.99802999999999997</v>
      </c>
      <c r="J753">
        <v>3.29</v>
      </c>
      <c r="K753">
        <v>0.55000000000000004</v>
      </c>
      <c r="L753">
        <v>9.5</v>
      </c>
      <c r="M753">
        <v>5</v>
      </c>
    </row>
    <row r="754" spans="1:13" x14ac:dyDescent="0.25">
      <c r="A754">
        <v>753</v>
      </c>
      <c r="B754">
        <v>7.6</v>
      </c>
      <c r="C754">
        <v>0.54</v>
      </c>
      <c r="D754">
        <v>0.13</v>
      </c>
      <c r="E754">
        <v>2.5</v>
      </c>
      <c r="F754">
        <v>9.6999999999999906E-2</v>
      </c>
      <c r="G754">
        <v>24</v>
      </c>
      <c r="H754">
        <v>66</v>
      </c>
      <c r="I754">
        <v>0.99785000000000001</v>
      </c>
      <c r="J754">
        <v>3.39</v>
      </c>
      <c r="K754">
        <v>0.61</v>
      </c>
      <c r="L754">
        <v>9.4</v>
      </c>
      <c r="M754">
        <v>5</v>
      </c>
    </row>
    <row r="755" spans="1:13" x14ac:dyDescent="0.25">
      <c r="A755">
        <v>754</v>
      </c>
      <c r="B755">
        <v>8.3000000000000007</v>
      </c>
      <c r="C755">
        <v>0.65</v>
      </c>
      <c r="D755">
        <v>0.1</v>
      </c>
      <c r="E755">
        <v>2.9</v>
      </c>
      <c r="F755">
        <v>8.8999999999999996E-2</v>
      </c>
      <c r="G755">
        <v>17</v>
      </c>
      <c r="H755">
        <v>40</v>
      </c>
      <c r="I755">
        <v>0.99802999999999997</v>
      </c>
      <c r="J755">
        <v>3.29</v>
      </c>
      <c r="K755">
        <v>0.55000000000000004</v>
      </c>
      <c r="L755">
        <v>9.5</v>
      </c>
      <c r="M755">
        <v>5</v>
      </c>
    </row>
    <row r="756" spans="1:13" x14ac:dyDescent="0.25">
      <c r="A756">
        <v>755</v>
      </c>
      <c r="B756">
        <v>7.8</v>
      </c>
      <c r="C756">
        <v>0.48</v>
      </c>
      <c r="D756">
        <v>0.68</v>
      </c>
      <c r="E756">
        <v>1.7</v>
      </c>
      <c r="F756">
        <v>0.41499999999999998</v>
      </c>
      <c r="G756">
        <v>14</v>
      </c>
      <c r="H756">
        <v>32</v>
      </c>
      <c r="I756">
        <v>0.99656</v>
      </c>
      <c r="J756">
        <v>3.09</v>
      </c>
      <c r="K756">
        <v>1.06</v>
      </c>
      <c r="L756">
        <v>9.1</v>
      </c>
      <c r="M756">
        <v>6</v>
      </c>
    </row>
    <row r="757" spans="1:13" x14ac:dyDescent="0.25">
      <c r="A757">
        <v>756</v>
      </c>
      <c r="B757">
        <v>7.8</v>
      </c>
      <c r="C757">
        <v>0.91</v>
      </c>
      <c r="D757">
        <v>7.0000000000000007E-2</v>
      </c>
      <c r="E757">
        <v>1.9</v>
      </c>
      <c r="F757">
        <v>5.7999999999999899E-2</v>
      </c>
      <c r="G757">
        <v>22</v>
      </c>
      <c r="H757">
        <v>47</v>
      </c>
      <c r="I757">
        <v>0.99524999999999997</v>
      </c>
      <c r="J757">
        <v>3.51</v>
      </c>
      <c r="K757">
        <v>0.43</v>
      </c>
      <c r="L757">
        <v>10.7</v>
      </c>
      <c r="M757">
        <v>6</v>
      </c>
    </row>
    <row r="758" spans="1:13" x14ac:dyDescent="0.25">
      <c r="A758">
        <v>757</v>
      </c>
      <c r="B758">
        <v>6.3</v>
      </c>
      <c r="C758">
        <v>0.98</v>
      </c>
      <c r="D758">
        <v>0.01</v>
      </c>
      <c r="E758">
        <v>2</v>
      </c>
      <c r="F758">
        <v>5.7000000000000002E-2</v>
      </c>
      <c r="G758">
        <v>15</v>
      </c>
      <c r="H758">
        <v>33</v>
      </c>
      <c r="I758">
        <v>0.99487999999999899</v>
      </c>
      <c r="J758">
        <v>3.6</v>
      </c>
      <c r="K758">
        <v>0.46</v>
      </c>
      <c r="L758">
        <v>11.2</v>
      </c>
      <c r="M758">
        <v>6</v>
      </c>
    </row>
    <row r="759" spans="1:13" x14ac:dyDescent="0.25">
      <c r="A759">
        <v>758</v>
      </c>
      <c r="B759">
        <v>8.1</v>
      </c>
      <c r="C759">
        <v>0.87</v>
      </c>
      <c r="D759">
        <v>0</v>
      </c>
      <c r="E759">
        <v>2.2000000000000002</v>
      </c>
      <c r="F759">
        <v>8.4000000000000005E-2</v>
      </c>
      <c r="G759">
        <v>10</v>
      </c>
      <c r="H759">
        <v>31</v>
      </c>
      <c r="I759">
        <v>0.99656</v>
      </c>
      <c r="J759">
        <v>3.25</v>
      </c>
      <c r="K759">
        <v>0.5</v>
      </c>
      <c r="L759">
        <v>9.8000000000000007</v>
      </c>
      <c r="M759">
        <v>5</v>
      </c>
    </row>
    <row r="760" spans="1:13" x14ac:dyDescent="0.25">
      <c r="A760">
        <v>759</v>
      </c>
      <c r="B760">
        <v>8.1</v>
      </c>
      <c r="C760">
        <v>0.87</v>
      </c>
      <c r="D760">
        <v>0</v>
      </c>
      <c r="E760">
        <v>2.2000000000000002</v>
      </c>
      <c r="F760">
        <v>8.4000000000000005E-2</v>
      </c>
      <c r="G760">
        <v>10</v>
      </c>
      <c r="H760">
        <v>31</v>
      </c>
      <c r="I760">
        <v>0.99656</v>
      </c>
      <c r="J760">
        <v>3.25</v>
      </c>
      <c r="K760">
        <v>0.5</v>
      </c>
      <c r="L760">
        <v>9.8000000000000007</v>
      </c>
      <c r="M760">
        <v>5</v>
      </c>
    </row>
    <row r="761" spans="1:13" x14ac:dyDescent="0.25">
      <c r="A761">
        <v>760</v>
      </c>
      <c r="B761">
        <v>8.8000000000000007</v>
      </c>
      <c r="C761">
        <v>0.42</v>
      </c>
      <c r="D761">
        <v>0.21</v>
      </c>
      <c r="E761">
        <v>2.5</v>
      </c>
      <c r="F761">
        <v>9.1999999999999998E-2</v>
      </c>
      <c r="G761">
        <v>33</v>
      </c>
      <c r="H761">
        <v>88</v>
      </c>
      <c r="I761">
        <v>0.99822999999999995</v>
      </c>
      <c r="J761">
        <v>3.19</v>
      </c>
      <c r="K761">
        <v>0.52</v>
      </c>
      <c r="L761">
        <v>9.1999999999999993</v>
      </c>
      <c r="M761">
        <v>5</v>
      </c>
    </row>
    <row r="762" spans="1:13" x14ac:dyDescent="0.25">
      <c r="A762">
        <v>761</v>
      </c>
      <c r="B762">
        <v>9</v>
      </c>
      <c r="C762">
        <v>0.57999999999999996</v>
      </c>
      <c r="D762">
        <v>0.25</v>
      </c>
      <c r="E762">
        <v>2.8</v>
      </c>
      <c r="F762">
        <v>7.4999999999999997E-2</v>
      </c>
      <c r="G762">
        <v>9</v>
      </c>
      <c r="H762">
        <v>104</v>
      </c>
      <c r="I762">
        <v>0.99778999999999995</v>
      </c>
      <c r="J762">
        <v>3.23</v>
      </c>
      <c r="K762">
        <v>0.56999999999999995</v>
      </c>
      <c r="L762">
        <v>9.6999999999999993</v>
      </c>
      <c r="M762">
        <v>5</v>
      </c>
    </row>
    <row r="763" spans="1:13" x14ac:dyDescent="0.25">
      <c r="A763">
        <v>762</v>
      </c>
      <c r="B763">
        <v>9.3000000000000007</v>
      </c>
      <c r="C763">
        <v>0.65500000000000003</v>
      </c>
      <c r="D763">
        <v>0.26</v>
      </c>
      <c r="E763">
        <v>2</v>
      </c>
      <c r="F763">
        <v>9.6000000000000002E-2</v>
      </c>
      <c r="G763">
        <v>5</v>
      </c>
      <c r="H763">
        <v>35</v>
      </c>
      <c r="I763">
        <v>0.99737999999999905</v>
      </c>
      <c r="J763">
        <v>3.25</v>
      </c>
      <c r="K763">
        <v>0.42</v>
      </c>
      <c r="L763">
        <v>9.6</v>
      </c>
      <c r="M763">
        <v>5</v>
      </c>
    </row>
    <row r="764" spans="1:13" x14ac:dyDescent="0.25">
      <c r="A764">
        <v>763</v>
      </c>
      <c r="B764">
        <v>8.8000000000000007</v>
      </c>
      <c r="C764">
        <v>0.7</v>
      </c>
      <c r="D764">
        <v>0</v>
      </c>
      <c r="E764">
        <v>1.7</v>
      </c>
      <c r="F764">
        <v>6.9000000000000006E-2</v>
      </c>
      <c r="G764">
        <v>8</v>
      </c>
      <c r="H764">
        <v>19</v>
      </c>
      <c r="I764">
        <v>0.99700999999999995</v>
      </c>
      <c r="J764">
        <v>3.31</v>
      </c>
      <c r="K764">
        <v>0.53</v>
      </c>
      <c r="L764">
        <v>10</v>
      </c>
      <c r="M764">
        <v>6</v>
      </c>
    </row>
    <row r="765" spans="1:13" x14ac:dyDescent="0.25">
      <c r="A765">
        <v>764</v>
      </c>
      <c r="B765">
        <v>9.3000000000000007</v>
      </c>
      <c r="C765">
        <v>0.65500000000000003</v>
      </c>
      <c r="D765">
        <v>0.26</v>
      </c>
      <c r="E765">
        <v>2</v>
      </c>
      <c r="F765">
        <v>9.6000000000000002E-2</v>
      </c>
      <c r="G765">
        <v>5</v>
      </c>
      <c r="H765">
        <v>35</v>
      </c>
      <c r="I765">
        <v>0.99737999999999905</v>
      </c>
      <c r="J765">
        <v>3.25</v>
      </c>
      <c r="K765">
        <v>0.42</v>
      </c>
      <c r="L765">
        <v>9.6</v>
      </c>
      <c r="M765">
        <v>5</v>
      </c>
    </row>
    <row r="766" spans="1:13" x14ac:dyDescent="0.25">
      <c r="A766">
        <v>765</v>
      </c>
      <c r="B766">
        <v>9.1</v>
      </c>
      <c r="C766">
        <v>0.68</v>
      </c>
      <c r="D766">
        <v>0.11</v>
      </c>
      <c r="E766">
        <v>2.8</v>
      </c>
      <c r="F766">
        <v>9.2999999999999999E-2</v>
      </c>
      <c r="G766">
        <v>11</v>
      </c>
      <c r="H766">
        <v>44</v>
      </c>
      <c r="I766">
        <v>0.99887999999999899</v>
      </c>
      <c r="J766">
        <v>3.31</v>
      </c>
      <c r="K766">
        <v>0.55000000000000004</v>
      </c>
      <c r="L766">
        <v>9.5</v>
      </c>
      <c r="M766">
        <v>6</v>
      </c>
    </row>
    <row r="767" spans="1:13" x14ac:dyDescent="0.25">
      <c r="A767">
        <v>766</v>
      </c>
      <c r="B767">
        <v>9.1999999999999993</v>
      </c>
      <c r="C767">
        <v>0.67</v>
      </c>
      <c r="D767">
        <v>0.1</v>
      </c>
      <c r="E767">
        <v>3</v>
      </c>
      <c r="F767">
        <v>9.0999999999999998E-2</v>
      </c>
      <c r="G767">
        <v>12</v>
      </c>
      <c r="H767">
        <v>48</v>
      </c>
      <c r="I767">
        <v>0.99887999999999899</v>
      </c>
      <c r="J767">
        <v>3.31</v>
      </c>
      <c r="K767">
        <v>0.54</v>
      </c>
      <c r="L767">
        <v>9.5</v>
      </c>
      <c r="M767">
        <v>6</v>
      </c>
    </row>
    <row r="768" spans="1:13" x14ac:dyDescent="0.25">
      <c r="A768">
        <v>767</v>
      </c>
      <c r="B768">
        <v>8.8000000000000007</v>
      </c>
      <c r="C768">
        <v>0.59</v>
      </c>
      <c r="D768">
        <v>0.18</v>
      </c>
      <c r="E768">
        <v>2.9</v>
      </c>
      <c r="F768">
        <v>8.8999999999999996E-2</v>
      </c>
      <c r="G768">
        <v>12</v>
      </c>
      <c r="H768">
        <v>74</v>
      </c>
      <c r="I768">
        <v>0.99737999999999905</v>
      </c>
      <c r="J768">
        <v>3.14</v>
      </c>
      <c r="K768">
        <v>0.54</v>
      </c>
      <c r="L768">
        <v>9.4</v>
      </c>
      <c r="M768">
        <v>5</v>
      </c>
    </row>
    <row r="769" spans="1:13" x14ac:dyDescent="0.25">
      <c r="A769">
        <v>768</v>
      </c>
      <c r="B769">
        <v>7.5</v>
      </c>
      <c r="C769">
        <v>0.6</v>
      </c>
      <c r="D769">
        <v>0.32</v>
      </c>
      <c r="E769">
        <v>2.7</v>
      </c>
      <c r="F769">
        <v>0.10299999999999999</v>
      </c>
      <c r="G769">
        <v>13</v>
      </c>
      <c r="H769">
        <v>98</v>
      </c>
      <c r="I769">
        <v>0.99937999999999905</v>
      </c>
      <c r="J769">
        <v>3.45</v>
      </c>
      <c r="K769">
        <v>0.62</v>
      </c>
      <c r="L769">
        <v>9.5</v>
      </c>
      <c r="M769">
        <v>5</v>
      </c>
    </row>
    <row r="770" spans="1:13" x14ac:dyDescent="0.25">
      <c r="A770">
        <v>769</v>
      </c>
      <c r="B770">
        <v>7.1</v>
      </c>
      <c r="C770">
        <v>0.59</v>
      </c>
      <c r="D770">
        <v>0.02</v>
      </c>
      <c r="E770">
        <v>2.2999999999999998</v>
      </c>
      <c r="F770">
        <v>8.1999999999999906E-2</v>
      </c>
      <c r="G770">
        <v>24</v>
      </c>
      <c r="H770">
        <v>94</v>
      </c>
      <c r="I770">
        <v>0.99743999999999999</v>
      </c>
      <c r="J770">
        <v>3.55</v>
      </c>
      <c r="K770">
        <v>0.53</v>
      </c>
      <c r="L770">
        <v>9.6999999999999993</v>
      </c>
      <c r="M770">
        <v>6</v>
      </c>
    </row>
    <row r="771" spans="1:13" x14ac:dyDescent="0.25">
      <c r="A771">
        <v>770</v>
      </c>
      <c r="B771">
        <v>7.9</v>
      </c>
      <c r="C771">
        <v>0.72</v>
      </c>
      <c r="D771">
        <v>0.01</v>
      </c>
      <c r="E771">
        <v>1.9</v>
      </c>
      <c r="F771">
        <v>7.5999999999999998E-2</v>
      </c>
      <c r="G771">
        <v>7</v>
      </c>
      <c r="H771">
        <v>32</v>
      </c>
      <c r="I771">
        <v>0.99667999999999901</v>
      </c>
      <c r="J771">
        <v>3.39</v>
      </c>
      <c r="K771">
        <v>0.54</v>
      </c>
      <c r="L771">
        <v>9.6</v>
      </c>
      <c r="M771">
        <v>5</v>
      </c>
    </row>
    <row r="772" spans="1:13" x14ac:dyDescent="0.25">
      <c r="A772">
        <v>771</v>
      </c>
      <c r="B772">
        <v>7.1</v>
      </c>
      <c r="C772">
        <v>0.59</v>
      </c>
      <c r="D772">
        <v>0.02</v>
      </c>
      <c r="E772">
        <v>2.2999999999999998</v>
      </c>
      <c r="F772">
        <v>8.1999999999999906E-2</v>
      </c>
      <c r="G772">
        <v>24</v>
      </c>
      <c r="H772">
        <v>94</v>
      </c>
      <c r="I772">
        <v>0.99743999999999999</v>
      </c>
      <c r="J772">
        <v>3.55</v>
      </c>
      <c r="K772">
        <v>0.53</v>
      </c>
      <c r="L772">
        <v>9.6999999999999993</v>
      </c>
      <c r="M772">
        <v>6</v>
      </c>
    </row>
    <row r="773" spans="1:13" x14ac:dyDescent="0.25">
      <c r="A773">
        <v>772</v>
      </c>
      <c r="B773">
        <v>9.4</v>
      </c>
      <c r="C773">
        <v>0.68500000000000005</v>
      </c>
      <c r="D773">
        <v>0.26</v>
      </c>
      <c r="E773">
        <v>2.4</v>
      </c>
      <c r="F773">
        <v>8.1999999999999906E-2</v>
      </c>
      <c r="G773">
        <v>23</v>
      </c>
      <c r="H773">
        <v>143</v>
      </c>
      <c r="I773">
        <v>0.99780000000000002</v>
      </c>
      <c r="J773">
        <v>3.28</v>
      </c>
      <c r="K773">
        <v>0.55000000000000004</v>
      </c>
      <c r="L773">
        <v>9.4</v>
      </c>
      <c r="M773">
        <v>5</v>
      </c>
    </row>
    <row r="774" spans="1:13" x14ac:dyDescent="0.25">
      <c r="A774">
        <v>773</v>
      </c>
      <c r="B774">
        <v>9.5</v>
      </c>
      <c r="C774">
        <v>0.56999999999999995</v>
      </c>
      <c r="D774">
        <v>0.27</v>
      </c>
      <c r="E774">
        <v>2.2999999999999998</v>
      </c>
      <c r="F774">
        <v>8.1999999999999906E-2</v>
      </c>
      <c r="G774">
        <v>23</v>
      </c>
      <c r="H774">
        <v>144</v>
      </c>
      <c r="I774">
        <v>0.99782000000000004</v>
      </c>
      <c r="J774">
        <v>3.27</v>
      </c>
      <c r="K774">
        <v>0.55000000000000004</v>
      </c>
      <c r="L774">
        <v>9.4</v>
      </c>
      <c r="M774">
        <v>5</v>
      </c>
    </row>
    <row r="775" spans="1:13" x14ac:dyDescent="0.25">
      <c r="A775">
        <v>774</v>
      </c>
      <c r="B775">
        <v>7.9</v>
      </c>
      <c r="C775">
        <v>0.4</v>
      </c>
      <c r="D775">
        <v>0.28999999999999998</v>
      </c>
      <c r="E775">
        <v>1.8</v>
      </c>
      <c r="F775">
        <v>0.157</v>
      </c>
      <c r="G775">
        <v>1</v>
      </c>
      <c r="H775">
        <v>44</v>
      </c>
      <c r="I775">
        <v>0.99729999999999996</v>
      </c>
      <c r="J775">
        <v>3.3</v>
      </c>
      <c r="K775">
        <v>0.92</v>
      </c>
      <c r="L775">
        <v>9.5</v>
      </c>
      <c r="M775">
        <v>6</v>
      </c>
    </row>
    <row r="776" spans="1:13" x14ac:dyDescent="0.25">
      <c r="A776">
        <v>775</v>
      </c>
      <c r="B776">
        <v>7.9</v>
      </c>
      <c r="C776">
        <v>0.4</v>
      </c>
      <c r="D776">
        <v>0.3</v>
      </c>
      <c r="E776">
        <v>1.8</v>
      </c>
      <c r="F776">
        <v>0.157</v>
      </c>
      <c r="G776">
        <v>2</v>
      </c>
      <c r="H776">
        <v>45</v>
      </c>
      <c r="I776">
        <v>0.99726999999999999</v>
      </c>
      <c r="J776">
        <v>3.31</v>
      </c>
      <c r="K776">
        <v>0.91</v>
      </c>
      <c r="L776">
        <v>9.5</v>
      </c>
      <c r="M776">
        <v>6</v>
      </c>
    </row>
    <row r="777" spans="1:13" x14ac:dyDescent="0.25">
      <c r="A777">
        <v>776</v>
      </c>
      <c r="B777">
        <v>7.2</v>
      </c>
      <c r="C777">
        <v>1</v>
      </c>
      <c r="D777">
        <v>0</v>
      </c>
      <c r="E777">
        <v>3</v>
      </c>
      <c r="F777">
        <v>0.10199999999999999</v>
      </c>
      <c r="G777">
        <v>7</v>
      </c>
      <c r="H777">
        <v>16</v>
      </c>
      <c r="I777">
        <v>0.99585999999999997</v>
      </c>
      <c r="J777">
        <v>3.43</v>
      </c>
      <c r="K777">
        <v>0.46</v>
      </c>
      <c r="L777">
        <v>10</v>
      </c>
      <c r="M777">
        <v>5</v>
      </c>
    </row>
    <row r="778" spans="1:13" x14ac:dyDescent="0.25">
      <c r="A778">
        <v>777</v>
      </c>
      <c r="B778">
        <v>6.9</v>
      </c>
      <c r="C778">
        <v>0.76500000000000001</v>
      </c>
      <c r="D778">
        <v>0.18</v>
      </c>
      <c r="E778">
        <v>2.4</v>
      </c>
      <c r="F778">
        <v>0.24299999999999999</v>
      </c>
      <c r="G778">
        <v>6</v>
      </c>
      <c r="H778">
        <v>48</v>
      </c>
      <c r="I778">
        <v>0.99612000000000001</v>
      </c>
      <c r="J778">
        <v>3.4</v>
      </c>
      <c r="K778">
        <v>0.6</v>
      </c>
      <c r="L778">
        <v>10.3</v>
      </c>
      <c r="M778">
        <v>6</v>
      </c>
    </row>
    <row r="779" spans="1:13" x14ac:dyDescent="0.25">
      <c r="A779">
        <v>778</v>
      </c>
      <c r="B779">
        <v>6.9</v>
      </c>
      <c r="C779">
        <v>0.63500000000000001</v>
      </c>
      <c r="D779">
        <v>0.17</v>
      </c>
      <c r="E779">
        <v>2.4</v>
      </c>
      <c r="F779">
        <v>0.24099999999999999</v>
      </c>
      <c r="G779">
        <v>6</v>
      </c>
      <c r="H779">
        <v>18</v>
      </c>
      <c r="I779">
        <v>0.99609999999999999</v>
      </c>
      <c r="J779">
        <v>3.4</v>
      </c>
      <c r="K779">
        <v>0.59</v>
      </c>
      <c r="L779">
        <v>10.3</v>
      </c>
      <c r="M779">
        <v>6</v>
      </c>
    </row>
    <row r="780" spans="1:13" x14ac:dyDescent="0.25">
      <c r="A780">
        <v>779</v>
      </c>
      <c r="B780">
        <v>8.3000000000000007</v>
      </c>
      <c r="C780">
        <v>0.43</v>
      </c>
      <c r="D780">
        <v>0.3</v>
      </c>
      <c r="E780">
        <v>3.4</v>
      </c>
      <c r="F780">
        <v>7.9000000000000001E-2</v>
      </c>
      <c r="G780">
        <v>7</v>
      </c>
      <c r="H780">
        <v>34</v>
      </c>
      <c r="I780">
        <v>0.99787999999999899</v>
      </c>
      <c r="J780">
        <v>3.36</v>
      </c>
      <c r="K780">
        <v>0.61</v>
      </c>
      <c r="L780">
        <v>10.5</v>
      </c>
      <c r="M780">
        <v>5</v>
      </c>
    </row>
    <row r="781" spans="1:13" x14ac:dyDescent="0.25">
      <c r="A781">
        <v>780</v>
      </c>
      <c r="B781">
        <v>7.1</v>
      </c>
      <c r="C781">
        <v>0.52</v>
      </c>
      <c r="D781">
        <v>0.03</v>
      </c>
      <c r="E781">
        <v>2.6</v>
      </c>
      <c r="F781">
        <v>7.5999999999999998E-2</v>
      </c>
      <c r="G781">
        <v>21</v>
      </c>
      <c r="H781">
        <v>92</v>
      </c>
      <c r="I781">
        <v>0.99744999999999995</v>
      </c>
      <c r="J781">
        <v>3.5</v>
      </c>
      <c r="K781">
        <v>0.6</v>
      </c>
      <c r="L781">
        <v>9.8000000000000007</v>
      </c>
      <c r="M781">
        <v>5</v>
      </c>
    </row>
    <row r="782" spans="1:13" x14ac:dyDescent="0.25">
      <c r="A782">
        <v>781</v>
      </c>
      <c r="B782">
        <v>7</v>
      </c>
      <c r="C782">
        <v>0.56999999999999995</v>
      </c>
      <c r="D782">
        <v>0</v>
      </c>
      <c r="E782">
        <v>2</v>
      </c>
      <c r="F782">
        <v>0.19</v>
      </c>
      <c r="G782">
        <v>12</v>
      </c>
      <c r="H782">
        <v>45</v>
      </c>
      <c r="I782">
        <v>0.99675999999999998</v>
      </c>
      <c r="J782">
        <v>3.31</v>
      </c>
      <c r="K782">
        <v>0.6</v>
      </c>
      <c r="L782">
        <v>9.4</v>
      </c>
      <c r="M782">
        <v>6</v>
      </c>
    </row>
    <row r="783" spans="1:13" x14ac:dyDescent="0.25">
      <c r="A783">
        <v>782</v>
      </c>
      <c r="B783">
        <v>6.5</v>
      </c>
      <c r="C783">
        <v>0.46</v>
      </c>
      <c r="D783">
        <v>0.14000000000000001</v>
      </c>
      <c r="E783">
        <v>2.4</v>
      </c>
      <c r="F783">
        <v>0.114</v>
      </c>
      <c r="G783">
        <v>9</v>
      </c>
      <c r="H783">
        <v>37</v>
      </c>
      <c r="I783">
        <v>0.99731999999999998</v>
      </c>
      <c r="J783">
        <v>3.66</v>
      </c>
      <c r="K783">
        <v>0.65</v>
      </c>
      <c r="L783">
        <v>9.8000000000000007</v>
      </c>
      <c r="M783">
        <v>5</v>
      </c>
    </row>
    <row r="784" spans="1:13" x14ac:dyDescent="0.25">
      <c r="A784">
        <v>783</v>
      </c>
      <c r="B784">
        <v>9</v>
      </c>
      <c r="C784">
        <v>0.82</v>
      </c>
      <c r="D784">
        <v>0.05</v>
      </c>
      <c r="E784">
        <v>2.4</v>
      </c>
      <c r="F784">
        <v>8.1000000000000003E-2</v>
      </c>
      <c r="G784">
        <v>26</v>
      </c>
      <c r="H784">
        <v>96</v>
      </c>
      <c r="I784">
        <v>0.99813999999999903</v>
      </c>
      <c r="J784">
        <v>3.36</v>
      </c>
      <c r="K784">
        <v>0.53</v>
      </c>
      <c r="L784">
        <v>10</v>
      </c>
      <c r="M784">
        <v>5</v>
      </c>
    </row>
    <row r="785" spans="1:13" x14ac:dyDescent="0.25">
      <c r="A785">
        <v>784</v>
      </c>
      <c r="B785">
        <v>6.5</v>
      </c>
      <c r="C785">
        <v>0.46</v>
      </c>
      <c r="D785">
        <v>0.14000000000000001</v>
      </c>
      <c r="E785">
        <v>2.4</v>
      </c>
      <c r="F785">
        <v>0.114</v>
      </c>
      <c r="G785">
        <v>9</v>
      </c>
      <c r="H785">
        <v>37</v>
      </c>
      <c r="I785">
        <v>0.99731999999999998</v>
      </c>
      <c r="J785">
        <v>3.66</v>
      </c>
      <c r="K785">
        <v>0.65</v>
      </c>
      <c r="L785">
        <v>9.8000000000000007</v>
      </c>
      <c r="M785">
        <v>5</v>
      </c>
    </row>
    <row r="786" spans="1:13" x14ac:dyDescent="0.25">
      <c r="A786">
        <v>785</v>
      </c>
      <c r="B786">
        <v>7.1</v>
      </c>
      <c r="C786">
        <v>0.59</v>
      </c>
      <c r="D786">
        <v>0.01</v>
      </c>
      <c r="E786">
        <v>2.5</v>
      </c>
      <c r="F786">
        <v>7.6999999999999999E-2</v>
      </c>
      <c r="G786">
        <v>20</v>
      </c>
      <c r="H786">
        <v>85</v>
      </c>
      <c r="I786">
        <v>0.99746000000000001</v>
      </c>
      <c r="J786">
        <v>3.55</v>
      </c>
      <c r="K786">
        <v>0.59</v>
      </c>
      <c r="L786">
        <v>9.8000000000000007</v>
      </c>
      <c r="M786">
        <v>5</v>
      </c>
    </row>
    <row r="787" spans="1:13" x14ac:dyDescent="0.25">
      <c r="A787">
        <v>786</v>
      </c>
      <c r="B787">
        <v>9.9</v>
      </c>
      <c r="C787">
        <v>0.35</v>
      </c>
      <c r="D787">
        <v>0.41</v>
      </c>
      <c r="E787">
        <v>2.2999999999999998</v>
      </c>
      <c r="F787">
        <v>8.3000000000000004E-2</v>
      </c>
      <c r="G787">
        <v>11</v>
      </c>
      <c r="H787">
        <v>61</v>
      </c>
      <c r="I787">
        <v>0.99819999999999998</v>
      </c>
      <c r="J787">
        <v>3.21</v>
      </c>
      <c r="K787">
        <v>0.5</v>
      </c>
      <c r="L787">
        <v>9.5</v>
      </c>
      <c r="M787">
        <v>5</v>
      </c>
    </row>
    <row r="788" spans="1:13" x14ac:dyDescent="0.25">
      <c r="A788">
        <v>787</v>
      </c>
      <c r="B788">
        <v>9.9</v>
      </c>
      <c r="C788">
        <v>0.35</v>
      </c>
      <c r="D788">
        <v>0.41</v>
      </c>
      <c r="E788">
        <v>2.2999999999999998</v>
      </c>
      <c r="F788">
        <v>8.3000000000000004E-2</v>
      </c>
      <c r="G788">
        <v>11</v>
      </c>
      <c r="H788">
        <v>61</v>
      </c>
      <c r="I788">
        <v>0.99819999999999998</v>
      </c>
      <c r="J788">
        <v>3.21</v>
      </c>
      <c r="K788">
        <v>0.5</v>
      </c>
      <c r="L788">
        <v>9.5</v>
      </c>
      <c r="M788">
        <v>5</v>
      </c>
    </row>
    <row r="789" spans="1:13" x14ac:dyDescent="0.25">
      <c r="A789">
        <v>788</v>
      </c>
      <c r="B789">
        <v>10</v>
      </c>
      <c r="C789">
        <v>0.56000000000000005</v>
      </c>
      <c r="D789">
        <v>0.24</v>
      </c>
      <c r="E789">
        <v>2.2000000000000002</v>
      </c>
      <c r="F789">
        <v>7.9000000000000001E-2</v>
      </c>
      <c r="G789">
        <v>19</v>
      </c>
      <c r="H789">
        <v>58</v>
      </c>
      <c r="I789">
        <v>0.99909999999999999</v>
      </c>
      <c r="J789">
        <v>3.18</v>
      </c>
      <c r="K789">
        <v>0.56000000000000005</v>
      </c>
      <c r="L789">
        <v>10.1</v>
      </c>
      <c r="M789">
        <v>6</v>
      </c>
    </row>
    <row r="790" spans="1:13" x14ac:dyDescent="0.25">
      <c r="A790">
        <v>789</v>
      </c>
      <c r="B790">
        <v>10</v>
      </c>
      <c r="C790">
        <v>0.56000000000000005</v>
      </c>
      <c r="D790">
        <v>0.24</v>
      </c>
      <c r="E790">
        <v>2.2000000000000002</v>
      </c>
      <c r="F790">
        <v>7.9000000000000001E-2</v>
      </c>
      <c r="G790">
        <v>19</v>
      </c>
      <c r="H790">
        <v>58</v>
      </c>
      <c r="I790">
        <v>0.99909999999999999</v>
      </c>
      <c r="J790">
        <v>3.18</v>
      </c>
      <c r="K790">
        <v>0.56000000000000005</v>
      </c>
      <c r="L790">
        <v>10.1</v>
      </c>
      <c r="M790">
        <v>6</v>
      </c>
    </row>
    <row r="791" spans="1:13" x14ac:dyDescent="0.25">
      <c r="A791">
        <v>790</v>
      </c>
      <c r="B791">
        <v>8.6</v>
      </c>
      <c r="C791">
        <v>0.63</v>
      </c>
      <c r="D791">
        <v>0.17</v>
      </c>
      <c r="E791">
        <v>2.9</v>
      </c>
      <c r="F791">
        <v>9.9000000000000005E-2</v>
      </c>
      <c r="G791">
        <v>21</v>
      </c>
      <c r="H791">
        <v>119</v>
      </c>
      <c r="I791">
        <v>0.998</v>
      </c>
      <c r="J791">
        <v>3.09</v>
      </c>
      <c r="K791">
        <v>0.52</v>
      </c>
      <c r="L791">
        <v>9.3000000000000007</v>
      </c>
      <c r="M791">
        <v>5</v>
      </c>
    </row>
    <row r="792" spans="1:13" x14ac:dyDescent="0.25">
      <c r="A792">
        <v>791</v>
      </c>
      <c r="B792">
        <v>7.4</v>
      </c>
      <c r="C792">
        <v>0.37</v>
      </c>
      <c r="D792">
        <v>0.43</v>
      </c>
      <c r="E792">
        <v>2.6</v>
      </c>
      <c r="F792">
        <v>8.1999999999999906E-2</v>
      </c>
      <c r="G792">
        <v>18</v>
      </c>
      <c r="H792">
        <v>82</v>
      </c>
      <c r="I792">
        <v>0.99707999999999997</v>
      </c>
      <c r="J792">
        <v>3.33</v>
      </c>
      <c r="K792">
        <v>0.68</v>
      </c>
      <c r="L792">
        <v>9.6999999999999993</v>
      </c>
      <c r="M792">
        <v>6</v>
      </c>
    </row>
    <row r="793" spans="1:13" x14ac:dyDescent="0.25">
      <c r="A793">
        <v>792</v>
      </c>
      <c r="B793">
        <v>8.8000000000000007</v>
      </c>
      <c r="C793">
        <v>0.64</v>
      </c>
      <c r="D793">
        <v>0.17</v>
      </c>
      <c r="E793">
        <v>2.9</v>
      </c>
      <c r="F793">
        <v>8.4000000000000005E-2</v>
      </c>
      <c r="G793">
        <v>25</v>
      </c>
      <c r="H793">
        <v>130</v>
      </c>
      <c r="I793">
        <v>0.99817999999999996</v>
      </c>
      <c r="J793">
        <v>3.23</v>
      </c>
      <c r="K793">
        <v>0.54</v>
      </c>
      <c r="L793">
        <v>9.6</v>
      </c>
      <c r="M793">
        <v>5</v>
      </c>
    </row>
    <row r="794" spans="1:13" x14ac:dyDescent="0.25">
      <c r="A794">
        <v>793</v>
      </c>
      <c r="B794">
        <v>7.1</v>
      </c>
      <c r="C794">
        <v>0.61</v>
      </c>
      <c r="D794">
        <v>0.02</v>
      </c>
      <c r="E794">
        <v>2.5</v>
      </c>
      <c r="F794">
        <v>8.1000000000000003E-2</v>
      </c>
      <c r="G794">
        <v>17</v>
      </c>
      <c r="H794">
        <v>87</v>
      </c>
      <c r="I794">
        <v>0.99744999999999995</v>
      </c>
      <c r="J794">
        <v>3.48</v>
      </c>
      <c r="K794">
        <v>0.6</v>
      </c>
      <c r="L794">
        <v>9.6999999999999993</v>
      </c>
      <c r="M794">
        <v>6</v>
      </c>
    </row>
    <row r="795" spans="1:13" x14ac:dyDescent="0.25">
      <c r="A795">
        <v>794</v>
      </c>
      <c r="B795">
        <v>7.7</v>
      </c>
      <c r="C795">
        <v>0.6</v>
      </c>
      <c r="D795">
        <v>0</v>
      </c>
      <c r="E795">
        <v>2.6</v>
      </c>
      <c r="F795">
        <v>5.5E-2</v>
      </c>
      <c r="G795">
        <v>7</v>
      </c>
      <c r="H795">
        <v>13</v>
      </c>
      <c r="I795">
        <v>0.99639</v>
      </c>
      <c r="J795">
        <v>3.38</v>
      </c>
      <c r="K795">
        <v>0.56000000000000005</v>
      </c>
      <c r="L795">
        <v>10.8</v>
      </c>
      <c r="M795">
        <v>5</v>
      </c>
    </row>
    <row r="796" spans="1:13" x14ac:dyDescent="0.25">
      <c r="A796">
        <v>795</v>
      </c>
      <c r="B796">
        <v>10.1</v>
      </c>
      <c r="C796">
        <v>0.27</v>
      </c>
      <c r="D796">
        <v>0.54</v>
      </c>
      <c r="E796">
        <v>2.2999999999999998</v>
      </c>
      <c r="F796">
        <v>6.5000000000000002E-2</v>
      </c>
      <c r="G796">
        <v>7</v>
      </c>
      <c r="H796">
        <v>26</v>
      </c>
      <c r="I796">
        <v>0.99531000000000003</v>
      </c>
      <c r="J796">
        <v>3.17</v>
      </c>
      <c r="K796">
        <v>0.53</v>
      </c>
      <c r="L796">
        <v>12.5</v>
      </c>
      <c r="M796">
        <v>6</v>
      </c>
    </row>
    <row r="797" spans="1:13" x14ac:dyDescent="0.25">
      <c r="A797">
        <v>796</v>
      </c>
      <c r="B797">
        <v>10.8</v>
      </c>
      <c r="C797">
        <v>0.89</v>
      </c>
      <c r="D797">
        <v>0.3</v>
      </c>
      <c r="E797">
        <v>2.6</v>
      </c>
      <c r="F797">
        <v>0.13200000000000001</v>
      </c>
      <c r="G797">
        <v>7</v>
      </c>
      <c r="H797">
        <v>60</v>
      </c>
      <c r="I797">
        <v>0.99785999999999997</v>
      </c>
      <c r="J797">
        <v>2.99</v>
      </c>
      <c r="K797">
        <v>1.18</v>
      </c>
      <c r="L797">
        <v>10.199999999999999</v>
      </c>
      <c r="M797">
        <v>5</v>
      </c>
    </row>
    <row r="798" spans="1:13" x14ac:dyDescent="0.25">
      <c r="A798">
        <v>797</v>
      </c>
      <c r="B798">
        <v>8.6999999999999993</v>
      </c>
      <c r="C798">
        <v>0.46</v>
      </c>
      <c r="D798">
        <v>0.31</v>
      </c>
      <c r="E798">
        <v>2.5</v>
      </c>
      <c r="F798">
        <v>0.126</v>
      </c>
      <c r="G798">
        <v>24</v>
      </c>
      <c r="H798">
        <v>64</v>
      </c>
      <c r="I798">
        <v>0.99746000000000001</v>
      </c>
      <c r="J798">
        <v>3.1</v>
      </c>
      <c r="K798">
        <v>0.74</v>
      </c>
      <c r="L798">
        <v>9.6</v>
      </c>
      <c r="M798">
        <v>5</v>
      </c>
    </row>
    <row r="799" spans="1:13" x14ac:dyDescent="0.25">
      <c r="A799">
        <v>798</v>
      </c>
      <c r="B799">
        <v>9.3000000000000007</v>
      </c>
      <c r="C799">
        <v>0.37</v>
      </c>
      <c r="D799">
        <v>0.44</v>
      </c>
      <c r="E799">
        <v>1.6</v>
      </c>
      <c r="F799">
        <v>3.7999999999999999E-2</v>
      </c>
      <c r="G799">
        <v>21</v>
      </c>
      <c r="H799">
        <v>42</v>
      </c>
      <c r="I799">
        <v>0.99526000000000003</v>
      </c>
      <c r="J799">
        <v>3.24</v>
      </c>
      <c r="K799">
        <v>0.81</v>
      </c>
      <c r="L799">
        <v>10.8</v>
      </c>
      <c r="M799">
        <v>7</v>
      </c>
    </row>
    <row r="800" spans="1:13" x14ac:dyDescent="0.25">
      <c r="A800">
        <v>799</v>
      </c>
      <c r="B800">
        <v>9.4</v>
      </c>
      <c r="C800">
        <v>0.5</v>
      </c>
      <c r="D800">
        <v>0.34</v>
      </c>
      <c r="E800">
        <v>3.6</v>
      </c>
      <c r="F800">
        <v>8.1999999999999906E-2</v>
      </c>
      <c r="G800">
        <v>5</v>
      </c>
      <c r="H800">
        <v>14</v>
      </c>
      <c r="I800">
        <v>0.99870000000000003</v>
      </c>
      <c r="J800">
        <v>3.29</v>
      </c>
      <c r="K800">
        <v>0.52</v>
      </c>
      <c r="L800">
        <v>10.7</v>
      </c>
      <c r="M800">
        <v>6</v>
      </c>
    </row>
    <row r="801" spans="1:13" x14ac:dyDescent="0.25">
      <c r="A801">
        <v>800</v>
      </c>
      <c r="B801">
        <v>9.4</v>
      </c>
      <c r="C801">
        <v>0.5</v>
      </c>
      <c r="D801">
        <v>0.34</v>
      </c>
      <c r="E801">
        <v>3.6</v>
      </c>
      <c r="F801">
        <v>8.1999999999999906E-2</v>
      </c>
      <c r="G801">
        <v>5</v>
      </c>
      <c r="H801">
        <v>14</v>
      </c>
      <c r="I801">
        <v>0.99870000000000003</v>
      </c>
      <c r="J801">
        <v>3.29</v>
      </c>
      <c r="K801">
        <v>0.52</v>
      </c>
      <c r="L801">
        <v>10.7</v>
      </c>
      <c r="M801">
        <v>6</v>
      </c>
    </row>
    <row r="802" spans="1:13" x14ac:dyDescent="0.25">
      <c r="A802">
        <v>801</v>
      </c>
      <c r="B802">
        <v>7.2</v>
      </c>
      <c r="C802">
        <v>0.61</v>
      </c>
      <c r="D802">
        <v>0.08</v>
      </c>
      <c r="E802">
        <v>4</v>
      </c>
      <c r="F802">
        <v>8.1999999999999906E-2</v>
      </c>
      <c r="G802">
        <v>26</v>
      </c>
      <c r="H802">
        <v>108</v>
      </c>
      <c r="I802">
        <v>0.99641000000000002</v>
      </c>
      <c r="J802">
        <v>3.25</v>
      </c>
      <c r="K802">
        <v>0.51</v>
      </c>
      <c r="L802">
        <v>9.4</v>
      </c>
      <c r="M802">
        <v>5</v>
      </c>
    </row>
    <row r="803" spans="1:13" x14ac:dyDescent="0.25">
      <c r="A803">
        <v>802</v>
      </c>
      <c r="B803">
        <v>8.6</v>
      </c>
      <c r="C803">
        <v>0.55000000000000004</v>
      </c>
      <c r="D803">
        <v>0.09</v>
      </c>
      <c r="E803">
        <v>3.3</v>
      </c>
      <c r="F803">
        <v>6.8000000000000005E-2</v>
      </c>
      <c r="G803">
        <v>8</v>
      </c>
      <c r="H803">
        <v>17</v>
      </c>
      <c r="I803">
        <v>0.99734999999999996</v>
      </c>
      <c r="J803">
        <v>3.23</v>
      </c>
      <c r="K803">
        <v>0.44</v>
      </c>
      <c r="L803">
        <v>10</v>
      </c>
      <c r="M803">
        <v>5</v>
      </c>
    </row>
    <row r="804" spans="1:13" x14ac:dyDescent="0.25">
      <c r="A804">
        <v>803</v>
      </c>
      <c r="B804">
        <v>5.0999999999999996</v>
      </c>
      <c r="C804">
        <v>0.58499999999999996</v>
      </c>
      <c r="D804">
        <v>0</v>
      </c>
      <c r="E804">
        <v>1.7</v>
      </c>
      <c r="F804">
        <v>4.3999999999999997E-2</v>
      </c>
      <c r="G804">
        <v>14</v>
      </c>
      <c r="H804">
        <v>86</v>
      </c>
      <c r="I804">
        <v>0.99263999999999997</v>
      </c>
      <c r="J804">
        <v>3.56</v>
      </c>
      <c r="K804">
        <v>0.94</v>
      </c>
      <c r="L804">
        <v>12.9</v>
      </c>
      <c r="M804">
        <v>7</v>
      </c>
    </row>
    <row r="805" spans="1:13" x14ac:dyDescent="0.25">
      <c r="A805">
        <v>804</v>
      </c>
      <c r="B805">
        <v>7.7</v>
      </c>
      <c r="C805">
        <v>0.56000000000000005</v>
      </c>
      <c r="D805">
        <v>0.08</v>
      </c>
      <c r="E805">
        <v>2.5</v>
      </c>
      <c r="F805">
        <v>0.114</v>
      </c>
      <c r="G805">
        <v>14</v>
      </c>
      <c r="H805">
        <v>46</v>
      </c>
      <c r="I805">
        <v>0.99709999999999999</v>
      </c>
      <c r="J805">
        <v>3.24</v>
      </c>
      <c r="K805">
        <v>0.66</v>
      </c>
      <c r="L805">
        <v>9.6</v>
      </c>
      <c r="M805">
        <v>6</v>
      </c>
    </row>
    <row r="806" spans="1:13" x14ac:dyDescent="0.25">
      <c r="A806">
        <v>805</v>
      </c>
      <c r="B806">
        <v>8.4</v>
      </c>
      <c r="C806">
        <v>0.52</v>
      </c>
      <c r="D806">
        <v>0.22</v>
      </c>
      <c r="E806">
        <v>2.7</v>
      </c>
      <c r="F806">
        <v>8.4000000000000005E-2</v>
      </c>
      <c r="G806">
        <v>4</v>
      </c>
      <c r="H806">
        <v>18</v>
      </c>
      <c r="I806">
        <v>0.99682000000000004</v>
      </c>
      <c r="J806">
        <v>3.26</v>
      </c>
      <c r="K806">
        <v>0.56999999999999995</v>
      </c>
      <c r="L806">
        <v>9.9</v>
      </c>
      <c r="M806">
        <v>6</v>
      </c>
    </row>
    <row r="807" spans="1:13" x14ac:dyDescent="0.25">
      <c r="A807">
        <v>806</v>
      </c>
      <c r="B807">
        <v>8.1999999999999993</v>
      </c>
      <c r="C807">
        <v>0.28000000000000003</v>
      </c>
      <c r="D807">
        <v>0.4</v>
      </c>
      <c r="E807">
        <v>2.4</v>
      </c>
      <c r="F807">
        <v>5.1999999999999998E-2</v>
      </c>
      <c r="G807">
        <v>4</v>
      </c>
      <c r="H807">
        <v>10</v>
      </c>
      <c r="I807">
        <v>0.99356</v>
      </c>
      <c r="J807">
        <v>3.33</v>
      </c>
      <c r="K807">
        <v>0.7</v>
      </c>
      <c r="L807">
        <v>12.8</v>
      </c>
      <c r="M807">
        <v>7</v>
      </c>
    </row>
    <row r="808" spans="1:13" x14ac:dyDescent="0.25">
      <c r="A808">
        <v>807</v>
      </c>
      <c r="B808">
        <v>8.4</v>
      </c>
      <c r="C808">
        <v>0.25</v>
      </c>
      <c r="D808">
        <v>0.39</v>
      </c>
      <c r="E808">
        <v>2</v>
      </c>
      <c r="F808">
        <v>4.0999999999999898E-2</v>
      </c>
      <c r="G808">
        <v>4</v>
      </c>
      <c r="H808">
        <v>10</v>
      </c>
      <c r="I808">
        <v>0.99385999999999997</v>
      </c>
      <c r="J808">
        <v>3.27</v>
      </c>
      <c r="K808">
        <v>0.71</v>
      </c>
      <c r="L808">
        <v>12.5</v>
      </c>
      <c r="M808">
        <v>7</v>
      </c>
    </row>
    <row r="809" spans="1:13" x14ac:dyDescent="0.25">
      <c r="A809">
        <v>808</v>
      </c>
      <c r="B809">
        <v>8.1999999999999993</v>
      </c>
      <c r="C809">
        <v>0.28000000000000003</v>
      </c>
      <c r="D809">
        <v>0.4</v>
      </c>
      <c r="E809">
        <v>2.4</v>
      </c>
      <c r="F809">
        <v>5.1999999999999998E-2</v>
      </c>
      <c r="G809">
        <v>4</v>
      </c>
      <c r="H809">
        <v>10</v>
      </c>
      <c r="I809">
        <v>0.99356</v>
      </c>
      <c r="J809">
        <v>3.33</v>
      </c>
      <c r="K809">
        <v>0.7</v>
      </c>
      <c r="L809">
        <v>12.8</v>
      </c>
      <c r="M809">
        <v>7</v>
      </c>
    </row>
    <row r="810" spans="1:13" x14ac:dyDescent="0.25">
      <c r="A810">
        <v>809</v>
      </c>
      <c r="B810">
        <v>7.4</v>
      </c>
      <c r="C810">
        <v>0.53</v>
      </c>
      <c r="D810">
        <v>0.12</v>
      </c>
      <c r="E810">
        <v>1.9</v>
      </c>
      <c r="F810">
        <v>0.16500000000000001</v>
      </c>
      <c r="G810">
        <v>4</v>
      </c>
      <c r="H810">
        <v>12</v>
      </c>
      <c r="I810">
        <v>0.99702000000000002</v>
      </c>
      <c r="J810">
        <v>3.26</v>
      </c>
      <c r="K810">
        <v>0.86</v>
      </c>
      <c r="L810">
        <v>9.1999999999999993</v>
      </c>
      <c r="M810">
        <v>5</v>
      </c>
    </row>
    <row r="811" spans="1:13" x14ac:dyDescent="0.25">
      <c r="A811">
        <v>810</v>
      </c>
      <c r="B811">
        <v>7.6</v>
      </c>
      <c r="C811">
        <v>0.48</v>
      </c>
      <c r="D811">
        <v>0.31</v>
      </c>
      <c r="E811">
        <v>2.8</v>
      </c>
      <c r="F811">
        <v>7.0000000000000007E-2</v>
      </c>
      <c r="G811">
        <v>4</v>
      </c>
      <c r="H811">
        <v>15</v>
      </c>
      <c r="I811">
        <v>0.99692999999999898</v>
      </c>
      <c r="J811">
        <v>3.22</v>
      </c>
      <c r="K811">
        <v>0.55000000000000004</v>
      </c>
      <c r="L811">
        <v>10.3</v>
      </c>
      <c r="M811">
        <v>6</v>
      </c>
    </row>
    <row r="812" spans="1:13" x14ac:dyDescent="0.25">
      <c r="A812">
        <v>811</v>
      </c>
      <c r="B812">
        <v>7.3</v>
      </c>
      <c r="C812">
        <v>0.49</v>
      </c>
      <c r="D812">
        <v>0.1</v>
      </c>
      <c r="E812">
        <v>2.6</v>
      </c>
      <c r="F812">
        <v>6.8000000000000005E-2</v>
      </c>
      <c r="G812">
        <v>4</v>
      </c>
      <c r="H812">
        <v>14</v>
      </c>
      <c r="I812">
        <v>0.99561999999999995</v>
      </c>
      <c r="J812">
        <v>3.3</v>
      </c>
      <c r="K812">
        <v>0.47</v>
      </c>
      <c r="L812">
        <v>10.5</v>
      </c>
      <c r="M812">
        <v>5</v>
      </c>
    </row>
    <row r="813" spans="1:13" x14ac:dyDescent="0.25">
      <c r="A813">
        <v>812</v>
      </c>
      <c r="B813">
        <v>12.9</v>
      </c>
      <c r="C813">
        <v>0.5</v>
      </c>
      <c r="D813">
        <v>0.55000000000000004</v>
      </c>
      <c r="E813">
        <v>2.8</v>
      </c>
      <c r="F813">
        <v>7.1999999999999995E-2</v>
      </c>
      <c r="G813">
        <v>7</v>
      </c>
      <c r="H813">
        <v>24</v>
      </c>
      <c r="I813">
        <v>1.0001199999999999</v>
      </c>
      <c r="J813">
        <v>3.09</v>
      </c>
      <c r="K813">
        <v>0.68</v>
      </c>
      <c r="L813">
        <v>10.9</v>
      </c>
      <c r="M813">
        <v>6</v>
      </c>
    </row>
    <row r="814" spans="1:13" x14ac:dyDescent="0.25">
      <c r="A814">
        <v>813</v>
      </c>
      <c r="B814">
        <v>10.8</v>
      </c>
      <c r="C814">
        <v>0.45</v>
      </c>
      <c r="D814">
        <v>0.33</v>
      </c>
      <c r="E814">
        <v>2.5</v>
      </c>
      <c r="F814">
        <v>9.9000000000000005E-2</v>
      </c>
      <c r="G814">
        <v>20</v>
      </c>
      <c r="H814">
        <v>38</v>
      </c>
      <c r="I814">
        <v>0.99817999999999996</v>
      </c>
      <c r="J814">
        <v>3.24</v>
      </c>
      <c r="K814">
        <v>0.71</v>
      </c>
      <c r="L814">
        <v>10.8</v>
      </c>
      <c r="M814">
        <v>5</v>
      </c>
    </row>
    <row r="815" spans="1:13" x14ac:dyDescent="0.25">
      <c r="A815">
        <v>814</v>
      </c>
      <c r="B815">
        <v>6.9</v>
      </c>
      <c r="C815">
        <v>0.39</v>
      </c>
      <c r="D815">
        <v>0.24</v>
      </c>
      <c r="E815">
        <v>2.1</v>
      </c>
      <c r="F815">
        <v>0.10199999999999999</v>
      </c>
      <c r="G815">
        <v>4</v>
      </c>
      <c r="H815">
        <v>7</v>
      </c>
      <c r="I815">
        <v>0.99461999999999995</v>
      </c>
      <c r="J815">
        <v>3.44</v>
      </c>
      <c r="K815">
        <v>0.57999999999999996</v>
      </c>
      <c r="L815">
        <v>11.4</v>
      </c>
      <c r="M815">
        <v>4</v>
      </c>
    </row>
    <row r="816" spans="1:13" x14ac:dyDescent="0.25">
      <c r="A816">
        <v>815</v>
      </c>
      <c r="B816">
        <v>12.6</v>
      </c>
      <c r="C816">
        <v>0.41</v>
      </c>
      <c r="D816">
        <v>0.54</v>
      </c>
      <c r="E816">
        <v>2.8</v>
      </c>
      <c r="F816">
        <v>0.10299999999999999</v>
      </c>
      <c r="G816">
        <v>19</v>
      </c>
      <c r="H816">
        <v>41</v>
      </c>
      <c r="I816">
        <v>0.99939</v>
      </c>
      <c r="J816">
        <v>3.21</v>
      </c>
      <c r="K816">
        <v>0.76</v>
      </c>
      <c r="L816">
        <v>11.3</v>
      </c>
      <c r="M816">
        <v>6</v>
      </c>
    </row>
    <row r="817" spans="1:13" x14ac:dyDescent="0.25">
      <c r="A817">
        <v>816</v>
      </c>
      <c r="B817">
        <v>10.8</v>
      </c>
      <c r="C817">
        <v>0.45</v>
      </c>
      <c r="D817">
        <v>0.33</v>
      </c>
      <c r="E817">
        <v>2.5</v>
      </c>
      <c r="F817">
        <v>9.9000000000000005E-2</v>
      </c>
      <c r="G817">
        <v>20</v>
      </c>
      <c r="H817">
        <v>38</v>
      </c>
      <c r="I817">
        <v>0.99817999999999996</v>
      </c>
      <c r="J817">
        <v>3.24</v>
      </c>
      <c r="K817">
        <v>0.71</v>
      </c>
      <c r="L817">
        <v>10.8</v>
      </c>
      <c r="M817">
        <v>5</v>
      </c>
    </row>
    <row r="818" spans="1:13" x14ac:dyDescent="0.25">
      <c r="A818">
        <v>817</v>
      </c>
      <c r="B818">
        <v>9.8000000000000007</v>
      </c>
      <c r="C818">
        <v>0.51</v>
      </c>
      <c r="D818">
        <v>0.19</v>
      </c>
      <c r="E818">
        <v>3.2</v>
      </c>
      <c r="F818">
        <v>8.1000000000000003E-2</v>
      </c>
      <c r="G818">
        <v>8</v>
      </c>
      <c r="H818">
        <v>30</v>
      </c>
      <c r="I818">
        <v>0.99839999999999995</v>
      </c>
      <c r="J818">
        <v>3.23</v>
      </c>
      <c r="K818">
        <v>0.57999999999999996</v>
      </c>
      <c r="L818">
        <v>10.5</v>
      </c>
      <c r="M818">
        <v>6</v>
      </c>
    </row>
    <row r="819" spans="1:13" x14ac:dyDescent="0.25">
      <c r="A819">
        <v>818</v>
      </c>
      <c r="B819">
        <v>10.8</v>
      </c>
      <c r="C819">
        <v>0.28999999999999998</v>
      </c>
      <c r="D819">
        <v>0.42</v>
      </c>
      <c r="E819">
        <v>1.6</v>
      </c>
      <c r="F819">
        <v>8.4000000000000005E-2</v>
      </c>
      <c r="G819">
        <v>19</v>
      </c>
      <c r="H819">
        <v>27</v>
      </c>
      <c r="I819">
        <v>0.99544999999999995</v>
      </c>
      <c r="J819">
        <v>3.28</v>
      </c>
      <c r="K819">
        <v>0.73</v>
      </c>
      <c r="L819">
        <v>11.9</v>
      </c>
      <c r="M819">
        <v>6</v>
      </c>
    </row>
    <row r="820" spans="1:13" x14ac:dyDescent="0.25">
      <c r="A820">
        <v>819</v>
      </c>
      <c r="B820">
        <v>7.1</v>
      </c>
      <c r="C820">
        <v>0.71499999999999997</v>
      </c>
      <c r="D820">
        <v>0</v>
      </c>
      <c r="E820">
        <v>2.35</v>
      </c>
      <c r="F820">
        <v>7.0999999999999994E-2</v>
      </c>
      <c r="G820">
        <v>21</v>
      </c>
      <c r="H820">
        <v>47</v>
      </c>
      <c r="I820">
        <v>0.99631999999999998</v>
      </c>
      <c r="J820">
        <v>3.29</v>
      </c>
      <c r="K820">
        <v>0.45</v>
      </c>
      <c r="L820">
        <v>9.4</v>
      </c>
      <c r="M820">
        <v>5</v>
      </c>
    </row>
    <row r="821" spans="1:13" x14ac:dyDescent="0.25">
      <c r="A821">
        <v>820</v>
      </c>
      <c r="B821">
        <v>9.1</v>
      </c>
      <c r="C821">
        <v>0.66</v>
      </c>
      <c r="D821">
        <v>0.15</v>
      </c>
      <c r="E821">
        <v>3.2</v>
      </c>
      <c r="F821">
        <v>9.6999999999999906E-2</v>
      </c>
      <c r="G821">
        <v>9</v>
      </c>
      <c r="H821">
        <v>59</v>
      </c>
      <c r="I821">
        <v>0.99975999999999998</v>
      </c>
      <c r="J821">
        <v>3.28</v>
      </c>
      <c r="K821">
        <v>0.54</v>
      </c>
      <c r="L821">
        <v>9.6</v>
      </c>
      <c r="M821">
        <v>5</v>
      </c>
    </row>
    <row r="822" spans="1:13" x14ac:dyDescent="0.25">
      <c r="A822">
        <v>821</v>
      </c>
      <c r="B822">
        <v>7</v>
      </c>
      <c r="C822">
        <v>0.68500000000000005</v>
      </c>
      <c r="D822">
        <v>0</v>
      </c>
      <c r="E822">
        <v>1.9</v>
      </c>
      <c r="F822">
        <v>9.9000000000000005E-2</v>
      </c>
      <c r="G822">
        <v>9</v>
      </c>
      <c r="H822">
        <v>22</v>
      </c>
      <c r="I822">
        <v>0.99605999999999995</v>
      </c>
      <c r="J822">
        <v>3.34</v>
      </c>
      <c r="K822">
        <v>0.6</v>
      </c>
      <c r="L822">
        <v>9.6999999999999993</v>
      </c>
      <c r="M822">
        <v>5</v>
      </c>
    </row>
    <row r="823" spans="1:13" x14ac:dyDescent="0.25">
      <c r="A823">
        <v>822</v>
      </c>
      <c r="B823">
        <v>4.9000000000000004</v>
      </c>
      <c r="C823">
        <v>0.42</v>
      </c>
      <c r="D823">
        <v>0</v>
      </c>
      <c r="E823">
        <v>2.1</v>
      </c>
      <c r="F823">
        <v>4.8000000000000001E-2</v>
      </c>
      <c r="G823">
        <v>16</v>
      </c>
      <c r="H823">
        <v>42</v>
      </c>
      <c r="I823">
        <v>0.99153999999999998</v>
      </c>
      <c r="J823">
        <v>3.71</v>
      </c>
      <c r="K823">
        <v>0.74</v>
      </c>
      <c r="L823">
        <v>14</v>
      </c>
      <c r="M823">
        <v>7</v>
      </c>
    </row>
    <row r="824" spans="1:13" x14ac:dyDescent="0.25">
      <c r="A824">
        <v>823</v>
      </c>
      <c r="B824">
        <v>6.7</v>
      </c>
      <c r="C824">
        <v>0.54</v>
      </c>
      <c r="D824">
        <v>0.13</v>
      </c>
      <c r="E824">
        <v>2</v>
      </c>
      <c r="F824">
        <v>7.5999999999999998E-2</v>
      </c>
      <c r="G824">
        <v>15</v>
      </c>
      <c r="H824">
        <v>36</v>
      </c>
      <c r="I824">
        <v>0.99729999999999996</v>
      </c>
      <c r="J824">
        <v>3.61</v>
      </c>
      <c r="K824">
        <v>0.64</v>
      </c>
      <c r="L824">
        <v>9.8000000000000007</v>
      </c>
      <c r="M824">
        <v>5</v>
      </c>
    </row>
    <row r="825" spans="1:13" x14ac:dyDescent="0.25">
      <c r="A825">
        <v>824</v>
      </c>
      <c r="B825">
        <v>6.7</v>
      </c>
      <c r="C825">
        <v>0.54</v>
      </c>
      <c r="D825">
        <v>0.13</v>
      </c>
      <c r="E825">
        <v>2</v>
      </c>
      <c r="F825">
        <v>7.5999999999999998E-2</v>
      </c>
      <c r="G825">
        <v>15</v>
      </c>
      <c r="H825">
        <v>36</v>
      </c>
      <c r="I825">
        <v>0.99729999999999996</v>
      </c>
      <c r="J825">
        <v>3.61</v>
      </c>
      <c r="K825">
        <v>0.64</v>
      </c>
      <c r="L825">
        <v>9.8000000000000007</v>
      </c>
      <c r="M825">
        <v>5</v>
      </c>
    </row>
    <row r="826" spans="1:13" x14ac:dyDescent="0.25">
      <c r="A826">
        <v>825</v>
      </c>
      <c r="B826">
        <v>7.1</v>
      </c>
      <c r="C826">
        <v>0.48</v>
      </c>
      <c r="D826">
        <v>0.28000000000000003</v>
      </c>
      <c r="E826">
        <v>2.8</v>
      </c>
      <c r="F826">
        <v>6.8000000000000005E-2</v>
      </c>
      <c r="G826">
        <v>6</v>
      </c>
      <c r="H826">
        <v>16</v>
      </c>
      <c r="I826">
        <v>0.99682000000000004</v>
      </c>
      <c r="J826">
        <v>3.24</v>
      </c>
      <c r="K826">
        <v>0.53</v>
      </c>
      <c r="L826">
        <v>10.3</v>
      </c>
      <c r="M826">
        <v>5</v>
      </c>
    </row>
    <row r="827" spans="1:13" x14ac:dyDescent="0.25">
      <c r="A827">
        <v>826</v>
      </c>
      <c r="B827">
        <v>7.1</v>
      </c>
      <c r="C827">
        <v>0.46</v>
      </c>
      <c r="D827">
        <v>0.14000000000000001</v>
      </c>
      <c r="E827">
        <v>2.8</v>
      </c>
      <c r="F827">
        <v>7.5999999999999998E-2</v>
      </c>
      <c r="G827">
        <v>15</v>
      </c>
      <c r="H827">
        <v>37</v>
      </c>
      <c r="I827">
        <v>0.99624000000000001</v>
      </c>
      <c r="J827">
        <v>3.36</v>
      </c>
      <c r="K827">
        <v>0.49</v>
      </c>
      <c r="L827">
        <v>10.7</v>
      </c>
      <c r="M827">
        <v>5</v>
      </c>
    </row>
    <row r="828" spans="1:13" x14ac:dyDescent="0.25">
      <c r="A828">
        <v>827</v>
      </c>
      <c r="B828">
        <v>7.5</v>
      </c>
      <c r="C828">
        <v>0.27</v>
      </c>
      <c r="D828">
        <v>0.34</v>
      </c>
      <c r="E828">
        <v>2.2999999999999998</v>
      </c>
      <c r="F828">
        <v>0.05</v>
      </c>
      <c r="G828">
        <v>4</v>
      </c>
      <c r="H828">
        <v>8</v>
      </c>
      <c r="I828">
        <v>0.99509999999999998</v>
      </c>
      <c r="J828">
        <v>3.4</v>
      </c>
      <c r="K828">
        <v>0.64</v>
      </c>
      <c r="L828">
        <v>11</v>
      </c>
      <c r="M828">
        <v>7</v>
      </c>
    </row>
    <row r="829" spans="1:13" x14ac:dyDescent="0.25">
      <c r="A829">
        <v>828</v>
      </c>
      <c r="B829">
        <v>7.1</v>
      </c>
      <c r="C829">
        <v>0.46</v>
      </c>
      <c r="D829">
        <v>0.14000000000000001</v>
      </c>
      <c r="E829">
        <v>2.8</v>
      </c>
      <c r="F829">
        <v>7.5999999999999998E-2</v>
      </c>
      <c r="G829">
        <v>15</v>
      </c>
      <c r="H829">
        <v>37</v>
      </c>
      <c r="I829">
        <v>0.99624000000000001</v>
      </c>
      <c r="J829">
        <v>3.36</v>
      </c>
      <c r="K829">
        <v>0.49</v>
      </c>
      <c r="L829">
        <v>10.7</v>
      </c>
      <c r="M829">
        <v>5</v>
      </c>
    </row>
    <row r="830" spans="1:13" x14ac:dyDescent="0.25">
      <c r="A830">
        <v>829</v>
      </c>
      <c r="B830">
        <v>7.8</v>
      </c>
      <c r="C830">
        <v>0.56999999999999995</v>
      </c>
      <c r="D830">
        <v>0.09</v>
      </c>
      <c r="E830">
        <v>2.2999999999999998</v>
      </c>
      <c r="F830">
        <v>6.5000000000000002E-2</v>
      </c>
      <c r="G830">
        <v>34</v>
      </c>
      <c r="H830">
        <v>45</v>
      </c>
      <c r="I830">
        <v>0.99417</v>
      </c>
      <c r="J830">
        <v>3.46</v>
      </c>
      <c r="K830">
        <v>0.74</v>
      </c>
      <c r="L830">
        <v>12.7</v>
      </c>
      <c r="M830">
        <v>8</v>
      </c>
    </row>
    <row r="831" spans="1:13" x14ac:dyDescent="0.25">
      <c r="A831">
        <v>830</v>
      </c>
      <c r="B831">
        <v>5.9</v>
      </c>
      <c r="C831">
        <v>0.61</v>
      </c>
      <c r="D831">
        <v>0.08</v>
      </c>
      <c r="E831">
        <v>2.1</v>
      </c>
      <c r="F831">
        <v>7.0999999999999994E-2</v>
      </c>
      <c r="G831">
        <v>16</v>
      </c>
      <c r="H831">
        <v>24</v>
      </c>
      <c r="I831">
        <v>0.99375999999999998</v>
      </c>
      <c r="J831">
        <v>3.56</v>
      </c>
      <c r="K831">
        <v>0.77</v>
      </c>
      <c r="L831">
        <v>11.1</v>
      </c>
      <c r="M831">
        <v>6</v>
      </c>
    </row>
    <row r="832" spans="1:13" x14ac:dyDescent="0.25">
      <c r="A832">
        <v>831</v>
      </c>
      <c r="B832">
        <v>7.5</v>
      </c>
      <c r="C832">
        <v>0.68500000000000005</v>
      </c>
      <c r="D832">
        <v>7.0000000000000007E-2</v>
      </c>
      <c r="E832">
        <v>2.5</v>
      </c>
      <c r="F832">
        <v>5.7999999999999899E-2</v>
      </c>
      <c r="G832">
        <v>5</v>
      </c>
      <c r="H832">
        <v>9</v>
      </c>
      <c r="I832">
        <v>0.99631999999999998</v>
      </c>
      <c r="J832">
        <v>3.38</v>
      </c>
      <c r="K832">
        <v>0.55000000000000004</v>
      </c>
      <c r="L832">
        <v>10.9</v>
      </c>
      <c r="M832">
        <v>4</v>
      </c>
    </row>
    <row r="833" spans="1:13" x14ac:dyDescent="0.25">
      <c r="A833">
        <v>832</v>
      </c>
      <c r="B833">
        <v>5.9</v>
      </c>
      <c r="C833">
        <v>0.61</v>
      </c>
      <c r="D833">
        <v>0.08</v>
      </c>
      <c r="E833">
        <v>2.1</v>
      </c>
      <c r="F833">
        <v>7.0999999999999994E-2</v>
      </c>
      <c r="G833">
        <v>16</v>
      </c>
      <c r="H833">
        <v>24</v>
      </c>
      <c r="I833">
        <v>0.99375999999999998</v>
      </c>
      <c r="J833">
        <v>3.56</v>
      </c>
      <c r="K833">
        <v>0.77</v>
      </c>
      <c r="L833">
        <v>11.1</v>
      </c>
      <c r="M833">
        <v>6</v>
      </c>
    </row>
    <row r="834" spans="1:13" x14ac:dyDescent="0.25">
      <c r="A834">
        <v>833</v>
      </c>
      <c r="B834">
        <v>10.4</v>
      </c>
      <c r="C834">
        <v>0.44</v>
      </c>
      <c r="D834">
        <v>0.42</v>
      </c>
      <c r="E834">
        <v>1.5</v>
      </c>
      <c r="F834">
        <v>0.14499999999999999</v>
      </c>
      <c r="G834">
        <v>34</v>
      </c>
      <c r="H834">
        <v>48</v>
      </c>
      <c r="I834">
        <v>0.99831999999999999</v>
      </c>
      <c r="J834">
        <v>3.38</v>
      </c>
      <c r="K834">
        <v>0.86</v>
      </c>
      <c r="L834">
        <v>9.9</v>
      </c>
      <c r="M834">
        <v>3</v>
      </c>
    </row>
    <row r="835" spans="1:13" x14ac:dyDescent="0.25">
      <c r="A835">
        <v>834</v>
      </c>
      <c r="B835">
        <v>11.6</v>
      </c>
      <c r="C835">
        <v>0.47</v>
      </c>
      <c r="D835">
        <v>0.44</v>
      </c>
      <c r="E835">
        <v>1.6</v>
      </c>
      <c r="F835">
        <v>0.14699999999999999</v>
      </c>
      <c r="G835">
        <v>36</v>
      </c>
      <c r="H835">
        <v>51</v>
      </c>
      <c r="I835">
        <v>0.99836000000000003</v>
      </c>
      <c r="J835">
        <v>3.38</v>
      </c>
      <c r="K835">
        <v>0.86</v>
      </c>
      <c r="L835">
        <v>9.9</v>
      </c>
      <c r="M835">
        <v>4</v>
      </c>
    </row>
    <row r="836" spans="1:13" x14ac:dyDescent="0.25">
      <c r="A836">
        <v>835</v>
      </c>
      <c r="B836">
        <v>8.8000000000000007</v>
      </c>
      <c r="C836">
        <v>0.68500000000000005</v>
      </c>
      <c r="D836">
        <v>0.26</v>
      </c>
      <c r="E836">
        <v>1.6</v>
      </c>
      <c r="F836">
        <v>8.7999999999999995E-2</v>
      </c>
      <c r="G836">
        <v>16</v>
      </c>
      <c r="H836">
        <v>23</v>
      </c>
      <c r="I836">
        <v>0.99693999999999905</v>
      </c>
      <c r="J836">
        <v>3.32</v>
      </c>
      <c r="K836">
        <v>0.47</v>
      </c>
      <c r="L836">
        <v>9.4</v>
      </c>
      <c r="M836">
        <v>5</v>
      </c>
    </row>
    <row r="837" spans="1:13" x14ac:dyDescent="0.25">
      <c r="A837">
        <v>836</v>
      </c>
      <c r="B837">
        <v>7.6</v>
      </c>
      <c r="C837">
        <v>0.66500000000000004</v>
      </c>
      <c r="D837">
        <v>0.1</v>
      </c>
      <c r="E837">
        <v>1.5</v>
      </c>
      <c r="F837">
        <v>6.6000000000000003E-2</v>
      </c>
      <c r="G837">
        <v>27</v>
      </c>
      <c r="H837">
        <v>55</v>
      </c>
      <c r="I837">
        <v>0.99655000000000005</v>
      </c>
      <c r="J837">
        <v>3.39</v>
      </c>
      <c r="K837">
        <v>0.51</v>
      </c>
      <c r="L837">
        <v>9.3000000000000007</v>
      </c>
      <c r="M837">
        <v>5</v>
      </c>
    </row>
    <row r="838" spans="1:13" x14ac:dyDescent="0.25">
      <c r="A838">
        <v>837</v>
      </c>
      <c r="B838">
        <v>6.7</v>
      </c>
      <c r="C838">
        <v>0.28000000000000003</v>
      </c>
      <c r="D838">
        <v>0.28000000000000003</v>
      </c>
      <c r="E838">
        <v>2.4</v>
      </c>
      <c r="F838">
        <v>1.2E-2</v>
      </c>
      <c r="G838">
        <v>36</v>
      </c>
      <c r="H838">
        <v>100</v>
      </c>
      <c r="I838">
        <v>0.99063999999999997</v>
      </c>
      <c r="J838">
        <v>3.26</v>
      </c>
      <c r="K838">
        <v>0.39</v>
      </c>
      <c r="L838">
        <v>11.7</v>
      </c>
      <c r="M838">
        <v>7</v>
      </c>
    </row>
    <row r="839" spans="1:13" x14ac:dyDescent="0.25">
      <c r="A839">
        <v>838</v>
      </c>
      <c r="B839">
        <v>6.7</v>
      </c>
      <c r="C839">
        <v>0.28000000000000003</v>
      </c>
      <c r="D839">
        <v>0.28000000000000003</v>
      </c>
      <c r="E839">
        <v>2.4</v>
      </c>
      <c r="F839">
        <v>1.2E-2</v>
      </c>
      <c r="G839">
        <v>36</v>
      </c>
      <c r="H839">
        <v>100</v>
      </c>
      <c r="I839">
        <v>0.99063999999999997</v>
      </c>
      <c r="J839">
        <v>3.26</v>
      </c>
      <c r="K839">
        <v>0.39</v>
      </c>
      <c r="L839">
        <v>11.7</v>
      </c>
      <c r="M839">
        <v>7</v>
      </c>
    </row>
    <row r="840" spans="1:13" x14ac:dyDescent="0.25">
      <c r="A840">
        <v>839</v>
      </c>
      <c r="B840">
        <v>10.1</v>
      </c>
      <c r="C840">
        <v>0.31</v>
      </c>
      <c r="D840">
        <v>0.35</v>
      </c>
      <c r="E840">
        <v>1.6</v>
      </c>
      <c r="F840">
        <v>7.4999999999999997E-2</v>
      </c>
      <c r="G840">
        <v>9</v>
      </c>
      <c r="H840">
        <v>28</v>
      </c>
      <c r="I840">
        <v>0.99672000000000005</v>
      </c>
      <c r="J840">
        <v>3.24</v>
      </c>
      <c r="K840">
        <v>0.83</v>
      </c>
      <c r="L840">
        <v>11.2</v>
      </c>
      <c r="M840">
        <v>7</v>
      </c>
    </row>
    <row r="841" spans="1:13" x14ac:dyDescent="0.25">
      <c r="A841">
        <v>840</v>
      </c>
      <c r="B841">
        <v>6</v>
      </c>
      <c r="C841">
        <v>0.5</v>
      </c>
      <c r="D841">
        <v>0.04</v>
      </c>
      <c r="E841">
        <v>2.2000000000000002</v>
      </c>
      <c r="F841">
        <v>9.1999999999999998E-2</v>
      </c>
      <c r="G841">
        <v>13</v>
      </c>
      <c r="H841">
        <v>26</v>
      </c>
      <c r="I841">
        <v>0.99646999999999997</v>
      </c>
      <c r="J841">
        <v>3.46</v>
      </c>
      <c r="K841">
        <v>0.47</v>
      </c>
      <c r="L841">
        <v>10</v>
      </c>
      <c r="M841">
        <v>5</v>
      </c>
    </row>
    <row r="842" spans="1:13" x14ac:dyDescent="0.25">
      <c r="A842">
        <v>841</v>
      </c>
      <c r="B842">
        <v>11.1</v>
      </c>
      <c r="C842">
        <v>0.42</v>
      </c>
      <c r="D842">
        <v>0.47</v>
      </c>
      <c r="E842">
        <v>2.65</v>
      </c>
      <c r="F842">
        <v>8.5000000000000006E-2</v>
      </c>
      <c r="G842">
        <v>9</v>
      </c>
      <c r="H842">
        <v>34</v>
      </c>
      <c r="I842">
        <v>0.99736000000000002</v>
      </c>
      <c r="J842">
        <v>3.24</v>
      </c>
      <c r="K842">
        <v>0.77</v>
      </c>
      <c r="L842">
        <v>12.1</v>
      </c>
      <c r="M842">
        <v>7</v>
      </c>
    </row>
    <row r="843" spans="1:13" x14ac:dyDescent="0.25">
      <c r="A843">
        <v>842</v>
      </c>
      <c r="B843">
        <v>6.6</v>
      </c>
      <c r="C843">
        <v>0.66</v>
      </c>
      <c r="D843">
        <v>0</v>
      </c>
      <c r="E843">
        <v>3</v>
      </c>
      <c r="F843">
        <v>0.115</v>
      </c>
      <c r="G843">
        <v>21</v>
      </c>
      <c r="H843">
        <v>31</v>
      </c>
      <c r="I843">
        <v>0.99629000000000001</v>
      </c>
      <c r="J843">
        <v>3.45</v>
      </c>
      <c r="K843">
        <v>0.63</v>
      </c>
      <c r="L843">
        <v>10.3</v>
      </c>
      <c r="M843">
        <v>5</v>
      </c>
    </row>
    <row r="844" spans="1:13" x14ac:dyDescent="0.25">
      <c r="A844">
        <v>843</v>
      </c>
      <c r="B844">
        <v>10.6</v>
      </c>
      <c r="C844">
        <v>0.5</v>
      </c>
      <c r="D844">
        <v>0.45</v>
      </c>
      <c r="E844">
        <v>2.6</v>
      </c>
      <c r="F844">
        <v>0.11899999999999999</v>
      </c>
      <c r="G844">
        <v>34</v>
      </c>
      <c r="H844">
        <v>68</v>
      </c>
      <c r="I844">
        <v>0.99707999999999997</v>
      </c>
      <c r="J844">
        <v>3.23</v>
      </c>
      <c r="K844">
        <v>0.72</v>
      </c>
      <c r="L844">
        <v>10.9</v>
      </c>
      <c r="M844">
        <v>6</v>
      </c>
    </row>
    <row r="845" spans="1:13" x14ac:dyDescent="0.25">
      <c r="A845">
        <v>844</v>
      </c>
      <c r="B845">
        <v>7.1</v>
      </c>
      <c r="C845">
        <v>0.68500000000000005</v>
      </c>
      <c r="D845">
        <v>0.35</v>
      </c>
      <c r="E845">
        <v>2</v>
      </c>
      <c r="F845">
        <v>8.7999999999999995E-2</v>
      </c>
      <c r="G845">
        <v>9</v>
      </c>
      <c r="H845">
        <v>92</v>
      </c>
      <c r="I845">
        <v>0.99629999999999996</v>
      </c>
      <c r="J845">
        <v>3.28</v>
      </c>
      <c r="K845">
        <v>0.62</v>
      </c>
      <c r="L845">
        <v>9.4</v>
      </c>
      <c r="M845">
        <v>5</v>
      </c>
    </row>
    <row r="846" spans="1:13" x14ac:dyDescent="0.25">
      <c r="A846">
        <v>845</v>
      </c>
      <c r="B846">
        <v>9.9</v>
      </c>
      <c r="C846">
        <v>0.25</v>
      </c>
      <c r="D846">
        <v>0.46</v>
      </c>
      <c r="E846">
        <v>1.7</v>
      </c>
      <c r="F846">
        <v>6.2E-2</v>
      </c>
      <c r="G846">
        <v>26</v>
      </c>
      <c r="H846">
        <v>42</v>
      </c>
      <c r="I846">
        <v>0.99590000000000001</v>
      </c>
      <c r="J846">
        <v>3.18</v>
      </c>
      <c r="K846">
        <v>0.83</v>
      </c>
      <c r="L846">
        <v>10.6</v>
      </c>
      <c r="M846">
        <v>6</v>
      </c>
    </row>
    <row r="847" spans="1:13" x14ac:dyDescent="0.25">
      <c r="A847">
        <v>846</v>
      </c>
      <c r="B847">
        <v>6.4</v>
      </c>
      <c r="C847">
        <v>0.64</v>
      </c>
      <c r="D847">
        <v>0.21</v>
      </c>
      <c r="E847">
        <v>1.8</v>
      </c>
      <c r="F847">
        <v>8.1000000000000003E-2</v>
      </c>
      <c r="G847">
        <v>14</v>
      </c>
      <c r="H847">
        <v>31</v>
      </c>
      <c r="I847">
        <v>0.99688999999999905</v>
      </c>
      <c r="J847">
        <v>3.59</v>
      </c>
      <c r="K847">
        <v>0.66</v>
      </c>
      <c r="L847">
        <v>9.8000000000000007</v>
      </c>
      <c r="M847">
        <v>5</v>
      </c>
    </row>
    <row r="848" spans="1:13" x14ac:dyDescent="0.25">
      <c r="A848">
        <v>847</v>
      </c>
      <c r="B848">
        <v>6.4</v>
      </c>
      <c r="C848">
        <v>0.64</v>
      </c>
      <c r="D848">
        <v>0.21</v>
      </c>
      <c r="E848">
        <v>1.8</v>
      </c>
      <c r="F848">
        <v>8.1000000000000003E-2</v>
      </c>
      <c r="G848">
        <v>14</v>
      </c>
      <c r="H848">
        <v>31</v>
      </c>
      <c r="I848">
        <v>0.99688999999999905</v>
      </c>
      <c r="J848">
        <v>3.59</v>
      </c>
      <c r="K848">
        <v>0.66</v>
      </c>
      <c r="L848">
        <v>9.8000000000000007</v>
      </c>
      <c r="M848">
        <v>5</v>
      </c>
    </row>
    <row r="849" spans="1:13" x14ac:dyDescent="0.25">
      <c r="A849">
        <v>848</v>
      </c>
      <c r="B849">
        <v>7.4</v>
      </c>
      <c r="C849">
        <v>0.68</v>
      </c>
      <c r="D849">
        <v>0.16</v>
      </c>
      <c r="E849">
        <v>1.8</v>
      </c>
      <c r="F849">
        <v>7.8E-2</v>
      </c>
      <c r="G849">
        <v>12</v>
      </c>
      <c r="H849">
        <v>39</v>
      </c>
      <c r="I849">
        <v>0.99770000000000003</v>
      </c>
      <c r="J849">
        <v>3.5</v>
      </c>
      <c r="K849">
        <v>0.7</v>
      </c>
      <c r="L849">
        <v>9.9</v>
      </c>
      <c r="M849">
        <v>6</v>
      </c>
    </row>
    <row r="850" spans="1:13" x14ac:dyDescent="0.25">
      <c r="A850">
        <v>849</v>
      </c>
      <c r="B850">
        <v>6.4</v>
      </c>
      <c r="C850">
        <v>0.64</v>
      </c>
      <c r="D850">
        <v>0.21</v>
      </c>
      <c r="E850">
        <v>1.8</v>
      </c>
      <c r="F850">
        <v>8.1000000000000003E-2</v>
      </c>
      <c r="G850">
        <v>14</v>
      </c>
      <c r="H850">
        <v>31</v>
      </c>
      <c r="I850">
        <v>0.99688999999999905</v>
      </c>
      <c r="J850">
        <v>3.59</v>
      </c>
      <c r="K850">
        <v>0.66</v>
      </c>
      <c r="L850">
        <v>9.8000000000000007</v>
      </c>
      <c r="M850">
        <v>5</v>
      </c>
    </row>
    <row r="851" spans="1:13" x14ac:dyDescent="0.25">
      <c r="A851">
        <v>850</v>
      </c>
      <c r="B851">
        <v>6.4</v>
      </c>
      <c r="C851">
        <v>0.63</v>
      </c>
      <c r="D851">
        <v>0.21</v>
      </c>
      <c r="E851">
        <v>1.6</v>
      </c>
      <c r="F851">
        <v>0.08</v>
      </c>
      <c r="G851">
        <v>12</v>
      </c>
      <c r="H851">
        <v>32</v>
      </c>
      <c r="I851">
        <v>0.99688999999999905</v>
      </c>
      <c r="J851">
        <v>3.58</v>
      </c>
      <c r="K851">
        <v>0.66</v>
      </c>
      <c r="L851">
        <v>9.8000000000000007</v>
      </c>
      <c r="M851">
        <v>5</v>
      </c>
    </row>
    <row r="852" spans="1:13" x14ac:dyDescent="0.25">
      <c r="A852">
        <v>851</v>
      </c>
      <c r="B852">
        <v>9.3000000000000007</v>
      </c>
      <c r="C852">
        <v>0.43</v>
      </c>
      <c r="D852">
        <v>0.44</v>
      </c>
      <c r="E852">
        <v>1.9</v>
      </c>
      <c r="F852">
        <v>8.5000000000000006E-2</v>
      </c>
      <c r="G852">
        <v>9</v>
      </c>
      <c r="H852">
        <v>22</v>
      </c>
      <c r="I852">
        <v>0.99707999999999997</v>
      </c>
      <c r="J852">
        <v>3.28</v>
      </c>
      <c r="K852">
        <v>0.55000000000000004</v>
      </c>
      <c r="L852">
        <v>9.5</v>
      </c>
      <c r="M852">
        <v>5</v>
      </c>
    </row>
    <row r="853" spans="1:13" x14ac:dyDescent="0.25">
      <c r="A853">
        <v>852</v>
      </c>
      <c r="B853">
        <v>9.3000000000000007</v>
      </c>
      <c r="C853">
        <v>0.43</v>
      </c>
      <c r="D853">
        <v>0.44</v>
      </c>
      <c r="E853">
        <v>1.9</v>
      </c>
      <c r="F853">
        <v>8.5000000000000006E-2</v>
      </c>
      <c r="G853">
        <v>9</v>
      </c>
      <c r="H853">
        <v>22</v>
      </c>
      <c r="I853">
        <v>0.99707999999999997</v>
      </c>
      <c r="J853">
        <v>3.28</v>
      </c>
      <c r="K853">
        <v>0.55000000000000004</v>
      </c>
      <c r="L853">
        <v>9.5</v>
      </c>
      <c r="M853">
        <v>5</v>
      </c>
    </row>
    <row r="854" spans="1:13" x14ac:dyDescent="0.25">
      <c r="A854">
        <v>853</v>
      </c>
      <c r="B854">
        <v>8</v>
      </c>
      <c r="C854">
        <v>0.42</v>
      </c>
      <c r="D854">
        <v>0.32</v>
      </c>
      <c r="E854">
        <v>2.5</v>
      </c>
      <c r="F854">
        <v>0.08</v>
      </c>
      <c r="G854">
        <v>26</v>
      </c>
      <c r="H854">
        <v>122</v>
      </c>
      <c r="I854">
        <v>0.99800999999999995</v>
      </c>
      <c r="J854">
        <v>3.22</v>
      </c>
      <c r="K854">
        <v>1.07</v>
      </c>
      <c r="L854">
        <v>9.6999999999999993</v>
      </c>
      <c r="M854">
        <v>5</v>
      </c>
    </row>
    <row r="855" spans="1:13" x14ac:dyDescent="0.25">
      <c r="A855">
        <v>854</v>
      </c>
      <c r="B855">
        <v>9.3000000000000007</v>
      </c>
      <c r="C855">
        <v>0.36</v>
      </c>
      <c r="D855">
        <v>0.39</v>
      </c>
      <c r="E855">
        <v>1.5</v>
      </c>
      <c r="F855">
        <v>0.08</v>
      </c>
      <c r="G855">
        <v>41</v>
      </c>
      <c r="H855">
        <v>55</v>
      </c>
      <c r="I855">
        <v>0.99651999999999996</v>
      </c>
      <c r="J855">
        <v>3.47</v>
      </c>
      <c r="K855">
        <v>0.73</v>
      </c>
      <c r="L855">
        <v>10.9</v>
      </c>
      <c r="M855">
        <v>6</v>
      </c>
    </row>
    <row r="856" spans="1:13" x14ac:dyDescent="0.25">
      <c r="A856">
        <v>855</v>
      </c>
      <c r="B856">
        <v>9.3000000000000007</v>
      </c>
      <c r="C856">
        <v>0.36</v>
      </c>
      <c r="D856">
        <v>0.39</v>
      </c>
      <c r="E856">
        <v>1.5</v>
      </c>
      <c r="F856">
        <v>0.08</v>
      </c>
      <c r="G856">
        <v>41</v>
      </c>
      <c r="H856">
        <v>55</v>
      </c>
      <c r="I856">
        <v>0.99651999999999996</v>
      </c>
      <c r="J856">
        <v>3.47</v>
      </c>
      <c r="K856">
        <v>0.73</v>
      </c>
      <c r="L856">
        <v>10.9</v>
      </c>
      <c r="M856">
        <v>6</v>
      </c>
    </row>
    <row r="857" spans="1:13" x14ac:dyDescent="0.25">
      <c r="A857">
        <v>856</v>
      </c>
      <c r="B857">
        <v>7.6</v>
      </c>
      <c r="C857">
        <v>0.73499999999999999</v>
      </c>
      <c r="D857">
        <v>0.02</v>
      </c>
      <c r="E857">
        <v>2.5</v>
      </c>
      <c r="F857">
        <v>7.0999999999999994E-2</v>
      </c>
      <c r="G857">
        <v>10</v>
      </c>
      <c r="H857">
        <v>14</v>
      </c>
      <c r="I857">
        <v>0.99537999999999904</v>
      </c>
      <c r="J857">
        <v>3.51</v>
      </c>
      <c r="K857">
        <v>0.71</v>
      </c>
      <c r="L857">
        <v>11.7</v>
      </c>
      <c r="M857">
        <v>7</v>
      </c>
    </row>
    <row r="858" spans="1:13" x14ac:dyDescent="0.25">
      <c r="A858">
        <v>857</v>
      </c>
      <c r="B858">
        <v>9.3000000000000007</v>
      </c>
      <c r="C858">
        <v>0.36</v>
      </c>
      <c r="D858">
        <v>0.39</v>
      </c>
      <c r="E858">
        <v>1.5</v>
      </c>
      <c r="F858">
        <v>0.08</v>
      </c>
      <c r="G858">
        <v>41</v>
      </c>
      <c r="H858">
        <v>55</v>
      </c>
      <c r="I858">
        <v>0.99651999999999996</v>
      </c>
      <c r="J858">
        <v>3.47</v>
      </c>
      <c r="K858">
        <v>0.73</v>
      </c>
      <c r="L858">
        <v>10.9</v>
      </c>
      <c r="M858">
        <v>6</v>
      </c>
    </row>
    <row r="859" spans="1:13" x14ac:dyDescent="0.25">
      <c r="A859">
        <v>858</v>
      </c>
      <c r="B859">
        <v>8.1999999999999993</v>
      </c>
      <c r="C859">
        <v>0.26</v>
      </c>
      <c r="D859">
        <v>0.34</v>
      </c>
      <c r="E859">
        <v>2.5</v>
      </c>
      <c r="F859">
        <v>7.2999999999999995E-2</v>
      </c>
      <c r="G859">
        <v>16</v>
      </c>
      <c r="H859">
        <v>47</v>
      </c>
      <c r="I859">
        <v>0.99593999999999905</v>
      </c>
      <c r="J859">
        <v>3.4</v>
      </c>
      <c r="K859">
        <v>0.78</v>
      </c>
      <c r="L859">
        <v>11.3</v>
      </c>
      <c r="M859">
        <v>7</v>
      </c>
    </row>
    <row r="860" spans="1:13" x14ac:dyDescent="0.25">
      <c r="A860">
        <v>859</v>
      </c>
      <c r="B860">
        <v>11.7</v>
      </c>
      <c r="C860">
        <v>0.28000000000000003</v>
      </c>
      <c r="D860">
        <v>0.47</v>
      </c>
      <c r="E860">
        <v>1.7</v>
      </c>
      <c r="F860">
        <v>5.3999999999999999E-2</v>
      </c>
      <c r="G860">
        <v>17</v>
      </c>
      <c r="H860">
        <v>32</v>
      </c>
      <c r="I860">
        <v>0.99685999999999997</v>
      </c>
      <c r="J860">
        <v>3.15</v>
      </c>
      <c r="K860">
        <v>0.67</v>
      </c>
      <c r="L860">
        <v>10.6</v>
      </c>
      <c r="M860">
        <v>7</v>
      </c>
    </row>
    <row r="861" spans="1:13" x14ac:dyDescent="0.25">
      <c r="A861">
        <v>860</v>
      </c>
      <c r="B861">
        <v>6.8</v>
      </c>
      <c r="C861">
        <v>0.56000000000000005</v>
      </c>
      <c r="D861">
        <v>0.22</v>
      </c>
      <c r="E861">
        <v>1.8</v>
      </c>
      <c r="F861">
        <v>7.3999999999999996E-2</v>
      </c>
      <c r="G861">
        <v>15</v>
      </c>
      <c r="H861">
        <v>24</v>
      </c>
      <c r="I861">
        <v>0.99437999999999904</v>
      </c>
      <c r="J861">
        <v>3.4</v>
      </c>
      <c r="K861">
        <v>0.82</v>
      </c>
      <c r="L861">
        <v>11.2</v>
      </c>
      <c r="M861">
        <v>6</v>
      </c>
    </row>
    <row r="862" spans="1:13" x14ac:dyDescent="0.25">
      <c r="A862">
        <v>861</v>
      </c>
      <c r="B862">
        <v>7.2</v>
      </c>
      <c r="C862">
        <v>0.62</v>
      </c>
      <c r="D862">
        <v>0.06</v>
      </c>
      <c r="E862">
        <v>2.7</v>
      </c>
      <c r="F862">
        <v>7.6999999999999999E-2</v>
      </c>
      <c r="G862">
        <v>15</v>
      </c>
      <c r="H862">
        <v>85</v>
      </c>
      <c r="I862">
        <v>0.99746000000000001</v>
      </c>
      <c r="J862">
        <v>3.51</v>
      </c>
      <c r="K862">
        <v>0.54</v>
      </c>
      <c r="L862">
        <v>9.5</v>
      </c>
      <c r="M862">
        <v>5</v>
      </c>
    </row>
    <row r="863" spans="1:13" x14ac:dyDescent="0.25">
      <c r="A863">
        <v>862</v>
      </c>
      <c r="B863">
        <v>5.8</v>
      </c>
      <c r="C863">
        <v>1.01</v>
      </c>
      <c r="D863">
        <v>0.66</v>
      </c>
      <c r="E863">
        <v>2</v>
      </c>
      <c r="F863">
        <v>3.9E-2</v>
      </c>
      <c r="G863">
        <v>15</v>
      </c>
      <c r="H863">
        <v>88</v>
      </c>
      <c r="I863">
        <v>0.99356999999999995</v>
      </c>
      <c r="J863">
        <v>3.66</v>
      </c>
      <c r="K863">
        <v>0.6</v>
      </c>
      <c r="L863">
        <v>11.5</v>
      </c>
      <c r="M863">
        <v>6</v>
      </c>
    </row>
    <row r="864" spans="1:13" x14ac:dyDescent="0.25">
      <c r="A864">
        <v>863</v>
      </c>
      <c r="B864">
        <v>7.5</v>
      </c>
      <c r="C864">
        <v>0.42</v>
      </c>
      <c r="D864">
        <v>0.32</v>
      </c>
      <c r="E864">
        <v>2.7</v>
      </c>
      <c r="F864">
        <v>6.7000000000000004E-2</v>
      </c>
      <c r="G864">
        <v>7</v>
      </c>
      <c r="H864">
        <v>25</v>
      </c>
      <c r="I864">
        <v>0.99627999999999906</v>
      </c>
      <c r="J864">
        <v>3.24</v>
      </c>
      <c r="K864">
        <v>0.44</v>
      </c>
      <c r="L864">
        <v>10.4</v>
      </c>
      <c r="M864">
        <v>5</v>
      </c>
    </row>
    <row r="865" spans="1:13" x14ac:dyDescent="0.25">
      <c r="A865">
        <v>864</v>
      </c>
      <c r="B865">
        <v>7.2</v>
      </c>
      <c r="C865">
        <v>0.62</v>
      </c>
      <c r="D865">
        <v>0.06</v>
      </c>
      <c r="E865">
        <v>2.5</v>
      </c>
      <c r="F865">
        <v>7.8E-2</v>
      </c>
      <c r="G865">
        <v>17</v>
      </c>
      <c r="H865">
        <v>84</v>
      </c>
      <c r="I865">
        <v>0.99746000000000001</v>
      </c>
      <c r="J865">
        <v>3.51</v>
      </c>
      <c r="K865">
        <v>0.53</v>
      </c>
      <c r="L865">
        <v>9.6999999999999993</v>
      </c>
      <c r="M865">
        <v>5</v>
      </c>
    </row>
    <row r="866" spans="1:13" x14ac:dyDescent="0.25">
      <c r="A866">
        <v>865</v>
      </c>
      <c r="B866">
        <v>7.2</v>
      </c>
      <c r="C866">
        <v>0.62</v>
      </c>
      <c r="D866">
        <v>0.06</v>
      </c>
      <c r="E866">
        <v>2.7</v>
      </c>
      <c r="F866">
        <v>7.6999999999999999E-2</v>
      </c>
      <c r="G866">
        <v>15</v>
      </c>
      <c r="H866">
        <v>85</v>
      </c>
      <c r="I866">
        <v>0.99746000000000001</v>
      </c>
      <c r="J866">
        <v>3.51</v>
      </c>
      <c r="K866">
        <v>0.54</v>
      </c>
      <c r="L866">
        <v>9.5</v>
      </c>
      <c r="M866">
        <v>5</v>
      </c>
    </row>
    <row r="867" spans="1:13" x14ac:dyDescent="0.25">
      <c r="A867">
        <v>866</v>
      </c>
      <c r="B867">
        <v>7.2</v>
      </c>
      <c r="C867">
        <v>0.63500000000000001</v>
      </c>
      <c r="D867">
        <v>7.0000000000000007E-2</v>
      </c>
      <c r="E867">
        <v>2.6</v>
      </c>
      <c r="F867">
        <v>7.6999999999999999E-2</v>
      </c>
      <c r="G867">
        <v>16</v>
      </c>
      <c r="H867">
        <v>86</v>
      </c>
      <c r="I867">
        <v>0.99747999999999903</v>
      </c>
      <c r="J867">
        <v>3.51</v>
      </c>
      <c r="K867">
        <v>0.54</v>
      </c>
      <c r="L867">
        <v>9.6999999999999993</v>
      </c>
      <c r="M867">
        <v>5</v>
      </c>
    </row>
    <row r="868" spans="1:13" x14ac:dyDescent="0.25">
      <c r="A868">
        <v>867</v>
      </c>
      <c r="B868">
        <v>6.8</v>
      </c>
      <c r="C868">
        <v>0.49</v>
      </c>
      <c r="D868">
        <v>0.22</v>
      </c>
      <c r="E868">
        <v>2.2999999999999998</v>
      </c>
      <c r="F868">
        <v>7.0999999999999994E-2</v>
      </c>
      <c r="G868">
        <v>13</v>
      </c>
      <c r="H868">
        <v>24</v>
      </c>
      <c r="I868">
        <v>0.99437999999999904</v>
      </c>
      <c r="J868">
        <v>3.41</v>
      </c>
      <c r="K868">
        <v>0.83</v>
      </c>
      <c r="L868">
        <v>11.3</v>
      </c>
      <c r="M868">
        <v>6</v>
      </c>
    </row>
    <row r="869" spans="1:13" x14ac:dyDescent="0.25">
      <c r="A869">
        <v>868</v>
      </c>
      <c r="B869">
        <v>6.9</v>
      </c>
      <c r="C869">
        <v>0.51</v>
      </c>
      <c r="D869">
        <v>0.23</v>
      </c>
      <c r="E869">
        <v>2</v>
      </c>
      <c r="F869">
        <v>7.1999999999999995E-2</v>
      </c>
      <c r="G869">
        <v>13</v>
      </c>
      <c r="H869">
        <v>22</v>
      </c>
      <c r="I869">
        <v>0.99437999999999904</v>
      </c>
      <c r="J869">
        <v>3.4</v>
      </c>
      <c r="K869">
        <v>0.84</v>
      </c>
      <c r="L869">
        <v>11.2</v>
      </c>
      <c r="M869">
        <v>6</v>
      </c>
    </row>
    <row r="870" spans="1:13" x14ac:dyDescent="0.25">
      <c r="A870">
        <v>869</v>
      </c>
      <c r="B870">
        <v>6.8</v>
      </c>
      <c r="C870">
        <v>0.56000000000000005</v>
      </c>
      <c r="D870">
        <v>0.22</v>
      </c>
      <c r="E870">
        <v>1.8</v>
      </c>
      <c r="F870">
        <v>7.3999999999999996E-2</v>
      </c>
      <c r="G870">
        <v>15</v>
      </c>
      <c r="H870">
        <v>24</v>
      </c>
      <c r="I870">
        <v>0.99437999999999904</v>
      </c>
      <c r="J870">
        <v>3.4</v>
      </c>
      <c r="K870">
        <v>0.82</v>
      </c>
      <c r="L870">
        <v>11.2</v>
      </c>
      <c r="M870">
        <v>6</v>
      </c>
    </row>
    <row r="871" spans="1:13" x14ac:dyDescent="0.25">
      <c r="A871">
        <v>870</v>
      </c>
      <c r="B871">
        <v>7.6</v>
      </c>
      <c r="C871">
        <v>0.63</v>
      </c>
      <c r="D871">
        <v>0.03</v>
      </c>
      <c r="E871">
        <v>2</v>
      </c>
      <c r="F871">
        <v>0.08</v>
      </c>
      <c r="G871">
        <v>27</v>
      </c>
      <c r="H871">
        <v>43</v>
      </c>
      <c r="I871">
        <v>0.995779999999999</v>
      </c>
      <c r="J871">
        <v>3.44</v>
      </c>
      <c r="K871">
        <v>0.64</v>
      </c>
      <c r="L871">
        <v>10.9</v>
      </c>
      <c r="M871">
        <v>6</v>
      </c>
    </row>
    <row r="872" spans="1:13" x14ac:dyDescent="0.25">
      <c r="A872">
        <v>871</v>
      </c>
      <c r="B872">
        <v>7.7</v>
      </c>
      <c r="C872">
        <v>0.71499999999999997</v>
      </c>
      <c r="D872">
        <v>0.01</v>
      </c>
      <c r="E872">
        <v>2.1</v>
      </c>
      <c r="F872">
        <v>6.4000000000000001E-2</v>
      </c>
      <c r="G872">
        <v>31</v>
      </c>
      <c r="H872">
        <v>43</v>
      </c>
      <c r="I872">
        <v>0.99370999999999998</v>
      </c>
      <c r="J872">
        <v>3.41</v>
      </c>
      <c r="K872">
        <v>0.56999999999999995</v>
      </c>
      <c r="L872">
        <v>11.8</v>
      </c>
      <c r="M872">
        <v>6</v>
      </c>
    </row>
    <row r="873" spans="1:13" x14ac:dyDescent="0.25">
      <c r="A873">
        <v>872</v>
      </c>
      <c r="B873">
        <v>6.9</v>
      </c>
      <c r="C873">
        <v>0.56000000000000005</v>
      </c>
      <c r="D873">
        <v>0.03</v>
      </c>
      <c r="E873">
        <v>1.5</v>
      </c>
      <c r="F873">
        <v>8.5999999999999993E-2</v>
      </c>
      <c r="G873">
        <v>36</v>
      </c>
      <c r="H873">
        <v>46</v>
      </c>
      <c r="I873">
        <v>0.99521999999999999</v>
      </c>
      <c r="J873">
        <v>3.53</v>
      </c>
      <c r="K873">
        <v>0.56999999999999995</v>
      </c>
      <c r="L873">
        <v>10.6</v>
      </c>
      <c r="M873">
        <v>5</v>
      </c>
    </row>
    <row r="874" spans="1:13" x14ac:dyDescent="0.25">
      <c r="A874">
        <v>873</v>
      </c>
      <c r="B874">
        <v>7.3</v>
      </c>
      <c r="C874">
        <v>0.35</v>
      </c>
      <c r="D874">
        <v>0.24</v>
      </c>
      <c r="E874">
        <v>2</v>
      </c>
      <c r="F874">
        <v>6.7000000000000004E-2</v>
      </c>
      <c r="G874">
        <v>28</v>
      </c>
      <c r="H874">
        <v>48</v>
      </c>
      <c r="I874">
        <v>0.99575999999999998</v>
      </c>
      <c r="J874">
        <v>3.43</v>
      </c>
      <c r="K874">
        <v>0.54</v>
      </c>
      <c r="L874">
        <v>10</v>
      </c>
      <c r="M874">
        <v>4</v>
      </c>
    </row>
    <row r="875" spans="1:13" x14ac:dyDescent="0.25">
      <c r="A875">
        <v>874</v>
      </c>
      <c r="B875">
        <v>9.1</v>
      </c>
      <c r="C875">
        <v>0.21</v>
      </c>
      <c r="D875">
        <v>0.37</v>
      </c>
      <c r="E875">
        <v>1.6</v>
      </c>
      <c r="F875">
        <v>6.7000000000000004E-2</v>
      </c>
      <c r="G875">
        <v>6</v>
      </c>
      <c r="H875">
        <v>10</v>
      </c>
      <c r="I875">
        <v>0.99551999999999996</v>
      </c>
      <c r="J875">
        <v>3.23</v>
      </c>
      <c r="K875">
        <v>0.57999999999999996</v>
      </c>
      <c r="L875">
        <v>11.1</v>
      </c>
      <c r="M875">
        <v>7</v>
      </c>
    </row>
    <row r="876" spans="1:13" x14ac:dyDescent="0.25">
      <c r="A876">
        <v>875</v>
      </c>
      <c r="B876">
        <v>10.4</v>
      </c>
      <c r="C876">
        <v>0.38</v>
      </c>
      <c r="D876">
        <v>0.46</v>
      </c>
      <c r="E876">
        <v>2.1</v>
      </c>
      <c r="F876">
        <v>0.104</v>
      </c>
      <c r="G876">
        <v>6</v>
      </c>
      <c r="H876">
        <v>10</v>
      </c>
      <c r="I876">
        <v>0.99663999999999997</v>
      </c>
      <c r="J876">
        <v>3.12</v>
      </c>
      <c r="K876">
        <v>0.65</v>
      </c>
      <c r="L876">
        <v>11.8</v>
      </c>
      <c r="M876">
        <v>7</v>
      </c>
    </row>
    <row r="877" spans="1:13" x14ac:dyDescent="0.25">
      <c r="A877">
        <v>876</v>
      </c>
      <c r="B877">
        <v>8.8000000000000007</v>
      </c>
      <c r="C877">
        <v>0.31</v>
      </c>
      <c r="D877">
        <v>0.4</v>
      </c>
      <c r="E877">
        <v>2.8</v>
      </c>
      <c r="F877">
        <v>0.109</v>
      </c>
      <c r="G877">
        <v>7</v>
      </c>
      <c r="H877">
        <v>16</v>
      </c>
      <c r="I877">
        <v>0.99613999999999903</v>
      </c>
      <c r="J877">
        <v>3.31</v>
      </c>
      <c r="K877">
        <v>0.79</v>
      </c>
      <c r="L877">
        <v>11.8</v>
      </c>
      <c r="M877">
        <v>7</v>
      </c>
    </row>
    <row r="878" spans="1:13" x14ac:dyDescent="0.25">
      <c r="A878">
        <v>877</v>
      </c>
      <c r="B878">
        <v>7.1</v>
      </c>
      <c r="C878">
        <v>0.47</v>
      </c>
      <c r="D878">
        <v>0</v>
      </c>
      <c r="E878">
        <v>2.2000000000000002</v>
      </c>
      <c r="F878">
        <v>6.7000000000000004E-2</v>
      </c>
      <c r="G878">
        <v>7</v>
      </c>
      <c r="H878">
        <v>14</v>
      </c>
      <c r="I878">
        <v>0.99517</v>
      </c>
      <c r="J878">
        <v>3.4</v>
      </c>
      <c r="K878">
        <v>0.57999999999999996</v>
      </c>
      <c r="L878">
        <v>10.9</v>
      </c>
      <c r="M878">
        <v>4</v>
      </c>
    </row>
    <row r="879" spans="1:13" x14ac:dyDescent="0.25">
      <c r="A879">
        <v>878</v>
      </c>
      <c r="B879">
        <v>7.7</v>
      </c>
      <c r="C879">
        <v>0.71499999999999997</v>
      </c>
      <c r="D879">
        <v>0.01</v>
      </c>
      <c r="E879">
        <v>2.1</v>
      </c>
      <c r="F879">
        <v>6.4000000000000001E-2</v>
      </c>
      <c r="G879">
        <v>31</v>
      </c>
      <c r="H879">
        <v>43</v>
      </c>
      <c r="I879">
        <v>0.99370999999999998</v>
      </c>
      <c r="J879">
        <v>3.41</v>
      </c>
      <c r="K879">
        <v>0.56999999999999995</v>
      </c>
      <c r="L879">
        <v>11.8</v>
      </c>
      <c r="M879">
        <v>6</v>
      </c>
    </row>
    <row r="880" spans="1:13" x14ac:dyDescent="0.25">
      <c r="A880">
        <v>879</v>
      </c>
      <c r="B880">
        <v>8.8000000000000007</v>
      </c>
      <c r="C880">
        <v>0.61</v>
      </c>
      <c r="D880">
        <v>0.19</v>
      </c>
      <c r="E880">
        <v>4</v>
      </c>
      <c r="F880">
        <v>9.4E-2</v>
      </c>
      <c r="G880">
        <v>30</v>
      </c>
      <c r="H880">
        <v>69</v>
      </c>
      <c r="I880">
        <v>0.99787000000000003</v>
      </c>
      <c r="J880">
        <v>3.22</v>
      </c>
      <c r="K880">
        <v>0.5</v>
      </c>
      <c r="L880">
        <v>10</v>
      </c>
      <c r="M880">
        <v>6</v>
      </c>
    </row>
    <row r="881" spans="1:13" x14ac:dyDescent="0.25">
      <c r="A881">
        <v>880</v>
      </c>
      <c r="B881">
        <v>7.2</v>
      </c>
      <c r="C881">
        <v>0.6</v>
      </c>
      <c r="D881">
        <v>0.04</v>
      </c>
      <c r="E881">
        <v>2.5</v>
      </c>
      <c r="F881">
        <v>7.5999999999999998E-2</v>
      </c>
      <c r="G881">
        <v>18</v>
      </c>
      <c r="H881">
        <v>88</v>
      </c>
      <c r="I881">
        <v>0.99744999999999995</v>
      </c>
      <c r="J881">
        <v>3.53</v>
      </c>
      <c r="K881">
        <v>0.55000000000000004</v>
      </c>
      <c r="L881">
        <v>9.5</v>
      </c>
      <c r="M881">
        <v>5</v>
      </c>
    </row>
    <row r="882" spans="1:13" x14ac:dyDescent="0.25">
      <c r="A882">
        <v>881</v>
      </c>
      <c r="B882">
        <v>9.1999999999999993</v>
      </c>
      <c r="C882">
        <v>0.56000000000000005</v>
      </c>
      <c r="D882">
        <v>0.18</v>
      </c>
      <c r="E882">
        <v>1.6</v>
      </c>
      <c r="F882">
        <v>7.8E-2</v>
      </c>
      <c r="G882">
        <v>10</v>
      </c>
      <c r="H882">
        <v>21</v>
      </c>
      <c r="I882">
        <v>0.99575999999999998</v>
      </c>
      <c r="J882">
        <v>3.15</v>
      </c>
      <c r="K882">
        <v>0.49</v>
      </c>
      <c r="L882">
        <v>9.9</v>
      </c>
      <c r="M882">
        <v>5</v>
      </c>
    </row>
    <row r="883" spans="1:13" x14ac:dyDescent="0.25">
      <c r="A883">
        <v>882</v>
      </c>
      <c r="B883">
        <v>7.6</v>
      </c>
      <c r="C883">
        <v>0.71499999999999997</v>
      </c>
      <c r="D883">
        <v>0</v>
      </c>
      <c r="E883">
        <v>2.1</v>
      </c>
      <c r="F883">
        <v>6.8000000000000005E-2</v>
      </c>
      <c r="G883">
        <v>30</v>
      </c>
      <c r="H883">
        <v>35</v>
      </c>
      <c r="I883">
        <v>0.99532999999999905</v>
      </c>
      <c r="J883">
        <v>3.48</v>
      </c>
      <c r="K883">
        <v>0.65</v>
      </c>
      <c r="L883">
        <v>11.4</v>
      </c>
      <c r="M883">
        <v>6</v>
      </c>
    </row>
    <row r="884" spans="1:13" x14ac:dyDescent="0.25">
      <c r="A884">
        <v>883</v>
      </c>
      <c r="B884">
        <v>8.4</v>
      </c>
      <c r="C884">
        <v>0.31</v>
      </c>
      <c r="D884">
        <v>0.28999999999999998</v>
      </c>
      <c r="E884">
        <v>3.1</v>
      </c>
      <c r="F884">
        <v>0.19399999999999901</v>
      </c>
      <c r="G884">
        <v>14</v>
      </c>
      <c r="H884">
        <v>26</v>
      </c>
      <c r="I884">
        <v>0.99536000000000002</v>
      </c>
      <c r="J884">
        <v>3.22</v>
      </c>
      <c r="K884">
        <v>0.78</v>
      </c>
      <c r="L884">
        <v>12</v>
      </c>
      <c r="M884">
        <v>6</v>
      </c>
    </row>
    <row r="885" spans="1:13" x14ac:dyDescent="0.25">
      <c r="A885">
        <v>884</v>
      </c>
      <c r="B885">
        <v>7.2</v>
      </c>
      <c r="C885">
        <v>0.6</v>
      </c>
      <c r="D885">
        <v>0.04</v>
      </c>
      <c r="E885">
        <v>2.5</v>
      </c>
      <c r="F885">
        <v>7.5999999999999998E-2</v>
      </c>
      <c r="G885">
        <v>18</v>
      </c>
      <c r="H885">
        <v>88</v>
      </c>
      <c r="I885">
        <v>0.99744999999999995</v>
      </c>
      <c r="J885">
        <v>3.53</v>
      </c>
      <c r="K885">
        <v>0.55000000000000004</v>
      </c>
      <c r="L885">
        <v>9.5</v>
      </c>
      <c r="M885">
        <v>5</v>
      </c>
    </row>
    <row r="886" spans="1:13" x14ac:dyDescent="0.25">
      <c r="A886">
        <v>885</v>
      </c>
      <c r="B886">
        <v>8.8000000000000007</v>
      </c>
      <c r="C886">
        <v>0.61</v>
      </c>
      <c r="D886">
        <v>0.19</v>
      </c>
      <c r="E886">
        <v>4</v>
      </c>
      <c r="F886">
        <v>9.4E-2</v>
      </c>
      <c r="G886">
        <v>30</v>
      </c>
      <c r="H886">
        <v>69</v>
      </c>
      <c r="I886">
        <v>0.99787000000000003</v>
      </c>
      <c r="J886">
        <v>3.22</v>
      </c>
      <c r="K886">
        <v>0.5</v>
      </c>
      <c r="L886">
        <v>10</v>
      </c>
      <c r="M886">
        <v>6</v>
      </c>
    </row>
    <row r="887" spans="1:13" x14ac:dyDescent="0.25">
      <c r="A887">
        <v>886</v>
      </c>
      <c r="B887">
        <v>8.9</v>
      </c>
      <c r="C887">
        <v>0.75</v>
      </c>
      <c r="D887">
        <v>0.14000000000000001</v>
      </c>
      <c r="E887">
        <v>2.5</v>
      </c>
      <c r="F887">
        <v>8.5999999999999993E-2</v>
      </c>
      <c r="G887">
        <v>9</v>
      </c>
      <c r="H887">
        <v>30</v>
      </c>
      <c r="I887">
        <v>0.99824000000000002</v>
      </c>
      <c r="J887">
        <v>3.34</v>
      </c>
      <c r="K887">
        <v>0.64</v>
      </c>
      <c r="L887">
        <v>10.5</v>
      </c>
      <c r="M887">
        <v>5</v>
      </c>
    </row>
    <row r="888" spans="1:13" x14ac:dyDescent="0.25">
      <c r="A888">
        <v>887</v>
      </c>
      <c r="B888">
        <v>9</v>
      </c>
      <c r="C888">
        <v>0.8</v>
      </c>
      <c r="D888">
        <v>0.12</v>
      </c>
      <c r="E888">
        <v>2.4</v>
      </c>
      <c r="F888">
        <v>8.3000000000000004E-2</v>
      </c>
      <c r="G888">
        <v>8</v>
      </c>
      <c r="H888">
        <v>28</v>
      </c>
      <c r="I888">
        <v>0.99836000000000003</v>
      </c>
      <c r="J888">
        <v>3.33</v>
      </c>
      <c r="K888">
        <v>0.65</v>
      </c>
      <c r="L888">
        <v>10.4</v>
      </c>
      <c r="M888">
        <v>6</v>
      </c>
    </row>
    <row r="889" spans="1:13" x14ac:dyDescent="0.25">
      <c r="A889">
        <v>888</v>
      </c>
      <c r="B889">
        <v>10.7</v>
      </c>
      <c r="C889">
        <v>0.52</v>
      </c>
      <c r="D889">
        <v>0.38</v>
      </c>
      <c r="E889">
        <v>2.6</v>
      </c>
      <c r="F889">
        <v>6.6000000000000003E-2</v>
      </c>
      <c r="G889">
        <v>29</v>
      </c>
      <c r="H889">
        <v>56</v>
      </c>
      <c r="I889">
        <v>0.99577000000000004</v>
      </c>
      <c r="J889">
        <v>3.15</v>
      </c>
      <c r="K889">
        <v>0.79</v>
      </c>
      <c r="L889">
        <v>12.1</v>
      </c>
      <c r="M889">
        <v>7</v>
      </c>
    </row>
    <row r="890" spans="1:13" x14ac:dyDescent="0.25">
      <c r="A890">
        <v>889</v>
      </c>
      <c r="B890">
        <v>6.8</v>
      </c>
      <c r="C890">
        <v>0.56999999999999995</v>
      </c>
      <c r="D890">
        <v>0</v>
      </c>
      <c r="E890">
        <v>2.5</v>
      </c>
      <c r="F890">
        <v>7.1999999999999995E-2</v>
      </c>
      <c r="G890">
        <v>32</v>
      </c>
      <c r="H890">
        <v>64</v>
      </c>
      <c r="I890">
        <v>0.99490999999999996</v>
      </c>
      <c r="J890">
        <v>3.43</v>
      </c>
      <c r="K890">
        <v>0.56000000000000005</v>
      </c>
      <c r="L890">
        <v>11.2</v>
      </c>
      <c r="M890">
        <v>6</v>
      </c>
    </row>
    <row r="891" spans="1:13" x14ac:dyDescent="0.25">
      <c r="A891">
        <v>890</v>
      </c>
      <c r="B891">
        <v>10.7</v>
      </c>
      <c r="C891">
        <v>0.9</v>
      </c>
      <c r="D891">
        <v>0.34</v>
      </c>
      <c r="E891">
        <v>6.6</v>
      </c>
      <c r="F891">
        <v>0.111999999999999</v>
      </c>
      <c r="G891">
        <v>23</v>
      </c>
      <c r="H891">
        <v>99</v>
      </c>
      <c r="I891">
        <v>1.0028900000000001</v>
      </c>
      <c r="J891">
        <v>3.22</v>
      </c>
      <c r="K891">
        <v>0.68</v>
      </c>
      <c r="L891">
        <v>9.3000000000000007</v>
      </c>
      <c r="M891">
        <v>5</v>
      </c>
    </row>
    <row r="892" spans="1:13" x14ac:dyDescent="0.25">
      <c r="A892">
        <v>891</v>
      </c>
      <c r="B892">
        <v>7.2</v>
      </c>
      <c r="C892">
        <v>0.34</v>
      </c>
      <c r="D892">
        <v>0.24</v>
      </c>
      <c r="E892">
        <v>2</v>
      </c>
      <c r="F892">
        <v>7.0999999999999994E-2</v>
      </c>
      <c r="G892">
        <v>30</v>
      </c>
      <c r="H892">
        <v>52</v>
      </c>
      <c r="I892">
        <v>0.99575999999999998</v>
      </c>
      <c r="J892">
        <v>3.44</v>
      </c>
      <c r="K892">
        <v>0.57999999999999996</v>
      </c>
      <c r="L892">
        <v>10.1</v>
      </c>
      <c r="M892">
        <v>5</v>
      </c>
    </row>
    <row r="893" spans="1:13" x14ac:dyDescent="0.25">
      <c r="A893">
        <v>892</v>
      </c>
      <c r="B893">
        <v>7.2</v>
      </c>
      <c r="C893">
        <v>0.66</v>
      </c>
      <c r="D893">
        <v>0.03</v>
      </c>
      <c r="E893">
        <v>2.2999999999999998</v>
      </c>
      <c r="F893">
        <v>7.8E-2</v>
      </c>
      <c r="G893">
        <v>16</v>
      </c>
      <c r="H893">
        <v>86</v>
      </c>
      <c r="I893">
        <v>0.99742999999999904</v>
      </c>
      <c r="J893">
        <v>3.53</v>
      </c>
      <c r="K893">
        <v>0.56999999999999995</v>
      </c>
      <c r="L893">
        <v>9.6999999999999993</v>
      </c>
      <c r="M893">
        <v>5</v>
      </c>
    </row>
    <row r="894" spans="1:13" x14ac:dyDescent="0.25">
      <c r="A894">
        <v>893</v>
      </c>
      <c r="B894">
        <v>10.1</v>
      </c>
      <c r="C894">
        <v>0.45</v>
      </c>
      <c r="D894">
        <v>0.23</v>
      </c>
      <c r="E894">
        <v>1.9</v>
      </c>
      <c r="F894">
        <v>8.1999999999999906E-2</v>
      </c>
      <c r="G894">
        <v>10</v>
      </c>
      <c r="H894">
        <v>18</v>
      </c>
      <c r="I894">
        <v>0.99773999999999996</v>
      </c>
      <c r="J894">
        <v>3.22</v>
      </c>
      <c r="K894">
        <v>0.65</v>
      </c>
      <c r="L894">
        <v>9.3000000000000007</v>
      </c>
      <c r="M894">
        <v>6</v>
      </c>
    </row>
    <row r="895" spans="1:13" x14ac:dyDescent="0.25">
      <c r="A895">
        <v>894</v>
      </c>
      <c r="B895">
        <v>7.2</v>
      </c>
      <c r="C895">
        <v>0.66</v>
      </c>
      <c r="D895">
        <v>0.03</v>
      </c>
      <c r="E895">
        <v>2.2999999999999998</v>
      </c>
      <c r="F895">
        <v>7.8E-2</v>
      </c>
      <c r="G895">
        <v>16</v>
      </c>
      <c r="H895">
        <v>86</v>
      </c>
      <c r="I895">
        <v>0.99742999999999904</v>
      </c>
      <c r="J895">
        <v>3.53</v>
      </c>
      <c r="K895">
        <v>0.56999999999999995</v>
      </c>
      <c r="L895">
        <v>9.6999999999999993</v>
      </c>
      <c r="M895">
        <v>5</v>
      </c>
    </row>
    <row r="896" spans="1:13" x14ac:dyDescent="0.25">
      <c r="A896">
        <v>895</v>
      </c>
      <c r="B896">
        <v>7.2</v>
      </c>
      <c r="C896">
        <v>0.63</v>
      </c>
      <c r="D896">
        <v>0.03</v>
      </c>
      <c r="E896">
        <v>2.2000000000000002</v>
      </c>
      <c r="F896">
        <v>0.08</v>
      </c>
      <c r="G896">
        <v>17</v>
      </c>
      <c r="H896">
        <v>88</v>
      </c>
      <c r="I896">
        <v>0.99744999999999995</v>
      </c>
      <c r="J896">
        <v>3.53</v>
      </c>
      <c r="K896">
        <v>0.57999999999999996</v>
      </c>
      <c r="L896">
        <v>9.8000000000000007</v>
      </c>
      <c r="M896">
        <v>6</v>
      </c>
    </row>
    <row r="897" spans="1:13" x14ac:dyDescent="0.25">
      <c r="A897">
        <v>896</v>
      </c>
      <c r="B897">
        <v>7.1</v>
      </c>
      <c r="C897">
        <v>0.59</v>
      </c>
      <c r="D897">
        <v>0.01</v>
      </c>
      <c r="E897">
        <v>2.2999999999999998</v>
      </c>
      <c r="F897">
        <v>0.08</v>
      </c>
      <c r="G897">
        <v>27</v>
      </c>
      <c r="H897">
        <v>43</v>
      </c>
      <c r="I897">
        <v>0.99550000000000005</v>
      </c>
      <c r="J897">
        <v>3.42</v>
      </c>
      <c r="K897">
        <v>0.57999999999999996</v>
      </c>
      <c r="L897">
        <v>10.7</v>
      </c>
      <c r="M897">
        <v>6</v>
      </c>
    </row>
    <row r="898" spans="1:13" x14ac:dyDescent="0.25">
      <c r="A898">
        <v>897</v>
      </c>
      <c r="B898">
        <v>8.3000000000000007</v>
      </c>
      <c r="C898">
        <v>0.31</v>
      </c>
      <c r="D898">
        <v>0.39</v>
      </c>
      <c r="E898">
        <v>2.4</v>
      </c>
      <c r="F898">
        <v>7.8E-2</v>
      </c>
      <c r="G898">
        <v>17</v>
      </c>
      <c r="H898">
        <v>43</v>
      </c>
      <c r="I898">
        <v>0.99443999999999999</v>
      </c>
      <c r="J898">
        <v>3.31</v>
      </c>
      <c r="K898">
        <v>0.77</v>
      </c>
      <c r="L898">
        <v>12.5</v>
      </c>
      <c r="M898">
        <v>7</v>
      </c>
    </row>
    <row r="899" spans="1:13" x14ac:dyDescent="0.25">
      <c r="A899">
        <v>898</v>
      </c>
      <c r="B899">
        <v>7.1</v>
      </c>
      <c r="C899">
        <v>0.59</v>
      </c>
      <c r="D899">
        <v>0.01</v>
      </c>
      <c r="E899">
        <v>2.2999999999999998</v>
      </c>
      <c r="F899">
        <v>0.08</v>
      </c>
      <c r="G899">
        <v>27</v>
      </c>
      <c r="H899">
        <v>43</v>
      </c>
      <c r="I899">
        <v>0.99550000000000005</v>
      </c>
      <c r="J899">
        <v>3.42</v>
      </c>
      <c r="K899">
        <v>0.57999999999999996</v>
      </c>
      <c r="L899">
        <v>10.7</v>
      </c>
      <c r="M899">
        <v>6</v>
      </c>
    </row>
    <row r="900" spans="1:13" x14ac:dyDescent="0.25">
      <c r="A900">
        <v>899</v>
      </c>
      <c r="B900">
        <v>8.3000000000000007</v>
      </c>
      <c r="C900">
        <v>0.31</v>
      </c>
      <c r="D900">
        <v>0.39</v>
      </c>
      <c r="E900">
        <v>2.4</v>
      </c>
      <c r="F900">
        <v>7.8E-2</v>
      </c>
      <c r="G900">
        <v>17</v>
      </c>
      <c r="H900">
        <v>43</v>
      </c>
      <c r="I900">
        <v>0.99443999999999999</v>
      </c>
      <c r="J900">
        <v>3.31</v>
      </c>
      <c r="K900">
        <v>0.77</v>
      </c>
      <c r="L900">
        <v>12.5</v>
      </c>
      <c r="M900">
        <v>7</v>
      </c>
    </row>
    <row r="901" spans="1:13" x14ac:dyDescent="0.25">
      <c r="A901">
        <v>900</v>
      </c>
      <c r="B901">
        <v>8.3000000000000007</v>
      </c>
      <c r="C901">
        <v>1.02</v>
      </c>
      <c r="D901">
        <v>0.02</v>
      </c>
      <c r="E901">
        <v>3.4</v>
      </c>
      <c r="F901">
        <v>8.4000000000000005E-2</v>
      </c>
      <c r="G901">
        <v>6</v>
      </c>
      <c r="H901">
        <v>11</v>
      </c>
      <c r="I901">
        <v>0.99892000000000003</v>
      </c>
      <c r="J901">
        <v>3.48</v>
      </c>
      <c r="K901">
        <v>0.49</v>
      </c>
      <c r="L901">
        <v>11</v>
      </c>
      <c r="M901">
        <v>3</v>
      </c>
    </row>
    <row r="902" spans="1:13" x14ac:dyDescent="0.25">
      <c r="A902">
        <v>901</v>
      </c>
      <c r="B902">
        <v>8.9</v>
      </c>
      <c r="C902">
        <v>0.31</v>
      </c>
      <c r="D902">
        <v>0.36</v>
      </c>
      <c r="E902">
        <v>2.6</v>
      </c>
      <c r="F902">
        <v>5.5999999999999897E-2</v>
      </c>
      <c r="G902">
        <v>10</v>
      </c>
      <c r="H902">
        <v>39</v>
      </c>
      <c r="I902">
        <v>0.99561999999999995</v>
      </c>
      <c r="J902">
        <v>3.4</v>
      </c>
      <c r="K902">
        <v>0.69</v>
      </c>
      <c r="L902">
        <v>11.8</v>
      </c>
      <c r="M902">
        <v>5</v>
      </c>
    </row>
    <row r="903" spans="1:13" x14ac:dyDescent="0.25">
      <c r="A903">
        <v>902</v>
      </c>
      <c r="B903">
        <v>7.4</v>
      </c>
      <c r="C903">
        <v>0.63500000000000001</v>
      </c>
      <c r="D903">
        <v>0.1</v>
      </c>
      <c r="E903">
        <v>2.4</v>
      </c>
      <c r="F903">
        <v>0.08</v>
      </c>
      <c r="G903">
        <v>16</v>
      </c>
      <c r="H903">
        <v>33</v>
      </c>
      <c r="I903">
        <v>0.99736000000000002</v>
      </c>
      <c r="J903">
        <v>3.58</v>
      </c>
      <c r="K903">
        <v>0.69</v>
      </c>
      <c r="L903">
        <v>10.8</v>
      </c>
      <c r="M903">
        <v>7</v>
      </c>
    </row>
    <row r="904" spans="1:13" x14ac:dyDescent="0.25">
      <c r="A904">
        <v>903</v>
      </c>
      <c r="B904">
        <v>7.4</v>
      </c>
      <c r="C904">
        <v>0.63500000000000001</v>
      </c>
      <c r="D904">
        <v>0.1</v>
      </c>
      <c r="E904">
        <v>2.4</v>
      </c>
      <c r="F904">
        <v>0.08</v>
      </c>
      <c r="G904">
        <v>16</v>
      </c>
      <c r="H904">
        <v>33</v>
      </c>
      <c r="I904">
        <v>0.99736000000000002</v>
      </c>
      <c r="J904">
        <v>3.58</v>
      </c>
      <c r="K904">
        <v>0.69</v>
      </c>
      <c r="L904">
        <v>10.8</v>
      </c>
      <c r="M904">
        <v>7</v>
      </c>
    </row>
    <row r="905" spans="1:13" x14ac:dyDescent="0.25">
      <c r="A905">
        <v>904</v>
      </c>
      <c r="B905">
        <v>6.8</v>
      </c>
      <c r="C905">
        <v>0.59</v>
      </c>
      <c r="D905">
        <v>0.06</v>
      </c>
      <c r="E905">
        <v>6</v>
      </c>
      <c r="F905">
        <v>0.06</v>
      </c>
      <c r="G905">
        <v>11</v>
      </c>
      <c r="H905">
        <v>18</v>
      </c>
      <c r="I905">
        <v>0.99619999999999997</v>
      </c>
      <c r="J905">
        <v>3.41</v>
      </c>
      <c r="K905">
        <v>0.59</v>
      </c>
      <c r="L905">
        <v>10.8</v>
      </c>
      <c r="M905">
        <v>7</v>
      </c>
    </row>
    <row r="906" spans="1:13" x14ac:dyDescent="0.25">
      <c r="A906">
        <v>905</v>
      </c>
      <c r="B906">
        <v>6.8</v>
      </c>
      <c r="C906">
        <v>0.59</v>
      </c>
      <c r="D906">
        <v>0.06</v>
      </c>
      <c r="E906">
        <v>6</v>
      </c>
      <c r="F906">
        <v>0.06</v>
      </c>
      <c r="G906">
        <v>11</v>
      </c>
      <c r="H906">
        <v>18</v>
      </c>
      <c r="I906">
        <v>0.99619999999999997</v>
      </c>
      <c r="J906">
        <v>3.41</v>
      </c>
      <c r="K906">
        <v>0.59</v>
      </c>
      <c r="L906">
        <v>10.8</v>
      </c>
      <c r="M906">
        <v>7</v>
      </c>
    </row>
    <row r="907" spans="1:13" x14ac:dyDescent="0.25">
      <c r="A907">
        <v>906</v>
      </c>
      <c r="B907">
        <v>9.1999999999999993</v>
      </c>
      <c r="C907">
        <v>0.57999999999999996</v>
      </c>
      <c r="D907">
        <v>0.2</v>
      </c>
      <c r="E907">
        <v>3</v>
      </c>
      <c r="F907">
        <v>8.1000000000000003E-2</v>
      </c>
      <c r="G907">
        <v>15</v>
      </c>
      <c r="H907">
        <v>115</v>
      </c>
      <c r="I907">
        <v>0.998</v>
      </c>
      <c r="J907">
        <v>3.23</v>
      </c>
      <c r="K907">
        <v>0.59</v>
      </c>
      <c r="L907">
        <v>9.5</v>
      </c>
      <c r="M907">
        <v>5</v>
      </c>
    </row>
    <row r="908" spans="1:13" x14ac:dyDescent="0.25">
      <c r="A908">
        <v>907</v>
      </c>
      <c r="B908">
        <v>7.2</v>
      </c>
      <c r="C908">
        <v>0.54</v>
      </c>
      <c r="D908">
        <v>0.27</v>
      </c>
      <c r="E908">
        <v>2.6</v>
      </c>
      <c r="F908">
        <v>8.4000000000000005E-2</v>
      </c>
      <c r="G908">
        <v>12</v>
      </c>
      <c r="H908">
        <v>78</v>
      </c>
      <c r="I908">
        <v>0.99639999999999995</v>
      </c>
      <c r="J908">
        <v>3.39</v>
      </c>
      <c r="K908">
        <v>0.71</v>
      </c>
      <c r="L908">
        <v>11</v>
      </c>
      <c r="M908">
        <v>5</v>
      </c>
    </row>
    <row r="909" spans="1:13" x14ac:dyDescent="0.25">
      <c r="A909">
        <v>908</v>
      </c>
      <c r="B909">
        <v>6.1</v>
      </c>
      <c r="C909">
        <v>0.56000000000000005</v>
      </c>
      <c r="D909">
        <v>0</v>
      </c>
      <c r="E909">
        <v>2.2000000000000002</v>
      </c>
      <c r="F909">
        <v>7.9000000000000001E-2</v>
      </c>
      <c r="G909">
        <v>6</v>
      </c>
      <c r="H909">
        <v>9</v>
      </c>
      <c r="I909">
        <v>0.99480000000000002</v>
      </c>
      <c r="J909">
        <v>3.59</v>
      </c>
      <c r="K909">
        <v>0.54</v>
      </c>
      <c r="L909">
        <v>11.5</v>
      </c>
      <c r="M909">
        <v>6</v>
      </c>
    </row>
    <row r="910" spans="1:13" x14ac:dyDescent="0.25">
      <c r="A910">
        <v>909</v>
      </c>
      <c r="B910">
        <v>7.4</v>
      </c>
      <c r="C910">
        <v>0.52</v>
      </c>
      <c r="D910">
        <v>0.13</v>
      </c>
      <c r="E910">
        <v>2.4</v>
      </c>
      <c r="F910">
        <v>7.8E-2</v>
      </c>
      <c r="G910">
        <v>34</v>
      </c>
      <c r="H910">
        <v>61</v>
      </c>
      <c r="I910">
        <v>0.99527999999999905</v>
      </c>
      <c r="J910">
        <v>3.43</v>
      </c>
      <c r="K910">
        <v>0.59</v>
      </c>
      <c r="L910">
        <v>10.8</v>
      </c>
      <c r="M910">
        <v>6</v>
      </c>
    </row>
    <row r="911" spans="1:13" x14ac:dyDescent="0.25">
      <c r="A911">
        <v>910</v>
      </c>
      <c r="B911">
        <v>7.3</v>
      </c>
      <c r="C911">
        <v>0.30499999999999999</v>
      </c>
      <c r="D911">
        <v>0.39</v>
      </c>
      <c r="E911">
        <v>1.2</v>
      </c>
      <c r="F911">
        <v>5.8999999999999997E-2</v>
      </c>
      <c r="G911">
        <v>7</v>
      </c>
      <c r="H911">
        <v>11</v>
      </c>
      <c r="I911">
        <v>0.99331000000000003</v>
      </c>
      <c r="J911">
        <v>3.29</v>
      </c>
      <c r="K911">
        <v>0.52</v>
      </c>
      <c r="L911">
        <v>11.5</v>
      </c>
      <c r="M911">
        <v>6</v>
      </c>
    </row>
    <row r="912" spans="1:13" x14ac:dyDescent="0.25">
      <c r="A912">
        <v>911</v>
      </c>
      <c r="B912">
        <v>9.3000000000000007</v>
      </c>
      <c r="C912">
        <v>0.38</v>
      </c>
      <c r="D912">
        <v>0.48</v>
      </c>
      <c r="E912">
        <v>3.8</v>
      </c>
      <c r="F912">
        <v>0.13200000000000001</v>
      </c>
      <c r="G912">
        <v>3</v>
      </c>
      <c r="H912">
        <v>11</v>
      </c>
      <c r="I912">
        <v>0.99577000000000004</v>
      </c>
      <c r="J912">
        <v>3.23</v>
      </c>
      <c r="K912">
        <v>0.56999999999999995</v>
      </c>
      <c r="L912">
        <v>13.2</v>
      </c>
      <c r="M912">
        <v>6</v>
      </c>
    </row>
    <row r="913" spans="1:13" x14ac:dyDescent="0.25">
      <c r="A913">
        <v>912</v>
      </c>
      <c r="B913">
        <v>9.1</v>
      </c>
      <c r="C913">
        <v>0.28000000000000003</v>
      </c>
      <c r="D913">
        <v>0.46</v>
      </c>
      <c r="E913">
        <v>9</v>
      </c>
      <c r="F913">
        <v>0.114</v>
      </c>
      <c r="G913">
        <v>3</v>
      </c>
      <c r="H913">
        <v>9</v>
      </c>
      <c r="I913">
        <v>0.99900999999999995</v>
      </c>
      <c r="J913">
        <v>3.18</v>
      </c>
      <c r="K913">
        <v>0.6</v>
      </c>
      <c r="L913">
        <v>10.9</v>
      </c>
      <c r="M913">
        <v>6</v>
      </c>
    </row>
    <row r="914" spans="1:13" x14ac:dyDescent="0.25">
      <c r="A914">
        <v>913</v>
      </c>
      <c r="B914">
        <v>10</v>
      </c>
      <c r="C914">
        <v>0.46</v>
      </c>
      <c r="D914">
        <v>0.44</v>
      </c>
      <c r="E914">
        <v>2.9</v>
      </c>
      <c r="F914">
        <v>6.5000000000000002E-2</v>
      </c>
      <c r="G914">
        <v>4</v>
      </c>
      <c r="H914">
        <v>8</v>
      </c>
      <c r="I914">
        <v>0.99673999999999996</v>
      </c>
      <c r="J914">
        <v>3.33</v>
      </c>
      <c r="K914">
        <v>0.62</v>
      </c>
      <c r="L914">
        <v>12.2</v>
      </c>
      <c r="M914">
        <v>6</v>
      </c>
    </row>
    <row r="915" spans="1:13" x14ac:dyDescent="0.25">
      <c r="A915">
        <v>914</v>
      </c>
      <c r="B915">
        <v>9.4</v>
      </c>
      <c r="C915">
        <v>0.39500000000000002</v>
      </c>
      <c r="D915">
        <v>0.46</v>
      </c>
      <c r="E915">
        <v>4.5999999999999996</v>
      </c>
      <c r="F915">
        <v>9.4E-2</v>
      </c>
      <c r="G915">
        <v>3</v>
      </c>
      <c r="H915">
        <v>10</v>
      </c>
      <c r="I915">
        <v>0.99639</v>
      </c>
      <c r="J915">
        <v>3.27</v>
      </c>
      <c r="K915">
        <v>0.64</v>
      </c>
      <c r="L915">
        <v>12.2</v>
      </c>
      <c r="M915">
        <v>7</v>
      </c>
    </row>
    <row r="916" spans="1:13" x14ac:dyDescent="0.25">
      <c r="A916">
        <v>915</v>
      </c>
      <c r="B916">
        <v>7.3</v>
      </c>
      <c r="C916">
        <v>0.30499999999999999</v>
      </c>
      <c r="D916">
        <v>0.39</v>
      </c>
      <c r="E916">
        <v>1.2</v>
      </c>
      <c r="F916">
        <v>5.8999999999999997E-2</v>
      </c>
      <c r="G916">
        <v>7</v>
      </c>
      <c r="H916">
        <v>11</v>
      </c>
      <c r="I916">
        <v>0.99331000000000003</v>
      </c>
      <c r="J916">
        <v>3.29</v>
      </c>
      <c r="K916">
        <v>0.52</v>
      </c>
      <c r="L916">
        <v>11.5</v>
      </c>
      <c r="M916">
        <v>6</v>
      </c>
    </row>
    <row r="917" spans="1:13" x14ac:dyDescent="0.25">
      <c r="A917">
        <v>916</v>
      </c>
      <c r="B917">
        <v>8.6</v>
      </c>
      <c r="C917">
        <v>0.315</v>
      </c>
      <c r="D917">
        <v>0.4</v>
      </c>
      <c r="E917">
        <v>2.2000000000000002</v>
      </c>
      <c r="F917">
        <v>7.9000000000000001E-2</v>
      </c>
      <c r="G917">
        <v>3</v>
      </c>
      <c r="H917">
        <v>6</v>
      </c>
      <c r="I917">
        <v>0.99512</v>
      </c>
      <c r="J917">
        <v>3.27</v>
      </c>
      <c r="K917">
        <v>0.67</v>
      </c>
      <c r="L917">
        <v>11.9</v>
      </c>
      <c r="M917">
        <v>6</v>
      </c>
    </row>
    <row r="918" spans="1:13" x14ac:dyDescent="0.25">
      <c r="A918">
        <v>917</v>
      </c>
      <c r="B918">
        <v>5.3</v>
      </c>
      <c r="C918">
        <v>0.71499999999999997</v>
      </c>
      <c r="D918">
        <v>0.19</v>
      </c>
      <c r="E918">
        <v>1.5</v>
      </c>
      <c r="F918">
        <v>0.161</v>
      </c>
      <c r="G918">
        <v>7</v>
      </c>
      <c r="H918">
        <v>62</v>
      </c>
      <c r="I918">
        <v>0.99395</v>
      </c>
      <c r="J918">
        <v>3.62</v>
      </c>
      <c r="K918">
        <v>0.61</v>
      </c>
      <c r="L918">
        <v>11</v>
      </c>
      <c r="M918">
        <v>5</v>
      </c>
    </row>
    <row r="919" spans="1:13" x14ac:dyDescent="0.25">
      <c r="A919">
        <v>918</v>
      </c>
      <c r="B919">
        <v>6.8</v>
      </c>
      <c r="C919">
        <v>0.41</v>
      </c>
      <c r="D919">
        <v>0.31</v>
      </c>
      <c r="E919">
        <v>8.8000000000000007</v>
      </c>
      <c r="F919">
        <v>8.4000000000000005E-2</v>
      </c>
      <c r="G919">
        <v>26</v>
      </c>
      <c r="H919">
        <v>45</v>
      </c>
      <c r="I919">
        <v>0.99824000000000002</v>
      </c>
      <c r="J919">
        <v>3.38</v>
      </c>
      <c r="K919">
        <v>0.64</v>
      </c>
      <c r="L919">
        <v>10.1</v>
      </c>
      <c r="M919">
        <v>6</v>
      </c>
    </row>
    <row r="920" spans="1:13" x14ac:dyDescent="0.25">
      <c r="A920">
        <v>919</v>
      </c>
      <c r="B920">
        <v>8.4</v>
      </c>
      <c r="C920">
        <v>0.36</v>
      </c>
      <c r="D920">
        <v>0.32</v>
      </c>
      <c r="E920">
        <v>2.2000000000000002</v>
      </c>
      <c r="F920">
        <v>8.1000000000000003E-2</v>
      </c>
      <c r="G920">
        <v>32</v>
      </c>
      <c r="H920">
        <v>79</v>
      </c>
      <c r="I920">
        <v>0.99639999999999995</v>
      </c>
      <c r="J920">
        <v>3.3</v>
      </c>
      <c r="K920">
        <v>0.72</v>
      </c>
      <c r="L920">
        <v>11</v>
      </c>
      <c r="M920">
        <v>6</v>
      </c>
    </row>
    <row r="921" spans="1:13" x14ac:dyDescent="0.25">
      <c r="A921">
        <v>920</v>
      </c>
      <c r="B921">
        <v>8.4</v>
      </c>
      <c r="C921">
        <v>0.62</v>
      </c>
      <c r="D921">
        <v>0.12</v>
      </c>
      <c r="E921">
        <v>1.8</v>
      </c>
      <c r="F921">
        <v>7.1999999999999995E-2</v>
      </c>
      <c r="G921">
        <v>38</v>
      </c>
      <c r="H921">
        <v>46</v>
      </c>
      <c r="I921">
        <v>0.99503999999999904</v>
      </c>
      <c r="J921">
        <v>3.38</v>
      </c>
      <c r="K921">
        <v>0.89</v>
      </c>
      <c r="L921">
        <v>11.8</v>
      </c>
      <c r="M921">
        <v>6</v>
      </c>
    </row>
    <row r="922" spans="1:13" x14ac:dyDescent="0.25">
      <c r="A922">
        <v>921</v>
      </c>
      <c r="B922">
        <v>9.6</v>
      </c>
      <c r="C922">
        <v>0.41</v>
      </c>
      <c r="D922">
        <v>0.37</v>
      </c>
      <c r="E922">
        <v>2.2999999999999998</v>
      </c>
      <c r="F922">
        <v>9.0999999999999998E-2</v>
      </c>
      <c r="G922">
        <v>10</v>
      </c>
      <c r="H922">
        <v>23</v>
      </c>
      <c r="I922">
        <v>0.99785999999999997</v>
      </c>
      <c r="J922">
        <v>3.24</v>
      </c>
      <c r="K922">
        <v>0.56000000000000005</v>
      </c>
      <c r="L922">
        <v>10.5</v>
      </c>
      <c r="M922">
        <v>5</v>
      </c>
    </row>
    <row r="923" spans="1:13" x14ac:dyDescent="0.25">
      <c r="A923">
        <v>922</v>
      </c>
      <c r="B923">
        <v>8.4</v>
      </c>
      <c r="C923">
        <v>0.36</v>
      </c>
      <c r="D923">
        <v>0.32</v>
      </c>
      <c r="E923">
        <v>2.2000000000000002</v>
      </c>
      <c r="F923">
        <v>8.1000000000000003E-2</v>
      </c>
      <c r="G923">
        <v>32</v>
      </c>
      <c r="H923">
        <v>79</v>
      </c>
      <c r="I923">
        <v>0.99639999999999995</v>
      </c>
      <c r="J923">
        <v>3.3</v>
      </c>
      <c r="K923">
        <v>0.72</v>
      </c>
      <c r="L923">
        <v>11</v>
      </c>
      <c r="M923">
        <v>6</v>
      </c>
    </row>
    <row r="924" spans="1:13" x14ac:dyDescent="0.25">
      <c r="A924">
        <v>923</v>
      </c>
      <c r="B924">
        <v>8.4</v>
      </c>
      <c r="C924">
        <v>0.62</v>
      </c>
      <c r="D924">
        <v>0.12</v>
      </c>
      <c r="E924">
        <v>1.8</v>
      </c>
      <c r="F924">
        <v>7.1999999999999995E-2</v>
      </c>
      <c r="G924">
        <v>38</v>
      </c>
      <c r="H924">
        <v>46</v>
      </c>
      <c r="I924">
        <v>0.99503999999999904</v>
      </c>
      <c r="J924">
        <v>3.38</v>
      </c>
      <c r="K924">
        <v>0.89</v>
      </c>
      <c r="L924">
        <v>11.8</v>
      </c>
      <c r="M924">
        <v>6</v>
      </c>
    </row>
    <row r="925" spans="1:13" x14ac:dyDescent="0.25">
      <c r="A925">
        <v>924</v>
      </c>
      <c r="B925">
        <v>6.8</v>
      </c>
      <c r="C925">
        <v>0.41</v>
      </c>
      <c r="D925">
        <v>0.31</v>
      </c>
      <c r="E925">
        <v>8.8000000000000007</v>
      </c>
      <c r="F925">
        <v>8.4000000000000005E-2</v>
      </c>
      <c r="G925">
        <v>26</v>
      </c>
      <c r="H925">
        <v>45</v>
      </c>
      <c r="I925">
        <v>0.99824000000000002</v>
      </c>
      <c r="J925">
        <v>3.38</v>
      </c>
      <c r="K925">
        <v>0.64</v>
      </c>
      <c r="L925">
        <v>10.1</v>
      </c>
      <c r="M925">
        <v>6</v>
      </c>
    </row>
    <row r="926" spans="1:13" x14ac:dyDescent="0.25">
      <c r="A926">
        <v>925</v>
      </c>
      <c r="B926">
        <v>8.6</v>
      </c>
      <c r="C926">
        <v>0.47</v>
      </c>
      <c r="D926">
        <v>0.27</v>
      </c>
      <c r="E926">
        <v>2.2999999999999998</v>
      </c>
      <c r="F926">
        <v>5.5E-2</v>
      </c>
      <c r="G926">
        <v>14</v>
      </c>
      <c r="H926">
        <v>28</v>
      </c>
      <c r="I926">
        <v>0.99516000000000004</v>
      </c>
      <c r="J926">
        <v>3.18</v>
      </c>
      <c r="K926">
        <v>0.8</v>
      </c>
      <c r="L926">
        <v>11.2</v>
      </c>
      <c r="M926">
        <v>5</v>
      </c>
    </row>
    <row r="927" spans="1:13" x14ac:dyDescent="0.25">
      <c r="A927">
        <v>926</v>
      </c>
      <c r="B927">
        <v>8.6</v>
      </c>
      <c r="C927">
        <v>0.22</v>
      </c>
      <c r="D927">
        <v>0.36</v>
      </c>
      <c r="E927">
        <v>1.9</v>
      </c>
      <c r="F927">
        <v>6.4000000000000001E-2</v>
      </c>
      <c r="G927">
        <v>53</v>
      </c>
      <c r="H927">
        <v>77</v>
      </c>
      <c r="I927">
        <v>0.99603999999999904</v>
      </c>
      <c r="J927">
        <v>3.47</v>
      </c>
      <c r="K927">
        <v>0.87</v>
      </c>
      <c r="L927">
        <v>11</v>
      </c>
      <c r="M927">
        <v>7</v>
      </c>
    </row>
    <row r="928" spans="1:13" x14ac:dyDescent="0.25">
      <c r="A928">
        <v>927</v>
      </c>
      <c r="B928">
        <v>9.4</v>
      </c>
      <c r="C928">
        <v>0.24</v>
      </c>
      <c r="D928">
        <v>0.33</v>
      </c>
      <c r="E928">
        <v>2.2999999999999998</v>
      </c>
      <c r="F928">
        <v>6.0999999999999999E-2</v>
      </c>
      <c r="G928">
        <v>52</v>
      </c>
      <c r="H928">
        <v>73</v>
      </c>
      <c r="I928">
        <v>0.99785999999999997</v>
      </c>
      <c r="J928">
        <v>3.47</v>
      </c>
      <c r="K928">
        <v>0.9</v>
      </c>
      <c r="L928">
        <v>10.199999999999999</v>
      </c>
      <c r="M928">
        <v>6</v>
      </c>
    </row>
    <row r="929" spans="1:13" x14ac:dyDescent="0.25">
      <c r="A929">
        <v>928</v>
      </c>
      <c r="B929">
        <v>8.4</v>
      </c>
      <c r="C929">
        <v>0.67</v>
      </c>
      <c r="D929">
        <v>0.19</v>
      </c>
      <c r="E929">
        <v>2.2000000000000002</v>
      </c>
      <c r="F929">
        <v>9.2999999999999999E-2</v>
      </c>
      <c r="G929">
        <v>11</v>
      </c>
      <c r="H929">
        <v>75</v>
      </c>
      <c r="I929">
        <v>0.99736000000000002</v>
      </c>
      <c r="J929">
        <v>3.2</v>
      </c>
      <c r="K929">
        <v>0.59</v>
      </c>
      <c r="L929">
        <v>9.1999999999999993</v>
      </c>
      <c r="M929">
        <v>4</v>
      </c>
    </row>
    <row r="930" spans="1:13" x14ac:dyDescent="0.25">
      <c r="A930">
        <v>929</v>
      </c>
      <c r="B930">
        <v>8.6</v>
      </c>
      <c r="C930">
        <v>0.47</v>
      </c>
      <c r="D930">
        <v>0.27</v>
      </c>
      <c r="E930">
        <v>2.2999999999999998</v>
      </c>
      <c r="F930">
        <v>5.5E-2</v>
      </c>
      <c r="G930">
        <v>14</v>
      </c>
      <c r="H930">
        <v>28</v>
      </c>
      <c r="I930">
        <v>0.99516000000000004</v>
      </c>
      <c r="J930">
        <v>3.18</v>
      </c>
      <c r="K930">
        <v>0.8</v>
      </c>
      <c r="L930">
        <v>11.2</v>
      </c>
      <c r="M930">
        <v>5</v>
      </c>
    </row>
    <row r="931" spans="1:13" x14ac:dyDescent="0.25">
      <c r="A931">
        <v>930</v>
      </c>
      <c r="B931">
        <v>8.6999999999999993</v>
      </c>
      <c r="C931">
        <v>0.33</v>
      </c>
      <c r="D931">
        <v>0.38</v>
      </c>
      <c r="E931">
        <v>3.3</v>
      </c>
      <c r="F931">
        <v>6.3E-2</v>
      </c>
      <c r="G931">
        <v>10</v>
      </c>
      <c r="H931">
        <v>19</v>
      </c>
      <c r="I931">
        <v>0.99467999999999901</v>
      </c>
      <c r="J931">
        <v>3.3</v>
      </c>
      <c r="K931">
        <v>0.73</v>
      </c>
      <c r="L931">
        <v>12</v>
      </c>
      <c r="M931">
        <v>7</v>
      </c>
    </row>
    <row r="932" spans="1:13" x14ac:dyDescent="0.25">
      <c r="A932">
        <v>931</v>
      </c>
      <c r="B932">
        <v>6.6</v>
      </c>
      <c r="C932">
        <v>0.61</v>
      </c>
      <c r="D932">
        <v>0.01</v>
      </c>
      <c r="E932">
        <v>1.9</v>
      </c>
      <c r="F932">
        <v>0.08</v>
      </c>
      <c r="G932">
        <v>8</v>
      </c>
      <c r="H932">
        <v>25</v>
      </c>
      <c r="I932">
        <v>0.99746000000000001</v>
      </c>
      <c r="J932">
        <v>3.69</v>
      </c>
      <c r="K932">
        <v>0.73</v>
      </c>
      <c r="L932">
        <v>10.5</v>
      </c>
      <c r="M932">
        <v>5</v>
      </c>
    </row>
    <row r="933" spans="1:13" x14ac:dyDescent="0.25">
      <c r="A933">
        <v>932</v>
      </c>
      <c r="B933">
        <v>7.4</v>
      </c>
      <c r="C933">
        <v>0.61</v>
      </c>
      <c r="D933">
        <v>0.01</v>
      </c>
      <c r="E933">
        <v>2</v>
      </c>
      <c r="F933">
        <v>7.3999999999999996E-2</v>
      </c>
      <c r="G933">
        <v>13</v>
      </c>
      <c r="H933">
        <v>38</v>
      </c>
      <c r="I933">
        <v>0.99747999999999903</v>
      </c>
      <c r="J933">
        <v>3.48</v>
      </c>
      <c r="K933">
        <v>0.65</v>
      </c>
      <c r="L933">
        <v>9.8000000000000007</v>
      </c>
      <c r="M933">
        <v>5</v>
      </c>
    </row>
    <row r="934" spans="1:13" x14ac:dyDescent="0.25">
      <c r="A934">
        <v>933</v>
      </c>
      <c r="B934">
        <v>7.6</v>
      </c>
      <c r="C934">
        <v>0.4</v>
      </c>
      <c r="D934">
        <v>0.28999999999999998</v>
      </c>
      <c r="E934">
        <v>1.9</v>
      </c>
      <c r="F934">
        <v>7.8E-2</v>
      </c>
      <c r="G934">
        <v>29</v>
      </c>
      <c r="H934">
        <v>66</v>
      </c>
      <c r="I934">
        <v>0.99709999999999999</v>
      </c>
      <c r="J934">
        <v>3.45</v>
      </c>
      <c r="K934">
        <v>0.59</v>
      </c>
      <c r="L934">
        <v>9.5</v>
      </c>
      <c r="M934">
        <v>6</v>
      </c>
    </row>
    <row r="935" spans="1:13" x14ac:dyDescent="0.25">
      <c r="A935">
        <v>934</v>
      </c>
      <c r="B935">
        <v>7.4</v>
      </c>
      <c r="C935">
        <v>0.61</v>
      </c>
      <c r="D935">
        <v>0.01</v>
      </c>
      <c r="E935">
        <v>2</v>
      </c>
      <c r="F935">
        <v>7.3999999999999996E-2</v>
      </c>
      <c r="G935">
        <v>13</v>
      </c>
      <c r="H935">
        <v>38</v>
      </c>
      <c r="I935">
        <v>0.99747999999999903</v>
      </c>
      <c r="J935">
        <v>3.48</v>
      </c>
      <c r="K935">
        <v>0.65</v>
      </c>
      <c r="L935">
        <v>9.8000000000000007</v>
      </c>
      <c r="M935">
        <v>5</v>
      </c>
    </row>
    <row r="936" spans="1:13" x14ac:dyDescent="0.25">
      <c r="A936">
        <v>935</v>
      </c>
      <c r="B936">
        <v>6.6</v>
      </c>
      <c r="C936">
        <v>0.61</v>
      </c>
      <c r="D936">
        <v>0.01</v>
      </c>
      <c r="E936">
        <v>1.9</v>
      </c>
      <c r="F936">
        <v>0.08</v>
      </c>
      <c r="G936">
        <v>8</v>
      </c>
      <c r="H936">
        <v>25</v>
      </c>
      <c r="I936">
        <v>0.99746000000000001</v>
      </c>
      <c r="J936">
        <v>3.69</v>
      </c>
      <c r="K936">
        <v>0.73</v>
      </c>
      <c r="L936">
        <v>10.5</v>
      </c>
      <c r="M936">
        <v>5</v>
      </c>
    </row>
    <row r="937" spans="1:13" x14ac:dyDescent="0.25">
      <c r="A937">
        <v>936</v>
      </c>
      <c r="B937">
        <v>8.8000000000000007</v>
      </c>
      <c r="C937">
        <v>0.3</v>
      </c>
      <c r="D937">
        <v>0.38</v>
      </c>
      <c r="E937">
        <v>2.2999999999999998</v>
      </c>
      <c r="F937">
        <v>0.06</v>
      </c>
      <c r="G937">
        <v>19</v>
      </c>
      <c r="H937">
        <v>72</v>
      </c>
      <c r="I937">
        <v>0.99542999999999904</v>
      </c>
      <c r="J937">
        <v>3.39</v>
      </c>
      <c r="K937">
        <v>0.72</v>
      </c>
      <c r="L937">
        <v>11.8</v>
      </c>
      <c r="M937">
        <v>6</v>
      </c>
    </row>
    <row r="938" spans="1:13" x14ac:dyDescent="0.25">
      <c r="A938">
        <v>937</v>
      </c>
      <c r="B938">
        <v>8.8000000000000007</v>
      </c>
      <c r="C938">
        <v>0.3</v>
      </c>
      <c r="D938">
        <v>0.38</v>
      </c>
      <c r="E938">
        <v>2.2999999999999998</v>
      </c>
      <c r="F938">
        <v>0.06</v>
      </c>
      <c r="G938">
        <v>19</v>
      </c>
      <c r="H938">
        <v>72</v>
      </c>
      <c r="I938">
        <v>0.99542999999999904</v>
      </c>
      <c r="J938">
        <v>3.39</v>
      </c>
      <c r="K938">
        <v>0.72</v>
      </c>
      <c r="L938">
        <v>11.8</v>
      </c>
      <c r="M938">
        <v>6</v>
      </c>
    </row>
    <row r="939" spans="1:13" x14ac:dyDescent="0.25">
      <c r="A939">
        <v>938</v>
      </c>
      <c r="B939">
        <v>12</v>
      </c>
      <c r="C939">
        <v>0.63</v>
      </c>
      <c r="D939">
        <v>0.5</v>
      </c>
      <c r="E939">
        <v>1.4</v>
      </c>
      <c r="F939">
        <v>7.0999999999999994E-2</v>
      </c>
      <c r="G939">
        <v>6</v>
      </c>
      <c r="H939">
        <v>26</v>
      </c>
      <c r="I939">
        <v>0.99790999999999996</v>
      </c>
      <c r="J939">
        <v>3.07</v>
      </c>
      <c r="K939">
        <v>0.6</v>
      </c>
      <c r="L939">
        <v>10.4</v>
      </c>
      <c r="M939">
        <v>4</v>
      </c>
    </row>
    <row r="940" spans="1:13" x14ac:dyDescent="0.25">
      <c r="A940">
        <v>939</v>
      </c>
      <c r="B940">
        <v>7.2</v>
      </c>
      <c r="C940">
        <v>0.38</v>
      </c>
      <c r="D940">
        <v>0.38</v>
      </c>
      <c r="E940">
        <v>2.8</v>
      </c>
      <c r="F940">
        <v>6.8000000000000005E-2</v>
      </c>
      <c r="G940">
        <v>23</v>
      </c>
      <c r="H940">
        <v>42</v>
      </c>
      <c r="I940">
        <v>0.99356</v>
      </c>
      <c r="J940">
        <v>3.34</v>
      </c>
      <c r="K940">
        <v>0.72</v>
      </c>
      <c r="L940">
        <v>12.9</v>
      </c>
      <c r="M940">
        <v>7</v>
      </c>
    </row>
    <row r="941" spans="1:13" x14ac:dyDescent="0.25">
      <c r="A941">
        <v>940</v>
      </c>
      <c r="B941">
        <v>6.2</v>
      </c>
      <c r="C941">
        <v>0.46</v>
      </c>
      <c r="D941">
        <v>0.17</v>
      </c>
      <c r="E941">
        <v>1.6</v>
      </c>
      <c r="F941">
        <v>7.2999999999999995E-2</v>
      </c>
      <c r="G941">
        <v>7</v>
      </c>
      <c r="H941">
        <v>11</v>
      </c>
      <c r="I941">
        <v>0.99424999999999997</v>
      </c>
      <c r="J941">
        <v>3.61</v>
      </c>
      <c r="K941">
        <v>0.54</v>
      </c>
      <c r="L941">
        <v>11.4</v>
      </c>
      <c r="M941">
        <v>5</v>
      </c>
    </row>
    <row r="942" spans="1:13" x14ac:dyDescent="0.25">
      <c r="A942">
        <v>941</v>
      </c>
      <c r="B942">
        <v>9.6</v>
      </c>
      <c r="C942">
        <v>0.33</v>
      </c>
      <c r="D942">
        <v>0.52</v>
      </c>
      <c r="E942">
        <v>2.2000000000000002</v>
      </c>
      <c r="F942">
        <v>7.3999999999999996E-2</v>
      </c>
      <c r="G942">
        <v>13</v>
      </c>
      <c r="H942">
        <v>25</v>
      </c>
      <c r="I942">
        <v>0.99508999999999903</v>
      </c>
      <c r="J942">
        <v>3.36</v>
      </c>
      <c r="K942">
        <v>0.76</v>
      </c>
      <c r="L942">
        <v>12.4</v>
      </c>
      <c r="M942">
        <v>7</v>
      </c>
    </row>
    <row r="943" spans="1:13" x14ac:dyDescent="0.25">
      <c r="A943">
        <v>942</v>
      </c>
      <c r="B943">
        <v>9.9</v>
      </c>
      <c r="C943">
        <v>0.27</v>
      </c>
      <c r="D943">
        <v>0.49</v>
      </c>
      <c r="E943">
        <v>5</v>
      </c>
      <c r="F943">
        <v>8.1999999999999906E-2</v>
      </c>
      <c r="G943">
        <v>9</v>
      </c>
      <c r="H943">
        <v>17</v>
      </c>
      <c r="I943">
        <v>0.99483999999999995</v>
      </c>
      <c r="J943">
        <v>3.19</v>
      </c>
      <c r="K943">
        <v>0.52</v>
      </c>
      <c r="L943">
        <v>12.5</v>
      </c>
      <c r="M943">
        <v>7</v>
      </c>
    </row>
    <row r="944" spans="1:13" x14ac:dyDescent="0.25">
      <c r="A944">
        <v>943</v>
      </c>
      <c r="B944">
        <v>10.1</v>
      </c>
      <c r="C944">
        <v>0.43</v>
      </c>
      <c r="D944">
        <v>0.4</v>
      </c>
      <c r="E944">
        <v>2.6</v>
      </c>
      <c r="F944">
        <v>9.1999999999999998E-2</v>
      </c>
      <c r="G944">
        <v>13</v>
      </c>
      <c r="H944">
        <v>52</v>
      </c>
      <c r="I944">
        <v>0.99834000000000001</v>
      </c>
      <c r="J944">
        <v>3.22</v>
      </c>
      <c r="K944">
        <v>0.64</v>
      </c>
      <c r="L944">
        <v>10</v>
      </c>
      <c r="M944">
        <v>7</v>
      </c>
    </row>
    <row r="945" spans="1:13" x14ac:dyDescent="0.25">
      <c r="A945">
        <v>944</v>
      </c>
      <c r="B945">
        <v>9.8000000000000007</v>
      </c>
      <c r="C945">
        <v>0.5</v>
      </c>
      <c r="D945">
        <v>0.34</v>
      </c>
      <c r="E945">
        <v>2.2999999999999998</v>
      </c>
      <c r="F945">
        <v>9.4E-2</v>
      </c>
      <c r="G945">
        <v>10</v>
      </c>
      <c r="H945">
        <v>45</v>
      </c>
      <c r="I945">
        <v>0.99863999999999997</v>
      </c>
      <c r="J945">
        <v>3.24</v>
      </c>
      <c r="K945">
        <v>0.6</v>
      </c>
      <c r="L945">
        <v>9.6999999999999993</v>
      </c>
      <c r="M945">
        <v>7</v>
      </c>
    </row>
    <row r="946" spans="1:13" x14ac:dyDescent="0.25">
      <c r="A946">
        <v>945</v>
      </c>
      <c r="B946">
        <v>8.3000000000000007</v>
      </c>
      <c r="C946">
        <v>0.3</v>
      </c>
      <c r="D946">
        <v>0.49</v>
      </c>
      <c r="E946">
        <v>3.8</v>
      </c>
      <c r="F946">
        <v>0.09</v>
      </c>
      <c r="G946">
        <v>11</v>
      </c>
      <c r="H946">
        <v>24</v>
      </c>
      <c r="I946">
        <v>0.99497999999999998</v>
      </c>
      <c r="J946">
        <v>3.27</v>
      </c>
      <c r="K946">
        <v>0.64</v>
      </c>
      <c r="L946">
        <v>12.1</v>
      </c>
      <c r="M946">
        <v>7</v>
      </c>
    </row>
    <row r="947" spans="1:13" x14ac:dyDescent="0.25">
      <c r="A947">
        <v>946</v>
      </c>
      <c r="B947">
        <v>10.199999999999999</v>
      </c>
      <c r="C947">
        <v>0.44</v>
      </c>
      <c r="D947">
        <v>0.42</v>
      </c>
      <c r="E947">
        <v>2</v>
      </c>
      <c r="F947">
        <v>7.0999999999999994E-2</v>
      </c>
      <c r="G947">
        <v>7</v>
      </c>
      <c r="H947">
        <v>20</v>
      </c>
      <c r="I947">
        <v>0.99565999999999999</v>
      </c>
      <c r="J947">
        <v>3.14</v>
      </c>
      <c r="K947">
        <v>0.79</v>
      </c>
      <c r="L947">
        <v>11.1</v>
      </c>
      <c r="M947">
        <v>7</v>
      </c>
    </row>
    <row r="948" spans="1:13" x14ac:dyDescent="0.25">
      <c r="A948">
        <v>947</v>
      </c>
      <c r="B948">
        <v>10.199999999999999</v>
      </c>
      <c r="C948">
        <v>0.44</v>
      </c>
      <c r="D948">
        <v>0.57999999999999996</v>
      </c>
      <c r="E948">
        <v>4.0999999999999996</v>
      </c>
      <c r="F948">
        <v>9.1999999999999998E-2</v>
      </c>
      <c r="G948">
        <v>11</v>
      </c>
      <c r="H948">
        <v>24</v>
      </c>
      <c r="I948">
        <v>0.99744999999999995</v>
      </c>
      <c r="J948">
        <v>3.29</v>
      </c>
      <c r="K948">
        <v>0.99</v>
      </c>
      <c r="L948">
        <v>12</v>
      </c>
      <c r="M948">
        <v>7</v>
      </c>
    </row>
    <row r="949" spans="1:13" x14ac:dyDescent="0.25">
      <c r="A949">
        <v>948</v>
      </c>
      <c r="B949">
        <v>8.3000000000000007</v>
      </c>
      <c r="C949">
        <v>0.28000000000000003</v>
      </c>
      <c r="D949">
        <v>0.48</v>
      </c>
      <c r="E949">
        <v>2.1</v>
      </c>
      <c r="F949">
        <v>9.2999999999999999E-2</v>
      </c>
      <c r="G949">
        <v>6</v>
      </c>
      <c r="H949">
        <v>12</v>
      </c>
      <c r="I949">
        <v>0.99407999999999996</v>
      </c>
      <c r="J949">
        <v>3.26</v>
      </c>
      <c r="K949">
        <v>0.62</v>
      </c>
      <c r="L949">
        <v>12.4</v>
      </c>
      <c r="M949">
        <v>7</v>
      </c>
    </row>
    <row r="950" spans="1:13" x14ac:dyDescent="0.25">
      <c r="A950">
        <v>949</v>
      </c>
      <c r="B950">
        <v>8.9</v>
      </c>
      <c r="C950">
        <v>0.12</v>
      </c>
      <c r="D950">
        <v>0.45</v>
      </c>
      <c r="E950">
        <v>1.8</v>
      </c>
      <c r="F950">
        <v>7.4999999999999997E-2</v>
      </c>
      <c r="G950">
        <v>10</v>
      </c>
      <c r="H950">
        <v>21</v>
      </c>
      <c r="I950">
        <v>0.99551999999999996</v>
      </c>
      <c r="J950">
        <v>3.41</v>
      </c>
      <c r="K950">
        <v>0.76</v>
      </c>
      <c r="L950">
        <v>11.9</v>
      </c>
      <c r="M950">
        <v>7</v>
      </c>
    </row>
    <row r="951" spans="1:13" x14ac:dyDescent="0.25">
      <c r="A951">
        <v>950</v>
      </c>
      <c r="B951">
        <v>8.9</v>
      </c>
      <c r="C951">
        <v>0.12</v>
      </c>
      <c r="D951">
        <v>0.45</v>
      </c>
      <c r="E951">
        <v>1.8</v>
      </c>
      <c r="F951">
        <v>7.4999999999999997E-2</v>
      </c>
      <c r="G951">
        <v>10</v>
      </c>
      <c r="H951">
        <v>21</v>
      </c>
      <c r="I951">
        <v>0.99551999999999996</v>
      </c>
      <c r="J951">
        <v>3.41</v>
      </c>
      <c r="K951">
        <v>0.76</v>
      </c>
      <c r="L951">
        <v>11.9</v>
      </c>
      <c r="M951">
        <v>7</v>
      </c>
    </row>
    <row r="952" spans="1:13" x14ac:dyDescent="0.25">
      <c r="A952">
        <v>951</v>
      </c>
      <c r="B952">
        <v>8.9</v>
      </c>
      <c r="C952">
        <v>0.12</v>
      </c>
      <c r="D952">
        <v>0.45</v>
      </c>
      <c r="E952">
        <v>1.8</v>
      </c>
      <c r="F952">
        <v>7.4999999999999997E-2</v>
      </c>
      <c r="G952">
        <v>10</v>
      </c>
      <c r="H952">
        <v>21</v>
      </c>
      <c r="I952">
        <v>0.99551999999999996</v>
      </c>
      <c r="J952">
        <v>3.41</v>
      </c>
      <c r="K952">
        <v>0.76</v>
      </c>
      <c r="L952">
        <v>11.9</v>
      </c>
      <c r="M952">
        <v>7</v>
      </c>
    </row>
    <row r="953" spans="1:13" x14ac:dyDescent="0.25">
      <c r="A953">
        <v>952</v>
      </c>
      <c r="B953">
        <v>8.3000000000000007</v>
      </c>
      <c r="C953">
        <v>0.28000000000000003</v>
      </c>
      <c r="D953">
        <v>0.48</v>
      </c>
      <c r="E953">
        <v>2.1</v>
      </c>
      <c r="F953">
        <v>9.2999999999999999E-2</v>
      </c>
      <c r="G953">
        <v>6</v>
      </c>
      <c r="H953">
        <v>12</v>
      </c>
      <c r="I953">
        <v>0.99407999999999996</v>
      </c>
      <c r="J953">
        <v>3.26</v>
      </c>
      <c r="K953">
        <v>0.62</v>
      </c>
      <c r="L953">
        <v>12.4</v>
      </c>
      <c r="M953">
        <v>7</v>
      </c>
    </row>
    <row r="954" spans="1:13" x14ac:dyDescent="0.25">
      <c r="A954">
        <v>953</v>
      </c>
      <c r="B954">
        <v>8.1999999999999993</v>
      </c>
      <c r="C954">
        <v>0.31</v>
      </c>
      <c r="D954">
        <v>0.4</v>
      </c>
      <c r="E954">
        <v>2.2000000000000002</v>
      </c>
      <c r="F954">
        <v>5.7999999999999899E-2</v>
      </c>
      <c r="G954">
        <v>6</v>
      </c>
      <c r="H954">
        <v>10</v>
      </c>
      <c r="I954">
        <v>0.99536000000000002</v>
      </c>
      <c r="J954">
        <v>3.31</v>
      </c>
      <c r="K954">
        <v>0.68</v>
      </c>
      <c r="L954">
        <v>11.2</v>
      </c>
      <c r="M954">
        <v>7</v>
      </c>
    </row>
    <row r="955" spans="1:13" x14ac:dyDescent="0.25">
      <c r="A955">
        <v>954</v>
      </c>
      <c r="B955">
        <v>10.199999999999999</v>
      </c>
      <c r="C955">
        <v>0.34</v>
      </c>
      <c r="D955">
        <v>0.48</v>
      </c>
      <c r="E955">
        <v>2.1</v>
      </c>
      <c r="F955">
        <v>5.1999999999999998E-2</v>
      </c>
      <c r="G955">
        <v>5</v>
      </c>
      <c r="H955">
        <v>9</v>
      </c>
      <c r="I955">
        <v>0.99457999999999902</v>
      </c>
      <c r="J955">
        <v>3.2</v>
      </c>
      <c r="K955">
        <v>0.69</v>
      </c>
      <c r="L955">
        <v>12.1</v>
      </c>
      <c r="M955">
        <v>7</v>
      </c>
    </row>
    <row r="956" spans="1:13" x14ac:dyDescent="0.25">
      <c r="A956">
        <v>955</v>
      </c>
      <c r="B956">
        <v>7.6</v>
      </c>
      <c r="C956">
        <v>0.43</v>
      </c>
      <c r="D956">
        <v>0.4</v>
      </c>
      <c r="E956">
        <v>2.7</v>
      </c>
      <c r="F956">
        <v>8.1999999999999906E-2</v>
      </c>
      <c r="G956">
        <v>6</v>
      </c>
      <c r="H956">
        <v>11</v>
      </c>
      <c r="I956">
        <v>0.99537999999999904</v>
      </c>
      <c r="J956">
        <v>3.44</v>
      </c>
      <c r="K956">
        <v>0.54</v>
      </c>
      <c r="L956">
        <v>12.2</v>
      </c>
      <c r="M956">
        <v>6</v>
      </c>
    </row>
    <row r="957" spans="1:13" x14ac:dyDescent="0.25">
      <c r="A957">
        <v>956</v>
      </c>
      <c r="B957">
        <v>8.5</v>
      </c>
      <c r="C957">
        <v>0.21</v>
      </c>
      <c r="D957">
        <v>0.52</v>
      </c>
      <c r="E957">
        <v>1.9</v>
      </c>
      <c r="F957">
        <v>0.09</v>
      </c>
      <c r="G957">
        <v>9</v>
      </c>
      <c r="H957">
        <v>23</v>
      </c>
      <c r="I957">
        <v>0.99647999999999903</v>
      </c>
      <c r="J957">
        <v>3.36</v>
      </c>
      <c r="K957">
        <v>0.67</v>
      </c>
      <c r="L957">
        <v>10.4</v>
      </c>
      <c r="M957">
        <v>5</v>
      </c>
    </row>
    <row r="958" spans="1:13" x14ac:dyDescent="0.25">
      <c r="A958">
        <v>957</v>
      </c>
      <c r="B958">
        <v>9</v>
      </c>
      <c r="C958">
        <v>0.36</v>
      </c>
      <c r="D958">
        <v>0.52</v>
      </c>
      <c r="E958">
        <v>2.1</v>
      </c>
      <c r="F958">
        <v>0.111</v>
      </c>
      <c r="G958">
        <v>5</v>
      </c>
      <c r="H958">
        <v>10</v>
      </c>
      <c r="I958">
        <v>0.99567999999999901</v>
      </c>
      <c r="J958">
        <v>3.31</v>
      </c>
      <c r="K958">
        <v>0.62</v>
      </c>
      <c r="L958">
        <v>11.3</v>
      </c>
      <c r="M958">
        <v>6</v>
      </c>
    </row>
    <row r="959" spans="1:13" x14ac:dyDescent="0.25">
      <c r="A959">
        <v>958</v>
      </c>
      <c r="B959">
        <v>9.5</v>
      </c>
      <c r="C959">
        <v>0.37</v>
      </c>
      <c r="D959">
        <v>0.52</v>
      </c>
      <c r="E959">
        <v>2</v>
      </c>
      <c r="F959">
        <v>8.7999999999999995E-2</v>
      </c>
      <c r="G959">
        <v>12</v>
      </c>
      <c r="H959">
        <v>51</v>
      </c>
      <c r="I959">
        <v>0.99612999999999996</v>
      </c>
      <c r="J959">
        <v>3.29</v>
      </c>
      <c r="K959">
        <v>0.57999999999999996</v>
      </c>
      <c r="L959">
        <v>11.1</v>
      </c>
      <c r="M959">
        <v>6</v>
      </c>
    </row>
    <row r="960" spans="1:13" x14ac:dyDescent="0.25">
      <c r="A960">
        <v>959</v>
      </c>
      <c r="B960">
        <v>6.4</v>
      </c>
      <c r="C960">
        <v>0.56999999999999995</v>
      </c>
      <c r="D960">
        <v>0.12</v>
      </c>
      <c r="E960">
        <v>2.2999999999999998</v>
      </c>
      <c r="F960">
        <v>0.12</v>
      </c>
      <c r="G960">
        <v>25</v>
      </c>
      <c r="H960">
        <v>36</v>
      </c>
      <c r="I960">
        <v>0.99519000000000002</v>
      </c>
      <c r="J960">
        <v>3.47</v>
      </c>
      <c r="K960">
        <v>0.71</v>
      </c>
      <c r="L960">
        <v>11.3</v>
      </c>
      <c r="M960">
        <v>7</v>
      </c>
    </row>
    <row r="961" spans="1:13" x14ac:dyDescent="0.25">
      <c r="A961">
        <v>960</v>
      </c>
      <c r="B961">
        <v>8</v>
      </c>
      <c r="C961">
        <v>0.59</v>
      </c>
      <c r="D961">
        <v>0.05</v>
      </c>
      <c r="E961">
        <v>2</v>
      </c>
      <c r="F961">
        <v>8.8999999999999996E-2</v>
      </c>
      <c r="G961">
        <v>12</v>
      </c>
      <c r="H961">
        <v>32</v>
      </c>
      <c r="I961">
        <v>0.99734999999999996</v>
      </c>
      <c r="J961">
        <v>3.36</v>
      </c>
      <c r="K961">
        <v>0.61</v>
      </c>
      <c r="L961">
        <v>10</v>
      </c>
      <c r="M961">
        <v>5</v>
      </c>
    </row>
    <row r="962" spans="1:13" x14ac:dyDescent="0.25">
      <c r="A962">
        <v>961</v>
      </c>
      <c r="B962">
        <v>8.5</v>
      </c>
      <c r="C962">
        <v>0.47</v>
      </c>
      <c r="D962">
        <v>0.27</v>
      </c>
      <c r="E962">
        <v>1.9</v>
      </c>
      <c r="F962">
        <v>5.7999999999999899E-2</v>
      </c>
      <c r="G962">
        <v>18</v>
      </c>
      <c r="H962">
        <v>38</v>
      </c>
      <c r="I962">
        <v>0.99517999999999995</v>
      </c>
      <c r="J962">
        <v>3.16</v>
      </c>
      <c r="K962">
        <v>0.85</v>
      </c>
      <c r="L962">
        <v>11.1</v>
      </c>
      <c r="M962">
        <v>6</v>
      </c>
    </row>
    <row r="963" spans="1:13" x14ac:dyDescent="0.25">
      <c r="A963">
        <v>962</v>
      </c>
      <c r="B963">
        <v>7.1</v>
      </c>
      <c r="C963">
        <v>0.56000000000000005</v>
      </c>
      <c r="D963">
        <v>0.14000000000000001</v>
      </c>
      <c r="E963">
        <v>1.6</v>
      </c>
      <c r="F963">
        <v>7.8E-2</v>
      </c>
      <c r="G963">
        <v>7</v>
      </c>
      <c r="H963">
        <v>18</v>
      </c>
      <c r="I963">
        <v>0.99592000000000003</v>
      </c>
      <c r="J963">
        <v>3.27</v>
      </c>
      <c r="K963">
        <v>0.62</v>
      </c>
      <c r="L963">
        <v>9.3000000000000007</v>
      </c>
      <c r="M963">
        <v>5</v>
      </c>
    </row>
    <row r="964" spans="1:13" x14ac:dyDescent="0.25">
      <c r="A964">
        <v>963</v>
      </c>
      <c r="B964">
        <v>6.6</v>
      </c>
      <c r="C964">
        <v>0.56999999999999995</v>
      </c>
      <c r="D964">
        <v>0.02</v>
      </c>
      <c r="E964">
        <v>2.1</v>
      </c>
      <c r="F964">
        <v>0.115</v>
      </c>
      <c r="G964">
        <v>6</v>
      </c>
      <c r="H964">
        <v>16</v>
      </c>
      <c r="I964">
        <v>0.99653999999999998</v>
      </c>
      <c r="J964">
        <v>3.38</v>
      </c>
      <c r="K964">
        <v>0.69</v>
      </c>
      <c r="L964">
        <v>9.5</v>
      </c>
      <c r="M964">
        <v>5</v>
      </c>
    </row>
    <row r="965" spans="1:13" x14ac:dyDescent="0.25">
      <c r="A965">
        <v>964</v>
      </c>
      <c r="B965">
        <v>8.8000000000000007</v>
      </c>
      <c r="C965">
        <v>0.27</v>
      </c>
      <c r="D965">
        <v>0.39</v>
      </c>
      <c r="E965">
        <v>2</v>
      </c>
      <c r="F965">
        <v>0.1</v>
      </c>
      <c r="G965">
        <v>20</v>
      </c>
      <c r="H965">
        <v>27</v>
      </c>
      <c r="I965">
        <v>0.99546000000000001</v>
      </c>
      <c r="J965">
        <v>3.15</v>
      </c>
      <c r="K965">
        <v>0.69</v>
      </c>
      <c r="L965">
        <v>11.2</v>
      </c>
      <c r="M965">
        <v>6</v>
      </c>
    </row>
    <row r="966" spans="1:13" x14ac:dyDescent="0.25">
      <c r="A966">
        <v>965</v>
      </c>
      <c r="B966">
        <v>8.5</v>
      </c>
      <c r="C966">
        <v>0.47</v>
      </c>
      <c r="D966">
        <v>0.27</v>
      </c>
      <c r="E966">
        <v>1.9</v>
      </c>
      <c r="F966">
        <v>5.7999999999999899E-2</v>
      </c>
      <c r="G966">
        <v>18</v>
      </c>
      <c r="H966">
        <v>38</v>
      </c>
      <c r="I966">
        <v>0.99517999999999995</v>
      </c>
      <c r="J966">
        <v>3.16</v>
      </c>
      <c r="K966">
        <v>0.85</v>
      </c>
      <c r="L966">
        <v>11.1</v>
      </c>
      <c r="M966">
        <v>6</v>
      </c>
    </row>
    <row r="967" spans="1:13" x14ac:dyDescent="0.25">
      <c r="A967">
        <v>966</v>
      </c>
      <c r="B967">
        <v>8.3000000000000007</v>
      </c>
      <c r="C967">
        <v>0.34</v>
      </c>
      <c r="D967">
        <v>0.4</v>
      </c>
      <c r="E967">
        <v>2.4</v>
      </c>
      <c r="F967">
        <v>6.5000000000000002E-2</v>
      </c>
      <c r="G967">
        <v>24</v>
      </c>
      <c r="H967">
        <v>48</v>
      </c>
      <c r="I967">
        <v>0.99553999999999998</v>
      </c>
      <c r="J967">
        <v>3.34</v>
      </c>
      <c r="K967">
        <v>0.86</v>
      </c>
      <c r="L967">
        <v>11</v>
      </c>
      <c r="M967">
        <v>6</v>
      </c>
    </row>
    <row r="968" spans="1:13" x14ac:dyDescent="0.25">
      <c r="A968">
        <v>967</v>
      </c>
      <c r="B968">
        <v>9</v>
      </c>
      <c r="C968">
        <v>0.38</v>
      </c>
      <c r="D968">
        <v>0.41</v>
      </c>
      <c r="E968">
        <v>2.4</v>
      </c>
      <c r="F968">
        <v>0.10299999999999999</v>
      </c>
      <c r="G968">
        <v>6</v>
      </c>
      <c r="H968">
        <v>10</v>
      </c>
      <c r="I968">
        <v>0.99603999999999904</v>
      </c>
      <c r="J968">
        <v>3.13</v>
      </c>
      <c r="K968">
        <v>0.57999999999999996</v>
      </c>
      <c r="L968">
        <v>11.9</v>
      </c>
      <c r="M968">
        <v>7</v>
      </c>
    </row>
    <row r="969" spans="1:13" x14ac:dyDescent="0.25">
      <c r="A969">
        <v>968</v>
      </c>
      <c r="B969">
        <v>8.5</v>
      </c>
      <c r="C969">
        <v>0.66</v>
      </c>
      <c r="D969">
        <v>0.2</v>
      </c>
      <c r="E969">
        <v>2.1</v>
      </c>
      <c r="F969">
        <v>9.6999999999999906E-2</v>
      </c>
      <c r="G969">
        <v>23</v>
      </c>
      <c r="H969">
        <v>113</v>
      </c>
      <c r="I969">
        <v>0.99732999999999905</v>
      </c>
      <c r="J969">
        <v>3.13</v>
      </c>
      <c r="K969">
        <v>0.48</v>
      </c>
      <c r="L969">
        <v>9.1999999999999993</v>
      </c>
      <c r="M969">
        <v>5</v>
      </c>
    </row>
    <row r="970" spans="1:13" x14ac:dyDescent="0.25">
      <c r="A970">
        <v>969</v>
      </c>
      <c r="B970">
        <v>9</v>
      </c>
      <c r="C970">
        <v>0.4</v>
      </c>
      <c r="D970">
        <v>0.43</v>
      </c>
      <c r="E970">
        <v>2.4</v>
      </c>
      <c r="F970">
        <v>6.8000000000000005E-2</v>
      </c>
      <c r="G970">
        <v>29</v>
      </c>
      <c r="H970">
        <v>46</v>
      </c>
      <c r="I970">
        <v>0.99429999999999996</v>
      </c>
      <c r="J970">
        <v>3.2</v>
      </c>
      <c r="K970">
        <v>0.6</v>
      </c>
      <c r="L970">
        <v>12.2</v>
      </c>
      <c r="M970">
        <v>6</v>
      </c>
    </row>
    <row r="971" spans="1:13" x14ac:dyDescent="0.25">
      <c r="A971">
        <v>970</v>
      </c>
      <c r="B971">
        <v>6.7</v>
      </c>
      <c r="C971">
        <v>0.56000000000000005</v>
      </c>
      <c r="D971">
        <v>0.09</v>
      </c>
      <c r="E971">
        <v>2.9</v>
      </c>
      <c r="F971">
        <v>7.9000000000000001E-2</v>
      </c>
      <c r="G971">
        <v>7</v>
      </c>
      <c r="H971">
        <v>22</v>
      </c>
      <c r="I971">
        <v>0.99668999999999996</v>
      </c>
      <c r="J971">
        <v>3.46</v>
      </c>
      <c r="K971">
        <v>0.61</v>
      </c>
      <c r="L971">
        <v>10.199999999999999</v>
      </c>
      <c r="M971">
        <v>5</v>
      </c>
    </row>
    <row r="972" spans="1:13" x14ac:dyDescent="0.25">
      <c r="A972">
        <v>971</v>
      </c>
      <c r="B972">
        <v>10.4</v>
      </c>
      <c r="C972">
        <v>0.26</v>
      </c>
      <c r="D972">
        <v>0.48</v>
      </c>
      <c r="E972">
        <v>1.9</v>
      </c>
      <c r="F972">
        <v>6.6000000000000003E-2</v>
      </c>
      <c r="G972">
        <v>6</v>
      </c>
      <c r="H972">
        <v>10</v>
      </c>
      <c r="I972">
        <v>0.99724000000000002</v>
      </c>
      <c r="J972">
        <v>3.33</v>
      </c>
      <c r="K972">
        <v>0.87</v>
      </c>
      <c r="L972">
        <v>10.9</v>
      </c>
      <c r="M972">
        <v>6</v>
      </c>
    </row>
    <row r="973" spans="1:13" x14ac:dyDescent="0.25">
      <c r="A973">
        <v>972</v>
      </c>
      <c r="B973">
        <v>10.4</v>
      </c>
      <c r="C973">
        <v>0.26</v>
      </c>
      <c r="D973">
        <v>0.48</v>
      </c>
      <c r="E973">
        <v>1.9</v>
      </c>
      <c r="F973">
        <v>6.6000000000000003E-2</v>
      </c>
      <c r="G973">
        <v>6</v>
      </c>
      <c r="H973">
        <v>10</v>
      </c>
      <c r="I973">
        <v>0.99724000000000002</v>
      </c>
      <c r="J973">
        <v>3.33</v>
      </c>
      <c r="K973">
        <v>0.87</v>
      </c>
      <c r="L973">
        <v>10.9</v>
      </c>
      <c r="M973">
        <v>6</v>
      </c>
    </row>
    <row r="974" spans="1:13" x14ac:dyDescent="0.25">
      <c r="A974">
        <v>973</v>
      </c>
      <c r="B974">
        <v>10.1</v>
      </c>
      <c r="C974">
        <v>0.38</v>
      </c>
      <c r="D974">
        <v>0.5</v>
      </c>
      <c r="E974">
        <v>2.4</v>
      </c>
      <c r="F974">
        <v>0.104</v>
      </c>
      <c r="G974">
        <v>6</v>
      </c>
      <c r="H974">
        <v>13</v>
      </c>
      <c r="I974">
        <v>0.99642999999999904</v>
      </c>
      <c r="J974">
        <v>3.22</v>
      </c>
      <c r="K974">
        <v>0.65</v>
      </c>
      <c r="L974">
        <v>11.6</v>
      </c>
      <c r="M974">
        <v>7</v>
      </c>
    </row>
    <row r="975" spans="1:13" x14ac:dyDescent="0.25">
      <c r="A975">
        <v>974</v>
      </c>
      <c r="B975">
        <v>8.5</v>
      </c>
      <c r="C975">
        <v>0.34</v>
      </c>
      <c r="D975">
        <v>0.44</v>
      </c>
      <c r="E975">
        <v>1.7</v>
      </c>
      <c r="F975">
        <v>7.9000000000000001E-2</v>
      </c>
      <c r="G975">
        <v>6</v>
      </c>
      <c r="H975">
        <v>12</v>
      </c>
      <c r="I975">
        <v>0.99604999999999999</v>
      </c>
      <c r="J975">
        <v>3.52</v>
      </c>
      <c r="K975">
        <v>0.63</v>
      </c>
      <c r="L975">
        <v>10.7</v>
      </c>
      <c r="M975">
        <v>5</v>
      </c>
    </row>
    <row r="976" spans="1:13" x14ac:dyDescent="0.25">
      <c r="A976">
        <v>975</v>
      </c>
      <c r="B976">
        <v>8.8000000000000007</v>
      </c>
      <c r="C976">
        <v>0.33</v>
      </c>
      <c r="D976">
        <v>0.41</v>
      </c>
      <c r="E976">
        <v>5.9</v>
      </c>
      <c r="F976">
        <v>7.2999999999999995E-2</v>
      </c>
      <c r="G976">
        <v>7</v>
      </c>
      <c r="H976">
        <v>13</v>
      </c>
      <c r="I976">
        <v>0.99657999999999902</v>
      </c>
      <c r="J976">
        <v>3.3</v>
      </c>
      <c r="K976">
        <v>0.62</v>
      </c>
      <c r="L976">
        <v>12.1</v>
      </c>
      <c r="M976">
        <v>7</v>
      </c>
    </row>
    <row r="977" spans="1:13" x14ac:dyDescent="0.25">
      <c r="A977">
        <v>976</v>
      </c>
      <c r="B977">
        <v>7.2</v>
      </c>
      <c r="C977">
        <v>0.41</v>
      </c>
      <c r="D977">
        <v>0.3</v>
      </c>
      <c r="E977">
        <v>2.1</v>
      </c>
      <c r="F977">
        <v>8.3000000000000004E-2</v>
      </c>
      <c r="G977">
        <v>35</v>
      </c>
      <c r="H977">
        <v>72</v>
      </c>
      <c r="I977">
        <v>0.997</v>
      </c>
      <c r="J977">
        <v>3.44</v>
      </c>
      <c r="K977">
        <v>0.52</v>
      </c>
      <c r="L977">
        <v>9.4</v>
      </c>
      <c r="M977">
        <v>5</v>
      </c>
    </row>
    <row r="978" spans="1:13" x14ac:dyDescent="0.25">
      <c r="A978">
        <v>977</v>
      </c>
      <c r="B978">
        <v>7.2</v>
      </c>
      <c r="C978">
        <v>0.41</v>
      </c>
      <c r="D978">
        <v>0.3</v>
      </c>
      <c r="E978">
        <v>2.1</v>
      </c>
      <c r="F978">
        <v>8.3000000000000004E-2</v>
      </c>
      <c r="G978">
        <v>35</v>
      </c>
      <c r="H978">
        <v>72</v>
      </c>
      <c r="I978">
        <v>0.997</v>
      </c>
      <c r="J978">
        <v>3.44</v>
      </c>
      <c r="K978">
        <v>0.52</v>
      </c>
      <c r="L978">
        <v>9.4</v>
      </c>
      <c r="M978">
        <v>5</v>
      </c>
    </row>
    <row r="979" spans="1:13" x14ac:dyDescent="0.25">
      <c r="A979">
        <v>978</v>
      </c>
      <c r="B979">
        <v>8.4</v>
      </c>
      <c r="C979">
        <v>0.59</v>
      </c>
      <c r="D979">
        <v>0.28999999999999998</v>
      </c>
      <c r="E979">
        <v>2.6</v>
      </c>
      <c r="F979">
        <v>0.109</v>
      </c>
      <c r="G979">
        <v>31</v>
      </c>
      <c r="H979">
        <v>119</v>
      </c>
      <c r="I979">
        <v>0.99800999999999995</v>
      </c>
      <c r="J979">
        <v>3.15</v>
      </c>
      <c r="K979">
        <v>0.5</v>
      </c>
      <c r="L979">
        <v>9.1</v>
      </c>
      <c r="M979">
        <v>5</v>
      </c>
    </row>
    <row r="980" spans="1:13" x14ac:dyDescent="0.25">
      <c r="A980">
        <v>979</v>
      </c>
      <c r="B980">
        <v>7</v>
      </c>
      <c r="C980">
        <v>0.4</v>
      </c>
      <c r="D980">
        <v>0.32</v>
      </c>
      <c r="E980">
        <v>3.6</v>
      </c>
      <c r="F980">
        <v>6.0999999999999999E-2</v>
      </c>
      <c r="G980">
        <v>9</v>
      </c>
      <c r="H980">
        <v>29</v>
      </c>
      <c r="I980">
        <v>0.99416000000000004</v>
      </c>
      <c r="J980">
        <v>3.28</v>
      </c>
      <c r="K980">
        <v>0.49</v>
      </c>
      <c r="L980">
        <v>11.3</v>
      </c>
      <c r="M980">
        <v>7</v>
      </c>
    </row>
    <row r="981" spans="1:13" x14ac:dyDescent="0.25">
      <c r="A981">
        <v>980</v>
      </c>
      <c r="B981">
        <v>12.2</v>
      </c>
      <c r="C981">
        <v>0.45</v>
      </c>
      <c r="D981">
        <v>0.49</v>
      </c>
      <c r="E981">
        <v>1.4</v>
      </c>
      <c r="F981">
        <v>7.4999999999999997E-2</v>
      </c>
      <c r="G981">
        <v>3</v>
      </c>
      <c r="H981">
        <v>6</v>
      </c>
      <c r="I981">
        <v>0.99690000000000001</v>
      </c>
      <c r="J981">
        <v>3.13</v>
      </c>
      <c r="K981">
        <v>0.63</v>
      </c>
      <c r="L981">
        <v>10.4</v>
      </c>
      <c r="M981">
        <v>5</v>
      </c>
    </row>
    <row r="982" spans="1:13" x14ac:dyDescent="0.25">
      <c r="A982">
        <v>981</v>
      </c>
      <c r="B982">
        <v>9.1</v>
      </c>
      <c r="C982">
        <v>0.5</v>
      </c>
      <c r="D982">
        <v>0.3</v>
      </c>
      <c r="E982">
        <v>1.9</v>
      </c>
      <c r="F982">
        <v>6.5000000000000002E-2</v>
      </c>
      <c r="G982">
        <v>8</v>
      </c>
      <c r="H982">
        <v>17</v>
      </c>
      <c r="I982">
        <v>0.99773999999999996</v>
      </c>
      <c r="J982">
        <v>3.32</v>
      </c>
      <c r="K982">
        <v>0.71</v>
      </c>
      <c r="L982">
        <v>10.5</v>
      </c>
      <c r="M982">
        <v>6</v>
      </c>
    </row>
    <row r="983" spans="1:13" x14ac:dyDescent="0.25">
      <c r="A983">
        <v>982</v>
      </c>
      <c r="B983">
        <v>9.5</v>
      </c>
      <c r="C983">
        <v>0.86</v>
      </c>
      <c r="D983">
        <v>0.26</v>
      </c>
      <c r="E983">
        <v>1.9</v>
      </c>
      <c r="F983">
        <v>7.9000000000000001E-2</v>
      </c>
      <c r="G983">
        <v>13</v>
      </c>
      <c r="H983">
        <v>28</v>
      </c>
      <c r="I983">
        <v>0.99712000000000001</v>
      </c>
      <c r="J983">
        <v>3.25</v>
      </c>
      <c r="K983">
        <v>0.62</v>
      </c>
      <c r="L983">
        <v>10</v>
      </c>
      <c r="M983">
        <v>5</v>
      </c>
    </row>
    <row r="984" spans="1:13" x14ac:dyDescent="0.25">
      <c r="A984">
        <v>983</v>
      </c>
      <c r="B984">
        <v>7.3</v>
      </c>
      <c r="C984">
        <v>0.52</v>
      </c>
      <c r="D984">
        <v>0.32</v>
      </c>
      <c r="E984">
        <v>2.1</v>
      </c>
      <c r="F984">
        <v>7.0000000000000007E-2</v>
      </c>
      <c r="G984">
        <v>51</v>
      </c>
      <c r="H984">
        <v>70</v>
      </c>
      <c r="I984">
        <v>0.99417999999999995</v>
      </c>
      <c r="J984">
        <v>3.34</v>
      </c>
      <c r="K984">
        <v>0.82</v>
      </c>
      <c r="L984">
        <v>12.9</v>
      </c>
      <c r="M984">
        <v>6</v>
      </c>
    </row>
    <row r="985" spans="1:13" x14ac:dyDescent="0.25">
      <c r="A985">
        <v>984</v>
      </c>
      <c r="B985">
        <v>9.1</v>
      </c>
      <c r="C985">
        <v>0.5</v>
      </c>
      <c r="D985">
        <v>0.3</v>
      </c>
      <c r="E985">
        <v>1.9</v>
      </c>
      <c r="F985">
        <v>6.5000000000000002E-2</v>
      </c>
      <c r="G985">
        <v>8</v>
      </c>
      <c r="H985">
        <v>17</v>
      </c>
      <c r="I985">
        <v>0.99773999999999996</v>
      </c>
      <c r="J985">
        <v>3.32</v>
      </c>
      <c r="K985">
        <v>0.71</v>
      </c>
      <c r="L985">
        <v>10.5</v>
      </c>
      <c r="M985">
        <v>6</v>
      </c>
    </row>
    <row r="986" spans="1:13" x14ac:dyDescent="0.25">
      <c r="A986">
        <v>985</v>
      </c>
      <c r="B986">
        <v>12.2</v>
      </c>
      <c r="C986">
        <v>0.45</v>
      </c>
      <c r="D986">
        <v>0.49</v>
      </c>
      <c r="E986">
        <v>1.4</v>
      </c>
      <c r="F986">
        <v>7.4999999999999997E-2</v>
      </c>
      <c r="G986">
        <v>3</v>
      </c>
      <c r="H986">
        <v>6</v>
      </c>
      <c r="I986">
        <v>0.99690000000000001</v>
      </c>
      <c r="J986">
        <v>3.13</v>
      </c>
      <c r="K986">
        <v>0.63</v>
      </c>
      <c r="L986">
        <v>10.4</v>
      </c>
      <c r="M986">
        <v>5</v>
      </c>
    </row>
    <row r="987" spans="1:13" x14ac:dyDescent="0.25">
      <c r="A987">
        <v>986</v>
      </c>
      <c r="B987">
        <v>7.4</v>
      </c>
      <c r="C987">
        <v>0.57999999999999996</v>
      </c>
      <c r="D987">
        <v>0</v>
      </c>
      <c r="E987">
        <v>2</v>
      </c>
      <c r="F987">
        <v>6.4000000000000001E-2</v>
      </c>
      <c r="G987">
        <v>7</v>
      </c>
      <c r="H987">
        <v>11</v>
      </c>
      <c r="I987">
        <v>0.99561999999999995</v>
      </c>
      <c r="J987">
        <v>3.45</v>
      </c>
      <c r="K987">
        <v>0.57999999999999996</v>
      </c>
      <c r="L987">
        <v>11.3</v>
      </c>
      <c r="M987">
        <v>6</v>
      </c>
    </row>
    <row r="988" spans="1:13" x14ac:dyDescent="0.25">
      <c r="A988">
        <v>987</v>
      </c>
      <c r="B988">
        <v>9.8000000000000007</v>
      </c>
      <c r="C988">
        <v>0.34</v>
      </c>
      <c r="D988">
        <v>0.39</v>
      </c>
      <c r="E988">
        <v>1.4</v>
      </c>
      <c r="F988">
        <v>6.6000000000000003E-2</v>
      </c>
      <c r="G988">
        <v>3</v>
      </c>
      <c r="H988">
        <v>7</v>
      </c>
      <c r="I988">
        <v>0.99470000000000003</v>
      </c>
      <c r="J988">
        <v>3.19</v>
      </c>
      <c r="K988">
        <v>0.55000000000000004</v>
      </c>
      <c r="L988">
        <v>11.4</v>
      </c>
      <c r="M988">
        <v>7</v>
      </c>
    </row>
    <row r="989" spans="1:13" x14ac:dyDescent="0.25">
      <c r="A989">
        <v>988</v>
      </c>
      <c r="B989">
        <v>7.1</v>
      </c>
      <c r="C989">
        <v>0.36</v>
      </c>
      <c r="D989">
        <v>0.3</v>
      </c>
      <c r="E989">
        <v>1.6</v>
      </c>
      <c r="F989">
        <v>0.08</v>
      </c>
      <c r="G989">
        <v>35</v>
      </c>
      <c r="H989">
        <v>70</v>
      </c>
      <c r="I989">
        <v>0.99692999999999898</v>
      </c>
      <c r="J989">
        <v>3.44</v>
      </c>
      <c r="K989">
        <v>0.5</v>
      </c>
      <c r="L989">
        <v>9.4</v>
      </c>
      <c r="M989">
        <v>5</v>
      </c>
    </row>
    <row r="990" spans="1:13" x14ac:dyDescent="0.25">
      <c r="A990">
        <v>989</v>
      </c>
      <c r="B990">
        <v>7.7</v>
      </c>
      <c r="C990">
        <v>0.39</v>
      </c>
      <c r="D990">
        <v>0.12</v>
      </c>
      <c r="E990">
        <v>1.7</v>
      </c>
      <c r="F990">
        <v>9.6999999999999906E-2</v>
      </c>
      <c r="G990">
        <v>19</v>
      </c>
      <c r="H990">
        <v>27</v>
      </c>
      <c r="I990">
        <v>0.99595999999999996</v>
      </c>
      <c r="J990">
        <v>3.16</v>
      </c>
      <c r="K990">
        <v>0.49</v>
      </c>
      <c r="L990">
        <v>9.4</v>
      </c>
      <c r="M990">
        <v>5</v>
      </c>
    </row>
    <row r="991" spans="1:13" x14ac:dyDescent="0.25">
      <c r="A991">
        <v>990</v>
      </c>
      <c r="B991">
        <v>9.6999999999999993</v>
      </c>
      <c r="C991">
        <v>0.29499999999999998</v>
      </c>
      <c r="D991">
        <v>0.4</v>
      </c>
      <c r="E991">
        <v>1.5</v>
      </c>
      <c r="F991">
        <v>7.2999999999999995E-2</v>
      </c>
      <c r="G991">
        <v>14</v>
      </c>
      <c r="H991">
        <v>21</v>
      </c>
      <c r="I991">
        <v>0.99556</v>
      </c>
      <c r="J991">
        <v>3.14</v>
      </c>
      <c r="K991">
        <v>0.51</v>
      </c>
      <c r="L991">
        <v>10.9</v>
      </c>
      <c r="M991">
        <v>6</v>
      </c>
    </row>
    <row r="992" spans="1:13" x14ac:dyDescent="0.25">
      <c r="A992">
        <v>991</v>
      </c>
      <c r="B992">
        <v>7.7</v>
      </c>
      <c r="C992">
        <v>0.39</v>
      </c>
      <c r="D992">
        <v>0.12</v>
      </c>
      <c r="E992">
        <v>1.7</v>
      </c>
      <c r="F992">
        <v>9.6999999999999906E-2</v>
      </c>
      <c r="G992">
        <v>19</v>
      </c>
      <c r="H992">
        <v>27</v>
      </c>
      <c r="I992">
        <v>0.99595999999999996</v>
      </c>
      <c r="J992">
        <v>3.16</v>
      </c>
      <c r="K992">
        <v>0.49</v>
      </c>
      <c r="L992">
        <v>9.4</v>
      </c>
      <c r="M992">
        <v>5</v>
      </c>
    </row>
    <row r="993" spans="1:13" x14ac:dyDescent="0.25">
      <c r="A993">
        <v>992</v>
      </c>
      <c r="B993">
        <v>7.1</v>
      </c>
      <c r="C993">
        <v>0.34</v>
      </c>
      <c r="D993">
        <v>0.28000000000000003</v>
      </c>
      <c r="E993">
        <v>2</v>
      </c>
      <c r="F993">
        <v>8.1999999999999906E-2</v>
      </c>
      <c r="G993">
        <v>31</v>
      </c>
      <c r="H993">
        <v>68</v>
      </c>
      <c r="I993">
        <v>0.99693999999999905</v>
      </c>
      <c r="J993">
        <v>3.45</v>
      </c>
      <c r="K993">
        <v>0.48</v>
      </c>
      <c r="L993">
        <v>9.4</v>
      </c>
      <c r="M993">
        <v>5</v>
      </c>
    </row>
    <row r="994" spans="1:13" x14ac:dyDescent="0.25">
      <c r="A994">
        <v>993</v>
      </c>
      <c r="B994">
        <v>6.5</v>
      </c>
      <c r="C994">
        <v>0.4</v>
      </c>
      <c r="D994">
        <v>0.1</v>
      </c>
      <c r="E994">
        <v>2</v>
      </c>
      <c r="F994">
        <v>7.5999999999999998E-2</v>
      </c>
      <c r="G994">
        <v>30</v>
      </c>
      <c r="H994">
        <v>47</v>
      </c>
      <c r="I994">
        <v>0.99553999999999998</v>
      </c>
      <c r="J994">
        <v>3.36</v>
      </c>
      <c r="K994">
        <v>0.48</v>
      </c>
      <c r="L994">
        <v>9.4</v>
      </c>
      <c r="M994">
        <v>6</v>
      </c>
    </row>
    <row r="995" spans="1:13" x14ac:dyDescent="0.25">
      <c r="A995">
        <v>994</v>
      </c>
      <c r="B995">
        <v>7.1</v>
      </c>
      <c r="C995">
        <v>0.34</v>
      </c>
      <c r="D995">
        <v>0.28000000000000003</v>
      </c>
      <c r="E995">
        <v>2</v>
      </c>
      <c r="F995">
        <v>8.1999999999999906E-2</v>
      </c>
      <c r="G995">
        <v>31</v>
      </c>
      <c r="H995">
        <v>68</v>
      </c>
      <c r="I995">
        <v>0.99693999999999905</v>
      </c>
      <c r="J995">
        <v>3.45</v>
      </c>
      <c r="K995">
        <v>0.48</v>
      </c>
      <c r="L995">
        <v>9.4</v>
      </c>
      <c r="M995">
        <v>5</v>
      </c>
    </row>
    <row r="996" spans="1:13" x14ac:dyDescent="0.25">
      <c r="A996">
        <v>995</v>
      </c>
      <c r="B996">
        <v>10</v>
      </c>
      <c r="C996">
        <v>0.35</v>
      </c>
      <c r="D996">
        <v>0.45</v>
      </c>
      <c r="E996">
        <v>2.5</v>
      </c>
      <c r="F996">
        <v>9.1999999999999998E-2</v>
      </c>
      <c r="G996">
        <v>20</v>
      </c>
      <c r="H996">
        <v>88</v>
      </c>
      <c r="I996">
        <v>0.99917999999999996</v>
      </c>
      <c r="J996">
        <v>3.15</v>
      </c>
      <c r="K996">
        <v>0.43</v>
      </c>
      <c r="L996">
        <v>9.4</v>
      </c>
      <c r="M996">
        <v>5</v>
      </c>
    </row>
    <row r="997" spans="1:13" x14ac:dyDescent="0.25">
      <c r="A997">
        <v>996</v>
      </c>
      <c r="B997">
        <v>7.7</v>
      </c>
      <c r="C997">
        <v>0.6</v>
      </c>
      <c r="D997">
        <v>0.06</v>
      </c>
      <c r="E997">
        <v>2</v>
      </c>
      <c r="F997">
        <v>7.9000000000000001E-2</v>
      </c>
      <c r="G997">
        <v>19</v>
      </c>
      <c r="H997">
        <v>41</v>
      </c>
      <c r="I997">
        <v>0.99697000000000002</v>
      </c>
      <c r="J997">
        <v>3.39</v>
      </c>
      <c r="K997">
        <v>0.62</v>
      </c>
      <c r="L997">
        <v>10.1</v>
      </c>
      <c r="M997">
        <v>6</v>
      </c>
    </row>
    <row r="998" spans="1:13" x14ac:dyDescent="0.25">
      <c r="A998">
        <v>997</v>
      </c>
      <c r="B998">
        <v>5.6</v>
      </c>
      <c r="C998">
        <v>0.66</v>
      </c>
      <c r="D998">
        <v>0</v>
      </c>
      <c r="E998">
        <v>2.2000000000000002</v>
      </c>
      <c r="F998">
        <v>8.6999999999999994E-2</v>
      </c>
      <c r="G998">
        <v>3</v>
      </c>
      <c r="H998">
        <v>11</v>
      </c>
      <c r="I998">
        <v>0.993779999999999</v>
      </c>
      <c r="J998">
        <v>3.71</v>
      </c>
      <c r="K998">
        <v>0.63</v>
      </c>
      <c r="L998">
        <v>12.8</v>
      </c>
      <c r="M998">
        <v>7</v>
      </c>
    </row>
    <row r="999" spans="1:13" x14ac:dyDescent="0.25">
      <c r="A999">
        <v>998</v>
      </c>
      <c r="B999">
        <v>5.6</v>
      </c>
      <c r="C999">
        <v>0.66</v>
      </c>
      <c r="D999">
        <v>0</v>
      </c>
      <c r="E999">
        <v>2.2000000000000002</v>
      </c>
      <c r="F999">
        <v>8.6999999999999994E-2</v>
      </c>
      <c r="G999">
        <v>3</v>
      </c>
      <c r="H999">
        <v>11</v>
      </c>
      <c r="I999">
        <v>0.993779999999999</v>
      </c>
      <c r="J999">
        <v>3.71</v>
      </c>
      <c r="K999">
        <v>0.63</v>
      </c>
      <c r="L999">
        <v>12.8</v>
      </c>
      <c r="M999">
        <v>7</v>
      </c>
    </row>
    <row r="1000" spans="1:13" x14ac:dyDescent="0.25">
      <c r="A1000">
        <v>999</v>
      </c>
      <c r="B1000">
        <v>8.9</v>
      </c>
      <c r="C1000">
        <v>0.84</v>
      </c>
      <c r="D1000">
        <v>0.34</v>
      </c>
      <c r="E1000">
        <v>1.4</v>
      </c>
      <c r="F1000">
        <v>0.05</v>
      </c>
      <c r="G1000">
        <v>4</v>
      </c>
      <c r="H1000">
        <v>10</v>
      </c>
      <c r="I1000">
        <v>0.99553999999999998</v>
      </c>
      <c r="J1000">
        <v>3.12</v>
      </c>
      <c r="K1000">
        <v>0.48</v>
      </c>
      <c r="L1000">
        <v>9.1</v>
      </c>
      <c r="M1000">
        <v>6</v>
      </c>
    </row>
    <row r="1001" spans="1:13" x14ac:dyDescent="0.25">
      <c r="A1001">
        <v>1000</v>
      </c>
      <c r="B1001">
        <v>6.4</v>
      </c>
      <c r="C1001">
        <v>0.69</v>
      </c>
      <c r="D1001">
        <v>0</v>
      </c>
      <c r="E1001">
        <v>1.65</v>
      </c>
      <c r="F1001">
        <v>5.5E-2</v>
      </c>
      <c r="G1001">
        <v>7</v>
      </c>
      <c r="H1001">
        <v>12</v>
      </c>
      <c r="I1001">
        <v>0.99161999999999995</v>
      </c>
      <c r="J1001">
        <v>3.47</v>
      </c>
      <c r="K1001">
        <v>0.53</v>
      </c>
      <c r="L1001">
        <v>12.9</v>
      </c>
      <c r="M1001">
        <v>6</v>
      </c>
    </row>
    <row r="1002" spans="1:13" x14ac:dyDescent="0.25">
      <c r="A1002">
        <v>1001</v>
      </c>
      <c r="B1002">
        <v>7.5</v>
      </c>
      <c r="C1002">
        <v>0.43</v>
      </c>
      <c r="D1002">
        <v>0.3</v>
      </c>
      <c r="E1002">
        <v>2.2000000000000002</v>
      </c>
      <c r="F1002">
        <v>6.2E-2</v>
      </c>
      <c r="G1002">
        <v>6</v>
      </c>
      <c r="H1002">
        <v>12</v>
      </c>
      <c r="I1002">
        <v>0.99495</v>
      </c>
      <c r="J1002">
        <v>3.44</v>
      </c>
      <c r="K1002">
        <v>0.72</v>
      </c>
      <c r="L1002">
        <v>11.5</v>
      </c>
      <c r="M1002">
        <v>7</v>
      </c>
    </row>
    <row r="1003" spans="1:13" x14ac:dyDescent="0.25">
      <c r="A1003">
        <v>1002</v>
      </c>
      <c r="B1003">
        <v>9.9</v>
      </c>
      <c r="C1003">
        <v>0.35</v>
      </c>
      <c r="D1003">
        <v>0.38</v>
      </c>
      <c r="E1003">
        <v>1.5</v>
      </c>
      <c r="F1003">
        <v>5.7999999999999899E-2</v>
      </c>
      <c r="G1003">
        <v>31</v>
      </c>
      <c r="H1003">
        <v>47</v>
      </c>
      <c r="I1003">
        <v>0.99675999999999998</v>
      </c>
      <c r="J1003">
        <v>3.26</v>
      </c>
      <c r="K1003">
        <v>0.82</v>
      </c>
      <c r="L1003">
        <v>10.6</v>
      </c>
      <c r="M1003">
        <v>7</v>
      </c>
    </row>
    <row r="1004" spans="1:13" x14ac:dyDescent="0.25">
      <c r="A1004">
        <v>1003</v>
      </c>
      <c r="B1004">
        <v>9.1</v>
      </c>
      <c r="C1004">
        <v>0.28999999999999998</v>
      </c>
      <c r="D1004">
        <v>0.33</v>
      </c>
      <c r="E1004">
        <v>2.0499999999999998</v>
      </c>
      <c r="F1004">
        <v>6.3E-2</v>
      </c>
      <c r="G1004">
        <v>13</v>
      </c>
      <c r="H1004">
        <v>27</v>
      </c>
      <c r="I1004">
        <v>0.99516000000000004</v>
      </c>
      <c r="J1004">
        <v>3.26</v>
      </c>
      <c r="K1004">
        <v>0.84</v>
      </c>
      <c r="L1004">
        <v>11.7</v>
      </c>
      <c r="M1004">
        <v>7</v>
      </c>
    </row>
    <row r="1005" spans="1:13" x14ac:dyDescent="0.25">
      <c r="A1005">
        <v>1004</v>
      </c>
      <c r="B1005">
        <v>6.8</v>
      </c>
      <c r="C1005">
        <v>0.36</v>
      </c>
      <c r="D1005">
        <v>0.32</v>
      </c>
      <c r="E1005">
        <v>1.8</v>
      </c>
      <c r="F1005">
        <v>6.7000000000000004E-2</v>
      </c>
      <c r="G1005">
        <v>4</v>
      </c>
      <c r="H1005">
        <v>8</v>
      </c>
      <c r="I1005">
        <v>0.99280000000000002</v>
      </c>
      <c r="J1005">
        <v>3.36</v>
      </c>
      <c r="K1005">
        <v>0.55000000000000004</v>
      </c>
      <c r="L1005">
        <v>12.8</v>
      </c>
      <c r="M1005">
        <v>7</v>
      </c>
    </row>
    <row r="1006" spans="1:13" x14ac:dyDescent="0.25">
      <c r="A1006">
        <v>1005</v>
      </c>
      <c r="B1006">
        <v>8.1999999999999993</v>
      </c>
      <c r="C1006">
        <v>0.43</v>
      </c>
      <c r="D1006">
        <v>0.28999999999999998</v>
      </c>
      <c r="E1006">
        <v>1.6</v>
      </c>
      <c r="F1006">
        <v>8.1000000000000003E-2</v>
      </c>
      <c r="G1006">
        <v>27</v>
      </c>
      <c r="H1006">
        <v>45</v>
      </c>
      <c r="I1006">
        <v>0.99602999999999997</v>
      </c>
      <c r="J1006">
        <v>3.25</v>
      </c>
      <c r="K1006">
        <v>0.54</v>
      </c>
      <c r="L1006">
        <v>10.3</v>
      </c>
      <c r="M1006">
        <v>5</v>
      </c>
    </row>
    <row r="1007" spans="1:13" x14ac:dyDescent="0.25">
      <c r="A1007">
        <v>1006</v>
      </c>
      <c r="B1007">
        <v>6.8</v>
      </c>
      <c r="C1007">
        <v>0.36</v>
      </c>
      <c r="D1007">
        <v>0.32</v>
      </c>
      <c r="E1007">
        <v>1.8</v>
      </c>
      <c r="F1007">
        <v>6.7000000000000004E-2</v>
      </c>
      <c r="G1007">
        <v>4</v>
      </c>
      <c r="H1007">
        <v>8</v>
      </c>
      <c r="I1007">
        <v>0.99280000000000002</v>
      </c>
      <c r="J1007">
        <v>3.36</v>
      </c>
      <c r="K1007">
        <v>0.55000000000000004</v>
      </c>
      <c r="L1007">
        <v>12.8</v>
      </c>
      <c r="M1007">
        <v>7</v>
      </c>
    </row>
    <row r="1008" spans="1:13" x14ac:dyDescent="0.25">
      <c r="A1008">
        <v>1007</v>
      </c>
      <c r="B1008">
        <v>9.1</v>
      </c>
      <c r="C1008">
        <v>0.28999999999999998</v>
      </c>
      <c r="D1008">
        <v>0.33</v>
      </c>
      <c r="E1008">
        <v>2.0499999999999998</v>
      </c>
      <c r="F1008">
        <v>6.3E-2</v>
      </c>
      <c r="G1008">
        <v>13</v>
      </c>
      <c r="H1008">
        <v>27</v>
      </c>
      <c r="I1008">
        <v>0.99516000000000004</v>
      </c>
      <c r="J1008">
        <v>3.26</v>
      </c>
      <c r="K1008">
        <v>0.84</v>
      </c>
      <c r="L1008">
        <v>11.7</v>
      </c>
      <c r="M1008">
        <v>7</v>
      </c>
    </row>
    <row r="1009" spans="1:13" x14ac:dyDescent="0.25">
      <c r="A1009">
        <v>1008</v>
      </c>
      <c r="B1009">
        <v>9.1</v>
      </c>
      <c r="C1009">
        <v>0.3</v>
      </c>
      <c r="D1009">
        <v>0.34</v>
      </c>
      <c r="E1009">
        <v>2</v>
      </c>
      <c r="F1009">
        <v>6.4000000000000001E-2</v>
      </c>
      <c r="G1009">
        <v>12</v>
      </c>
      <c r="H1009">
        <v>25</v>
      </c>
      <c r="I1009">
        <v>0.99516000000000004</v>
      </c>
      <c r="J1009">
        <v>3.26</v>
      </c>
      <c r="K1009">
        <v>0.84</v>
      </c>
      <c r="L1009">
        <v>11.7</v>
      </c>
      <c r="M1009">
        <v>7</v>
      </c>
    </row>
    <row r="1010" spans="1:13" x14ac:dyDescent="0.25">
      <c r="A1010">
        <v>1009</v>
      </c>
      <c r="B1010">
        <v>8.9</v>
      </c>
      <c r="C1010">
        <v>0.35</v>
      </c>
      <c r="D1010">
        <v>0.4</v>
      </c>
      <c r="E1010">
        <v>3.6</v>
      </c>
      <c r="F1010">
        <v>0.11</v>
      </c>
      <c r="G1010">
        <v>12</v>
      </c>
      <c r="H1010">
        <v>24</v>
      </c>
      <c r="I1010">
        <v>0.99548999999999999</v>
      </c>
      <c r="J1010">
        <v>3.23</v>
      </c>
      <c r="K1010">
        <v>0.7</v>
      </c>
      <c r="L1010">
        <v>12</v>
      </c>
      <c r="M1010">
        <v>7</v>
      </c>
    </row>
    <row r="1011" spans="1:13" x14ac:dyDescent="0.25">
      <c r="A1011">
        <v>1010</v>
      </c>
      <c r="B1011">
        <v>9.6</v>
      </c>
      <c r="C1011">
        <v>0.5</v>
      </c>
      <c r="D1011">
        <v>0.36</v>
      </c>
      <c r="E1011">
        <v>2.8</v>
      </c>
      <c r="F1011">
        <v>0.11599999999999901</v>
      </c>
      <c r="G1011">
        <v>26</v>
      </c>
      <c r="H1011">
        <v>55</v>
      </c>
      <c r="I1011">
        <v>0.99722</v>
      </c>
      <c r="J1011">
        <v>3.18</v>
      </c>
      <c r="K1011">
        <v>0.68</v>
      </c>
      <c r="L1011">
        <v>10.9</v>
      </c>
      <c r="M1011">
        <v>5</v>
      </c>
    </row>
    <row r="1012" spans="1:13" x14ac:dyDescent="0.25">
      <c r="A1012">
        <v>1011</v>
      </c>
      <c r="B1012">
        <v>8.9</v>
      </c>
      <c r="C1012">
        <v>0.28000000000000003</v>
      </c>
      <c r="D1012">
        <v>0.45</v>
      </c>
      <c r="E1012">
        <v>1.7</v>
      </c>
      <c r="F1012">
        <v>6.7000000000000004E-2</v>
      </c>
      <c r="G1012">
        <v>7</v>
      </c>
      <c r="H1012">
        <v>12</v>
      </c>
      <c r="I1012">
        <v>0.99353999999999998</v>
      </c>
      <c r="J1012">
        <v>3.25</v>
      </c>
      <c r="K1012">
        <v>0.55000000000000004</v>
      </c>
      <c r="L1012">
        <v>12.3</v>
      </c>
      <c r="M1012">
        <v>7</v>
      </c>
    </row>
    <row r="1013" spans="1:13" x14ac:dyDescent="0.25">
      <c r="A1013">
        <v>1012</v>
      </c>
      <c r="B1013">
        <v>8.9</v>
      </c>
      <c r="C1013">
        <v>0.32</v>
      </c>
      <c r="D1013">
        <v>0.31</v>
      </c>
      <c r="E1013">
        <v>2</v>
      </c>
      <c r="F1013">
        <v>8.7999999999999995E-2</v>
      </c>
      <c r="G1013">
        <v>12</v>
      </c>
      <c r="H1013">
        <v>19</v>
      </c>
      <c r="I1013">
        <v>0.99570000000000003</v>
      </c>
      <c r="J1013">
        <v>3.17</v>
      </c>
      <c r="K1013">
        <v>0.55000000000000004</v>
      </c>
      <c r="L1013">
        <v>10.4</v>
      </c>
      <c r="M1013">
        <v>6</v>
      </c>
    </row>
    <row r="1014" spans="1:13" x14ac:dyDescent="0.25">
      <c r="A1014">
        <v>1013</v>
      </c>
      <c r="B1014">
        <v>7.7</v>
      </c>
      <c r="C1014">
        <v>1.0049999999999999</v>
      </c>
      <c r="D1014">
        <v>0.15</v>
      </c>
      <c r="E1014">
        <v>2.1</v>
      </c>
      <c r="F1014">
        <v>0.10199999999999999</v>
      </c>
      <c r="G1014">
        <v>11</v>
      </c>
      <c r="H1014">
        <v>32</v>
      </c>
      <c r="I1014">
        <v>0.99603999999999904</v>
      </c>
      <c r="J1014">
        <v>3.23</v>
      </c>
      <c r="K1014">
        <v>0.48</v>
      </c>
      <c r="L1014">
        <v>10</v>
      </c>
      <c r="M1014">
        <v>5</v>
      </c>
    </row>
    <row r="1015" spans="1:13" x14ac:dyDescent="0.25">
      <c r="A1015">
        <v>1014</v>
      </c>
      <c r="B1015">
        <v>7.5</v>
      </c>
      <c r="C1015">
        <v>0.71</v>
      </c>
      <c r="D1015">
        <v>0</v>
      </c>
      <c r="E1015">
        <v>1.6</v>
      </c>
      <c r="F1015">
        <v>9.1999999999999998E-2</v>
      </c>
      <c r="G1015">
        <v>22</v>
      </c>
      <c r="H1015">
        <v>31</v>
      </c>
      <c r="I1015">
        <v>0.99634999999999996</v>
      </c>
      <c r="J1015">
        <v>3.38</v>
      </c>
      <c r="K1015">
        <v>0.57999999999999996</v>
      </c>
      <c r="L1015">
        <v>10</v>
      </c>
      <c r="M1015">
        <v>6</v>
      </c>
    </row>
    <row r="1016" spans="1:13" x14ac:dyDescent="0.25">
      <c r="A1016">
        <v>1015</v>
      </c>
      <c r="B1016">
        <v>8</v>
      </c>
      <c r="C1016">
        <v>0.57999999999999996</v>
      </c>
      <c r="D1016">
        <v>0.16</v>
      </c>
      <c r="E1016">
        <v>2</v>
      </c>
      <c r="F1016">
        <v>0.12</v>
      </c>
      <c r="G1016">
        <v>3</v>
      </c>
      <c r="H1016">
        <v>7</v>
      </c>
      <c r="I1016">
        <v>0.99453999999999998</v>
      </c>
      <c r="J1016">
        <v>3.22</v>
      </c>
      <c r="K1016">
        <v>0.57999999999999996</v>
      </c>
      <c r="L1016">
        <v>11.2</v>
      </c>
      <c r="M1016">
        <v>6</v>
      </c>
    </row>
    <row r="1017" spans="1:13" x14ac:dyDescent="0.25">
      <c r="A1017">
        <v>1016</v>
      </c>
      <c r="B1017">
        <v>10.5</v>
      </c>
      <c r="C1017">
        <v>0.39</v>
      </c>
      <c r="D1017">
        <v>0.46</v>
      </c>
      <c r="E1017">
        <v>2.2000000000000002</v>
      </c>
      <c r="F1017">
        <v>7.4999999999999997E-2</v>
      </c>
      <c r="G1017">
        <v>14</v>
      </c>
      <c r="H1017">
        <v>27</v>
      </c>
      <c r="I1017">
        <v>0.99597999999999998</v>
      </c>
      <c r="J1017">
        <v>3.06</v>
      </c>
      <c r="K1017">
        <v>0.84</v>
      </c>
      <c r="L1017">
        <v>11.4</v>
      </c>
      <c r="M1017">
        <v>6</v>
      </c>
    </row>
    <row r="1018" spans="1:13" x14ac:dyDescent="0.25">
      <c r="A1018">
        <v>1017</v>
      </c>
      <c r="B1018">
        <v>8.9</v>
      </c>
      <c r="C1018">
        <v>0.38</v>
      </c>
      <c r="D1018">
        <v>0.4</v>
      </c>
      <c r="E1018">
        <v>2.2000000000000002</v>
      </c>
      <c r="F1018">
        <v>6.8000000000000005E-2</v>
      </c>
      <c r="G1018">
        <v>12</v>
      </c>
      <c r="H1018">
        <v>28</v>
      </c>
      <c r="I1018">
        <v>0.99485999999999997</v>
      </c>
      <c r="J1018">
        <v>3.27</v>
      </c>
      <c r="K1018">
        <v>0.75</v>
      </c>
      <c r="L1018">
        <v>12.6</v>
      </c>
      <c r="M1018">
        <v>7</v>
      </c>
    </row>
    <row r="1019" spans="1:13" x14ac:dyDescent="0.25">
      <c r="A1019">
        <v>1018</v>
      </c>
      <c r="B1019">
        <v>8</v>
      </c>
      <c r="C1019">
        <v>0.18</v>
      </c>
      <c r="D1019">
        <v>0.37</v>
      </c>
      <c r="E1019">
        <v>0.9</v>
      </c>
      <c r="F1019">
        <v>4.9000000000000002E-2</v>
      </c>
      <c r="G1019">
        <v>36</v>
      </c>
      <c r="H1019">
        <v>109</v>
      </c>
      <c r="I1019">
        <v>0.99007000000000001</v>
      </c>
      <c r="J1019">
        <v>2.89</v>
      </c>
      <c r="K1019">
        <v>0.44</v>
      </c>
      <c r="L1019">
        <v>12.7</v>
      </c>
      <c r="M1019">
        <v>6</v>
      </c>
    </row>
    <row r="1020" spans="1:13" x14ac:dyDescent="0.25">
      <c r="A1020">
        <v>1019</v>
      </c>
      <c r="B1020">
        <v>8</v>
      </c>
      <c r="C1020">
        <v>0.18</v>
      </c>
      <c r="D1020">
        <v>0.37</v>
      </c>
      <c r="E1020">
        <v>0.9</v>
      </c>
      <c r="F1020">
        <v>4.9000000000000002E-2</v>
      </c>
      <c r="G1020">
        <v>36</v>
      </c>
      <c r="H1020">
        <v>109</v>
      </c>
      <c r="I1020">
        <v>0.99007000000000001</v>
      </c>
      <c r="J1020">
        <v>2.89</v>
      </c>
      <c r="K1020">
        <v>0.44</v>
      </c>
      <c r="L1020">
        <v>12.7</v>
      </c>
      <c r="M1020">
        <v>6</v>
      </c>
    </row>
    <row r="1021" spans="1:13" x14ac:dyDescent="0.25">
      <c r="A1021">
        <v>1020</v>
      </c>
      <c r="B1021">
        <v>7</v>
      </c>
      <c r="C1021">
        <v>0.5</v>
      </c>
      <c r="D1021">
        <v>0.14000000000000001</v>
      </c>
      <c r="E1021">
        <v>1.8</v>
      </c>
      <c r="F1021">
        <v>7.8E-2</v>
      </c>
      <c r="G1021">
        <v>10</v>
      </c>
      <c r="H1021">
        <v>23</v>
      </c>
      <c r="I1021">
        <v>0.99636000000000002</v>
      </c>
      <c r="J1021">
        <v>3.53</v>
      </c>
      <c r="K1021">
        <v>0.61</v>
      </c>
      <c r="L1021">
        <v>10.4</v>
      </c>
      <c r="M1021">
        <v>5</v>
      </c>
    </row>
    <row r="1022" spans="1:13" x14ac:dyDescent="0.25">
      <c r="A1022">
        <v>1021</v>
      </c>
      <c r="B1022">
        <v>11.3</v>
      </c>
      <c r="C1022">
        <v>0.36</v>
      </c>
      <c r="D1022">
        <v>0.66</v>
      </c>
      <c r="E1022">
        <v>2.4</v>
      </c>
      <c r="F1022">
        <v>0.123</v>
      </c>
      <c r="G1022">
        <v>3</v>
      </c>
      <c r="H1022">
        <v>8</v>
      </c>
      <c r="I1022">
        <v>0.99641999999999997</v>
      </c>
      <c r="J1022">
        <v>3.2</v>
      </c>
      <c r="K1022">
        <v>0.53</v>
      </c>
      <c r="L1022">
        <v>11.9</v>
      </c>
      <c r="M1022">
        <v>6</v>
      </c>
    </row>
    <row r="1023" spans="1:13" x14ac:dyDescent="0.25">
      <c r="A1023">
        <v>1022</v>
      </c>
      <c r="B1023">
        <v>11.3</v>
      </c>
      <c r="C1023">
        <v>0.36</v>
      </c>
      <c r="D1023">
        <v>0.66</v>
      </c>
      <c r="E1023">
        <v>2.4</v>
      </c>
      <c r="F1023">
        <v>0.123</v>
      </c>
      <c r="G1023">
        <v>3</v>
      </c>
      <c r="H1023">
        <v>8</v>
      </c>
      <c r="I1023">
        <v>0.99641999999999997</v>
      </c>
      <c r="J1023">
        <v>3.2</v>
      </c>
      <c r="K1023">
        <v>0.53</v>
      </c>
      <c r="L1023">
        <v>11.9</v>
      </c>
      <c r="M1023">
        <v>6</v>
      </c>
    </row>
    <row r="1024" spans="1:13" x14ac:dyDescent="0.25">
      <c r="A1024">
        <v>1023</v>
      </c>
      <c r="B1024">
        <v>7</v>
      </c>
      <c r="C1024">
        <v>0.51</v>
      </c>
      <c r="D1024">
        <v>0.09</v>
      </c>
      <c r="E1024">
        <v>2.1</v>
      </c>
      <c r="F1024">
        <v>6.2E-2</v>
      </c>
      <c r="G1024">
        <v>4</v>
      </c>
      <c r="H1024">
        <v>9</v>
      </c>
      <c r="I1024">
        <v>0.99583999999999995</v>
      </c>
      <c r="J1024">
        <v>3.35</v>
      </c>
      <c r="K1024">
        <v>0.54</v>
      </c>
      <c r="L1024">
        <v>10.5</v>
      </c>
      <c r="M1024">
        <v>5</v>
      </c>
    </row>
    <row r="1025" spans="1:13" x14ac:dyDescent="0.25">
      <c r="A1025">
        <v>1024</v>
      </c>
      <c r="B1025">
        <v>8.1999999999999993</v>
      </c>
      <c r="C1025">
        <v>0.32</v>
      </c>
      <c r="D1025">
        <v>0.42</v>
      </c>
      <c r="E1025">
        <v>2.2999999999999998</v>
      </c>
      <c r="F1025">
        <v>9.8000000000000004E-2</v>
      </c>
      <c r="G1025">
        <v>3</v>
      </c>
      <c r="H1025">
        <v>9</v>
      </c>
      <c r="I1025">
        <v>0.99505999999999994</v>
      </c>
      <c r="J1025">
        <v>3.27</v>
      </c>
      <c r="K1025">
        <v>0.55000000000000004</v>
      </c>
      <c r="L1025">
        <v>12.3</v>
      </c>
      <c r="M1025">
        <v>6</v>
      </c>
    </row>
    <row r="1026" spans="1:13" x14ac:dyDescent="0.25">
      <c r="A1026">
        <v>1025</v>
      </c>
      <c r="B1026">
        <v>7.7</v>
      </c>
      <c r="C1026">
        <v>0.57999999999999996</v>
      </c>
      <c r="D1026">
        <v>0.01</v>
      </c>
      <c r="E1026">
        <v>1.8</v>
      </c>
      <c r="F1026">
        <v>8.7999999999999995E-2</v>
      </c>
      <c r="G1026">
        <v>12</v>
      </c>
      <c r="H1026">
        <v>18</v>
      </c>
      <c r="I1026">
        <v>0.99567999999999901</v>
      </c>
      <c r="J1026">
        <v>3.32</v>
      </c>
      <c r="K1026">
        <v>0.56000000000000005</v>
      </c>
      <c r="L1026">
        <v>10.5</v>
      </c>
      <c r="M1026">
        <v>7</v>
      </c>
    </row>
    <row r="1027" spans="1:13" x14ac:dyDescent="0.25">
      <c r="A1027">
        <v>1026</v>
      </c>
      <c r="B1027">
        <v>8.6</v>
      </c>
      <c r="C1027">
        <v>0.83</v>
      </c>
      <c r="D1027">
        <v>0</v>
      </c>
      <c r="E1027">
        <v>2.8</v>
      </c>
      <c r="F1027">
        <v>9.5000000000000001E-2</v>
      </c>
      <c r="G1027">
        <v>17</v>
      </c>
      <c r="H1027">
        <v>43</v>
      </c>
      <c r="I1027">
        <v>0.99822</v>
      </c>
      <c r="J1027">
        <v>3.33</v>
      </c>
      <c r="K1027">
        <v>0.6</v>
      </c>
      <c r="L1027">
        <v>10.4</v>
      </c>
      <c r="M1027">
        <v>6</v>
      </c>
    </row>
    <row r="1028" spans="1:13" x14ac:dyDescent="0.25">
      <c r="A1028">
        <v>1027</v>
      </c>
      <c r="B1028">
        <v>7.9</v>
      </c>
      <c r="C1028">
        <v>0.31</v>
      </c>
      <c r="D1028">
        <v>0.32</v>
      </c>
      <c r="E1028">
        <v>1.9</v>
      </c>
      <c r="F1028">
        <v>6.6000000000000003E-2</v>
      </c>
      <c r="G1028">
        <v>14</v>
      </c>
      <c r="H1028">
        <v>36</v>
      </c>
      <c r="I1028">
        <v>0.99363999999999997</v>
      </c>
      <c r="J1028">
        <v>3.41</v>
      </c>
      <c r="K1028">
        <v>0.56000000000000005</v>
      </c>
      <c r="L1028">
        <v>12.6</v>
      </c>
      <c r="M1028">
        <v>6</v>
      </c>
    </row>
    <row r="1029" spans="1:13" x14ac:dyDescent="0.25">
      <c r="A1029">
        <v>1028</v>
      </c>
      <c r="B1029">
        <v>6.4</v>
      </c>
      <c r="C1029">
        <v>0.79500000000000004</v>
      </c>
      <c r="D1029">
        <v>0</v>
      </c>
      <c r="E1029">
        <v>2.2000000000000002</v>
      </c>
      <c r="F1029">
        <v>6.5000000000000002E-2</v>
      </c>
      <c r="G1029">
        <v>28</v>
      </c>
      <c r="H1029">
        <v>52</v>
      </c>
      <c r="I1029">
        <v>0.993779999999999</v>
      </c>
      <c r="J1029">
        <v>3.49</v>
      </c>
      <c r="K1029">
        <v>0.52</v>
      </c>
      <c r="L1029">
        <v>11.6</v>
      </c>
      <c r="M1029">
        <v>5</v>
      </c>
    </row>
    <row r="1030" spans="1:13" x14ac:dyDescent="0.25">
      <c r="A1030">
        <v>1029</v>
      </c>
      <c r="B1030">
        <v>7.2</v>
      </c>
      <c r="C1030">
        <v>0.34</v>
      </c>
      <c r="D1030">
        <v>0.21</v>
      </c>
      <c r="E1030">
        <v>2.5</v>
      </c>
      <c r="F1030">
        <v>7.4999999999999997E-2</v>
      </c>
      <c r="G1030">
        <v>41</v>
      </c>
      <c r="H1030">
        <v>68</v>
      </c>
      <c r="I1030">
        <v>0.99585999999999997</v>
      </c>
      <c r="J1030">
        <v>3.37</v>
      </c>
      <c r="K1030">
        <v>0.54</v>
      </c>
      <c r="L1030">
        <v>10.1</v>
      </c>
      <c r="M1030">
        <v>6</v>
      </c>
    </row>
    <row r="1031" spans="1:13" x14ac:dyDescent="0.25">
      <c r="A1031">
        <v>1030</v>
      </c>
      <c r="B1031">
        <v>7.7</v>
      </c>
      <c r="C1031">
        <v>0.57999999999999996</v>
      </c>
      <c r="D1031">
        <v>0.01</v>
      </c>
      <c r="E1031">
        <v>1.8</v>
      </c>
      <c r="F1031">
        <v>8.7999999999999995E-2</v>
      </c>
      <c r="G1031">
        <v>12</v>
      </c>
      <c r="H1031">
        <v>18</v>
      </c>
      <c r="I1031">
        <v>0.99567999999999901</v>
      </c>
      <c r="J1031">
        <v>3.32</v>
      </c>
      <c r="K1031">
        <v>0.56000000000000005</v>
      </c>
      <c r="L1031">
        <v>10.5</v>
      </c>
      <c r="M1031">
        <v>7</v>
      </c>
    </row>
    <row r="1032" spans="1:13" x14ac:dyDescent="0.25">
      <c r="A1032">
        <v>1031</v>
      </c>
      <c r="B1032">
        <v>7.1</v>
      </c>
      <c r="C1032">
        <v>0.59</v>
      </c>
      <c r="D1032">
        <v>0</v>
      </c>
      <c r="E1032">
        <v>2.1</v>
      </c>
      <c r="F1032">
        <v>9.0999999999999998E-2</v>
      </c>
      <c r="G1032">
        <v>9</v>
      </c>
      <c r="H1032">
        <v>14</v>
      </c>
      <c r="I1032">
        <v>0.99487999999999899</v>
      </c>
      <c r="J1032">
        <v>3.42</v>
      </c>
      <c r="K1032">
        <v>0.55000000000000004</v>
      </c>
      <c r="L1032">
        <v>11.5</v>
      </c>
      <c r="M1032">
        <v>7</v>
      </c>
    </row>
    <row r="1033" spans="1:13" x14ac:dyDescent="0.25">
      <c r="A1033">
        <v>1032</v>
      </c>
      <c r="B1033">
        <v>7.3</v>
      </c>
      <c r="C1033">
        <v>0.55000000000000004</v>
      </c>
      <c r="D1033">
        <v>0.01</v>
      </c>
      <c r="E1033">
        <v>1.8</v>
      </c>
      <c r="F1033">
        <v>9.2999999999999999E-2</v>
      </c>
      <c r="G1033">
        <v>9</v>
      </c>
      <c r="H1033">
        <v>15</v>
      </c>
      <c r="I1033">
        <v>0.99513999999999903</v>
      </c>
      <c r="J1033">
        <v>3.35</v>
      </c>
      <c r="K1033">
        <v>0.57999999999999996</v>
      </c>
      <c r="L1033">
        <v>11</v>
      </c>
      <c r="M1033">
        <v>7</v>
      </c>
    </row>
    <row r="1034" spans="1:13" x14ac:dyDescent="0.25">
      <c r="A1034">
        <v>1033</v>
      </c>
      <c r="B1034">
        <v>8.1</v>
      </c>
      <c r="C1034">
        <v>0.82</v>
      </c>
      <c r="D1034">
        <v>0</v>
      </c>
      <c r="E1034">
        <v>4.0999999999999996</v>
      </c>
      <c r="F1034">
        <v>9.5000000000000001E-2</v>
      </c>
      <c r="G1034">
        <v>5</v>
      </c>
      <c r="H1034">
        <v>14</v>
      </c>
      <c r="I1034">
        <v>0.99853999999999998</v>
      </c>
      <c r="J1034">
        <v>3.36</v>
      </c>
      <c r="K1034">
        <v>0.53</v>
      </c>
      <c r="L1034">
        <v>9.6</v>
      </c>
      <c r="M1034">
        <v>5</v>
      </c>
    </row>
    <row r="1035" spans="1:13" x14ac:dyDescent="0.25">
      <c r="A1035">
        <v>1034</v>
      </c>
      <c r="B1035">
        <v>7.5</v>
      </c>
      <c r="C1035">
        <v>0.56999999999999995</v>
      </c>
      <c r="D1035">
        <v>0.08</v>
      </c>
      <c r="E1035">
        <v>2.6</v>
      </c>
      <c r="F1035">
        <v>8.8999999999999996E-2</v>
      </c>
      <c r="G1035">
        <v>14</v>
      </c>
      <c r="H1035">
        <v>27</v>
      </c>
      <c r="I1035">
        <v>0.99592000000000003</v>
      </c>
      <c r="J1035">
        <v>3.3</v>
      </c>
      <c r="K1035">
        <v>0.59</v>
      </c>
      <c r="L1035">
        <v>10.4</v>
      </c>
      <c r="M1035">
        <v>6</v>
      </c>
    </row>
    <row r="1036" spans="1:13" x14ac:dyDescent="0.25">
      <c r="A1036">
        <v>1035</v>
      </c>
      <c r="B1036">
        <v>8.9</v>
      </c>
      <c r="C1036">
        <v>0.745</v>
      </c>
      <c r="D1036">
        <v>0.18</v>
      </c>
      <c r="E1036">
        <v>2.5</v>
      </c>
      <c r="F1036">
        <v>7.6999999999999999E-2</v>
      </c>
      <c r="G1036">
        <v>15</v>
      </c>
      <c r="H1036">
        <v>48</v>
      </c>
      <c r="I1036">
        <v>0.99739</v>
      </c>
      <c r="J1036">
        <v>3.2</v>
      </c>
      <c r="K1036">
        <v>0.47</v>
      </c>
      <c r="L1036">
        <v>9.6999999999999993</v>
      </c>
      <c r="M1036">
        <v>6</v>
      </c>
    </row>
    <row r="1037" spans="1:13" x14ac:dyDescent="0.25">
      <c r="A1037">
        <v>1036</v>
      </c>
      <c r="B1037">
        <v>10.1</v>
      </c>
      <c r="C1037">
        <v>0.37</v>
      </c>
      <c r="D1037">
        <v>0.34</v>
      </c>
      <c r="E1037">
        <v>2.4</v>
      </c>
      <c r="F1037">
        <v>8.5000000000000006E-2</v>
      </c>
      <c r="G1037">
        <v>5</v>
      </c>
      <c r="H1037">
        <v>17</v>
      </c>
      <c r="I1037">
        <v>0.99682999999999899</v>
      </c>
      <c r="J1037">
        <v>3.17</v>
      </c>
      <c r="K1037">
        <v>0.65</v>
      </c>
      <c r="L1037">
        <v>10.6</v>
      </c>
      <c r="M1037">
        <v>7</v>
      </c>
    </row>
    <row r="1038" spans="1:13" x14ac:dyDescent="0.25">
      <c r="A1038">
        <v>1037</v>
      </c>
      <c r="B1038">
        <v>7.6</v>
      </c>
      <c r="C1038">
        <v>0.31</v>
      </c>
      <c r="D1038">
        <v>0.34</v>
      </c>
      <c r="E1038">
        <v>2.5</v>
      </c>
      <c r="F1038">
        <v>8.1999999999999906E-2</v>
      </c>
      <c r="G1038">
        <v>26</v>
      </c>
      <c r="H1038">
        <v>35</v>
      </c>
      <c r="I1038">
        <v>0.99356</v>
      </c>
      <c r="J1038">
        <v>3.22</v>
      </c>
      <c r="K1038">
        <v>0.59</v>
      </c>
      <c r="L1038">
        <v>12.5</v>
      </c>
      <c r="M1038">
        <v>7</v>
      </c>
    </row>
    <row r="1039" spans="1:13" x14ac:dyDescent="0.25">
      <c r="A1039">
        <v>1038</v>
      </c>
      <c r="B1039">
        <v>7.3</v>
      </c>
      <c r="C1039">
        <v>0.91</v>
      </c>
      <c r="D1039">
        <v>0.1</v>
      </c>
      <c r="E1039">
        <v>1.8</v>
      </c>
      <c r="F1039">
        <v>7.3999999999999996E-2</v>
      </c>
      <c r="G1039">
        <v>20</v>
      </c>
      <c r="H1039">
        <v>56</v>
      </c>
      <c r="I1039">
        <v>0.99672000000000005</v>
      </c>
      <c r="J1039">
        <v>3.35</v>
      </c>
      <c r="K1039">
        <v>0.56000000000000005</v>
      </c>
      <c r="L1039">
        <v>9.1999999999999993</v>
      </c>
      <c r="M1039">
        <v>5</v>
      </c>
    </row>
    <row r="1040" spans="1:13" x14ac:dyDescent="0.25">
      <c r="A1040">
        <v>1039</v>
      </c>
      <c r="B1040">
        <v>8.6999999999999993</v>
      </c>
      <c r="C1040">
        <v>0.41</v>
      </c>
      <c r="D1040">
        <v>0.41</v>
      </c>
      <c r="E1040">
        <v>6.2</v>
      </c>
      <c r="F1040">
        <v>7.8E-2</v>
      </c>
      <c r="G1040">
        <v>25</v>
      </c>
      <c r="H1040">
        <v>42</v>
      </c>
      <c r="I1040">
        <v>0.99529999999999996</v>
      </c>
      <c r="J1040">
        <v>3.24</v>
      </c>
      <c r="K1040">
        <v>0.77</v>
      </c>
      <c r="L1040">
        <v>12.6</v>
      </c>
      <c r="M1040">
        <v>7</v>
      </c>
    </row>
    <row r="1041" spans="1:13" x14ac:dyDescent="0.25">
      <c r="A1041">
        <v>1040</v>
      </c>
      <c r="B1041">
        <v>8.9</v>
      </c>
      <c r="C1041">
        <v>0.5</v>
      </c>
      <c r="D1041">
        <v>0.21</v>
      </c>
      <c r="E1041">
        <v>2.2000000000000002</v>
      </c>
      <c r="F1041">
        <v>8.7999999999999995E-2</v>
      </c>
      <c r="G1041">
        <v>21</v>
      </c>
      <c r="H1041">
        <v>39</v>
      </c>
      <c r="I1041">
        <v>0.99692000000000003</v>
      </c>
      <c r="J1041">
        <v>3.33</v>
      </c>
      <c r="K1041">
        <v>0.83</v>
      </c>
      <c r="L1041">
        <v>11.1</v>
      </c>
      <c r="M1041">
        <v>6</v>
      </c>
    </row>
    <row r="1042" spans="1:13" x14ac:dyDescent="0.25">
      <c r="A1042">
        <v>1041</v>
      </c>
      <c r="B1042">
        <v>7.4</v>
      </c>
      <c r="C1042">
        <v>0.96499999999999997</v>
      </c>
      <c r="D1042">
        <v>0</v>
      </c>
      <c r="E1042">
        <v>2.2000000000000002</v>
      </c>
      <c r="F1042">
        <v>8.7999999999999995E-2</v>
      </c>
      <c r="G1042">
        <v>16</v>
      </c>
      <c r="H1042">
        <v>32</v>
      </c>
      <c r="I1042">
        <v>0.99756</v>
      </c>
      <c r="J1042">
        <v>3.58</v>
      </c>
      <c r="K1042">
        <v>0.67</v>
      </c>
      <c r="L1042">
        <v>10.199999999999999</v>
      </c>
      <c r="M1042">
        <v>5</v>
      </c>
    </row>
    <row r="1043" spans="1:13" x14ac:dyDescent="0.25">
      <c r="A1043">
        <v>1042</v>
      </c>
      <c r="B1043">
        <v>6.9</v>
      </c>
      <c r="C1043">
        <v>0.49</v>
      </c>
      <c r="D1043">
        <v>0.19</v>
      </c>
      <c r="E1043">
        <v>1.7</v>
      </c>
      <c r="F1043">
        <v>7.9000000000000001E-2</v>
      </c>
      <c r="G1043">
        <v>13</v>
      </c>
      <c r="H1043">
        <v>26</v>
      </c>
      <c r="I1043">
        <v>0.99546999999999997</v>
      </c>
      <c r="J1043">
        <v>3.38</v>
      </c>
      <c r="K1043">
        <v>0.64</v>
      </c>
      <c r="L1043">
        <v>9.8000000000000007</v>
      </c>
      <c r="M1043">
        <v>6</v>
      </c>
    </row>
    <row r="1044" spans="1:13" x14ac:dyDescent="0.25">
      <c r="A1044">
        <v>1043</v>
      </c>
      <c r="B1044">
        <v>8.9</v>
      </c>
      <c r="C1044">
        <v>0.5</v>
      </c>
      <c r="D1044">
        <v>0.21</v>
      </c>
      <c r="E1044">
        <v>2.2000000000000002</v>
      </c>
      <c r="F1044">
        <v>8.7999999999999995E-2</v>
      </c>
      <c r="G1044">
        <v>21</v>
      </c>
      <c r="H1044">
        <v>39</v>
      </c>
      <c r="I1044">
        <v>0.99692000000000003</v>
      </c>
      <c r="J1044">
        <v>3.33</v>
      </c>
      <c r="K1044">
        <v>0.83</v>
      </c>
      <c r="L1044">
        <v>11.1</v>
      </c>
      <c r="M1044">
        <v>6</v>
      </c>
    </row>
    <row r="1045" spans="1:13" x14ac:dyDescent="0.25">
      <c r="A1045">
        <v>1044</v>
      </c>
      <c r="B1045">
        <v>9.5</v>
      </c>
      <c r="C1045">
        <v>0.39</v>
      </c>
      <c r="D1045">
        <v>0.41</v>
      </c>
      <c r="E1045">
        <v>8.9</v>
      </c>
      <c r="F1045">
        <v>6.9000000000000006E-2</v>
      </c>
      <c r="G1045">
        <v>18</v>
      </c>
      <c r="H1045">
        <v>39</v>
      </c>
      <c r="I1045">
        <v>0.99858999999999998</v>
      </c>
      <c r="J1045">
        <v>3.29</v>
      </c>
      <c r="K1045">
        <v>0.81</v>
      </c>
      <c r="L1045">
        <v>10.9</v>
      </c>
      <c r="M1045">
        <v>7</v>
      </c>
    </row>
    <row r="1046" spans="1:13" x14ac:dyDescent="0.25">
      <c r="A1046">
        <v>1045</v>
      </c>
      <c r="B1046">
        <v>6.4</v>
      </c>
      <c r="C1046">
        <v>0.39</v>
      </c>
      <c r="D1046">
        <v>0.33</v>
      </c>
      <c r="E1046">
        <v>3.3</v>
      </c>
      <c r="F1046">
        <v>4.5999999999999999E-2</v>
      </c>
      <c r="G1046">
        <v>12</v>
      </c>
      <c r="H1046">
        <v>53</v>
      </c>
      <c r="I1046">
        <v>0.99293999999999905</v>
      </c>
      <c r="J1046">
        <v>3.36</v>
      </c>
      <c r="K1046">
        <v>0.62</v>
      </c>
      <c r="L1046">
        <v>12.2</v>
      </c>
      <c r="M1046">
        <v>6</v>
      </c>
    </row>
    <row r="1047" spans="1:13" x14ac:dyDescent="0.25">
      <c r="A1047">
        <v>1046</v>
      </c>
      <c r="B1047">
        <v>6.9</v>
      </c>
      <c r="C1047">
        <v>0.44</v>
      </c>
      <c r="D1047">
        <v>0</v>
      </c>
      <c r="E1047">
        <v>1.4</v>
      </c>
      <c r="F1047">
        <v>7.0000000000000007E-2</v>
      </c>
      <c r="G1047">
        <v>32</v>
      </c>
      <c r="H1047">
        <v>38</v>
      </c>
      <c r="I1047">
        <v>0.99437999999999904</v>
      </c>
      <c r="J1047">
        <v>3.32</v>
      </c>
      <c r="K1047">
        <v>0.57999999999999996</v>
      </c>
      <c r="L1047">
        <v>11.4</v>
      </c>
      <c r="M1047">
        <v>6</v>
      </c>
    </row>
    <row r="1048" spans="1:13" x14ac:dyDescent="0.25">
      <c r="A1048">
        <v>1047</v>
      </c>
      <c r="B1048">
        <v>7.6</v>
      </c>
      <c r="C1048">
        <v>0.78</v>
      </c>
      <c r="D1048">
        <v>0</v>
      </c>
      <c r="E1048">
        <v>1.7</v>
      </c>
      <c r="F1048">
        <v>7.5999999999999998E-2</v>
      </c>
      <c r="G1048">
        <v>33</v>
      </c>
      <c r="H1048">
        <v>45</v>
      </c>
      <c r="I1048">
        <v>0.99612000000000001</v>
      </c>
      <c r="J1048">
        <v>3.31</v>
      </c>
      <c r="K1048">
        <v>0.62</v>
      </c>
      <c r="L1048">
        <v>10.7</v>
      </c>
      <c r="M1048">
        <v>6</v>
      </c>
    </row>
    <row r="1049" spans="1:13" x14ac:dyDescent="0.25">
      <c r="A1049">
        <v>1048</v>
      </c>
      <c r="B1049">
        <v>7.1</v>
      </c>
      <c r="C1049">
        <v>0.43</v>
      </c>
      <c r="D1049">
        <v>0.17</v>
      </c>
      <c r="E1049">
        <v>1.8</v>
      </c>
      <c r="F1049">
        <v>8.1999999999999906E-2</v>
      </c>
      <c r="G1049">
        <v>27</v>
      </c>
      <c r="H1049">
        <v>51</v>
      </c>
      <c r="I1049">
        <v>0.99634</v>
      </c>
      <c r="J1049">
        <v>3.49</v>
      </c>
      <c r="K1049">
        <v>0.64</v>
      </c>
      <c r="L1049">
        <v>10.4</v>
      </c>
      <c r="M1049">
        <v>5</v>
      </c>
    </row>
    <row r="1050" spans="1:13" x14ac:dyDescent="0.25">
      <c r="A1050">
        <v>1049</v>
      </c>
      <c r="B1050">
        <v>9.3000000000000007</v>
      </c>
      <c r="C1050">
        <v>0.49</v>
      </c>
      <c r="D1050">
        <v>0.36</v>
      </c>
      <c r="E1050">
        <v>1.7</v>
      </c>
      <c r="F1050">
        <v>8.1000000000000003E-2</v>
      </c>
      <c r="G1050">
        <v>3</v>
      </c>
      <c r="H1050">
        <v>14</v>
      </c>
      <c r="I1050">
        <v>0.99702000000000002</v>
      </c>
      <c r="J1050">
        <v>3.27</v>
      </c>
      <c r="K1050">
        <v>0.78</v>
      </c>
      <c r="L1050">
        <v>10.9</v>
      </c>
      <c r="M1050">
        <v>6</v>
      </c>
    </row>
    <row r="1051" spans="1:13" x14ac:dyDescent="0.25">
      <c r="A1051">
        <v>1050</v>
      </c>
      <c r="B1051">
        <v>9.3000000000000007</v>
      </c>
      <c r="C1051">
        <v>0.5</v>
      </c>
      <c r="D1051">
        <v>0.36</v>
      </c>
      <c r="E1051">
        <v>1.8</v>
      </c>
      <c r="F1051">
        <v>8.4000000000000005E-2</v>
      </c>
      <c r="G1051">
        <v>6</v>
      </c>
      <c r="H1051">
        <v>17</v>
      </c>
      <c r="I1051">
        <v>0.99703999999999904</v>
      </c>
      <c r="J1051">
        <v>3.27</v>
      </c>
      <c r="K1051">
        <v>0.77</v>
      </c>
      <c r="L1051">
        <v>10.8</v>
      </c>
      <c r="M1051">
        <v>6</v>
      </c>
    </row>
    <row r="1052" spans="1:13" x14ac:dyDescent="0.25">
      <c r="A1052">
        <v>1051</v>
      </c>
      <c r="B1052">
        <v>7.1</v>
      </c>
      <c r="C1052">
        <v>0.43</v>
      </c>
      <c r="D1052">
        <v>0.17</v>
      </c>
      <c r="E1052">
        <v>1.8</v>
      </c>
      <c r="F1052">
        <v>8.1999999999999906E-2</v>
      </c>
      <c r="G1052">
        <v>27</v>
      </c>
      <c r="H1052">
        <v>51</v>
      </c>
      <c r="I1052">
        <v>0.99634</v>
      </c>
      <c r="J1052">
        <v>3.49</v>
      </c>
      <c r="K1052">
        <v>0.64</v>
      </c>
      <c r="L1052">
        <v>10.4</v>
      </c>
      <c r="M1052">
        <v>5</v>
      </c>
    </row>
    <row r="1053" spans="1:13" x14ac:dyDescent="0.25">
      <c r="A1053">
        <v>1052</v>
      </c>
      <c r="B1053">
        <v>8.5</v>
      </c>
      <c r="C1053">
        <v>0.46</v>
      </c>
      <c r="D1053">
        <v>0.59</v>
      </c>
      <c r="E1053">
        <v>1.4</v>
      </c>
      <c r="F1053">
        <v>0.41399999999999998</v>
      </c>
      <c r="G1053">
        <v>16</v>
      </c>
      <c r="H1053">
        <v>45</v>
      </c>
      <c r="I1053">
        <v>0.99702000000000002</v>
      </c>
      <c r="J1053">
        <v>3.03</v>
      </c>
      <c r="K1053">
        <v>1.34</v>
      </c>
      <c r="L1053">
        <v>9.1999999999999993</v>
      </c>
      <c r="M1053">
        <v>5</v>
      </c>
    </row>
    <row r="1054" spans="1:13" x14ac:dyDescent="0.25">
      <c r="A1054">
        <v>1053</v>
      </c>
      <c r="B1054">
        <v>5.6</v>
      </c>
      <c r="C1054">
        <v>0.60499999999999998</v>
      </c>
      <c r="D1054">
        <v>0.05</v>
      </c>
      <c r="E1054">
        <v>2.4</v>
      </c>
      <c r="F1054">
        <v>7.2999999999999995E-2</v>
      </c>
      <c r="G1054">
        <v>19</v>
      </c>
      <c r="H1054">
        <v>25</v>
      </c>
      <c r="I1054">
        <v>0.99257999999999902</v>
      </c>
      <c r="J1054">
        <v>3.56</v>
      </c>
      <c r="K1054">
        <v>0.55000000000000004</v>
      </c>
      <c r="L1054">
        <v>12.9</v>
      </c>
      <c r="M1054">
        <v>5</v>
      </c>
    </row>
    <row r="1055" spans="1:13" x14ac:dyDescent="0.25">
      <c r="A1055">
        <v>1054</v>
      </c>
      <c r="B1055">
        <v>8.3000000000000007</v>
      </c>
      <c r="C1055">
        <v>0.33</v>
      </c>
      <c r="D1055">
        <v>0.42</v>
      </c>
      <c r="E1055">
        <v>2.2999999999999998</v>
      </c>
      <c r="F1055">
        <v>7.0000000000000007E-2</v>
      </c>
      <c r="G1055">
        <v>9</v>
      </c>
      <c r="H1055">
        <v>20</v>
      </c>
      <c r="I1055">
        <v>0.99426000000000003</v>
      </c>
      <c r="J1055">
        <v>3.38</v>
      </c>
      <c r="K1055">
        <v>0.77</v>
      </c>
      <c r="L1055">
        <v>12.7</v>
      </c>
      <c r="M1055">
        <v>7</v>
      </c>
    </row>
    <row r="1056" spans="1:13" x14ac:dyDescent="0.25">
      <c r="A1056">
        <v>1055</v>
      </c>
      <c r="B1056">
        <v>8.1999999999999993</v>
      </c>
      <c r="C1056">
        <v>0.64</v>
      </c>
      <c r="D1056">
        <v>0.27</v>
      </c>
      <c r="E1056">
        <v>2</v>
      </c>
      <c r="F1056">
        <v>9.5000000000000001E-2</v>
      </c>
      <c r="G1056">
        <v>5</v>
      </c>
      <c r="H1056">
        <v>77</v>
      </c>
      <c r="I1056">
        <v>0.99746999999999997</v>
      </c>
      <c r="J1056">
        <v>3.13</v>
      </c>
      <c r="K1056">
        <v>0.62</v>
      </c>
      <c r="L1056">
        <v>9.1</v>
      </c>
      <c r="M1056">
        <v>6</v>
      </c>
    </row>
    <row r="1057" spans="1:13" x14ac:dyDescent="0.25">
      <c r="A1057">
        <v>1056</v>
      </c>
      <c r="B1057">
        <v>8.1999999999999993</v>
      </c>
      <c r="C1057">
        <v>0.64</v>
      </c>
      <c r="D1057">
        <v>0.27</v>
      </c>
      <c r="E1057">
        <v>2</v>
      </c>
      <c r="F1057">
        <v>9.5000000000000001E-2</v>
      </c>
      <c r="G1057">
        <v>5</v>
      </c>
      <c r="H1057">
        <v>77</v>
      </c>
      <c r="I1057">
        <v>0.99746999999999997</v>
      </c>
      <c r="J1057">
        <v>3.13</v>
      </c>
      <c r="K1057">
        <v>0.62</v>
      </c>
      <c r="L1057">
        <v>9.1</v>
      </c>
      <c r="M1057">
        <v>6</v>
      </c>
    </row>
    <row r="1058" spans="1:13" x14ac:dyDescent="0.25">
      <c r="A1058">
        <v>1057</v>
      </c>
      <c r="B1058">
        <v>8.9</v>
      </c>
      <c r="C1058">
        <v>0.48</v>
      </c>
      <c r="D1058">
        <v>0.53</v>
      </c>
      <c r="E1058">
        <v>4</v>
      </c>
      <c r="F1058">
        <v>0.10099999999999899</v>
      </c>
      <c r="G1058">
        <v>3</v>
      </c>
      <c r="H1058">
        <v>10</v>
      </c>
      <c r="I1058">
        <v>0.99585999999999997</v>
      </c>
      <c r="J1058">
        <v>3.21</v>
      </c>
      <c r="K1058">
        <v>0.59</v>
      </c>
      <c r="L1058">
        <v>12.1</v>
      </c>
      <c r="M1058">
        <v>7</v>
      </c>
    </row>
    <row r="1059" spans="1:13" x14ac:dyDescent="0.25">
      <c r="A1059">
        <v>1058</v>
      </c>
      <c r="B1059">
        <v>7.6</v>
      </c>
      <c r="C1059">
        <v>0.42</v>
      </c>
      <c r="D1059">
        <v>0.25</v>
      </c>
      <c r="E1059">
        <v>3.9</v>
      </c>
      <c r="F1059">
        <v>0.104</v>
      </c>
      <c r="G1059">
        <v>28</v>
      </c>
      <c r="H1059">
        <v>90</v>
      </c>
      <c r="I1059">
        <v>0.99783999999999995</v>
      </c>
      <c r="J1059">
        <v>3.15</v>
      </c>
      <c r="K1059">
        <v>0.56999999999999995</v>
      </c>
      <c r="L1059">
        <v>9.1</v>
      </c>
      <c r="M1059">
        <v>5</v>
      </c>
    </row>
    <row r="1060" spans="1:13" x14ac:dyDescent="0.25">
      <c r="A1060">
        <v>1059</v>
      </c>
      <c r="B1060">
        <v>9.9</v>
      </c>
      <c r="C1060">
        <v>0.53</v>
      </c>
      <c r="D1060">
        <v>0.56999999999999995</v>
      </c>
      <c r="E1060">
        <v>2.4</v>
      </c>
      <c r="F1060">
        <v>9.2999999999999999E-2</v>
      </c>
      <c r="G1060">
        <v>30</v>
      </c>
      <c r="H1060">
        <v>52</v>
      </c>
      <c r="I1060">
        <v>0.99709999999999999</v>
      </c>
      <c r="J1060">
        <v>3.19</v>
      </c>
      <c r="K1060">
        <v>0.76</v>
      </c>
      <c r="L1060">
        <v>11.6</v>
      </c>
      <c r="M1060">
        <v>7</v>
      </c>
    </row>
    <row r="1061" spans="1:13" x14ac:dyDescent="0.25">
      <c r="A1061">
        <v>1060</v>
      </c>
      <c r="B1061">
        <v>8.9</v>
      </c>
      <c r="C1061">
        <v>0.48</v>
      </c>
      <c r="D1061">
        <v>0.53</v>
      </c>
      <c r="E1061">
        <v>4</v>
      </c>
      <c r="F1061">
        <v>0.10099999999999899</v>
      </c>
      <c r="G1061">
        <v>3</v>
      </c>
      <c r="H1061">
        <v>10</v>
      </c>
      <c r="I1061">
        <v>0.99585999999999997</v>
      </c>
      <c r="J1061">
        <v>3.21</v>
      </c>
      <c r="K1061">
        <v>0.59</v>
      </c>
      <c r="L1061">
        <v>12.1</v>
      </c>
      <c r="M1061">
        <v>7</v>
      </c>
    </row>
    <row r="1062" spans="1:13" x14ac:dyDescent="0.25">
      <c r="A1062">
        <v>1061</v>
      </c>
      <c r="B1062">
        <v>11.6</v>
      </c>
      <c r="C1062">
        <v>0.23</v>
      </c>
      <c r="D1062">
        <v>0.56999999999999995</v>
      </c>
      <c r="E1062">
        <v>1.8</v>
      </c>
      <c r="F1062">
        <v>7.3999999999999996E-2</v>
      </c>
      <c r="G1062">
        <v>3</v>
      </c>
      <c r="H1062">
        <v>8</v>
      </c>
      <c r="I1062">
        <v>0.99809999999999999</v>
      </c>
      <c r="J1062">
        <v>3.14</v>
      </c>
      <c r="K1062">
        <v>0.7</v>
      </c>
      <c r="L1062">
        <v>9.9</v>
      </c>
      <c r="M1062">
        <v>6</v>
      </c>
    </row>
    <row r="1063" spans="1:13" x14ac:dyDescent="0.25">
      <c r="A1063">
        <v>1062</v>
      </c>
      <c r="B1063">
        <v>9.1</v>
      </c>
      <c r="C1063">
        <v>0.4</v>
      </c>
      <c r="D1063">
        <v>0.5</v>
      </c>
      <c r="E1063">
        <v>1.8</v>
      </c>
      <c r="F1063">
        <v>7.0999999999999994E-2</v>
      </c>
      <c r="G1063">
        <v>7</v>
      </c>
      <c r="H1063">
        <v>16</v>
      </c>
      <c r="I1063">
        <v>0.99461999999999995</v>
      </c>
      <c r="J1063">
        <v>3.21</v>
      </c>
      <c r="K1063">
        <v>0.69</v>
      </c>
      <c r="L1063">
        <v>12.5</v>
      </c>
      <c r="M1063">
        <v>8</v>
      </c>
    </row>
    <row r="1064" spans="1:13" x14ac:dyDescent="0.25">
      <c r="A1064">
        <v>1063</v>
      </c>
      <c r="B1064">
        <v>8</v>
      </c>
      <c r="C1064">
        <v>0.38</v>
      </c>
      <c r="D1064">
        <v>0.44</v>
      </c>
      <c r="E1064">
        <v>1.9</v>
      </c>
      <c r="F1064">
        <v>9.8000000000000004E-2</v>
      </c>
      <c r="G1064">
        <v>6</v>
      </c>
      <c r="H1064">
        <v>15</v>
      </c>
      <c r="I1064">
        <v>0.99560000000000004</v>
      </c>
      <c r="J1064">
        <v>3.3</v>
      </c>
      <c r="K1064">
        <v>0.64</v>
      </c>
      <c r="L1064">
        <v>11.4</v>
      </c>
      <c r="M1064">
        <v>6</v>
      </c>
    </row>
    <row r="1065" spans="1:13" x14ac:dyDescent="0.25">
      <c r="A1065">
        <v>1064</v>
      </c>
      <c r="B1065">
        <v>10.199999999999999</v>
      </c>
      <c r="C1065">
        <v>0.28999999999999998</v>
      </c>
      <c r="D1065">
        <v>0.65</v>
      </c>
      <c r="E1065">
        <v>2.4</v>
      </c>
      <c r="F1065">
        <v>7.4999999999999997E-2</v>
      </c>
      <c r="G1065">
        <v>6</v>
      </c>
      <c r="H1065">
        <v>17</v>
      </c>
      <c r="I1065">
        <v>0.99565000000000003</v>
      </c>
      <c r="J1065">
        <v>3.22</v>
      </c>
      <c r="K1065">
        <v>0.63</v>
      </c>
      <c r="L1065">
        <v>11.8</v>
      </c>
      <c r="M1065">
        <v>6</v>
      </c>
    </row>
    <row r="1066" spans="1:13" x14ac:dyDescent="0.25">
      <c r="A1066">
        <v>1065</v>
      </c>
      <c r="B1066">
        <v>8.1999999999999993</v>
      </c>
      <c r="C1066">
        <v>0.74</v>
      </c>
      <c r="D1066">
        <v>0.09</v>
      </c>
      <c r="E1066">
        <v>2</v>
      </c>
      <c r="F1066">
        <v>6.7000000000000004E-2</v>
      </c>
      <c r="G1066">
        <v>5</v>
      </c>
      <c r="H1066">
        <v>10</v>
      </c>
      <c r="I1066">
        <v>0.99417999999999995</v>
      </c>
      <c r="J1066">
        <v>3.28</v>
      </c>
      <c r="K1066">
        <v>0.56999999999999995</v>
      </c>
      <c r="L1066">
        <v>11.8</v>
      </c>
      <c r="M1066">
        <v>6</v>
      </c>
    </row>
    <row r="1067" spans="1:13" x14ac:dyDescent="0.25">
      <c r="A1067">
        <v>1066</v>
      </c>
      <c r="B1067">
        <v>7.7</v>
      </c>
      <c r="C1067">
        <v>0.61</v>
      </c>
      <c r="D1067">
        <v>0.18</v>
      </c>
      <c r="E1067">
        <v>2.4</v>
      </c>
      <c r="F1067">
        <v>8.3000000000000004E-2</v>
      </c>
      <c r="G1067">
        <v>6</v>
      </c>
      <c r="H1067">
        <v>20</v>
      </c>
      <c r="I1067">
        <v>0.99629999999999996</v>
      </c>
      <c r="J1067">
        <v>3.29</v>
      </c>
      <c r="K1067">
        <v>0.6</v>
      </c>
      <c r="L1067">
        <v>10.199999999999999</v>
      </c>
      <c r="M1067">
        <v>6</v>
      </c>
    </row>
    <row r="1068" spans="1:13" x14ac:dyDescent="0.25">
      <c r="A1068">
        <v>1067</v>
      </c>
      <c r="B1068">
        <v>6.6</v>
      </c>
      <c r="C1068">
        <v>0.52</v>
      </c>
      <c r="D1068">
        <v>0.08</v>
      </c>
      <c r="E1068">
        <v>2.4</v>
      </c>
      <c r="F1068">
        <v>7.0000000000000007E-2</v>
      </c>
      <c r="G1068">
        <v>13</v>
      </c>
      <c r="H1068">
        <v>26</v>
      </c>
      <c r="I1068">
        <v>0.99357999999999902</v>
      </c>
      <c r="J1068">
        <v>3.4</v>
      </c>
      <c r="K1068">
        <v>0.72</v>
      </c>
      <c r="L1068">
        <v>12.5</v>
      </c>
      <c r="M1068">
        <v>7</v>
      </c>
    </row>
    <row r="1069" spans="1:13" x14ac:dyDescent="0.25">
      <c r="A1069">
        <v>1068</v>
      </c>
      <c r="B1069">
        <v>11.1</v>
      </c>
      <c r="C1069">
        <v>0.31</v>
      </c>
      <c r="D1069">
        <v>0.53</v>
      </c>
      <c r="E1069">
        <v>2.2000000000000002</v>
      </c>
      <c r="F1069">
        <v>0.06</v>
      </c>
      <c r="G1069">
        <v>3</v>
      </c>
      <c r="H1069">
        <v>10</v>
      </c>
      <c r="I1069">
        <v>0.99572000000000005</v>
      </c>
      <c r="J1069">
        <v>3.02</v>
      </c>
      <c r="K1069">
        <v>0.83</v>
      </c>
      <c r="L1069">
        <v>10.9</v>
      </c>
      <c r="M1069">
        <v>7</v>
      </c>
    </row>
    <row r="1070" spans="1:13" x14ac:dyDescent="0.25">
      <c r="A1070">
        <v>1069</v>
      </c>
      <c r="B1070">
        <v>11.1</v>
      </c>
      <c r="C1070">
        <v>0.31</v>
      </c>
      <c r="D1070">
        <v>0.53</v>
      </c>
      <c r="E1070">
        <v>2.2000000000000002</v>
      </c>
      <c r="F1070">
        <v>0.06</v>
      </c>
      <c r="G1070">
        <v>3</v>
      </c>
      <c r="H1070">
        <v>10</v>
      </c>
      <c r="I1070">
        <v>0.99572000000000005</v>
      </c>
      <c r="J1070">
        <v>3.02</v>
      </c>
      <c r="K1070">
        <v>0.83</v>
      </c>
      <c r="L1070">
        <v>10.9</v>
      </c>
      <c r="M1070">
        <v>7</v>
      </c>
    </row>
    <row r="1071" spans="1:13" x14ac:dyDescent="0.25">
      <c r="A1071">
        <v>1070</v>
      </c>
      <c r="B1071">
        <v>8</v>
      </c>
      <c r="C1071">
        <v>0.62</v>
      </c>
      <c r="D1071">
        <v>0.35</v>
      </c>
      <c r="E1071">
        <v>2.8</v>
      </c>
      <c r="F1071">
        <v>8.5999999999999993E-2</v>
      </c>
      <c r="G1071">
        <v>28</v>
      </c>
      <c r="H1071">
        <v>52</v>
      </c>
      <c r="I1071">
        <v>0.997</v>
      </c>
      <c r="J1071">
        <v>3.31</v>
      </c>
      <c r="K1071">
        <v>0.62</v>
      </c>
      <c r="L1071">
        <v>10.8</v>
      </c>
      <c r="M1071">
        <v>5</v>
      </c>
    </row>
    <row r="1072" spans="1:13" x14ac:dyDescent="0.25">
      <c r="A1072">
        <v>1071</v>
      </c>
      <c r="B1072">
        <v>9.3000000000000007</v>
      </c>
      <c r="C1072">
        <v>0.33</v>
      </c>
      <c r="D1072">
        <v>0.45</v>
      </c>
      <c r="E1072">
        <v>1.5</v>
      </c>
      <c r="F1072">
        <v>5.7000000000000002E-2</v>
      </c>
      <c r="G1072">
        <v>19</v>
      </c>
      <c r="H1072">
        <v>37</v>
      </c>
      <c r="I1072">
        <v>0.99497999999999998</v>
      </c>
      <c r="J1072">
        <v>3.18</v>
      </c>
      <c r="K1072">
        <v>0.89</v>
      </c>
      <c r="L1072">
        <v>11.1</v>
      </c>
      <c r="M1072">
        <v>7</v>
      </c>
    </row>
    <row r="1073" spans="1:13" x14ac:dyDescent="0.25">
      <c r="A1073">
        <v>1072</v>
      </c>
      <c r="B1073">
        <v>7.5</v>
      </c>
      <c r="C1073">
        <v>0.77</v>
      </c>
      <c r="D1073">
        <v>0.2</v>
      </c>
      <c r="E1073">
        <v>8.1</v>
      </c>
      <c r="F1073">
        <v>9.8000000000000004E-2</v>
      </c>
      <c r="G1073">
        <v>30</v>
      </c>
      <c r="H1073">
        <v>92</v>
      </c>
      <c r="I1073">
        <v>0.99892000000000003</v>
      </c>
      <c r="J1073">
        <v>3.2</v>
      </c>
      <c r="K1073">
        <v>0.57999999999999996</v>
      </c>
      <c r="L1073">
        <v>9.1999999999999993</v>
      </c>
      <c r="M1073">
        <v>5</v>
      </c>
    </row>
    <row r="1074" spans="1:13" x14ac:dyDescent="0.25">
      <c r="A1074">
        <v>1073</v>
      </c>
      <c r="B1074">
        <v>7.2</v>
      </c>
      <c r="C1074">
        <v>0.35</v>
      </c>
      <c r="D1074">
        <v>0.26</v>
      </c>
      <c r="E1074">
        <v>1.8</v>
      </c>
      <c r="F1074">
        <v>8.3000000000000004E-2</v>
      </c>
      <c r="G1074">
        <v>33</v>
      </c>
      <c r="H1074">
        <v>75</v>
      </c>
      <c r="I1074">
        <v>0.99680000000000002</v>
      </c>
      <c r="J1074">
        <v>3.4</v>
      </c>
      <c r="K1074">
        <v>0.57999999999999996</v>
      </c>
      <c r="L1074">
        <v>9.5</v>
      </c>
      <c r="M1074">
        <v>6</v>
      </c>
    </row>
    <row r="1075" spans="1:13" x14ac:dyDescent="0.25">
      <c r="A1075">
        <v>1074</v>
      </c>
      <c r="B1075">
        <v>8</v>
      </c>
      <c r="C1075">
        <v>0.62</v>
      </c>
      <c r="D1075">
        <v>0.33</v>
      </c>
      <c r="E1075">
        <v>2.7</v>
      </c>
      <c r="F1075">
        <v>8.7999999999999995E-2</v>
      </c>
      <c r="G1075">
        <v>16</v>
      </c>
      <c r="H1075">
        <v>37</v>
      </c>
      <c r="I1075">
        <v>0.99719999999999998</v>
      </c>
      <c r="J1075">
        <v>3.31</v>
      </c>
      <c r="K1075">
        <v>0.57999999999999996</v>
      </c>
      <c r="L1075">
        <v>10.7</v>
      </c>
      <c r="M1075">
        <v>6</v>
      </c>
    </row>
    <row r="1076" spans="1:13" x14ac:dyDescent="0.25">
      <c r="A1076">
        <v>1075</v>
      </c>
      <c r="B1076">
        <v>7.5</v>
      </c>
      <c r="C1076">
        <v>0.77</v>
      </c>
      <c r="D1076">
        <v>0.2</v>
      </c>
      <c r="E1076">
        <v>8.1</v>
      </c>
      <c r="F1076">
        <v>9.8000000000000004E-2</v>
      </c>
      <c r="G1076">
        <v>30</v>
      </c>
      <c r="H1076">
        <v>92</v>
      </c>
      <c r="I1076">
        <v>0.99892000000000003</v>
      </c>
      <c r="J1076">
        <v>3.2</v>
      </c>
      <c r="K1076">
        <v>0.57999999999999996</v>
      </c>
      <c r="L1076">
        <v>9.1999999999999993</v>
      </c>
      <c r="M1076">
        <v>5</v>
      </c>
    </row>
    <row r="1077" spans="1:13" x14ac:dyDescent="0.25">
      <c r="A1077">
        <v>1076</v>
      </c>
      <c r="B1077">
        <v>9.1</v>
      </c>
      <c r="C1077">
        <v>0.25</v>
      </c>
      <c r="D1077">
        <v>0.34</v>
      </c>
      <c r="E1077">
        <v>2</v>
      </c>
      <c r="F1077">
        <v>7.0999999999999994E-2</v>
      </c>
      <c r="G1077">
        <v>45</v>
      </c>
      <c r="H1077">
        <v>67</v>
      </c>
      <c r="I1077">
        <v>0.99768999999999997</v>
      </c>
      <c r="J1077">
        <v>3.44</v>
      </c>
      <c r="K1077">
        <v>0.86</v>
      </c>
      <c r="L1077">
        <v>10.199999999999999</v>
      </c>
      <c r="M1077">
        <v>7</v>
      </c>
    </row>
    <row r="1078" spans="1:13" x14ac:dyDescent="0.25">
      <c r="A1078">
        <v>1077</v>
      </c>
      <c r="B1078">
        <v>9.9</v>
      </c>
      <c r="C1078">
        <v>0.32</v>
      </c>
      <c r="D1078">
        <v>0.56000000000000005</v>
      </c>
      <c r="E1078">
        <v>2</v>
      </c>
      <c r="F1078">
        <v>7.2999999999999995E-2</v>
      </c>
      <c r="G1078">
        <v>3</v>
      </c>
      <c r="H1078">
        <v>8</v>
      </c>
      <c r="I1078">
        <v>0.99534</v>
      </c>
      <c r="J1078">
        <v>3.15</v>
      </c>
      <c r="K1078">
        <v>0.73</v>
      </c>
      <c r="L1078">
        <v>11.4</v>
      </c>
      <c r="M1078">
        <v>6</v>
      </c>
    </row>
    <row r="1079" spans="1:13" x14ac:dyDescent="0.25">
      <c r="A1079">
        <v>1078</v>
      </c>
      <c r="B1079">
        <v>8.6</v>
      </c>
      <c r="C1079">
        <v>0.37</v>
      </c>
      <c r="D1079">
        <v>0.65</v>
      </c>
      <c r="E1079">
        <v>6.4</v>
      </c>
      <c r="F1079">
        <v>0.08</v>
      </c>
      <c r="G1079">
        <v>3</v>
      </c>
      <c r="H1079">
        <v>8</v>
      </c>
      <c r="I1079">
        <v>0.99817</v>
      </c>
      <c r="J1079">
        <v>3.27</v>
      </c>
      <c r="K1079">
        <v>0.57999999999999996</v>
      </c>
      <c r="L1079">
        <v>11</v>
      </c>
      <c r="M1079">
        <v>5</v>
      </c>
    </row>
    <row r="1080" spans="1:13" x14ac:dyDescent="0.25">
      <c r="A1080">
        <v>1079</v>
      </c>
      <c r="B1080">
        <v>8.6</v>
      </c>
      <c r="C1080">
        <v>0.37</v>
      </c>
      <c r="D1080">
        <v>0.65</v>
      </c>
      <c r="E1080">
        <v>6.4</v>
      </c>
      <c r="F1080">
        <v>0.08</v>
      </c>
      <c r="G1080">
        <v>3</v>
      </c>
      <c r="H1080">
        <v>8</v>
      </c>
      <c r="I1080">
        <v>0.99817</v>
      </c>
      <c r="J1080">
        <v>3.27</v>
      </c>
      <c r="K1080">
        <v>0.57999999999999996</v>
      </c>
      <c r="L1080">
        <v>11</v>
      </c>
      <c r="M1080">
        <v>5</v>
      </c>
    </row>
    <row r="1081" spans="1:13" x14ac:dyDescent="0.25">
      <c r="A1081">
        <v>1080</v>
      </c>
      <c r="B1081">
        <v>7.9</v>
      </c>
      <c r="C1081">
        <v>0.3</v>
      </c>
      <c r="D1081">
        <v>0.68</v>
      </c>
      <c r="E1081">
        <v>8.3000000000000007</v>
      </c>
      <c r="F1081">
        <v>0.05</v>
      </c>
      <c r="G1081">
        <v>38</v>
      </c>
      <c r="H1081">
        <v>278</v>
      </c>
      <c r="I1081">
        <v>0.99316000000000004</v>
      </c>
      <c r="J1081">
        <v>3.01</v>
      </c>
      <c r="K1081">
        <v>0.51</v>
      </c>
      <c r="L1081">
        <v>12.3</v>
      </c>
      <c r="M1081">
        <v>7</v>
      </c>
    </row>
    <row r="1082" spans="1:13" x14ac:dyDescent="0.25">
      <c r="A1082">
        <v>1081</v>
      </c>
      <c r="B1082">
        <v>10.3</v>
      </c>
      <c r="C1082">
        <v>0.27</v>
      </c>
      <c r="D1082">
        <v>0.56000000000000005</v>
      </c>
      <c r="E1082">
        <v>1.4</v>
      </c>
      <c r="F1082">
        <v>4.7E-2</v>
      </c>
      <c r="G1082">
        <v>3</v>
      </c>
      <c r="H1082">
        <v>8</v>
      </c>
      <c r="I1082">
        <v>0.99470999999999998</v>
      </c>
      <c r="J1082">
        <v>3.16</v>
      </c>
      <c r="K1082">
        <v>0.51</v>
      </c>
      <c r="L1082">
        <v>11.8</v>
      </c>
      <c r="M1082">
        <v>6</v>
      </c>
    </row>
    <row r="1083" spans="1:13" x14ac:dyDescent="0.25">
      <c r="A1083">
        <v>1082</v>
      </c>
      <c r="B1083">
        <v>7.9</v>
      </c>
      <c r="C1083">
        <v>0.3</v>
      </c>
      <c r="D1083">
        <v>0.68</v>
      </c>
      <c r="E1083">
        <v>8.3000000000000007</v>
      </c>
      <c r="F1083">
        <v>0.05</v>
      </c>
      <c r="G1083">
        <v>38</v>
      </c>
      <c r="H1083">
        <v>289</v>
      </c>
      <c r="I1083">
        <v>0.99316000000000004</v>
      </c>
      <c r="J1083">
        <v>3.01</v>
      </c>
      <c r="K1083">
        <v>0.51</v>
      </c>
      <c r="L1083">
        <v>12.3</v>
      </c>
      <c r="M1083">
        <v>7</v>
      </c>
    </row>
    <row r="1084" spans="1:13" x14ac:dyDescent="0.25">
      <c r="A1084">
        <v>1083</v>
      </c>
      <c r="B1084">
        <v>7.2</v>
      </c>
      <c r="C1084">
        <v>0.38</v>
      </c>
      <c r="D1084">
        <v>0.3</v>
      </c>
      <c r="E1084">
        <v>1.8</v>
      </c>
      <c r="F1084">
        <v>7.2999999999999995E-2</v>
      </c>
      <c r="G1084">
        <v>31</v>
      </c>
      <c r="H1084">
        <v>70</v>
      </c>
      <c r="I1084">
        <v>0.99685000000000001</v>
      </c>
      <c r="J1084">
        <v>3.42</v>
      </c>
      <c r="K1084">
        <v>0.59</v>
      </c>
      <c r="L1084">
        <v>9.5</v>
      </c>
      <c r="M1084">
        <v>6</v>
      </c>
    </row>
    <row r="1085" spans="1:13" x14ac:dyDescent="0.25">
      <c r="A1085">
        <v>1084</v>
      </c>
      <c r="B1085">
        <v>8.6999999999999993</v>
      </c>
      <c r="C1085">
        <v>0.42</v>
      </c>
      <c r="D1085">
        <v>0.45</v>
      </c>
      <c r="E1085">
        <v>2.4</v>
      </c>
      <c r="F1085">
        <v>7.1999999999999995E-2</v>
      </c>
      <c r="G1085">
        <v>32</v>
      </c>
      <c r="H1085">
        <v>59</v>
      </c>
      <c r="I1085">
        <v>0.99617</v>
      </c>
      <c r="J1085">
        <v>3.33</v>
      </c>
      <c r="K1085">
        <v>0.77</v>
      </c>
      <c r="L1085">
        <v>12</v>
      </c>
      <c r="M1085">
        <v>6</v>
      </c>
    </row>
    <row r="1086" spans="1:13" x14ac:dyDescent="0.25">
      <c r="A1086">
        <v>1085</v>
      </c>
      <c r="B1086">
        <v>7.2</v>
      </c>
      <c r="C1086">
        <v>0.38</v>
      </c>
      <c r="D1086">
        <v>0.3</v>
      </c>
      <c r="E1086">
        <v>1.8</v>
      </c>
      <c r="F1086">
        <v>7.2999999999999995E-2</v>
      </c>
      <c r="G1086">
        <v>31</v>
      </c>
      <c r="H1086">
        <v>70</v>
      </c>
      <c r="I1086">
        <v>0.99685000000000001</v>
      </c>
      <c r="J1086">
        <v>3.42</v>
      </c>
      <c r="K1086">
        <v>0.59</v>
      </c>
      <c r="L1086">
        <v>9.5</v>
      </c>
      <c r="M1086">
        <v>6</v>
      </c>
    </row>
    <row r="1087" spans="1:13" x14ac:dyDescent="0.25">
      <c r="A1087">
        <v>1086</v>
      </c>
      <c r="B1087">
        <v>6.8</v>
      </c>
      <c r="C1087">
        <v>0.48</v>
      </c>
      <c r="D1087">
        <v>0.08</v>
      </c>
      <c r="E1087">
        <v>1.8</v>
      </c>
      <c r="F1087">
        <v>7.3999999999999996E-2</v>
      </c>
      <c r="G1087">
        <v>40</v>
      </c>
      <c r="H1087">
        <v>64</v>
      </c>
      <c r="I1087">
        <v>0.99529000000000001</v>
      </c>
      <c r="J1087">
        <v>3.12</v>
      </c>
      <c r="K1087">
        <v>0.49</v>
      </c>
      <c r="L1087">
        <v>9.6</v>
      </c>
      <c r="M1087">
        <v>5</v>
      </c>
    </row>
    <row r="1088" spans="1:13" x14ac:dyDescent="0.25">
      <c r="A1088">
        <v>1087</v>
      </c>
      <c r="B1088">
        <v>8.5</v>
      </c>
      <c r="C1088">
        <v>0.34</v>
      </c>
      <c r="D1088">
        <v>0.4</v>
      </c>
      <c r="E1088">
        <v>4.7</v>
      </c>
      <c r="F1088">
        <v>5.5E-2</v>
      </c>
      <c r="G1088">
        <v>3</v>
      </c>
      <c r="H1088">
        <v>9</v>
      </c>
      <c r="I1088">
        <v>0.99737999999999905</v>
      </c>
      <c r="J1088">
        <v>3.38</v>
      </c>
      <c r="K1088">
        <v>0.66</v>
      </c>
      <c r="L1088">
        <v>11.6</v>
      </c>
      <c r="M1088">
        <v>7</v>
      </c>
    </row>
    <row r="1089" spans="1:13" x14ac:dyDescent="0.25">
      <c r="A1089">
        <v>1088</v>
      </c>
      <c r="B1089">
        <v>7.9</v>
      </c>
      <c r="C1089">
        <v>0.19</v>
      </c>
      <c r="D1089">
        <v>0.42</v>
      </c>
      <c r="E1089">
        <v>1.6</v>
      </c>
      <c r="F1089">
        <v>5.7000000000000002E-2</v>
      </c>
      <c r="G1089">
        <v>18</v>
      </c>
      <c r="H1089">
        <v>30</v>
      </c>
      <c r="I1089">
        <v>0.99399999999999999</v>
      </c>
      <c r="J1089">
        <v>3.29</v>
      </c>
      <c r="K1089">
        <v>0.69</v>
      </c>
      <c r="L1089">
        <v>11.2</v>
      </c>
      <c r="M1089">
        <v>6</v>
      </c>
    </row>
    <row r="1090" spans="1:13" x14ac:dyDescent="0.25">
      <c r="A1090">
        <v>1089</v>
      </c>
      <c r="B1090">
        <v>11.6</v>
      </c>
      <c r="C1090">
        <v>0.41</v>
      </c>
      <c r="D1090">
        <v>0.54</v>
      </c>
      <c r="E1090">
        <v>1.5</v>
      </c>
      <c r="F1090">
        <v>9.5000000000000001E-2</v>
      </c>
      <c r="G1090">
        <v>22</v>
      </c>
      <c r="H1090">
        <v>41</v>
      </c>
      <c r="I1090">
        <v>0.99734999999999996</v>
      </c>
      <c r="J1090">
        <v>3.02</v>
      </c>
      <c r="K1090">
        <v>0.76</v>
      </c>
      <c r="L1090">
        <v>9.9</v>
      </c>
      <c r="M1090">
        <v>7</v>
      </c>
    </row>
    <row r="1091" spans="1:13" x14ac:dyDescent="0.25">
      <c r="A1091">
        <v>1090</v>
      </c>
      <c r="B1091">
        <v>11.6</v>
      </c>
      <c r="C1091">
        <v>0.41</v>
      </c>
      <c r="D1091">
        <v>0.54</v>
      </c>
      <c r="E1091">
        <v>1.5</v>
      </c>
      <c r="F1091">
        <v>9.5000000000000001E-2</v>
      </c>
      <c r="G1091">
        <v>22</v>
      </c>
      <c r="H1091">
        <v>41</v>
      </c>
      <c r="I1091">
        <v>0.99734999999999996</v>
      </c>
      <c r="J1091">
        <v>3.02</v>
      </c>
      <c r="K1091">
        <v>0.76</v>
      </c>
      <c r="L1091">
        <v>9.9</v>
      </c>
      <c r="M1091">
        <v>7</v>
      </c>
    </row>
    <row r="1092" spans="1:13" x14ac:dyDescent="0.25">
      <c r="A1092">
        <v>1091</v>
      </c>
      <c r="B1092">
        <v>10</v>
      </c>
      <c r="C1092">
        <v>0.26</v>
      </c>
      <c r="D1092">
        <v>0.54</v>
      </c>
      <c r="E1092">
        <v>1.9</v>
      </c>
      <c r="F1092">
        <v>8.3000000000000004E-2</v>
      </c>
      <c r="G1092">
        <v>42</v>
      </c>
      <c r="H1092">
        <v>74</v>
      </c>
      <c r="I1092">
        <v>0.99451000000000001</v>
      </c>
      <c r="J1092">
        <v>2.98</v>
      </c>
      <c r="K1092">
        <v>0.63</v>
      </c>
      <c r="L1092">
        <v>11.8</v>
      </c>
      <c r="M1092">
        <v>8</v>
      </c>
    </row>
    <row r="1093" spans="1:13" x14ac:dyDescent="0.25">
      <c r="A1093">
        <v>1092</v>
      </c>
      <c r="B1093">
        <v>7.9</v>
      </c>
      <c r="C1093">
        <v>0.34</v>
      </c>
      <c r="D1093">
        <v>0.42</v>
      </c>
      <c r="E1093">
        <v>2</v>
      </c>
      <c r="F1093">
        <v>8.5999999999999993E-2</v>
      </c>
      <c r="G1093">
        <v>8</v>
      </c>
      <c r="H1093">
        <v>19</v>
      </c>
      <c r="I1093">
        <v>0.99546000000000001</v>
      </c>
      <c r="J1093">
        <v>3.35</v>
      </c>
      <c r="K1093">
        <v>0.6</v>
      </c>
      <c r="L1093">
        <v>11.4</v>
      </c>
      <c r="M1093">
        <v>6</v>
      </c>
    </row>
    <row r="1094" spans="1:13" x14ac:dyDescent="0.25">
      <c r="A1094">
        <v>1093</v>
      </c>
      <c r="B1094">
        <v>7</v>
      </c>
      <c r="C1094">
        <v>0.54</v>
      </c>
      <c r="D1094">
        <v>0.09</v>
      </c>
      <c r="E1094">
        <v>2</v>
      </c>
      <c r="F1094">
        <v>8.1000000000000003E-2</v>
      </c>
      <c r="G1094">
        <v>10</v>
      </c>
      <c r="H1094">
        <v>16</v>
      </c>
      <c r="I1094">
        <v>0.99478999999999995</v>
      </c>
      <c r="J1094">
        <v>3.43</v>
      </c>
      <c r="K1094">
        <v>0.59</v>
      </c>
      <c r="L1094">
        <v>11.5</v>
      </c>
      <c r="M1094">
        <v>6</v>
      </c>
    </row>
    <row r="1095" spans="1:13" x14ac:dyDescent="0.25">
      <c r="A1095">
        <v>1094</v>
      </c>
      <c r="B1095">
        <v>9.1999999999999993</v>
      </c>
      <c r="C1095">
        <v>0.31</v>
      </c>
      <c r="D1095">
        <v>0.36</v>
      </c>
      <c r="E1095">
        <v>2.2000000000000002</v>
      </c>
      <c r="F1095">
        <v>7.9000000000000001E-2</v>
      </c>
      <c r="G1095">
        <v>11</v>
      </c>
      <c r="H1095">
        <v>31</v>
      </c>
      <c r="I1095">
        <v>0.99614999999999998</v>
      </c>
      <c r="J1095">
        <v>3.33</v>
      </c>
      <c r="K1095">
        <v>0.86</v>
      </c>
      <c r="L1095">
        <v>12</v>
      </c>
      <c r="M1095">
        <v>7</v>
      </c>
    </row>
    <row r="1096" spans="1:13" x14ac:dyDescent="0.25">
      <c r="A1096">
        <v>1095</v>
      </c>
      <c r="B1096">
        <v>6.6</v>
      </c>
      <c r="C1096">
        <v>0.72499999999999998</v>
      </c>
      <c r="D1096">
        <v>0.09</v>
      </c>
      <c r="E1096">
        <v>5.5</v>
      </c>
      <c r="F1096">
        <v>0.11699999999999899</v>
      </c>
      <c r="G1096">
        <v>9</v>
      </c>
      <c r="H1096">
        <v>17</v>
      </c>
      <c r="I1096">
        <v>0.99655000000000005</v>
      </c>
      <c r="J1096">
        <v>3.35</v>
      </c>
      <c r="K1096">
        <v>0.49</v>
      </c>
      <c r="L1096">
        <v>10.8</v>
      </c>
      <c r="M1096">
        <v>6</v>
      </c>
    </row>
    <row r="1097" spans="1:13" x14ac:dyDescent="0.25">
      <c r="A1097">
        <v>1096</v>
      </c>
      <c r="B1097">
        <v>9.4</v>
      </c>
      <c r="C1097">
        <v>0.4</v>
      </c>
      <c r="D1097">
        <v>0.47</v>
      </c>
      <c r="E1097">
        <v>2.5</v>
      </c>
      <c r="F1097">
        <v>8.6999999999999994E-2</v>
      </c>
      <c r="G1097">
        <v>6</v>
      </c>
      <c r="H1097">
        <v>20</v>
      </c>
      <c r="I1097">
        <v>0.99772000000000005</v>
      </c>
      <c r="J1097">
        <v>3.15</v>
      </c>
      <c r="K1097">
        <v>0.5</v>
      </c>
      <c r="L1097">
        <v>10.5</v>
      </c>
      <c r="M1097">
        <v>5</v>
      </c>
    </row>
    <row r="1098" spans="1:13" x14ac:dyDescent="0.25">
      <c r="A1098">
        <v>1097</v>
      </c>
      <c r="B1098">
        <v>6.6</v>
      </c>
      <c r="C1098">
        <v>0.72499999999999998</v>
      </c>
      <c r="D1098">
        <v>0.09</v>
      </c>
      <c r="E1098">
        <v>5.5</v>
      </c>
      <c r="F1098">
        <v>0.11699999999999899</v>
      </c>
      <c r="G1098">
        <v>9</v>
      </c>
      <c r="H1098">
        <v>17</v>
      </c>
      <c r="I1098">
        <v>0.99655000000000005</v>
      </c>
      <c r="J1098">
        <v>3.35</v>
      </c>
      <c r="K1098">
        <v>0.49</v>
      </c>
      <c r="L1098">
        <v>10.8</v>
      </c>
      <c r="M1098">
        <v>6</v>
      </c>
    </row>
    <row r="1099" spans="1:13" x14ac:dyDescent="0.25">
      <c r="A1099">
        <v>1098</v>
      </c>
      <c r="B1099">
        <v>8.6</v>
      </c>
      <c r="C1099">
        <v>0.52</v>
      </c>
      <c r="D1099">
        <v>0.38</v>
      </c>
      <c r="E1099">
        <v>1.5</v>
      </c>
      <c r="F1099">
        <v>9.6000000000000002E-2</v>
      </c>
      <c r="G1099">
        <v>5</v>
      </c>
      <c r="H1099">
        <v>18</v>
      </c>
      <c r="I1099">
        <v>0.99665999999999999</v>
      </c>
      <c r="J1099">
        <v>3.2</v>
      </c>
      <c r="K1099">
        <v>0.52</v>
      </c>
      <c r="L1099">
        <v>9.4</v>
      </c>
      <c r="M1099">
        <v>5</v>
      </c>
    </row>
    <row r="1100" spans="1:13" x14ac:dyDescent="0.25">
      <c r="A1100">
        <v>1099</v>
      </c>
      <c r="B1100">
        <v>8</v>
      </c>
      <c r="C1100">
        <v>0.31</v>
      </c>
      <c r="D1100">
        <v>0.45</v>
      </c>
      <c r="E1100">
        <v>2.1</v>
      </c>
      <c r="F1100">
        <v>0.216</v>
      </c>
      <c r="G1100">
        <v>5</v>
      </c>
      <c r="H1100">
        <v>16</v>
      </c>
      <c r="I1100">
        <v>0.99357999999999902</v>
      </c>
      <c r="J1100">
        <v>3.15</v>
      </c>
      <c r="K1100">
        <v>0.81</v>
      </c>
      <c r="L1100">
        <v>12.5</v>
      </c>
      <c r="M1100">
        <v>7</v>
      </c>
    </row>
    <row r="1101" spans="1:13" x14ac:dyDescent="0.25">
      <c r="A1101">
        <v>1100</v>
      </c>
      <c r="B1101">
        <v>8.6</v>
      </c>
      <c r="C1101">
        <v>0.52</v>
      </c>
      <c r="D1101">
        <v>0.38</v>
      </c>
      <c r="E1101">
        <v>1.5</v>
      </c>
      <c r="F1101">
        <v>9.6000000000000002E-2</v>
      </c>
      <c r="G1101">
        <v>5</v>
      </c>
      <c r="H1101">
        <v>18</v>
      </c>
      <c r="I1101">
        <v>0.99665999999999999</v>
      </c>
      <c r="J1101">
        <v>3.2</v>
      </c>
      <c r="K1101">
        <v>0.52</v>
      </c>
      <c r="L1101">
        <v>9.4</v>
      </c>
      <c r="M1101">
        <v>5</v>
      </c>
    </row>
    <row r="1102" spans="1:13" x14ac:dyDescent="0.25">
      <c r="A1102">
        <v>1101</v>
      </c>
      <c r="B1102">
        <v>8.4</v>
      </c>
      <c r="C1102">
        <v>0.34</v>
      </c>
      <c r="D1102">
        <v>0.42</v>
      </c>
      <c r="E1102">
        <v>2.1</v>
      </c>
      <c r="F1102">
        <v>7.1999999999999995E-2</v>
      </c>
      <c r="G1102">
        <v>23</v>
      </c>
      <c r="H1102">
        <v>36</v>
      </c>
      <c r="I1102">
        <v>0.99392000000000003</v>
      </c>
      <c r="J1102">
        <v>3.11</v>
      </c>
      <c r="K1102">
        <v>0.78</v>
      </c>
      <c r="L1102">
        <v>12.4</v>
      </c>
      <c r="M1102">
        <v>6</v>
      </c>
    </row>
    <row r="1103" spans="1:13" x14ac:dyDescent="0.25">
      <c r="A1103">
        <v>1102</v>
      </c>
      <c r="B1103">
        <v>7.4</v>
      </c>
      <c r="C1103">
        <v>0.49</v>
      </c>
      <c r="D1103">
        <v>0.27</v>
      </c>
      <c r="E1103">
        <v>2.1</v>
      </c>
      <c r="F1103">
        <v>7.0999999999999994E-2</v>
      </c>
      <c r="G1103">
        <v>14</v>
      </c>
      <c r="H1103">
        <v>25</v>
      </c>
      <c r="I1103">
        <v>0.99387999999999899</v>
      </c>
      <c r="J1103">
        <v>3.35</v>
      </c>
      <c r="K1103">
        <v>0.63</v>
      </c>
      <c r="L1103">
        <v>12</v>
      </c>
      <c r="M1103">
        <v>6</v>
      </c>
    </row>
    <row r="1104" spans="1:13" x14ac:dyDescent="0.25">
      <c r="A1104">
        <v>1103</v>
      </c>
      <c r="B1104">
        <v>6.1</v>
      </c>
      <c r="C1104">
        <v>0.48</v>
      </c>
      <c r="D1104">
        <v>0.09</v>
      </c>
      <c r="E1104">
        <v>1.7</v>
      </c>
      <c r="F1104">
        <v>7.8E-2</v>
      </c>
      <c r="G1104">
        <v>18</v>
      </c>
      <c r="H1104">
        <v>30</v>
      </c>
      <c r="I1104">
        <v>0.99402000000000001</v>
      </c>
      <c r="J1104">
        <v>3.45</v>
      </c>
      <c r="K1104">
        <v>0.54</v>
      </c>
      <c r="L1104">
        <v>11.2</v>
      </c>
      <c r="M1104">
        <v>6</v>
      </c>
    </row>
    <row r="1105" spans="1:13" x14ac:dyDescent="0.25">
      <c r="A1105">
        <v>1104</v>
      </c>
      <c r="B1105">
        <v>7.4</v>
      </c>
      <c r="C1105">
        <v>0.49</v>
      </c>
      <c r="D1105">
        <v>0.27</v>
      </c>
      <c r="E1105">
        <v>2.1</v>
      </c>
      <c r="F1105">
        <v>7.0999999999999994E-2</v>
      </c>
      <c r="G1105">
        <v>14</v>
      </c>
      <c r="H1105">
        <v>25</v>
      </c>
      <c r="I1105">
        <v>0.99387999999999899</v>
      </c>
      <c r="J1105">
        <v>3.35</v>
      </c>
      <c r="K1105">
        <v>0.63</v>
      </c>
      <c r="L1105">
        <v>12</v>
      </c>
      <c r="M1105">
        <v>6</v>
      </c>
    </row>
    <row r="1106" spans="1:13" x14ac:dyDescent="0.25">
      <c r="A1106">
        <v>1105</v>
      </c>
      <c r="B1106">
        <v>8</v>
      </c>
      <c r="C1106">
        <v>0.48</v>
      </c>
      <c r="D1106">
        <v>0.34</v>
      </c>
      <c r="E1106">
        <v>2.2000000000000002</v>
      </c>
      <c r="F1106">
        <v>7.2999999999999995E-2</v>
      </c>
      <c r="G1106">
        <v>16</v>
      </c>
      <c r="H1106">
        <v>25</v>
      </c>
      <c r="I1106">
        <v>0.99360000000000004</v>
      </c>
      <c r="J1106">
        <v>3.28</v>
      </c>
      <c r="K1106">
        <v>0.66</v>
      </c>
      <c r="L1106">
        <v>12.4</v>
      </c>
      <c r="M1106">
        <v>6</v>
      </c>
    </row>
    <row r="1107" spans="1:13" x14ac:dyDescent="0.25">
      <c r="A1107">
        <v>1106</v>
      </c>
      <c r="B1107">
        <v>6.3</v>
      </c>
      <c r="C1107">
        <v>0.56999999999999995</v>
      </c>
      <c r="D1107">
        <v>0.28000000000000003</v>
      </c>
      <c r="E1107">
        <v>2.1</v>
      </c>
      <c r="F1107">
        <v>4.8000000000000001E-2</v>
      </c>
      <c r="G1107">
        <v>13</v>
      </c>
      <c r="H1107">
        <v>49</v>
      </c>
      <c r="I1107">
        <v>0.99373999999999996</v>
      </c>
      <c r="J1107">
        <v>3.41</v>
      </c>
      <c r="K1107">
        <v>0.6</v>
      </c>
      <c r="L1107">
        <v>12.8</v>
      </c>
      <c r="M1107">
        <v>5</v>
      </c>
    </row>
    <row r="1108" spans="1:13" x14ac:dyDescent="0.25">
      <c r="A1108">
        <v>1107</v>
      </c>
      <c r="B1108">
        <v>8.1999999999999993</v>
      </c>
      <c r="C1108">
        <v>0.23</v>
      </c>
      <c r="D1108">
        <v>0.42</v>
      </c>
      <c r="E1108">
        <v>1.9</v>
      </c>
      <c r="F1108">
        <v>6.9000000000000006E-2</v>
      </c>
      <c r="G1108">
        <v>9</v>
      </c>
      <c r="H1108">
        <v>17</v>
      </c>
      <c r="I1108">
        <v>0.99375999999999998</v>
      </c>
      <c r="J1108">
        <v>3.21</v>
      </c>
      <c r="K1108">
        <v>0.54</v>
      </c>
      <c r="L1108">
        <v>12.3</v>
      </c>
      <c r="M1108">
        <v>6</v>
      </c>
    </row>
    <row r="1109" spans="1:13" x14ac:dyDescent="0.25">
      <c r="A1109">
        <v>1108</v>
      </c>
      <c r="B1109">
        <v>9.1</v>
      </c>
      <c r="C1109">
        <v>0.3</v>
      </c>
      <c r="D1109">
        <v>0.41</v>
      </c>
      <c r="E1109">
        <v>2</v>
      </c>
      <c r="F1109">
        <v>6.8000000000000005E-2</v>
      </c>
      <c r="G1109">
        <v>10</v>
      </c>
      <c r="H1109">
        <v>24</v>
      </c>
      <c r="I1109">
        <v>0.99522999999999995</v>
      </c>
      <c r="J1109">
        <v>3.27</v>
      </c>
      <c r="K1109">
        <v>0.85</v>
      </c>
      <c r="L1109">
        <v>11.7</v>
      </c>
      <c r="M1109">
        <v>7</v>
      </c>
    </row>
    <row r="1110" spans="1:13" x14ac:dyDescent="0.25">
      <c r="A1110">
        <v>1109</v>
      </c>
      <c r="B1110">
        <v>8.1</v>
      </c>
      <c r="C1110">
        <v>0.78</v>
      </c>
      <c r="D1110">
        <v>0.1</v>
      </c>
      <c r="E1110">
        <v>3.3</v>
      </c>
      <c r="F1110">
        <v>0.09</v>
      </c>
      <c r="G1110">
        <v>4</v>
      </c>
      <c r="H1110">
        <v>13</v>
      </c>
      <c r="I1110">
        <v>0.99855000000000005</v>
      </c>
      <c r="J1110">
        <v>3.36</v>
      </c>
      <c r="K1110">
        <v>0.49</v>
      </c>
      <c r="L1110">
        <v>9.5</v>
      </c>
      <c r="M1110">
        <v>5</v>
      </c>
    </row>
    <row r="1111" spans="1:13" x14ac:dyDescent="0.25">
      <c r="A1111">
        <v>1110</v>
      </c>
      <c r="B1111">
        <v>10.8</v>
      </c>
      <c r="C1111">
        <v>0.47</v>
      </c>
      <c r="D1111">
        <v>0.43</v>
      </c>
      <c r="E1111">
        <v>2.1</v>
      </c>
      <c r="F1111">
        <v>0.17100000000000001</v>
      </c>
      <c r="G1111">
        <v>27</v>
      </c>
      <c r="H1111">
        <v>66</v>
      </c>
      <c r="I1111">
        <v>0.99819999999999998</v>
      </c>
      <c r="J1111">
        <v>3.17</v>
      </c>
      <c r="K1111">
        <v>0.76</v>
      </c>
      <c r="L1111">
        <v>10.8</v>
      </c>
      <c r="M1111">
        <v>6</v>
      </c>
    </row>
    <row r="1112" spans="1:13" x14ac:dyDescent="0.25">
      <c r="A1112">
        <v>1111</v>
      </c>
      <c r="B1112">
        <v>8.3000000000000007</v>
      </c>
      <c r="C1112">
        <v>0.53</v>
      </c>
      <c r="D1112">
        <v>0</v>
      </c>
      <c r="E1112">
        <v>1.4</v>
      </c>
      <c r="F1112">
        <v>7.0000000000000007E-2</v>
      </c>
      <c r="G1112">
        <v>6</v>
      </c>
      <c r="H1112">
        <v>14</v>
      </c>
      <c r="I1112">
        <v>0.99592999999999998</v>
      </c>
      <c r="J1112">
        <v>3.25</v>
      </c>
      <c r="K1112">
        <v>0.64</v>
      </c>
      <c r="L1112">
        <v>10</v>
      </c>
      <c r="M1112">
        <v>6</v>
      </c>
    </row>
    <row r="1113" spans="1:13" x14ac:dyDescent="0.25">
      <c r="A1113">
        <v>1112</v>
      </c>
      <c r="B1113">
        <v>5.4</v>
      </c>
      <c r="C1113">
        <v>0.42</v>
      </c>
      <c r="D1113">
        <v>0.27</v>
      </c>
      <c r="E1113">
        <v>2</v>
      </c>
      <c r="F1113">
        <v>9.1999999999999998E-2</v>
      </c>
      <c r="G1113">
        <v>23</v>
      </c>
      <c r="H1113">
        <v>55</v>
      </c>
      <c r="I1113">
        <v>0.99470999999999998</v>
      </c>
      <c r="J1113">
        <v>3.78</v>
      </c>
      <c r="K1113">
        <v>0.64</v>
      </c>
      <c r="L1113">
        <v>12.3</v>
      </c>
      <c r="M1113">
        <v>7</v>
      </c>
    </row>
    <row r="1114" spans="1:13" x14ac:dyDescent="0.25">
      <c r="A1114">
        <v>1113</v>
      </c>
      <c r="B1114">
        <v>7.9</v>
      </c>
      <c r="C1114">
        <v>0.33</v>
      </c>
      <c r="D1114">
        <v>0.41</v>
      </c>
      <c r="E1114">
        <v>1.5</v>
      </c>
      <c r="F1114">
        <v>5.5999999999999897E-2</v>
      </c>
      <c r="G1114">
        <v>6</v>
      </c>
      <c r="H1114">
        <v>35</v>
      </c>
      <c r="I1114">
        <v>0.99395999999999995</v>
      </c>
      <c r="J1114">
        <v>3.29</v>
      </c>
      <c r="K1114">
        <v>0.71</v>
      </c>
      <c r="L1114">
        <v>11</v>
      </c>
      <c r="M1114">
        <v>6</v>
      </c>
    </row>
    <row r="1115" spans="1:13" x14ac:dyDescent="0.25">
      <c r="A1115">
        <v>1114</v>
      </c>
      <c r="B1115">
        <v>8.9</v>
      </c>
      <c r="C1115">
        <v>0.24</v>
      </c>
      <c r="D1115">
        <v>0.39</v>
      </c>
      <c r="E1115">
        <v>1.6</v>
      </c>
      <c r="F1115">
        <v>7.3999999999999996E-2</v>
      </c>
      <c r="G1115">
        <v>3</v>
      </c>
      <c r="H1115">
        <v>10</v>
      </c>
      <c r="I1115">
        <v>0.99697999999999998</v>
      </c>
      <c r="J1115">
        <v>3.12</v>
      </c>
      <c r="K1115">
        <v>0.59</v>
      </c>
      <c r="L1115">
        <v>9.5</v>
      </c>
      <c r="M1115">
        <v>6</v>
      </c>
    </row>
    <row r="1116" spans="1:13" x14ac:dyDescent="0.25">
      <c r="A1116">
        <v>1115</v>
      </c>
      <c r="B1116">
        <v>5</v>
      </c>
      <c r="C1116">
        <v>0.4</v>
      </c>
      <c r="D1116">
        <v>0.5</v>
      </c>
      <c r="E1116">
        <v>4.3</v>
      </c>
      <c r="F1116">
        <v>4.5999999999999999E-2</v>
      </c>
      <c r="G1116">
        <v>29</v>
      </c>
      <c r="H1116">
        <v>80</v>
      </c>
      <c r="I1116">
        <v>0.99019999999999997</v>
      </c>
      <c r="J1116">
        <v>3.49</v>
      </c>
      <c r="K1116">
        <v>0.66</v>
      </c>
      <c r="L1116">
        <v>13.6</v>
      </c>
      <c r="M1116">
        <v>6</v>
      </c>
    </row>
    <row r="1117" spans="1:13" x14ac:dyDescent="0.25">
      <c r="A1117">
        <v>1116</v>
      </c>
      <c r="B1117">
        <v>7</v>
      </c>
      <c r="C1117">
        <v>0.69</v>
      </c>
      <c r="D1117">
        <v>7.0000000000000007E-2</v>
      </c>
      <c r="E1117">
        <v>2.5</v>
      </c>
      <c r="F1117">
        <v>9.0999999999999998E-2</v>
      </c>
      <c r="G1117">
        <v>15</v>
      </c>
      <c r="H1117">
        <v>21</v>
      </c>
      <c r="I1117">
        <v>0.99572000000000005</v>
      </c>
      <c r="J1117">
        <v>3.38</v>
      </c>
      <c r="K1117">
        <v>0.6</v>
      </c>
      <c r="L1117">
        <v>11.3</v>
      </c>
      <c r="M1117">
        <v>6</v>
      </c>
    </row>
    <row r="1118" spans="1:13" x14ac:dyDescent="0.25">
      <c r="A1118">
        <v>1117</v>
      </c>
      <c r="B1118">
        <v>7</v>
      </c>
      <c r="C1118">
        <v>0.69</v>
      </c>
      <c r="D1118">
        <v>7.0000000000000007E-2</v>
      </c>
      <c r="E1118">
        <v>2.5</v>
      </c>
      <c r="F1118">
        <v>9.0999999999999998E-2</v>
      </c>
      <c r="G1118">
        <v>15</v>
      </c>
      <c r="H1118">
        <v>21</v>
      </c>
      <c r="I1118">
        <v>0.99572000000000005</v>
      </c>
      <c r="J1118">
        <v>3.38</v>
      </c>
      <c r="K1118">
        <v>0.6</v>
      </c>
      <c r="L1118">
        <v>11.3</v>
      </c>
      <c r="M1118">
        <v>6</v>
      </c>
    </row>
    <row r="1119" spans="1:13" x14ac:dyDescent="0.25">
      <c r="A1119">
        <v>1118</v>
      </c>
      <c r="B1119">
        <v>7</v>
      </c>
      <c r="C1119">
        <v>0.69</v>
      </c>
      <c r="D1119">
        <v>7.0000000000000007E-2</v>
      </c>
      <c r="E1119">
        <v>2.5</v>
      </c>
      <c r="F1119">
        <v>9.0999999999999998E-2</v>
      </c>
      <c r="G1119">
        <v>15</v>
      </c>
      <c r="H1119">
        <v>21</v>
      </c>
      <c r="I1119">
        <v>0.99572000000000005</v>
      </c>
      <c r="J1119">
        <v>3.38</v>
      </c>
      <c r="K1119">
        <v>0.6</v>
      </c>
      <c r="L1119">
        <v>11.3</v>
      </c>
      <c r="M1119">
        <v>6</v>
      </c>
    </row>
    <row r="1120" spans="1:13" x14ac:dyDescent="0.25">
      <c r="A1120">
        <v>1119</v>
      </c>
      <c r="B1120">
        <v>7.1</v>
      </c>
      <c r="C1120">
        <v>0.39</v>
      </c>
      <c r="D1120">
        <v>0.12</v>
      </c>
      <c r="E1120">
        <v>2.1</v>
      </c>
      <c r="F1120">
        <v>6.5000000000000002E-2</v>
      </c>
      <c r="G1120">
        <v>14</v>
      </c>
      <c r="H1120">
        <v>24</v>
      </c>
      <c r="I1120">
        <v>0.99251999999999996</v>
      </c>
      <c r="J1120">
        <v>3.3</v>
      </c>
      <c r="K1120">
        <v>0.53</v>
      </c>
      <c r="L1120">
        <v>13.3</v>
      </c>
      <c r="M1120">
        <v>6</v>
      </c>
    </row>
    <row r="1121" spans="1:13" x14ac:dyDescent="0.25">
      <c r="A1121">
        <v>1120</v>
      </c>
      <c r="B1121">
        <v>5.6</v>
      </c>
      <c r="C1121">
        <v>0.66</v>
      </c>
      <c r="D1121">
        <v>0</v>
      </c>
      <c r="E1121">
        <v>2.5</v>
      </c>
      <c r="F1121">
        <v>6.6000000000000003E-2</v>
      </c>
      <c r="G1121">
        <v>7</v>
      </c>
      <c r="H1121">
        <v>15</v>
      </c>
      <c r="I1121">
        <v>0.99256</v>
      </c>
      <c r="J1121">
        <v>3.52</v>
      </c>
      <c r="K1121">
        <v>0.57999999999999996</v>
      </c>
      <c r="L1121">
        <v>12.9</v>
      </c>
      <c r="M1121">
        <v>5</v>
      </c>
    </row>
    <row r="1122" spans="1:13" x14ac:dyDescent="0.25">
      <c r="A1122">
        <v>1121</v>
      </c>
      <c r="B1122">
        <v>7.9</v>
      </c>
      <c r="C1122">
        <v>0.54</v>
      </c>
      <c r="D1122">
        <v>0.34</v>
      </c>
      <c r="E1122">
        <v>2.5</v>
      </c>
      <c r="F1122">
        <v>7.5999999999999998E-2</v>
      </c>
      <c r="G1122">
        <v>8</v>
      </c>
      <c r="H1122">
        <v>17</v>
      </c>
      <c r="I1122">
        <v>0.99234999999999995</v>
      </c>
      <c r="J1122">
        <v>3.2</v>
      </c>
      <c r="K1122">
        <v>0.72</v>
      </c>
      <c r="L1122">
        <v>13.1</v>
      </c>
      <c r="M1122">
        <v>8</v>
      </c>
    </row>
    <row r="1123" spans="1:13" x14ac:dyDescent="0.25">
      <c r="A1123">
        <v>1122</v>
      </c>
      <c r="B1123">
        <v>6.6</v>
      </c>
      <c r="C1123">
        <v>0.5</v>
      </c>
      <c r="D1123">
        <v>0</v>
      </c>
      <c r="E1123">
        <v>1.8</v>
      </c>
      <c r="F1123">
        <v>6.2E-2</v>
      </c>
      <c r="G1123">
        <v>21</v>
      </c>
      <c r="H1123">
        <v>28</v>
      </c>
      <c r="I1123">
        <v>0.99351999999999996</v>
      </c>
      <c r="J1123">
        <v>3.44</v>
      </c>
      <c r="K1123">
        <v>0.55000000000000004</v>
      </c>
      <c r="L1123">
        <v>12.3</v>
      </c>
      <c r="M1123">
        <v>6</v>
      </c>
    </row>
    <row r="1124" spans="1:13" x14ac:dyDescent="0.25">
      <c r="A1124">
        <v>1123</v>
      </c>
      <c r="B1124">
        <v>6.3</v>
      </c>
      <c r="C1124">
        <v>0.47</v>
      </c>
      <c r="D1124">
        <v>0</v>
      </c>
      <c r="E1124">
        <v>1.4</v>
      </c>
      <c r="F1124">
        <v>5.5E-2</v>
      </c>
      <c r="G1124">
        <v>27</v>
      </c>
      <c r="H1124">
        <v>33</v>
      </c>
      <c r="I1124">
        <v>0.99219999999999997</v>
      </c>
      <c r="J1124">
        <v>3.45</v>
      </c>
      <c r="K1124">
        <v>0.48</v>
      </c>
      <c r="L1124">
        <v>12.3</v>
      </c>
      <c r="M1124">
        <v>6</v>
      </c>
    </row>
    <row r="1125" spans="1:13" x14ac:dyDescent="0.25">
      <c r="A1125">
        <v>1124</v>
      </c>
      <c r="B1125">
        <v>10.7</v>
      </c>
      <c r="C1125">
        <v>0.4</v>
      </c>
      <c r="D1125">
        <v>0.37</v>
      </c>
      <c r="E1125">
        <v>1.9</v>
      </c>
      <c r="F1125">
        <v>8.1000000000000003E-2</v>
      </c>
      <c r="G1125">
        <v>17</v>
      </c>
      <c r="H1125">
        <v>29</v>
      </c>
      <c r="I1125">
        <v>0.99673999999999996</v>
      </c>
      <c r="J1125">
        <v>3.12</v>
      </c>
      <c r="K1125">
        <v>0.65</v>
      </c>
      <c r="L1125">
        <v>11.2</v>
      </c>
      <c r="M1125">
        <v>6</v>
      </c>
    </row>
    <row r="1126" spans="1:13" x14ac:dyDescent="0.25">
      <c r="A1126">
        <v>1125</v>
      </c>
      <c r="B1126">
        <v>6.5</v>
      </c>
      <c r="C1126">
        <v>0.57999999999999996</v>
      </c>
      <c r="D1126">
        <v>0</v>
      </c>
      <c r="E1126">
        <v>2.2000000000000002</v>
      </c>
      <c r="F1126">
        <v>9.6000000000000002E-2</v>
      </c>
      <c r="G1126">
        <v>3</v>
      </c>
      <c r="H1126">
        <v>13</v>
      </c>
      <c r="I1126">
        <v>0.99556999999999995</v>
      </c>
      <c r="J1126">
        <v>3.62</v>
      </c>
      <c r="K1126">
        <v>0.62</v>
      </c>
      <c r="L1126">
        <v>11.5</v>
      </c>
      <c r="M1126">
        <v>4</v>
      </c>
    </row>
    <row r="1127" spans="1:13" x14ac:dyDescent="0.25">
      <c r="A1127">
        <v>1126</v>
      </c>
      <c r="B1127">
        <v>8.8000000000000007</v>
      </c>
      <c r="C1127">
        <v>0.24</v>
      </c>
      <c r="D1127">
        <v>0.35</v>
      </c>
      <c r="E1127">
        <v>1.7</v>
      </c>
      <c r="F1127">
        <v>5.5E-2</v>
      </c>
      <c r="G1127">
        <v>13</v>
      </c>
      <c r="H1127">
        <v>27</v>
      </c>
      <c r="I1127">
        <v>0.99393999999999905</v>
      </c>
      <c r="J1127">
        <v>3.14</v>
      </c>
      <c r="K1127">
        <v>0.59</v>
      </c>
      <c r="L1127">
        <v>11.3</v>
      </c>
      <c r="M1127">
        <v>7</v>
      </c>
    </row>
    <row r="1128" spans="1:13" x14ac:dyDescent="0.25">
      <c r="A1128">
        <v>1127</v>
      </c>
      <c r="B1128">
        <v>5.8</v>
      </c>
      <c r="C1128">
        <v>0.28999999999999998</v>
      </c>
      <c r="D1128">
        <v>0.26</v>
      </c>
      <c r="E1128">
        <v>1.7</v>
      </c>
      <c r="F1128">
        <v>6.3E-2</v>
      </c>
      <c r="G1128">
        <v>3</v>
      </c>
      <c r="H1128">
        <v>11</v>
      </c>
      <c r="I1128">
        <v>0.99150000000000005</v>
      </c>
      <c r="J1128">
        <v>3.39</v>
      </c>
      <c r="K1128">
        <v>0.54</v>
      </c>
      <c r="L1128">
        <v>13.5</v>
      </c>
      <c r="M1128">
        <v>6</v>
      </c>
    </row>
    <row r="1129" spans="1:13" x14ac:dyDescent="0.25">
      <c r="A1129">
        <v>1128</v>
      </c>
      <c r="B1129">
        <v>6.3</v>
      </c>
      <c r="C1129">
        <v>0.76</v>
      </c>
      <c r="D1129">
        <v>0</v>
      </c>
      <c r="E1129">
        <v>2.9</v>
      </c>
      <c r="F1129">
        <v>7.1999999999999995E-2</v>
      </c>
      <c r="G1129">
        <v>26</v>
      </c>
      <c r="H1129">
        <v>52</v>
      </c>
      <c r="I1129">
        <v>0.99378999999999995</v>
      </c>
      <c r="J1129">
        <v>3.51</v>
      </c>
      <c r="K1129">
        <v>0.6</v>
      </c>
      <c r="L1129">
        <v>11.5</v>
      </c>
      <c r="M1129">
        <v>6</v>
      </c>
    </row>
    <row r="1130" spans="1:13" x14ac:dyDescent="0.25">
      <c r="A1130">
        <v>1129</v>
      </c>
      <c r="B1130">
        <v>10</v>
      </c>
      <c r="C1130">
        <v>0.43</v>
      </c>
      <c r="D1130">
        <v>0.33</v>
      </c>
      <c r="E1130">
        <v>2.7</v>
      </c>
      <c r="F1130">
        <v>9.5000000000000001E-2</v>
      </c>
      <c r="G1130">
        <v>28</v>
      </c>
      <c r="H1130">
        <v>89</v>
      </c>
      <c r="I1130">
        <v>0.99839999999999995</v>
      </c>
      <c r="J1130">
        <v>3.22</v>
      </c>
      <c r="K1130">
        <v>0.68</v>
      </c>
      <c r="L1130">
        <v>10</v>
      </c>
      <c r="M1130">
        <v>5</v>
      </c>
    </row>
    <row r="1131" spans="1:13" x14ac:dyDescent="0.25">
      <c r="A1131">
        <v>1130</v>
      </c>
      <c r="B1131">
        <v>10.5</v>
      </c>
      <c r="C1131">
        <v>0.43</v>
      </c>
      <c r="D1131">
        <v>0.35</v>
      </c>
      <c r="E1131">
        <v>3.3</v>
      </c>
      <c r="F1131">
        <v>9.1999999999999998E-2</v>
      </c>
      <c r="G1131">
        <v>24</v>
      </c>
      <c r="H1131">
        <v>70</v>
      </c>
      <c r="I1131">
        <v>0.99797999999999998</v>
      </c>
      <c r="J1131">
        <v>3.21</v>
      </c>
      <c r="K1131">
        <v>0.69</v>
      </c>
      <c r="L1131">
        <v>10.5</v>
      </c>
      <c r="M1131">
        <v>6</v>
      </c>
    </row>
    <row r="1132" spans="1:13" x14ac:dyDescent="0.25">
      <c r="A1132">
        <v>1131</v>
      </c>
      <c r="B1132">
        <v>9.1</v>
      </c>
      <c r="C1132">
        <v>0.6</v>
      </c>
      <c r="D1132">
        <v>0</v>
      </c>
      <c r="E1132">
        <v>1.9</v>
      </c>
      <c r="F1132">
        <v>5.7999999999999899E-2</v>
      </c>
      <c r="G1132">
        <v>5</v>
      </c>
      <c r="H1132">
        <v>10</v>
      </c>
      <c r="I1132">
        <v>0.99770000000000003</v>
      </c>
      <c r="J1132">
        <v>3.18</v>
      </c>
      <c r="K1132">
        <v>0.63</v>
      </c>
      <c r="L1132">
        <v>10.4</v>
      </c>
      <c r="M1132">
        <v>6</v>
      </c>
    </row>
    <row r="1133" spans="1:13" x14ac:dyDescent="0.25">
      <c r="A1133">
        <v>1132</v>
      </c>
      <c r="B1133">
        <v>5.9</v>
      </c>
      <c r="C1133">
        <v>0.19</v>
      </c>
      <c r="D1133">
        <v>0.21</v>
      </c>
      <c r="E1133">
        <v>1.7</v>
      </c>
      <c r="F1133">
        <v>4.4999999999999998E-2</v>
      </c>
      <c r="G1133">
        <v>57</v>
      </c>
      <c r="H1133">
        <v>135</v>
      </c>
      <c r="I1133">
        <v>0.99341000000000002</v>
      </c>
      <c r="J1133">
        <v>3.32</v>
      </c>
      <c r="K1133">
        <v>0.44</v>
      </c>
      <c r="L1133">
        <v>9.5</v>
      </c>
      <c r="M1133">
        <v>5</v>
      </c>
    </row>
    <row r="1134" spans="1:13" x14ac:dyDescent="0.25">
      <c r="A1134">
        <v>1133</v>
      </c>
      <c r="B1134">
        <v>7.4</v>
      </c>
      <c r="C1134">
        <v>0.36</v>
      </c>
      <c r="D1134">
        <v>0.34</v>
      </c>
      <c r="E1134">
        <v>1.8</v>
      </c>
      <c r="F1134">
        <v>7.4999999999999997E-2</v>
      </c>
      <c r="G1134">
        <v>18</v>
      </c>
      <c r="H1134">
        <v>38</v>
      </c>
      <c r="I1134">
        <v>0.99329999999999996</v>
      </c>
      <c r="J1134">
        <v>3.38</v>
      </c>
      <c r="K1134">
        <v>0.88</v>
      </c>
      <c r="L1134">
        <v>13.6</v>
      </c>
      <c r="M1134">
        <v>7</v>
      </c>
    </row>
    <row r="1135" spans="1:13" x14ac:dyDescent="0.25">
      <c r="A1135">
        <v>1134</v>
      </c>
      <c r="B1135">
        <v>7.2</v>
      </c>
      <c r="C1135">
        <v>0.48</v>
      </c>
      <c r="D1135">
        <v>7.0000000000000007E-2</v>
      </c>
      <c r="E1135">
        <v>5.5</v>
      </c>
      <c r="F1135">
        <v>8.8999999999999996E-2</v>
      </c>
      <c r="G1135">
        <v>10</v>
      </c>
      <c r="H1135">
        <v>18</v>
      </c>
      <c r="I1135">
        <v>0.99683999999999995</v>
      </c>
      <c r="J1135">
        <v>3.37</v>
      </c>
      <c r="K1135">
        <v>0.68</v>
      </c>
      <c r="L1135">
        <v>11.2</v>
      </c>
      <c r="M1135">
        <v>7</v>
      </c>
    </row>
    <row r="1136" spans="1:13" x14ac:dyDescent="0.25">
      <c r="A1136">
        <v>1135</v>
      </c>
      <c r="B1136">
        <v>8.5</v>
      </c>
      <c r="C1136">
        <v>0.28000000000000003</v>
      </c>
      <c r="D1136">
        <v>0.35</v>
      </c>
      <c r="E1136">
        <v>1.7</v>
      </c>
      <c r="F1136">
        <v>6.0999999999999999E-2</v>
      </c>
      <c r="G1136">
        <v>6</v>
      </c>
      <c r="H1136">
        <v>15</v>
      </c>
      <c r="I1136">
        <v>0.99524000000000001</v>
      </c>
      <c r="J1136">
        <v>3.3</v>
      </c>
      <c r="K1136">
        <v>0.74</v>
      </c>
      <c r="L1136">
        <v>11.8</v>
      </c>
      <c r="M1136">
        <v>7</v>
      </c>
    </row>
    <row r="1137" spans="1:13" x14ac:dyDescent="0.25">
      <c r="A1137">
        <v>1136</v>
      </c>
      <c r="B1137">
        <v>8</v>
      </c>
      <c r="C1137">
        <v>0.25</v>
      </c>
      <c r="D1137">
        <v>0.43</v>
      </c>
      <c r="E1137">
        <v>1.7</v>
      </c>
      <c r="F1137">
        <v>6.7000000000000004E-2</v>
      </c>
      <c r="G1137">
        <v>22</v>
      </c>
      <c r="H1137">
        <v>50</v>
      </c>
      <c r="I1137">
        <v>0.99460000000000004</v>
      </c>
      <c r="J1137">
        <v>3.38</v>
      </c>
      <c r="K1137">
        <v>0.6</v>
      </c>
      <c r="L1137">
        <v>11.9</v>
      </c>
      <c r="M1137">
        <v>6</v>
      </c>
    </row>
    <row r="1138" spans="1:13" x14ac:dyDescent="0.25">
      <c r="A1138">
        <v>1137</v>
      </c>
      <c r="B1138">
        <v>10.4</v>
      </c>
      <c r="C1138">
        <v>0.52</v>
      </c>
      <c r="D1138">
        <v>0.45</v>
      </c>
      <c r="E1138">
        <v>2</v>
      </c>
      <c r="F1138">
        <v>0.08</v>
      </c>
      <c r="G1138">
        <v>6</v>
      </c>
      <c r="H1138">
        <v>13</v>
      </c>
      <c r="I1138">
        <v>0.99773999999999996</v>
      </c>
      <c r="J1138">
        <v>3.22</v>
      </c>
      <c r="K1138">
        <v>0.76</v>
      </c>
      <c r="L1138">
        <v>11.4</v>
      </c>
      <c r="M1138">
        <v>6</v>
      </c>
    </row>
    <row r="1139" spans="1:13" x14ac:dyDescent="0.25">
      <c r="A1139">
        <v>1138</v>
      </c>
      <c r="B1139">
        <v>10.4</v>
      </c>
      <c r="C1139">
        <v>0.52</v>
      </c>
      <c r="D1139">
        <v>0.45</v>
      </c>
      <c r="E1139">
        <v>2</v>
      </c>
      <c r="F1139">
        <v>0.08</v>
      </c>
      <c r="G1139">
        <v>6</v>
      </c>
      <c r="H1139">
        <v>13</v>
      </c>
      <c r="I1139">
        <v>0.99773999999999996</v>
      </c>
      <c r="J1139">
        <v>3.22</v>
      </c>
      <c r="K1139">
        <v>0.76</v>
      </c>
      <c r="L1139">
        <v>11.4</v>
      </c>
      <c r="M1139">
        <v>6</v>
      </c>
    </row>
    <row r="1140" spans="1:13" x14ac:dyDescent="0.25">
      <c r="A1140">
        <v>1139</v>
      </c>
      <c r="B1140">
        <v>7.5</v>
      </c>
      <c r="C1140">
        <v>0.41</v>
      </c>
      <c r="D1140">
        <v>0.15</v>
      </c>
      <c r="E1140">
        <v>3.7</v>
      </c>
      <c r="F1140">
        <v>0.104</v>
      </c>
      <c r="G1140">
        <v>29</v>
      </c>
      <c r="H1140">
        <v>94</v>
      </c>
      <c r="I1140">
        <v>0.99785999999999997</v>
      </c>
      <c r="J1140">
        <v>3.14</v>
      </c>
      <c r="K1140">
        <v>0.57999999999999996</v>
      </c>
      <c r="L1140">
        <v>9.1</v>
      </c>
      <c r="M1140">
        <v>5</v>
      </c>
    </row>
    <row r="1141" spans="1:13" x14ac:dyDescent="0.25">
      <c r="A1141">
        <v>1140</v>
      </c>
      <c r="B1141">
        <v>8.1999999999999993</v>
      </c>
      <c r="C1141">
        <v>0.51</v>
      </c>
      <c r="D1141">
        <v>0.24</v>
      </c>
      <c r="E1141">
        <v>2</v>
      </c>
      <c r="F1141">
        <v>7.9000000000000001E-2</v>
      </c>
      <c r="G1141">
        <v>16</v>
      </c>
      <c r="H1141">
        <v>86</v>
      </c>
      <c r="I1141">
        <v>0.99763999999999997</v>
      </c>
      <c r="J1141">
        <v>3.34</v>
      </c>
      <c r="K1141">
        <v>0.64</v>
      </c>
      <c r="L1141">
        <v>9.5</v>
      </c>
      <c r="M1141">
        <v>6</v>
      </c>
    </row>
    <row r="1142" spans="1:13" x14ac:dyDescent="0.25">
      <c r="A1142">
        <v>1141</v>
      </c>
      <c r="B1142">
        <v>7.3</v>
      </c>
      <c r="C1142">
        <v>0.4</v>
      </c>
      <c r="D1142">
        <v>0.3</v>
      </c>
      <c r="E1142">
        <v>1.7</v>
      </c>
      <c r="F1142">
        <v>0.08</v>
      </c>
      <c r="G1142">
        <v>33</v>
      </c>
      <c r="H1142">
        <v>79</v>
      </c>
      <c r="I1142">
        <v>0.99690000000000001</v>
      </c>
      <c r="J1142">
        <v>3.41</v>
      </c>
      <c r="K1142">
        <v>0.65</v>
      </c>
      <c r="L1142">
        <v>9.5</v>
      </c>
      <c r="M1142">
        <v>6</v>
      </c>
    </row>
    <row r="1143" spans="1:13" x14ac:dyDescent="0.25">
      <c r="A1143">
        <v>1142</v>
      </c>
      <c r="B1143">
        <v>8.1999999999999993</v>
      </c>
      <c r="C1143">
        <v>0.38</v>
      </c>
      <c r="D1143">
        <v>0.32</v>
      </c>
      <c r="E1143">
        <v>2.5</v>
      </c>
      <c r="F1143">
        <v>0.08</v>
      </c>
      <c r="G1143">
        <v>24</v>
      </c>
      <c r="H1143">
        <v>71</v>
      </c>
      <c r="I1143">
        <v>0.99624000000000001</v>
      </c>
      <c r="J1143">
        <v>3.27</v>
      </c>
      <c r="K1143">
        <v>0.85</v>
      </c>
      <c r="L1143">
        <v>11</v>
      </c>
      <c r="M1143">
        <v>6</v>
      </c>
    </row>
    <row r="1144" spans="1:13" x14ac:dyDescent="0.25">
      <c r="A1144">
        <v>1143</v>
      </c>
      <c r="B1144">
        <v>6.9</v>
      </c>
      <c r="C1144">
        <v>0.45</v>
      </c>
      <c r="D1144">
        <v>0.11</v>
      </c>
      <c r="E1144">
        <v>2.4</v>
      </c>
      <c r="F1144">
        <v>4.2999999999999997E-2</v>
      </c>
      <c r="G1144">
        <v>6</v>
      </c>
      <c r="H1144">
        <v>12</v>
      </c>
      <c r="I1144">
        <v>0.99353999999999998</v>
      </c>
      <c r="J1144">
        <v>3.3</v>
      </c>
      <c r="K1144">
        <v>0.65</v>
      </c>
      <c r="L1144">
        <v>11.4</v>
      </c>
      <c r="M1144">
        <v>6</v>
      </c>
    </row>
    <row r="1145" spans="1:13" x14ac:dyDescent="0.25">
      <c r="A1145">
        <v>1144</v>
      </c>
      <c r="B1145">
        <v>7</v>
      </c>
      <c r="C1145">
        <v>0.22</v>
      </c>
      <c r="D1145">
        <v>0.3</v>
      </c>
      <c r="E1145">
        <v>1.8</v>
      </c>
      <c r="F1145">
        <v>6.5000000000000002E-2</v>
      </c>
      <c r="G1145">
        <v>16</v>
      </c>
      <c r="H1145">
        <v>20</v>
      </c>
      <c r="I1145">
        <v>0.99672000000000005</v>
      </c>
      <c r="J1145">
        <v>3.61</v>
      </c>
      <c r="K1145">
        <v>0.82</v>
      </c>
      <c r="L1145">
        <v>10</v>
      </c>
      <c r="M1145">
        <v>6</v>
      </c>
    </row>
    <row r="1146" spans="1:13" x14ac:dyDescent="0.25">
      <c r="A1146">
        <v>1145</v>
      </c>
      <c r="B1146">
        <v>7.3</v>
      </c>
      <c r="C1146">
        <v>0.32</v>
      </c>
      <c r="D1146">
        <v>0.23</v>
      </c>
      <c r="E1146">
        <v>2.2999999999999998</v>
      </c>
      <c r="F1146">
        <v>6.6000000000000003E-2</v>
      </c>
      <c r="G1146">
        <v>35</v>
      </c>
      <c r="H1146">
        <v>70</v>
      </c>
      <c r="I1146">
        <v>0.99587999999999899</v>
      </c>
      <c r="J1146">
        <v>3.43</v>
      </c>
      <c r="K1146">
        <v>0.62</v>
      </c>
      <c r="L1146">
        <v>10.1</v>
      </c>
      <c r="M1146">
        <v>5</v>
      </c>
    </row>
    <row r="1147" spans="1:13" x14ac:dyDescent="0.25">
      <c r="A1147">
        <v>1146</v>
      </c>
      <c r="B1147">
        <v>8.1999999999999993</v>
      </c>
      <c r="C1147">
        <v>0.2</v>
      </c>
      <c r="D1147">
        <v>0.43</v>
      </c>
      <c r="E1147">
        <v>2.5</v>
      </c>
      <c r="F1147">
        <v>7.5999999999999998E-2</v>
      </c>
      <c r="G1147">
        <v>31</v>
      </c>
      <c r="H1147">
        <v>51</v>
      </c>
      <c r="I1147">
        <v>0.99672000000000005</v>
      </c>
      <c r="J1147">
        <v>3.53</v>
      </c>
      <c r="K1147">
        <v>0.81</v>
      </c>
      <c r="L1147">
        <v>10.4</v>
      </c>
      <c r="M1147">
        <v>6</v>
      </c>
    </row>
    <row r="1148" spans="1:13" x14ac:dyDescent="0.25">
      <c r="A1148">
        <v>1147</v>
      </c>
      <c r="B1148">
        <v>7.8</v>
      </c>
      <c r="C1148">
        <v>0.5</v>
      </c>
      <c r="D1148">
        <v>0.12</v>
      </c>
      <c r="E1148">
        <v>1.8</v>
      </c>
      <c r="F1148">
        <v>0.17799999999999999</v>
      </c>
      <c r="G1148">
        <v>6</v>
      </c>
      <c r="H1148">
        <v>21</v>
      </c>
      <c r="I1148">
        <v>0.996</v>
      </c>
      <c r="J1148">
        <v>3.28</v>
      </c>
      <c r="K1148">
        <v>0.87</v>
      </c>
      <c r="L1148">
        <v>9.8000000000000007</v>
      </c>
      <c r="M1148">
        <v>6</v>
      </c>
    </row>
    <row r="1149" spans="1:13" x14ac:dyDescent="0.25">
      <c r="A1149">
        <v>1148</v>
      </c>
      <c r="B1149">
        <v>10</v>
      </c>
      <c r="C1149">
        <v>0.41</v>
      </c>
      <c r="D1149">
        <v>0.45</v>
      </c>
      <c r="E1149">
        <v>6.2</v>
      </c>
      <c r="F1149">
        <v>7.0999999999999994E-2</v>
      </c>
      <c r="G1149">
        <v>6</v>
      </c>
      <c r="H1149">
        <v>14</v>
      </c>
      <c r="I1149">
        <v>0.99702000000000002</v>
      </c>
      <c r="J1149">
        <v>3.21</v>
      </c>
      <c r="K1149">
        <v>0.49</v>
      </c>
      <c r="L1149">
        <v>11.8</v>
      </c>
      <c r="M1149">
        <v>7</v>
      </c>
    </row>
    <row r="1150" spans="1:13" x14ac:dyDescent="0.25">
      <c r="A1150">
        <v>1149</v>
      </c>
      <c r="B1150">
        <v>7.8</v>
      </c>
      <c r="C1150">
        <v>0.39</v>
      </c>
      <c r="D1150">
        <v>0.42</v>
      </c>
      <c r="E1150">
        <v>2</v>
      </c>
      <c r="F1150">
        <v>8.5999999999999993E-2</v>
      </c>
      <c r="G1150">
        <v>9</v>
      </c>
      <c r="H1150">
        <v>21</v>
      </c>
      <c r="I1150">
        <v>0.99526000000000003</v>
      </c>
      <c r="J1150">
        <v>3.39</v>
      </c>
      <c r="K1150">
        <v>0.66</v>
      </c>
      <c r="L1150">
        <v>11.6</v>
      </c>
      <c r="M1150">
        <v>6</v>
      </c>
    </row>
    <row r="1151" spans="1:13" x14ac:dyDescent="0.25">
      <c r="A1151">
        <v>1150</v>
      </c>
      <c r="B1151">
        <v>10</v>
      </c>
      <c r="C1151">
        <v>0.35</v>
      </c>
      <c r="D1151">
        <v>0.47</v>
      </c>
      <c r="E1151">
        <v>2</v>
      </c>
      <c r="F1151">
        <v>6.0999999999999999E-2</v>
      </c>
      <c r="G1151">
        <v>6</v>
      </c>
      <c r="H1151">
        <v>11</v>
      </c>
      <c r="I1151">
        <v>0.99585000000000001</v>
      </c>
      <c r="J1151">
        <v>3.23</v>
      </c>
      <c r="K1151">
        <v>0.52</v>
      </c>
      <c r="L1151">
        <v>12</v>
      </c>
      <c r="M1151">
        <v>6</v>
      </c>
    </row>
    <row r="1152" spans="1:13" x14ac:dyDescent="0.25">
      <c r="A1152">
        <v>1151</v>
      </c>
      <c r="B1152">
        <v>8.1999999999999993</v>
      </c>
      <c r="C1152">
        <v>0.33</v>
      </c>
      <c r="D1152">
        <v>0.32</v>
      </c>
      <c r="E1152">
        <v>2.8</v>
      </c>
      <c r="F1152">
        <v>6.7000000000000004E-2</v>
      </c>
      <c r="G1152">
        <v>4</v>
      </c>
      <c r="H1152">
        <v>12</v>
      </c>
      <c r="I1152">
        <v>0.994729999999999</v>
      </c>
      <c r="J1152">
        <v>3.3</v>
      </c>
      <c r="K1152">
        <v>0.76</v>
      </c>
      <c r="L1152">
        <v>12.8</v>
      </c>
      <c r="M1152">
        <v>7</v>
      </c>
    </row>
    <row r="1153" spans="1:13" x14ac:dyDescent="0.25">
      <c r="A1153">
        <v>1152</v>
      </c>
      <c r="B1153">
        <v>6.1</v>
      </c>
      <c r="C1153">
        <v>0.57999999999999996</v>
      </c>
      <c r="D1153">
        <v>0.23</v>
      </c>
      <c r="E1153">
        <v>2.5</v>
      </c>
      <c r="F1153">
        <v>4.3999999999999997E-2</v>
      </c>
      <c r="G1153">
        <v>16</v>
      </c>
      <c r="H1153">
        <v>70</v>
      </c>
      <c r="I1153">
        <v>0.99351999999999996</v>
      </c>
      <c r="J1153">
        <v>3.46</v>
      </c>
      <c r="K1153">
        <v>0.65</v>
      </c>
      <c r="L1153">
        <v>12.5</v>
      </c>
      <c r="M1153">
        <v>6</v>
      </c>
    </row>
    <row r="1154" spans="1:13" x14ac:dyDescent="0.25">
      <c r="A1154">
        <v>1153</v>
      </c>
      <c r="B1154">
        <v>8.3000000000000007</v>
      </c>
      <c r="C1154">
        <v>0.6</v>
      </c>
      <c r="D1154">
        <v>0.25</v>
      </c>
      <c r="E1154">
        <v>2.2000000000000002</v>
      </c>
      <c r="F1154">
        <v>0.11799999999999999</v>
      </c>
      <c r="G1154">
        <v>9</v>
      </c>
      <c r="H1154">
        <v>38</v>
      </c>
      <c r="I1154">
        <v>0.99616000000000005</v>
      </c>
      <c r="J1154">
        <v>3.15</v>
      </c>
      <c r="K1154">
        <v>0.53</v>
      </c>
      <c r="L1154">
        <v>9.8000000000000007</v>
      </c>
      <c r="M1154">
        <v>5</v>
      </c>
    </row>
    <row r="1155" spans="1:13" x14ac:dyDescent="0.25">
      <c r="A1155">
        <v>1154</v>
      </c>
      <c r="B1155">
        <v>9.6</v>
      </c>
      <c r="C1155">
        <v>0.42</v>
      </c>
      <c r="D1155">
        <v>0.35</v>
      </c>
      <c r="E1155">
        <v>2.1</v>
      </c>
      <c r="F1155">
        <v>8.3000000000000004E-2</v>
      </c>
      <c r="G1155">
        <v>17</v>
      </c>
      <c r="H1155">
        <v>38</v>
      </c>
      <c r="I1155">
        <v>0.99621999999999999</v>
      </c>
      <c r="J1155">
        <v>3.23</v>
      </c>
      <c r="K1155">
        <v>0.66</v>
      </c>
      <c r="L1155">
        <v>11.1</v>
      </c>
      <c r="M1155">
        <v>6</v>
      </c>
    </row>
    <row r="1156" spans="1:13" x14ac:dyDescent="0.25">
      <c r="A1156">
        <v>1155</v>
      </c>
      <c r="B1156">
        <v>6.6</v>
      </c>
      <c r="C1156">
        <v>0.57999999999999996</v>
      </c>
      <c r="D1156">
        <v>0</v>
      </c>
      <c r="E1156">
        <v>2.2000000000000002</v>
      </c>
      <c r="F1156">
        <v>0.1</v>
      </c>
      <c r="G1156">
        <v>50</v>
      </c>
      <c r="H1156">
        <v>63</v>
      </c>
      <c r="I1156">
        <v>0.99543999999999999</v>
      </c>
      <c r="J1156">
        <v>3.59</v>
      </c>
      <c r="K1156">
        <v>0.68</v>
      </c>
      <c r="L1156">
        <v>11.4</v>
      </c>
      <c r="M1156">
        <v>6</v>
      </c>
    </row>
    <row r="1157" spans="1:13" x14ac:dyDescent="0.25">
      <c r="A1157">
        <v>1156</v>
      </c>
      <c r="B1157">
        <v>8.3000000000000007</v>
      </c>
      <c r="C1157">
        <v>0.6</v>
      </c>
      <c r="D1157">
        <v>0.25</v>
      </c>
      <c r="E1157">
        <v>2.2000000000000002</v>
      </c>
      <c r="F1157">
        <v>0.11799999999999999</v>
      </c>
      <c r="G1157">
        <v>9</v>
      </c>
      <c r="H1157">
        <v>38</v>
      </c>
      <c r="I1157">
        <v>0.99616000000000005</v>
      </c>
      <c r="J1157">
        <v>3.15</v>
      </c>
      <c r="K1157">
        <v>0.53</v>
      </c>
      <c r="L1157">
        <v>9.8000000000000007</v>
      </c>
      <c r="M1157">
        <v>5</v>
      </c>
    </row>
    <row r="1158" spans="1:13" x14ac:dyDescent="0.25">
      <c r="A1158">
        <v>1157</v>
      </c>
      <c r="B1158">
        <v>8.5</v>
      </c>
      <c r="C1158">
        <v>0.18</v>
      </c>
      <c r="D1158">
        <v>0.51</v>
      </c>
      <c r="E1158">
        <v>1.75</v>
      </c>
      <c r="F1158">
        <v>7.0999999999999994E-2</v>
      </c>
      <c r="G1158">
        <v>45</v>
      </c>
      <c r="H1158">
        <v>88</v>
      </c>
      <c r="I1158">
        <v>0.99524000000000001</v>
      </c>
      <c r="J1158">
        <v>3.33</v>
      </c>
      <c r="K1158">
        <v>0.76</v>
      </c>
      <c r="L1158">
        <v>11.8</v>
      </c>
      <c r="M1158">
        <v>7</v>
      </c>
    </row>
    <row r="1159" spans="1:13" x14ac:dyDescent="0.25">
      <c r="A1159">
        <v>1158</v>
      </c>
      <c r="B1159">
        <v>5.0999999999999996</v>
      </c>
      <c r="C1159">
        <v>0.51</v>
      </c>
      <c r="D1159">
        <v>0.18</v>
      </c>
      <c r="E1159">
        <v>2.1</v>
      </c>
      <c r="F1159">
        <v>4.2000000000000003E-2</v>
      </c>
      <c r="G1159">
        <v>16</v>
      </c>
      <c r="H1159">
        <v>101</v>
      </c>
      <c r="I1159">
        <v>0.99239999999999995</v>
      </c>
      <c r="J1159">
        <v>3.46</v>
      </c>
      <c r="K1159">
        <v>0.87</v>
      </c>
      <c r="L1159">
        <v>12.9</v>
      </c>
      <c r="M1159">
        <v>7</v>
      </c>
    </row>
    <row r="1160" spans="1:13" x14ac:dyDescent="0.25">
      <c r="A1160">
        <v>1159</v>
      </c>
      <c r="B1160">
        <v>6.7</v>
      </c>
      <c r="C1160">
        <v>0.41</v>
      </c>
      <c r="D1160">
        <v>0.43</v>
      </c>
      <c r="E1160">
        <v>2.8</v>
      </c>
      <c r="F1160">
        <v>7.5999999999999998E-2</v>
      </c>
      <c r="G1160">
        <v>22</v>
      </c>
      <c r="H1160">
        <v>54</v>
      </c>
      <c r="I1160">
        <v>0.99572000000000005</v>
      </c>
      <c r="J1160">
        <v>3.42</v>
      </c>
      <c r="K1160">
        <v>1.1599999999999999</v>
      </c>
      <c r="L1160">
        <v>10.6</v>
      </c>
      <c r="M1160">
        <v>6</v>
      </c>
    </row>
    <row r="1161" spans="1:13" x14ac:dyDescent="0.25">
      <c r="A1161">
        <v>1160</v>
      </c>
      <c r="B1161">
        <v>10.199999999999999</v>
      </c>
      <c r="C1161">
        <v>0.41</v>
      </c>
      <c r="D1161">
        <v>0.43</v>
      </c>
      <c r="E1161">
        <v>2.2000000000000002</v>
      </c>
      <c r="F1161">
        <v>0.11</v>
      </c>
      <c r="G1161">
        <v>11</v>
      </c>
      <c r="H1161">
        <v>37</v>
      </c>
      <c r="I1161">
        <v>0.99727999999999895</v>
      </c>
      <c r="J1161">
        <v>3.16</v>
      </c>
      <c r="K1161">
        <v>0.67</v>
      </c>
      <c r="L1161">
        <v>10.8</v>
      </c>
      <c r="M1161">
        <v>5</v>
      </c>
    </row>
    <row r="1162" spans="1:13" x14ac:dyDescent="0.25">
      <c r="A1162">
        <v>1161</v>
      </c>
      <c r="B1162">
        <v>10.6</v>
      </c>
      <c r="C1162">
        <v>0.36</v>
      </c>
      <c r="D1162">
        <v>0.56999999999999995</v>
      </c>
      <c r="E1162">
        <v>2.2999999999999998</v>
      </c>
      <c r="F1162">
        <v>8.6999999999999994E-2</v>
      </c>
      <c r="G1162">
        <v>6</v>
      </c>
      <c r="H1162">
        <v>20</v>
      </c>
      <c r="I1162">
        <v>0.99675999999999998</v>
      </c>
      <c r="J1162">
        <v>3.14</v>
      </c>
      <c r="K1162">
        <v>0.72</v>
      </c>
      <c r="L1162">
        <v>11.1</v>
      </c>
      <c r="M1162">
        <v>7</v>
      </c>
    </row>
    <row r="1163" spans="1:13" x14ac:dyDescent="0.25">
      <c r="A1163">
        <v>1162</v>
      </c>
      <c r="B1163">
        <v>8.8000000000000007</v>
      </c>
      <c r="C1163">
        <v>0.45</v>
      </c>
      <c r="D1163">
        <v>0.43</v>
      </c>
      <c r="E1163">
        <v>1.4</v>
      </c>
      <c r="F1163">
        <v>7.5999999999999998E-2</v>
      </c>
      <c r="G1163">
        <v>12</v>
      </c>
      <c r="H1163">
        <v>21</v>
      </c>
      <c r="I1163">
        <v>0.99551000000000001</v>
      </c>
      <c r="J1163">
        <v>3.21</v>
      </c>
      <c r="K1163">
        <v>0.75</v>
      </c>
      <c r="L1163">
        <v>10.199999999999999</v>
      </c>
      <c r="M1163">
        <v>6</v>
      </c>
    </row>
    <row r="1164" spans="1:13" x14ac:dyDescent="0.25">
      <c r="A1164">
        <v>1163</v>
      </c>
      <c r="B1164">
        <v>8.5</v>
      </c>
      <c r="C1164">
        <v>0.32</v>
      </c>
      <c r="D1164">
        <v>0.42</v>
      </c>
      <c r="E1164">
        <v>2.2999999999999998</v>
      </c>
      <c r="F1164">
        <v>7.4999999999999997E-2</v>
      </c>
      <c r="G1164">
        <v>12</v>
      </c>
      <c r="H1164">
        <v>19</v>
      </c>
      <c r="I1164">
        <v>0.99434</v>
      </c>
      <c r="J1164">
        <v>3.14</v>
      </c>
      <c r="K1164">
        <v>0.71</v>
      </c>
      <c r="L1164">
        <v>11.8</v>
      </c>
      <c r="M1164">
        <v>7</v>
      </c>
    </row>
    <row r="1165" spans="1:13" x14ac:dyDescent="0.25">
      <c r="A1165">
        <v>1164</v>
      </c>
      <c r="B1165">
        <v>9</v>
      </c>
      <c r="C1165">
        <v>0.78500000000000003</v>
      </c>
      <c r="D1165">
        <v>0.24</v>
      </c>
      <c r="E1165">
        <v>1.7</v>
      </c>
      <c r="F1165">
        <v>7.8E-2</v>
      </c>
      <c r="G1165">
        <v>10</v>
      </c>
      <c r="H1165">
        <v>21</v>
      </c>
      <c r="I1165">
        <v>0.99692000000000003</v>
      </c>
      <c r="J1165">
        <v>3.29</v>
      </c>
      <c r="K1165">
        <v>0.67</v>
      </c>
      <c r="L1165">
        <v>10</v>
      </c>
      <c r="M1165">
        <v>5</v>
      </c>
    </row>
    <row r="1166" spans="1:13" x14ac:dyDescent="0.25">
      <c r="A1166">
        <v>1165</v>
      </c>
      <c r="B1166">
        <v>9</v>
      </c>
      <c r="C1166">
        <v>0.78500000000000003</v>
      </c>
      <c r="D1166">
        <v>0.24</v>
      </c>
      <c r="E1166">
        <v>1.7</v>
      </c>
      <c r="F1166">
        <v>7.8E-2</v>
      </c>
      <c r="G1166">
        <v>10</v>
      </c>
      <c r="H1166">
        <v>21</v>
      </c>
      <c r="I1166">
        <v>0.99692000000000003</v>
      </c>
      <c r="J1166">
        <v>3.29</v>
      </c>
      <c r="K1166">
        <v>0.67</v>
      </c>
      <c r="L1166">
        <v>10</v>
      </c>
      <c r="M1166">
        <v>5</v>
      </c>
    </row>
    <row r="1167" spans="1:13" x14ac:dyDescent="0.25">
      <c r="A1167">
        <v>1166</v>
      </c>
      <c r="B1167">
        <v>8.5</v>
      </c>
      <c r="C1167">
        <v>0.44</v>
      </c>
      <c r="D1167">
        <v>0.5</v>
      </c>
      <c r="E1167">
        <v>1.9</v>
      </c>
      <c r="F1167">
        <v>0.36899999999999999</v>
      </c>
      <c r="G1167">
        <v>15</v>
      </c>
      <c r="H1167">
        <v>38</v>
      </c>
      <c r="I1167">
        <v>0.99634</v>
      </c>
      <c r="J1167">
        <v>3.01</v>
      </c>
      <c r="K1167">
        <v>1.1000000000000001</v>
      </c>
      <c r="L1167">
        <v>9.4</v>
      </c>
      <c r="M1167">
        <v>5</v>
      </c>
    </row>
    <row r="1168" spans="1:13" x14ac:dyDescent="0.25">
      <c r="A1168">
        <v>1167</v>
      </c>
      <c r="B1168">
        <v>9.9</v>
      </c>
      <c r="C1168">
        <v>0.54</v>
      </c>
      <c r="D1168">
        <v>0.26</v>
      </c>
      <c r="E1168">
        <v>2</v>
      </c>
      <c r="F1168">
        <v>0.111</v>
      </c>
      <c r="G1168">
        <v>7</v>
      </c>
      <c r="H1168">
        <v>60</v>
      </c>
      <c r="I1168">
        <v>0.99708999999999903</v>
      </c>
      <c r="J1168">
        <v>2.94</v>
      </c>
      <c r="K1168">
        <v>0.98</v>
      </c>
      <c r="L1168">
        <v>10.199999999999999</v>
      </c>
      <c r="M1168">
        <v>5</v>
      </c>
    </row>
    <row r="1169" spans="1:13" x14ac:dyDescent="0.25">
      <c r="A1169">
        <v>1168</v>
      </c>
      <c r="B1169">
        <v>8.1999999999999993</v>
      </c>
      <c r="C1169">
        <v>0.33</v>
      </c>
      <c r="D1169">
        <v>0.39</v>
      </c>
      <c r="E1169">
        <v>2.5</v>
      </c>
      <c r="F1169">
        <v>7.3999999999999996E-2</v>
      </c>
      <c r="G1169">
        <v>29</v>
      </c>
      <c r="H1169">
        <v>48</v>
      </c>
      <c r="I1169">
        <v>0.99527999999999905</v>
      </c>
      <c r="J1169">
        <v>3.32</v>
      </c>
      <c r="K1169">
        <v>0.88</v>
      </c>
      <c r="L1169">
        <v>12.4</v>
      </c>
      <c r="M1169">
        <v>7</v>
      </c>
    </row>
    <row r="1170" spans="1:13" x14ac:dyDescent="0.25">
      <c r="A1170">
        <v>1169</v>
      </c>
      <c r="B1170">
        <v>6.5</v>
      </c>
      <c r="C1170">
        <v>0.34</v>
      </c>
      <c r="D1170">
        <v>0.27</v>
      </c>
      <c r="E1170">
        <v>2.8</v>
      </c>
      <c r="F1170">
        <v>6.7000000000000004E-2</v>
      </c>
      <c r="G1170">
        <v>8</v>
      </c>
      <c r="H1170">
        <v>44</v>
      </c>
      <c r="I1170">
        <v>0.99383999999999995</v>
      </c>
      <c r="J1170">
        <v>3.21</v>
      </c>
      <c r="K1170">
        <v>0.56000000000000005</v>
      </c>
      <c r="L1170">
        <v>12</v>
      </c>
      <c r="M1170">
        <v>6</v>
      </c>
    </row>
    <row r="1171" spans="1:13" x14ac:dyDescent="0.25">
      <c r="A1171">
        <v>1170</v>
      </c>
      <c r="B1171">
        <v>7.6</v>
      </c>
      <c r="C1171">
        <v>0.5</v>
      </c>
      <c r="D1171">
        <v>0.28999999999999998</v>
      </c>
      <c r="E1171">
        <v>2.2999999999999998</v>
      </c>
      <c r="F1171">
        <v>8.5999999999999993E-2</v>
      </c>
      <c r="G1171">
        <v>5</v>
      </c>
      <c r="H1171">
        <v>14</v>
      </c>
      <c r="I1171">
        <v>0.99502000000000002</v>
      </c>
      <c r="J1171">
        <v>3.32</v>
      </c>
      <c r="K1171">
        <v>0.62</v>
      </c>
      <c r="L1171">
        <v>11.5</v>
      </c>
      <c r="M1171">
        <v>6</v>
      </c>
    </row>
    <row r="1172" spans="1:13" x14ac:dyDescent="0.25">
      <c r="A1172">
        <v>1171</v>
      </c>
      <c r="B1172">
        <v>9.1999999999999993</v>
      </c>
      <c r="C1172">
        <v>0.36</v>
      </c>
      <c r="D1172">
        <v>0.34</v>
      </c>
      <c r="E1172">
        <v>1.6</v>
      </c>
      <c r="F1172">
        <v>6.2E-2</v>
      </c>
      <c r="G1172">
        <v>5</v>
      </c>
      <c r="H1172">
        <v>12</v>
      </c>
      <c r="I1172">
        <v>0.99666999999999994</v>
      </c>
      <c r="J1172">
        <v>3.2</v>
      </c>
      <c r="K1172">
        <v>0.67</v>
      </c>
      <c r="L1172">
        <v>10.5</v>
      </c>
      <c r="M1172">
        <v>6</v>
      </c>
    </row>
    <row r="1173" spans="1:13" x14ac:dyDescent="0.25">
      <c r="A1173">
        <v>1172</v>
      </c>
      <c r="B1173">
        <v>7.1</v>
      </c>
      <c r="C1173">
        <v>0.59</v>
      </c>
      <c r="D1173">
        <v>0</v>
      </c>
      <c r="E1173">
        <v>2.2000000000000002</v>
      </c>
      <c r="F1173">
        <v>7.8E-2</v>
      </c>
      <c r="G1173">
        <v>26</v>
      </c>
      <c r="H1173">
        <v>44</v>
      </c>
      <c r="I1173">
        <v>0.99521999999999999</v>
      </c>
      <c r="J1173">
        <v>3.42</v>
      </c>
      <c r="K1173">
        <v>0.68</v>
      </c>
      <c r="L1173">
        <v>10.8</v>
      </c>
      <c r="M1173">
        <v>6</v>
      </c>
    </row>
    <row r="1174" spans="1:13" x14ac:dyDescent="0.25">
      <c r="A1174">
        <v>1173</v>
      </c>
      <c r="B1174">
        <v>9.6999999999999993</v>
      </c>
      <c r="C1174">
        <v>0.42</v>
      </c>
      <c r="D1174">
        <v>0.46</v>
      </c>
      <c r="E1174">
        <v>2.1</v>
      </c>
      <c r="F1174">
        <v>7.3999999999999996E-2</v>
      </c>
      <c r="G1174">
        <v>5</v>
      </c>
      <c r="H1174">
        <v>16</v>
      </c>
      <c r="I1174">
        <v>0.99648999999999999</v>
      </c>
      <c r="J1174">
        <v>3.27</v>
      </c>
      <c r="K1174">
        <v>0.74</v>
      </c>
      <c r="L1174">
        <v>12.3</v>
      </c>
      <c r="M1174">
        <v>6</v>
      </c>
    </row>
    <row r="1175" spans="1:13" x14ac:dyDescent="0.25">
      <c r="A1175">
        <v>1174</v>
      </c>
      <c r="B1175">
        <v>7.6</v>
      </c>
      <c r="C1175">
        <v>0.36</v>
      </c>
      <c r="D1175">
        <v>0.31</v>
      </c>
      <c r="E1175">
        <v>1.7</v>
      </c>
      <c r="F1175">
        <v>7.9000000000000001E-2</v>
      </c>
      <c r="G1175">
        <v>26</v>
      </c>
      <c r="H1175">
        <v>65</v>
      </c>
      <c r="I1175">
        <v>0.99716000000000005</v>
      </c>
      <c r="J1175">
        <v>3.46</v>
      </c>
      <c r="K1175">
        <v>0.62</v>
      </c>
      <c r="L1175">
        <v>9.5</v>
      </c>
      <c r="M1175">
        <v>6</v>
      </c>
    </row>
    <row r="1176" spans="1:13" x14ac:dyDescent="0.25">
      <c r="A1176">
        <v>1175</v>
      </c>
      <c r="B1176">
        <v>7.6</v>
      </c>
      <c r="C1176">
        <v>0.36</v>
      </c>
      <c r="D1176">
        <v>0.31</v>
      </c>
      <c r="E1176">
        <v>1.7</v>
      </c>
      <c r="F1176">
        <v>7.9000000000000001E-2</v>
      </c>
      <c r="G1176">
        <v>26</v>
      </c>
      <c r="H1176">
        <v>65</v>
      </c>
      <c r="I1176">
        <v>0.99716000000000005</v>
      </c>
      <c r="J1176">
        <v>3.46</v>
      </c>
      <c r="K1176">
        <v>0.62</v>
      </c>
      <c r="L1176">
        <v>9.5</v>
      </c>
      <c r="M1176">
        <v>6</v>
      </c>
    </row>
    <row r="1177" spans="1:13" x14ac:dyDescent="0.25">
      <c r="A1177">
        <v>1176</v>
      </c>
      <c r="B1177">
        <v>6.5</v>
      </c>
      <c r="C1177">
        <v>0.61</v>
      </c>
      <c r="D1177">
        <v>0</v>
      </c>
      <c r="E1177">
        <v>2.2000000000000002</v>
      </c>
      <c r="F1177">
        <v>9.5000000000000001E-2</v>
      </c>
      <c r="G1177">
        <v>48</v>
      </c>
      <c r="H1177">
        <v>59</v>
      </c>
      <c r="I1177">
        <v>0.99541000000000002</v>
      </c>
      <c r="J1177">
        <v>3.61</v>
      </c>
      <c r="K1177">
        <v>0.7</v>
      </c>
      <c r="L1177">
        <v>11.5</v>
      </c>
      <c r="M1177">
        <v>6</v>
      </c>
    </row>
    <row r="1178" spans="1:13" x14ac:dyDescent="0.25">
      <c r="A1178">
        <v>1177</v>
      </c>
      <c r="B1178">
        <v>6.5</v>
      </c>
      <c r="C1178">
        <v>0.88</v>
      </c>
      <c r="D1178">
        <v>0.03</v>
      </c>
      <c r="E1178">
        <v>5.6</v>
      </c>
      <c r="F1178">
        <v>7.9000000000000001E-2</v>
      </c>
      <c r="G1178">
        <v>23</v>
      </c>
      <c r="H1178">
        <v>47</v>
      </c>
      <c r="I1178">
        <v>0.99572000000000005</v>
      </c>
      <c r="J1178">
        <v>3.58</v>
      </c>
      <c r="K1178">
        <v>0.5</v>
      </c>
      <c r="L1178">
        <v>11.2</v>
      </c>
      <c r="M1178">
        <v>4</v>
      </c>
    </row>
    <row r="1179" spans="1:13" x14ac:dyDescent="0.25">
      <c r="A1179">
        <v>1178</v>
      </c>
      <c r="B1179">
        <v>7.1</v>
      </c>
      <c r="C1179">
        <v>0.66</v>
      </c>
      <c r="D1179">
        <v>0</v>
      </c>
      <c r="E1179">
        <v>2.4</v>
      </c>
      <c r="F1179">
        <v>5.1999999999999998E-2</v>
      </c>
      <c r="G1179">
        <v>6</v>
      </c>
      <c r="H1179">
        <v>11</v>
      </c>
      <c r="I1179">
        <v>0.99317999999999995</v>
      </c>
      <c r="J1179">
        <v>3.35</v>
      </c>
      <c r="K1179">
        <v>0.66</v>
      </c>
      <c r="L1179">
        <v>12.7</v>
      </c>
      <c r="M1179">
        <v>7</v>
      </c>
    </row>
    <row r="1180" spans="1:13" x14ac:dyDescent="0.25">
      <c r="A1180">
        <v>1179</v>
      </c>
      <c r="B1180">
        <v>5.6</v>
      </c>
      <c r="C1180">
        <v>0.91500000000000004</v>
      </c>
      <c r="D1180">
        <v>0</v>
      </c>
      <c r="E1180">
        <v>2.1</v>
      </c>
      <c r="F1180">
        <v>4.0999999999999898E-2</v>
      </c>
      <c r="G1180">
        <v>17</v>
      </c>
      <c r="H1180">
        <v>78</v>
      </c>
      <c r="I1180">
        <v>0.99346000000000001</v>
      </c>
      <c r="J1180">
        <v>3.68</v>
      </c>
      <c r="K1180">
        <v>0.73</v>
      </c>
      <c r="L1180">
        <v>11.4</v>
      </c>
      <c r="M1180">
        <v>5</v>
      </c>
    </row>
    <row r="1181" spans="1:13" x14ac:dyDescent="0.25">
      <c r="A1181">
        <v>1180</v>
      </c>
      <c r="B1181">
        <v>8.1999999999999993</v>
      </c>
      <c r="C1181">
        <v>0.35</v>
      </c>
      <c r="D1181">
        <v>0.33</v>
      </c>
      <c r="E1181">
        <v>2.4</v>
      </c>
      <c r="F1181">
        <v>7.5999999999999998E-2</v>
      </c>
      <c r="G1181">
        <v>11</v>
      </c>
      <c r="H1181">
        <v>47</v>
      </c>
      <c r="I1181">
        <v>0.99598999999999904</v>
      </c>
      <c r="J1181">
        <v>3.27</v>
      </c>
      <c r="K1181">
        <v>0.81</v>
      </c>
      <c r="L1181">
        <v>11</v>
      </c>
      <c r="M1181">
        <v>6</v>
      </c>
    </row>
    <row r="1182" spans="1:13" x14ac:dyDescent="0.25">
      <c r="A1182">
        <v>1181</v>
      </c>
      <c r="B1182">
        <v>8.1999999999999993</v>
      </c>
      <c r="C1182">
        <v>0.35</v>
      </c>
      <c r="D1182">
        <v>0.33</v>
      </c>
      <c r="E1182">
        <v>2.4</v>
      </c>
      <c r="F1182">
        <v>7.5999999999999998E-2</v>
      </c>
      <c r="G1182">
        <v>11</v>
      </c>
      <c r="H1182">
        <v>47</v>
      </c>
      <c r="I1182">
        <v>0.99598999999999904</v>
      </c>
      <c r="J1182">
        <v>3.27</v>
      </c>
      <c r="K1182">
        <v>0.81</v>
      </c>
      <c r="L1182">
        <v>11</v>
      </c>
      <c r="M1182">
        <v>6</v>
      </c>
    </row>
    <row r="1183" spans="1:13" x14ac:dyDescent="0.25">
      <c r="A1183">
        <v>1182</v>
      </c>
      <c r="B1183">
        <v>9.8000000000000007</v>
      </c>
      <c r="C1183">
        <v>0.39</v>
      </c>
      <c r="D1183">
        <v>0.43</v>
      </c>
      <c r="E1183">
        <v>1.65</v>
      </c>
      <c r="F1183">
        <v>6.8000000000000005E-2</v>
      </c>
      <c r="G1183">
        <v>5</v>
      </c>
      <c r="H1183">
        <v>11</v>
      </c>
      <c r="I1183">
        <v>0.994779999999999</v>
      </c>
      <c r="J1183">
        <v>3.19</v>
      </c>
      <c r="K1183">
        <v>0.46</v>
      </c>
      <c r="L1183">
        <v>11.4</v>
      </c>
      <c r="M1183">
        <v>5</v>
      </c>
    </row>
    <row r="1184" spans="1:13" x14ac:dyDescent="0.25">
      <c r="A1184">
        <v>1183</v>
      </c>
      <c r="B1184">
        <v>10.199999999999999</v>
      </c>
      <c r="C1184">
        <v>0.4</v>
      </c>
      <c r="D1184">
        <v>0.4</v>
      </c>
      <c r="E1184">
        <v>2.5</v>
      </c>
      <c r="F1184">
        <v>6.8000000000000005E-2</v>
      </c>
      <c r="G1184">
        <v>41</v>
      </c>
      <c r="H1184">
        <v>54</v>
      </c>
      <c r="I1184">
        <v>0.99753999999999998</v>
      </c>
      <c r="J1184">
        <v>3.38</v>
      </c>
      <c r="K1184">
        <v>0.86</v>
      </c>
      <c r="L1184">
        <v>10.5</v>
      </c>
      <c r="M1184">
        <v>6</v>
      </c>
    </row>
    <row r="1185" spans="1:13" x14ac:dyDescent="0.25">
      <c r="A1185">
        <v>1184</v>
      </c>
      <c r="B1185">
        <v>6.8</v>
      </c>
      <c r="C1185">
        <v>0.66</v>
      </c>
      <c r="D1185">
        <v>7.0000000000000007E-2</v>
      </c>
      <c r="E1185">
        <v>1.6</v>
      </c>
      <c r="F1185">
        <v>7.0000000000000007E-2</v>
      </c>
      <c r="G1185">
        <v>16</v>
      </c>
      <c r="H1185">
        <v>61</v>
      </c>
      <c r="I1185">
        <v>0.99572000000000005</v>
      </c>
      <c r="J1185">
        <v>3.29</v>
      </c>
      <c r="K1185">
        <v>0.6</v>
      </c>
      <c r="L1185">
        <v>9.3000000000000007</v>
      </c>
      <c r="M1185">
        <v>5</v>
      </c>
    </row>
    <row r="1186" spans="1:13" x14ac:dyDescent="0.25">
      <c r="A1186">
        <v>1185</v>
      </c>
      <c r="B1186">
        <v>6.7</v>
      </c>
      <c r="C1186">
        <v>0.64</v>
      </c>
      <c r="D1186">
        <v>0.23</v>
      </c>
      <c r="E1186">
        <v>2.1</v>
      </c>
      <c r="F1186">
        <v>0.08</v>
      </c>
      <c r="G1186">
        <v>11</v>
      </c>
      <c r="H1186">
        <v>119</v>
      </c>
      <c r="I1186">
        <v>0.99537999999999904</v>
      </c>
      <c r="J1186">
        <v>3.36</v>
      </c>
      <c r="K1186">
        <v>0.7</v>
      </c>
      <c r="L1186">
        <v>10.9</v>
      </c>
      <c r="M1186">
        <v>5</v>
      </c>
    </row>
    <row r="1187" spans="1:13" x14ac:dyDescent="0.25">
      <c r="A1187">
        <v>1186</v>
      </c>
      <c r="B1187">
        <v>7</v>
      </c>
      <c r="C1187">
        <v>0.43</v>
      </c>
      <c r="D1187">
        <v>0.3</v>
      </c>
      <c r="E1187">
        <v>2</v>
      </c>
      <c r="F1187">
        <v>8.5000000000000006E-2</v>
      </c>
      <c r="G1187">
        <v>6</v>
      </c>
      <c r="H1187">
        <v>39</v>
      </c>
      <c r="I1187">
        <v>0.99346000000000001</v>
      </c>
      <c r="J1187">
        <v>3.33</v>
      </c>
      <c r="K1187">
        <v>0.46</v>
      </c>
      <c r="L1187">
        <v>11.9</v>
      </c>
      <c r="M1187">
        <v>6</v>
      </c>
    </row>
    <row r="1188" spans="1:13" x14ac:dyDescent="0.25">
      <c r="A1188">
        <v>1187</v>
      </c>
      <c r="B1188">
        <v>6.6</v>
      </c>
      <c r="C1188">
        <v>0.8</v>
      </c>
      <c r="D1188">
        <v>0.03</v>
      </c>
      <c r="E1188">
        <v>7.8</v>
      </c>
      <c r="F1188">
        <v>7.9000000000000001E-2</v>
      </c>
      <c r="G1188">
        <v>6</v>
      </c>
      <c r="H1188">
        <v>12</v>
      </c>
      <c r="I1188">
        <v>0.99629999999999996</v>
      </c>
      <c r="J1188">
        <v>3.52</v>
      </c>
      <c r="K1188">
        <v>0.5</v>
      </c>
      <c r="L1188">
        <v>12.2</v>
      </c>
      <c r="M1188">
        <v>5</v>
      </c>
    </row>
    <row r="1189" spans="1:13" x14ac:dyDescent="0.25">
      <c r="A1189">
        <v>1188</v>
      </c>
      <c r="B1189">
        <v>7</v>
      </c>
      <c r="C1189">
        <v>0.43</v>
      </c>
      <c r="D1189">
        <v>0.3</v>
      </c>
      <c r="E1189">
        <v>2</v>
      </c>
      <c r="F1189">
        <v>8.5000000000000006E-2</v>
      </c>
      <c r="G1189">
        <v>6</v>
      </c>
      <c r="H1189">
        <v>39</v>
      </c>
      <c r="I1189">
        <v>0.99346000000000001</v>
      </c>
      <c r="J1189">
        <v>3.33</v>
      </c>
      <c r="K1189">
        <v>0.46</v>
      </c>
      <c r="L1189">
        <v>11.9</v>
      </c>
      <c r="M1189">
        <v>6</v>
      </c>
    </row>
    <row r="1190" spans="1:13" x14ac:dyDescent="0.25">
      <c r="A1190">
        <v>1189</v>
      </c>
      <c r="B1190">
        <v>6.7</v>
      </c>
      <c r="C1190">
        <v>0.64</v>
      </c>
      <c r="D1190">
        <v>0.23</v>
      </c>
      <c r="E1190">
        <v>2.1</v>
      </c>
      <c r="F1190">
        <v>0.08</v>
      </c>
      <c r="G1190">
        <v>11</v>
      </c>
      <c r="H1190">
        <v>119</v>
      </c>
      <c r="I1190">
        <v>0.99537999999999904</v>
      </c>
      <c r="J1190">
        <v>3.36</v>
      </c>
      <c r="K1190">
        <v>0.7</v>
      </c>
      <c r="L1190">
        <v>10.9</v>
      </c>
      <c r="M1190">
        <v>5</v>
      </c>
    </row>
    <row r="1191" spans="1:13" x14ac:dyDescent="0.25">
      <c r="A1191">
        <v>1190</v>
      </c>
      <c r="B1191">
        <v>8.8000000000000007</v>
      </c>
      <c r="C1191">
        <v>0.95499999999999996</v>
      </c>
      <c r="D1191">
        <v>0.05</v>
      </c>
      <c r="E1191">
        <v>1.8</v>
      </c>
      <c r="F1191">
        <v>7.4999999999999997E-2</v>
      </c>
      <c r="G1191">
        <v>5</v>
      </c>
      <c r="H1191">
        <v>19</v>
      </c>
      <c r="I1191">
        <v>0.99616000000000005</v>
      </c>
      <c r="J1191">
        <v>3.3</v>
      </c>
      <c r="K1191">
        <v>0.44</v>
      </c>
      <c r="L1191">
        <v>9.6</v>
      </c>
      <c r="M1191">
        <v>4</v>
      </c>
    </row>
    <row r="1192" spans="1:13" x14ac:dyDescent="0.25">
      <c r="A1192">
        <v>1191</v>
      </c>
      <c r="B1192">
        <v>9.1</v>
      </c>
      <c r="C1192">
        <v>0.4</v>
      </c>
      <c r="D1192">
        <v>0.56999999999999995</v>
      </c>
      <c r="E1192">
        <v>4.5999999999999996</v>
      </c>
      <c r="F1192">
        <v>0.08</v>
      </c>
      <c r="G1192">
        <v>6</v>
      </c>
      <c r="H1192">
        <v>20</v>
      </c>
      <c r="I1192">
        <v>0.99651999999999996</v>
      </c>
      <c r="J1192">
        <v>3.28</v>
      </c>
      <c r="K1192">
        <v>0.56999999999999995</v>
      </c>
      <c r="L1192">
        <v>12.5</v>
      </c>
      <c r="M1192">
        <v>6</v>
      </c>
    </row>
    <row r="1193" spans="1:13" x14ac:dyDescent="0.25">
      <c r="A1193">
        <v>1192</v>
      </c>
      <c r="B1193">
        <v>6.5</v>
      </c>
      <c r="C1193">
        <v>0.88500000000000001</v>
      </c>
      <c r="D1193">
        <v>0</v>
      </c>
      <c r="E1193">
        <v>2.2999999999999998</v>
      </c>
      <c r="F1193">
        <v>0.16600000000000001</v>
      </c>
      <c r="G1193">
        <v>6</v>
      </c>
      <c r="H1193">
        <v>12</v>
      </c>
      <c r="I1193">
        <v>0.99551000000000001</v>
      </c>
      <c r="J1193">
        <v>3.56</v>
      </c>
      <c r="K1193">
        <v>0.51</v>
      </c>
      <c r="L1193">
        <v>10.8</v>
      </c>
      <c r="M1193">
        <v>5</v>
      </c>
    </row>
    <row r="1194" spans="1:13" x14ac:dyDescent="0.25">
      <c r="A1194">
        <v>1193</v>
      </c>
      <c r="B1194">
        <v>7.2</v>
      </c>
      <c r="C1194">
        <v>0.25</v>
      </c>
      <c r="D1194">
        <v>0.37</v>
      </c>
      <c r="E1194">
        <v>2.5</v>
      </c>
      <c r="F1194">
        <v>6.3E-2</v>
      </c>
      <c r="G1194">
        <v>11</v>
      </c>
      <c r="H1194">
        <v>41</v>
      </c>
      <c r="I1194">
        <v>0.99439</v>
      </c>
      <c r="J1194">
        <v>3.52</v>
      </c>
      <c r="K1194">
        <v>0.8</v>
      </c>
      <c r="L1194">
        <v>12.4</v>
      </c>
      <c r="M1194">
        <v>7</v>
      </c>
    </row>
    <row r="1195" spans="1:13" x14ac:dyDescent="0.25">
      <c r="A1195">
        <v>1194</v>
      </c>
      <c r="B1195">
        <v>6.4</v>
      </c>
      <c r="C1195">
        <v>0.88500000000000001</v>
      </c>
      <c r="D1195">
        <v>0</v>
      </c>
      <c r="E1195">
        <v>2.2999999999999998</v>
      </c>
      <c r="F1195">
        <v>0.16600000000000001</v>
      </c>
      <c r="G1195">
        <v>6</v>
      </c>
      <c r="H1195">
        <v>12</v>
      </c>
      <c r="I1195">
        <v>0.99551000000000001</v>
      </c>
      <c r="J1195">
        <v>3.56</v>
      </c>
      <c r="K1195">
        <v>0.51</v>
      </c>
      <c r="L1195">
        <v>10.8</v>
      </c>
      <c r="M1195">
        <v>5</v>
      </c>
    </row>
    <row r="1196" spans="1:13" x14ac:dyDescent="0.25">
      <c r="A1196">
        <v>1195</v>
      </c>
      <c r="B1196">
        <v>7</v>
      </c>
      <c r="C1196">
        <v>0.745</v>
      </c>
      <c r="D1196">
        <v>0.12</v>
      </c>
      <c r="E1196">
        <v>1.8</v>
      </c>
      <c r="F1196">
        <v>0.114</v>
      </c>
      <c r="G1196">
        <v>15</v>
      </c>
      <c r="H1196">
        <v>64</v>
      </c>
      <c r="I1196">
        <v>0.99587999999999899</v>
      </c>
      <c r="J1196">
        <v>3.22</v>
      </c>
      <c r="K1196">
        <v>0.59</v>
      </c>
      <c r="L1196">
        <v>9.5</v>
      </c>
      <c r="M1196">
        <v>6</v>
      </c>
    </row>
    <row r="1197" spans="1:13" x14ac:dyDescent="0.25">
      <c r="A1197">
        <v>1196</v>
      </c>
      <c r="B1197">
        <v>6.2</v>
      </c>
      <c r="C1197">
        <v>0.43</v>
      </c>
      <c r="D1197">
        <v>0.22</v>
      </c>
      <c r="E1197">
        <v>1.8</v>
      </c>
      <c r="F1197">
        <v>7.8E-2</v>
      </c>
      <c r="G1197">
        <v>21</v>
      </c>
      <c r="H1197">
        <v>56</v>
      </c>
      <c r="I1197">
        <v>0.99632999999999905</v>
      </c>
      <c r="J1197">
        <v>3.52</v>
      </c>
      <c r="K1197">
        <v>0.6</v>
      </c>
      <c r="L1197">
        <v>9.5</v>
      </c>
      <c r="M1197">
        <v>6</v>
      </c>
    </row>
    <row r="1198" spans="1:13" x14ac:dyDescent="0.25">
      <c r="A1198">
        <v>1197</v>
      </c>
      <c r="B1198">
        <v>7.9</v>
      </c>
      <c r="C1198">
        <v>0.57999999999999996</v>
      </c>
      <c r="D1198">
        <v>0.23</v>
      </c>
      <c r="E1198">
        <v>2.2999999999999998</v>
      </c>
      <c r="F1198">
        <v>7.5999999999999998E-2</v>
      </c>
      <c r="G1198">
        <v>23</v>
      </c>
      <c r="H1198">
        <v>94</v>
      </c>
      <c r="I1198">
        <v>0.99685999999999997</v>
      </c>
      <c r="J1198">
        <v>3.21</v>
      </c>
      <c r="K1198">
        <v>0.57999999999999996</v>
      </c>
      <c r="L1198">
        <v>9.5</v>
      </c>
      <c r="M1198">
        <v>6</v>
      </c>
    </row>
    <row r="1199" spans="1:13" x14ac:dyDescent="0.25">
      <c r="A1199">
        <v>1198</v>
      </c>
      <c r="B1199">
        <v>7.7</v>
      </c>
      <c r="C1199">
        <v>0.56999999999999995</v>
      </c>
      <c r="D1199">
        <v>0.21</v>
      </c>
      <c r="E1199">
        <v>1.5</v>
      </c>
      <c r="F1199">
        <v>6.9000000000000006E-2</v>
      </c>
      <c r="G1199">
        <v>4</v>
      </c>
      <c r="H1199">
        <v>9</v>
      </c>
      <c r="I1199">
        <v>0.99457999999999902</v>
      </c>
      <c r="J1199">
        <v>3.16</v>
      </c>
      <c r="K1199">
        <v>0.54</v>
      </c>
      <c r="L1199">
        <v>9.8000000000000007</v>
      </c>
      <c r="M1199">
        <v>6</v>
      </c>
    </row>
    <row r="1200" spans="1:13" x14ac:dyDescent="0.25">
      <c r="A1200">
        <v>1199</v>
      </c>
      <c r="B1200">
        <v>7.7</v>
      </c>
      <c r="C1200">
        <v>0.26</v>
      </c>
      <c r="D1200">
        <v>0.26</v>
      </c>
      <c r="E1200">
        <v>2</v>
      </c>
      <c r="F1200">
        <v>5.1999999999999998E-2</v>
      </c>
      <c r="G1200">
        <v>19</v>
      </c>
      <c r="H1200">
        <v>77</v>
      </c>
      <c r="I1200">
        <v>0.99509999999999998</v>
      </c>
      <c r="J1200">
        <v>3.15</v>
      </c>
      <c r="K1200">
        <v>0.79</v>
      </c>
      <c r="L1200">
        <v>10.9</v>
      </c>
      <c r="M1200">
        <v>6</v>
      </c>
    </row>
    <row r="1201" spans="1:13" x14ac:dyDescent="0.25">
      <c r="A1201">
        <v>1200</v>
      </c>
      <c r="B1201">
        <v>7.9</v>
      </c>
      <c r="C1201">
        <v>0.57999999999999996</v>
      </c>
      <c r="D1201">
        <v>0.23</v>
      </c>
      <c r="E1201">
        <v>2.2999999999999998</v>
      </c>
      <c r="F1201">
        <v>7.5999999999999998E-2</v>
      </c>
      <c r="G1201">
        <v>23</v>
      </c>
      <c r="H1201">
        <v>94</v>
      </c>
      <c r="I1201">
        <v>0.99685999999999997</v>
      </c>
      <c r="J1201">
        <v>3.21</v>
      </c>
      <c r="K1201">
        <v>0.57999999999999996</v>
      </c>
      <c r="L1201">
        <v>9.5</v>
      </c>
      <c r="M1201">
        <v>6</v>
      </c>
    </row>
    <row r="1202" spans="1:13" x14ac:dyDescent="0.25">
      <c r="A1202">
        <v>1201</v>
      </c>
      <c r="B1202">
        <v>7.7</v>
      </c>
      <c r="C1202">
        <v>0.56999999999999995</v>
      </c>
      <c r="D1202">
        <v>0.21</v>
      </c>
      <c r="E1202">
        <v>1.5</v>
      </c>
      <c r="F1202">
        <v>6.9000000000000006E-2</v>
      </c>
      <c r="G1202">
        <v>4</v>
      </c>
      <c r="H1202">
        <v>9</v>
      </c>
      <c r="I1202">
        <v>0.99457999999999902</v>
      </c>
      <c r="J1202">
        <v>3.16</v>
      </c>
      <c r="K1202">
        <v>0.54</v>
      </c>
      <c r="L1202">
        <v>9.8000000000000007</v>
      </c>
      <c r="M1202">
        <v>6</v>
      </c>
    </row>
    <row r="1203" spans="1:13" x14ac:dyDescent="0.25">
      <c r="A1203">
        <v>1202</v>
      </c>
      <c r="B1203">
        <v>7.9</v>
      </c>
      <c r="C1203">
        <v>0.34</v>
      </c>
      <c r="D1203">
        <v>0.36</v>
      </c>
      <c r="E1203">
        <v>1.9</v>
      </c>
      <c r="F1203">
        <v>6.5000000000000002E-2</v>
      </c>
      <c r="G1203">
        <v>5</v>
      </c>
      <c r="H1203">
        <v>10</v>
      </c>
      <c r="I1203">
        <v>0.99419000000000002</v>
      </c>
      <c r="J1203">
        <v>3.27</v>
      </c>
      <c r="K1203">
        <v>0.54</v>
      </c>
      <c r="L1203">
        <v>11.2</v>
      </c>
      <c r="M1203">
        <v>7</v>
      </c>
    </row>
    <row r="1204" spans="1:13" x14ac:dyDescent="0.25">
      <c r="A1204">
        <v>1203</v>
      </c>
      <c r="B1204">
        <v>8.6</v>
      </c>
      <c r="C1204">
        <v>0.42</v>
      </c>
      <c r="D1204">
        <v>0.39</v>
      </c>
      <c r="E1204">
        <v>1.8</v>
      </c>
      <c r="F1204">
        <v>6.8000000000000005E-2</v>
      </c>
      <c r="G1204">
        <v>6</v>
      </c>
      <c r="H1204">
        <v>12</v>
      </c>
      <c r="I1204">
        <v>0.99516000000000004</v>
      </c>
      <c r="J1204">
        <v>3.35</v>
      </c>
      <c r="K1204">
        <v>0.69</v>
      </c>
      <c r="L1204">
        <v>11.7</v>
      </c>
      <c r="M1204">
        <v>8</v>
      </c>
    </row>
    <row r="1205" spans="1:13" x14ac:dyDescent="0.25">
      <c r="A1205">
        <v>1204</v>
      </c>
      <c r="B1205">
        <v>9.9</v>
      </c>
      <c r="C1205">
        <v>0.74</v>
      </c>
      <c r="D1205">
        <v>0.19</v>
      </c>
      <c r="E1205">
        <v>5.8</v>
      </c>
      <c r="F1205">
        <v>0.111</v>
      </c>
      <c r="G1205">
        <v>33</v>
      </c>
      <c r="H1205">
        <v>76</v>
      </c>
      <c r="I1205">
        <v>0.998779999999999</v>
      </c>
      <c r="J1205">
        <v>3.14</v>
      </c>
      <c r="K1205">
        <v>0.55000000000000004</v>
      </c>
      <c r="L1205">
        <v>9.4</v>
      </c>
      <c r="M1205">
        <v>5</v>
      </c>
    </row>
    <row r="1206" spans="1:13" x14ac:dyDescent="0.25">
      <c r="A1206">
        <v>1205</v>
      </c>
      <c r="B1206">
        <v>7.2</v>
      </c>
      <c r="C1206">
        <v>0.36</v>
      </c>
      <c r="D1206">
        <v>0.46</v>
      </c>
      <c r="E1206">
        <v>2.1</v>
      </c>
      <c r="F1206">
        <v>7.3999999999999996E-2</v>
      </c>
      <c r="G1206">
        <v>24</v>
      </c>
      <c r="H1206">
        <v>44</v>
      </c>
      <c r="I1206">
        <v>0.99534</v>
      </c>
      <c r="J1206">
        <v>3.4</v>
      </c>
      <c r="K1206">
        <v>0.85</v>
      </c>
      <c r="L1206">
        <v>11</v>
      </c>
      <c r="M1206">
        <v>7</v>
      </c>
    </row>
    <row r="1207" spans="1:13" x14ac:dyDescent="0.25">
      <c r="A1207">
        <v>1206</v>
      </c>
      <c r="B1207">
        <v>7.2</v>
      </c>
      <c r="C1207">
        <v>0.36</v>
      </c>
      <c r="D1207">
        <v>0.46</v>
      </c>
      <c r="E1207">
        <v>2.1</v>
      </c>
      <c r="F1207">
        <v>7.3999999999999996E-2</v>
      </c>
      <c r="G1207">
        <v>24</v>
      </c>
      <c r="H1207">
        <v>44</v>
      </c>
      <c r="I1207">
        <v>0.99534</v>
      </c>
      <c r="J1207">
        <v>3.4</v>
      </c>
      <c r="K1207">
        <v>0.85</v>
      </c>
      <c r="L1207">
        <v>11</v>
      </c>
      <c r="M1207">
        <v>7</v>
      </c>
    </row>
    <row r="1208" spans="1:13" x14ac:dyDescent="0.25">
      <c r="A1208">
        <v>1207</v>
      </c>
      <c r="B1208">
        <v>7.2</v>
      </c>
      <c r="C1208">
        <v>0.36</v>
      </c>
      <c r="D1208">
        <v>0.46</v>
      </c>
      <c r="E1208">
        <v>2.1</v>
      </c>
      <c r="F1208">
        <v>7.3999999999999996E-2</v>
      </c>
      <c r="G1208">
        <v>24</v>
      </c>
      <c r="H1208">
        <v>44</v>
      </c>
      <c r="I1208">
        <v>0.99534</v>
      </c>
      <c r="J1208">
        <v>3.4</v>
      </c>
      <c r="K1208">
        <v>0.85</v>
      </c>
      <c r="L1208">
        <v>11</v>
      </c>
      <c r="M1208">
        <v>7</v>
      </c>
    </row>
    <row r="1209" spans="1:13" x14ac:dyDescent="0.25">
      <c r="A1209">
        <v>1208</v>
      </c>
      <c r="B1209">
        <v>9.9</v>
      </c>
      <c r="C1209">
        <v>0.72</v>
      </c>
      <c r="D1209">
        <v>0.55000000000000004</v>
      </c>
      <c r="E1209">
        <v>1.7</v>
      </c>
      <c r="F1209">
        <v>0.13600000000000001</v>
      </c>
      <c r="G1209">
        <v>24</v>
      </c>
      <c r="H1209">
        <v>52</v>
      </c>
      <c r="I1209">
        <v>0.99751999999999996</v>
      </c>
      <c r="J1209">
        <v>3.35</v>
      </c>
      <c r="K1209">
        <v>0.94</v>
      </c>
      <c r="L1209">
        <v>10</v>
      </c>
      <c r="M1209">
        <v>5</v>
      </c>
    </row>
    <row r="1210" spans="1:13" x14ac:dyDescent="0.25">
      <c r="A1210">
        <v>1209</v>
      </c>
      <c r="B1210">
        <v>7.2</v>
      </c>
      <c r="C1210">
        <v>0.36</v>
      </c>
      <c r="D1210">
        <v>0.46</v>
      </c>
      <c r="E1210">
        <v>2.1</v>
      </c>
      <c r="F1210">
        <v>7.3999999999999996E-2</v>
      </c>
      <c r="G1210">
        <v>24</v>
      </c>
      <c r="H1210">
        <v>44</v>
      </c>
      <c r="I1210">
        <v>0.99534</v>
      </c>
      <c r="J1210">
        <v>3.4</v>
      </c>
      <c r="K1210">
        <v>0.85</v>
      </c>
      <c r="L1210">
        <v>11</v>
      </c>
      <c r="M1210">
        <v>7</v>
      </c>
    </row>
    <row r="1211" spans="1:13" x14ac:dyDescent="0.25">
      <c r="A1211">
        <v>1210</v>
      </c>
      <c r="B1211">
        <v>6.2</v>
      </c>
      <c r="C1211">
        <v>0.39</v>
      </c>
      <c r="D1211">
        <v>0.43</v>
      </c>
      <c r="E1211">
        <v>2</v>
      </c>
      <c r="F1211">
        <v>7.0999999999999994E-2</v>
      </c>
      <c r="G1211">
        <v>14</v>
      </c>
      <c r="H1211">
        <v>24</v>
      </c>
      <c r="I1211">
        <v>0.99427999999999905</v>
      </c>
      <c r="J1211">
        <v>3.45</v>
      </c>
      <c r="K1211">
        <v>0.87</v>
      </c>
      <c r="L1211">
        <v>11.2</v>
      </c>
      <c r="M1211">
        <v>7</v>
      </c>
    </row>
    <row r="1212" spans="1:13" x14ac:dyDescent="0.25">
      <c r="A1212">
        <v>1211</v>
      </c>
      <c r="B1212">
        <v>6.8</v>
      </c>
      <c r="C1212">
        <v>0.65</v>
      </c>
      <c r="D1212">
        <v>0.02</v>
      </c>
      <c r="E1212">
        <v>2.1</v>
      </c>
      <c r="F1212">
        <v>7.8E-2</v>
      </c>
      <c r="G1212">
        <v>8</v>
      </c>
      <c r="H1212">
        <v>15</v>
      </c>
      <c r="I1212">
        <v>0.99497999999999998</v>
      </c>
      <c r="J1212">
        <v>3.35</v>
      </c>
      <c r="K1212">
        <v>0.62</v>
      </c>
      <c r="L1212">
        <v>10.4</v>
      </c>
      <c r="M1212">
        <v>6</v>
      </c>
    </row>
    <row r="1213" spans="1:13" x14ac:dyDescent="0.25">
      <c r="A1213">
        <v>1212</v>
      </c>
      <c r="B1213">
        <v>6.6</v>
      </c>
      <c r="C1213">
        <v>0.44</v>
      </c>
      <c r="D1213">
        <v>0.15</v>
      </c>
      <c r="E1213">
        <v>2.1</v>
      </c>
      <c r="F1213">
        <v>7.5999999999999998E-2</v>
      </c>
      <c r="G1213">
        <v>22</v>
      </c>
      <c r="H1213">
        <v>53</v>
      </c>
      <c r="I1213">
        <v>0.99570000000000003</v>
      </c>
      <c r="J1213">
        <v>3.32</v>
      </c>
      <c r="K1213">
        <v>0.62</v>
      </c>
      <c r="L1213">
        <v>9.3000000000000007</v>
      </c>
      <c r="M1213">
        <v>5</v>
      </c>
    </row>
    <row r="1214" spans="1:13" x14ac:dyDescent="0.25">
      <c r="A1214">
        <v>1213</v>
      </c>
      <c r="B1214">
        <v>6.8</v>
      </c>
      <c r="C1214">
        <v>0.65</v>
      </c>
      <c r="D1214">
        <v>0.02</v>
      </c>
      <c r="E1214">
        <v>2.1</v>
      </c>
      <c r="F1214">
        <v>7.8E-2</v>
      </c>
      <c r="G1214">
        <v>8</v>
      </c>
      <c r="H1214">
        <v>15</v>
      </c>
      <c r="I1214">
        <v>0.99497999999999998</v>
      </c>
      <c r="J1214">
        <v>3.35</v>
      </c>
      <c r="K1214">
        <v>0.62</v>
      </c>
      <c r="L1214">
        <v>10.4</v>
      </c>
      <c r="M1214">
        <v>6</v>
      </c>
    </row>
    <row r="1215" spans="1:13" x14ac:dyDescent="0.25">
      <c r="A1215">
        <v>1214</v>
      </c>
      <c r="B1215">
        <v>9.6</v>
      </c>
      <c r="C1215">
        <v>0.38</v>
      </c>
      <c r="D1215">
        <v>0.42</v>
      </c>
      <c r="E1215">
        <v>1.9</v>
      </c>
      <c r="F1215">
        <v>7.0999999999999994E-2</v>
      </c>
      <c r="G1215">
        <v>5</v>
      </c>
      <c r="H1215">
        <v>13</v>
      </c>
      <c r="I1215">
        <v>0.99658999999999998</v>
      </c>
      <c r="J1215">
        <v>3.15</v>
      </c>
      <c r="K1215">
        <v>0.75</v>
      </c>
      <c r="L1215">
        <v>10.5</v>
      </c>
      <c r="M1215">
        <v>6</v>
      </c>
    </row>
    <row r="1216" spans="1:13" x14ac:dyDescent="0.25">
      <c r="A1216">
        <v>1215</v>
      </c>
      <c r="B1216">
        <v>10.199999999999999</v>
      </c>
      <c r="C1216">
        <v>0.33</v>
      </c>
      <c r="D1216">
        <v>0.46</v>
      </c>
      <c r="E1216">
        <v>1.9</v>
      </c>
      <c r="F1216">
        <v>8.1000000000000003E-2</v>
      </c>
      <c r="G1216">
        <v>6</v>
      </c>
      <c r="H1216">
        <v>9</v>
      </c>
      <c r="I1216">
        <v>0.99627999999999906</v>
      </c>
      <c r="J1216">
        <v>3.1</v>
      </c>
      <c r="K1216">
        <v>0.48</v>
      </c>
      <c r="L1216">
        <v>10.4</v>
      </c>
      <c r="M1216">
        <v>6</v>
      </c>
    </row>
    <row r="1217" spans="1:13" x14ac:dyDescent="0.25">
      <c r="A1217">
        <v>1216</v>
      </c>
      <c r="B1217">
        <v>8.8000000000000007</v>
      </c>
      <c r="C1217">
        <v>0.27</v>
      </c>
      <c r="D1217">
        <v>0.46</v>
      </c>
      <c r="E1217">
        <v>2.1</v>
      </c>
      <c r="F1217">
        <v>9.5000000000000001E-2</v>
      </c>
      <c r="G1217">
        <v>20</v>
      </c>
      <c r="H1217">
        <v>29</v>
      </c>
      <c r="I1217">
        <v>0.99487999999999899</v>
      </c>
      <c r="J1217">
        <v>3.26</v>
      </c>
      <c r="K1217">
        <v>0.56000000000000005</v>
      </c>
      <c r="L1217">
        <v>11.3</v>
      </c>
      <c r="M1217">
        <v>6</v>
      </c>
    </row>
    <row r="1218" spans="1:13" x14ac:dyDescent="0.25">
      <c r="A1218">
        <v>1217</v>
      </c>
      <c r="B1218">
        <v>7.9</v>
      </c>
      <c r="C1218">
        <v>0.56999999999999995</v>
      </c>
      <c r="D1218">
        <v>0.31</v>
      </c>
      <c r="E1218">
        <v>2</v>
      </c>
      <c r="F1218">
        <v>7.9000000000000001E-2</v>
      </c>
      <c r="G1218">
        <v>10</v>
      </c>
      <c r="H1218">
        <v>79</v>
      </c>
      <c r="I1218">
        <v>0.99677000000000004</v>
      </c>
      <c r="J1218">
        <v>3.29</v>
      </c>
      <c r="K1218">
        <v>0.69</v>
      </c>
      <c r="L1218">
        <v>9.5</v>
      </c>
      <c r="M1218">
        <v>6</v>
      </c>
    </row>
    <row r="1219" spans="1:13" x14ac:dyDescent="0.25">
      <c r="A1219">
        <v>1218</v>
      </c>
      <c r="B1219">
        <v>8.1999999999999993</v>
      </c>
      <c r="C1219">
        <v>0.34</v>
      </c>
      <c r="D1219">
        <v>0.37</v>
      </c>
      <c r="E1219">
        <v>1.9</v>
      </c>
      <c r="F1219">
        <v>5.7000000000000002E-2</v>
      </c>
      <c r="G1219">
        <v>43</v>
      </c>
      <c r="H1219">
        <v>74</v>
      </c>
      <c r="I1219">
        <v>0.99407999999999996</v>
      </c>
      <c r="J1219">
        <v>3.23</v>
      </c>
      <c r="K1219">
        <v>0.81</v>
      </c>
      <c r="L1219">
        <v>12</v>
      </c>
      <c r="M1219">
        <v>6</v>
      </c>
    </row>
    <row r="1220" spans="1:13" x14ac:dyDescent="0.25">
      <c r="A1220">
        <v>1219</v>
      </c>
      <c r="B1220">
        <v>8.1999999999999993</v>
      </c>
      <c r="C1220">
        <v>0.4</v>
      </c>
      <c r="D1220">
        <v>0.31</v>
      </c>
      <c r="E1220">
        <v>1.9</v>
      </c>
      <c r="F1220">
        <v>8.1999999999999906E-2</v>
      </c>
      <c r="G1220">
        <v>8</v>
      </c>
      <c r="H1220">
        <v>24</v>
      </c>
      <c r="I1220">
        <v>0.996</v>
      </c>
      <c r="J1220">
        <v>3.24</v>
      </c>
      <c r="K1220">
        <v>0.69</v>
      </c>
      <c r="L1220">
        <v>10.6</v>
      </c>
      <c r="M1220">
        <v>6</v>
      </c>
    </row>
    <row r="1221" spans="1:13" x14ac:dyDescent="0.25">
      <c r="A1221">
        <v>1220</v>
      </c>
      <c r="B1221">
        <v>9</v>
      </c>
      <c r="C1221">
        <v>0.39</v>
      </c>
      <c r="D1221">
        <v>0.4</v>
      </c>
      <c r="E1221">
        <v>1.3</v>
      </c>
      <c r="F1221">
        <v>4.3999999999999997E-2</v>
      </c>
      <c r="G1221">
        <v>25</v>
      </c>
      <c r="H1221">
        <v>50</v>
      </c>
      <c r="I1221">
        <v>0.994779999999999</v>
      </c>
      <c r="J1221">
        <v>3.2</v>
      </c>
      <c r="K1221">
        <v>0.83</v>
      </c>
      <c r="L1221">
        <v>10.9</v>
      </c>
      <c r="M1221">
        <v>6</v>
      </c>
    </row>
    <row r="1222" spans="1:13" x14ac:dyDescent="0.25">
      <c r="A1222">
        <v>1221</v>
      </c>
      <c r="B1222">
        <v>10.9</v>
      </c>
      <c r="C1222">
        <v>0.32</v>
      </c>
      <c r="D1222">
        <v>0.52</v>
      </c>
      <c r="E1222">
        <v>1.8</v>
      </c>
      <c r="F1222">
        <v>0.13200000000000001</v>
      </c>
      <c r="G1222">
        <v>17</v>
      </c>
      <c r="H1222">
        <v>44</v>
      </c>
      <c r="I1222">
        <v>0.99734</v>
      </c>
      <c r="J1222">
        <v>3.28</v>
      </c>
      <c r="K1222">
        <v>0.77</v>
      </c>
      <c r="L1222">
        <v>11.5</v>
      </c>
      <c r="M1222">
        <v>6</v>
      </c>
    </row>
    <row r="1223" spans="1:13" x14ac:dyDescent="0.25">
      <c r="A1223">
        <v>1222</v>
      </c>
      <c r="B1223">
        <v>10.9</v>
      </c>
      <c r="C1223">
        <v>0.32</v>
      </c>
      <c r="D1223">
        <v>0.52</v>
      </c>
      <c r="E1223">
        <v>1.8</v>
      </c>
      <c r="F1223">
        <v>0.13200000000000001</v>
      </c>
      <c r="G1223">
        <v>17</v>
      </c>
      <c r="H1223">
        <v>44</v>
      </c>
      <c r="I1223">
        <v>0.99734</v>
      </c>
      <c r="J1223">
        <v>3.28</v>
      </c>
      <c r="K1223">
        <v>0.77</v>
      </c>
      <c r="L1223">
        <v>11.5</v>
      </c>
      <c r="M1223">
        <v>6</v>
      </c>
    </row>
    <row r="1224" spans="1:13" x14ac:dyDescent="0.25">
      <c r="A1224">
        <v>1223</v>
      </c>
      <c r="B1224">
        <v>8.1</v>
      </c>
      <c r="C1224">
        <v>0.53</v>
      </c>
      <c r="D1224">
        <v>0.22</v>
      </c>
      <c r="E1224">
        <v>2.2000000000000002</v>
      </c>
      <c r="F1224">
        <v>7.8E-2</v>
      </c>
      <c r="G1224">
        <v>33</v>
      </c>
      <c r="H1224">
        <v>89</v>
      </c>
      <c r="I1224">
        <v>0.996779999999999</v>
      </c>
      <c r="J1224">
        <v>3.26</v>
      </c>
      <c r="K1224">
        <v>0.46</v>
      </c>
      <c r="L1224">
        <v>9.6</v>
      </c>
      <c r="M1224">
        <v>6</v>
      </c>
    </row>
    <row r="1225" spans="1:13" x14ac:dyDescent="0.25">
      <c r="A1225">
        <v>1224</v>
      </c>
      <c r="B1225">
        <v>10.5</v>
      </c>
      <c r="C1225">
        <v>0.36</v>
      </c>
      <c r="D1225">
        <v>0.47</v>
      </c>
      <c r="E1225">
        <v>2.2000000000000002</v>
      </c>
      <c r="F1225">
        <v>7.3999999999999996E-2</v>
      </c>
      <c r="G1225">
        <v>9</v>
      </c>
      <c r="H1225">
        <v>23</v>
      </c>
      <c r="I1225">
        <v>0.99637999999999904</v>
      </c>
      <c r="J1225">
        <v>3.23</v>
      </c>
      <c r="K1225">
        <v>0.76</v>
      </c>
      <c r="L1225">
        <v>12</v>
      </c>
      <c r="M1225">
        <v>6</v>
      </c>
    </row>
    <row r="1226" spans="1:13" x14ac:dyDescent="0.25">
      <c r="A1226">
        <v>1225</v>
      </c>
      <c r="B1226">
        <v>12.6</v>
      </c>
      <c r="C1226">
        <v>0.39</v>
      </c>
      <c r="D1226">
        <v>0.49</v>
      </c>
      <c r="E1226">
        <v>2.5</v>
      </c>
      <c r="F1226">
        <v>0.08</v>
      </c>
      <c r="G1226">
        <v>8</v>
      </c>
      <c r="H1226">
        <v>20</v>
      </c>
      <c r="I1226">
        <v>0.99919999999999998</v>
      </c>
      <c r="J1226">
        <v>3.07</v>
      </c>
      <c r="K1226">
        <v>0.82</v>
      </c>
      <c r="L1226">
        <v>10.3</v>
      </c>
      <c r="M1226">
        <v>6</v>
      </c>
    </row>
    <row r="1227" spans="1:13" x14ac:dyDescent="0.25">
      <c r="A1227">
        <v>1226</v>
      </c>
      <c r="B1227">
        <v>9.1999999999999993</v>
      </c>
      <c r="C1227">
        <v>0.46</v>
      </c>
      <c r="D1227">
        <v>0.23</v>
      </c>
      <c r="E1227">
        <v>2.6</v>
      </c>
      <c r="F1227">
        <v>9.0999999999999998E-2</v>
      </c>
      <c r="G1227">
        <v>18</v>
      </c>
      <c r="H1227">
        <v>77</v>
      </c>
      <c r="I1227">
        <v>0.99922</v>
      </c>
      <c r="J1227">
        <v>3.15</v>
      </c>
      <c r="K1227">
        <v>0.51</v>
      </c>
      <c r="L1227">
        <v>9.4</v>
      </c>
      <c r="M1227">
        <v>5</v>
      </c>
    </row>
    <row r="1228" spans="1:13" x14ac:dyDescent="0.25">
      <c r="A1228">
        <v>1227</v>
      </c>
      <c r="B1228">
        <v>7.5</v>
      </c>
      <c r="C1228">
        <v>0.57999999999999996</v>
      </c>
      <c r="D1228">
        <v>0.03</v>
      </c>
      <c r="E1228">
        <v>4.0999999999999996</v>
      </c>
      <c r="F1228">
        <v>0.08</v>
      </c>
      <c r="G1228">
        <v>27</v>
      </c>
      <c r="H1228">
        <v>46</v>
      </c>
      <c r="I1228">
        <v>0.99592000000000003</v>
      </c>
      <c r="J1228">
        <v>3.02</v>
      </c>
      <c r="K1228">
        <v>0.47</v>
      </c>
      <c r="L1228">
        <v>9.1999999999999993</v>
      </c>
      <c r="M1228">
        <v>5</v>
      </c>
    </row>
    <row r="1229" spans="1:13" x14ac:dyDescent="0.25">
      <c r="A1229">
        <v>1228</v>
      </c>
      <c r="B1229">
        <v>9</v>
      </c>
      <c r="C1229">
        <v>0.57999999999999996</v>
      </c>
      <c r="D1229">
        <v>0.25</v>
      </c>
      <c r="E1229">
        <v>2</v>
      </c>
      <c r="F1229">
        <v>0.104</v>
      </c>
      <c r="G1229">
        <v>8</v>
      </c>
      <c r="H1229">
        <v>21</v>
      </c>
      <c r="I1229">
        <v>0.99768999999999997</v>
      </c>
      <c r="J1229">
        <v>3.27</v>
      </c>
      <c r="K1229">
        <v>0.72</v>
      </c>
      <c r="L1229">
        <v>9.6</v>
      </c>
      <c r="M1229">
        <v>5</v>
      </c>
    </row>
    <row r="1230" spans="1:13" x14ac:dyDescent="0.25">
      <c r="A1230">
        <v>1229</v>
      </c>
      <c r="B1230">
        <v>5.0999999999999996</v>
      </c>
      <c r="C1230">
        <v>0.42</v>
      </c>
      <c r="D1230">
        <v>0</v>
      </c>
      <c r="E1230">
        <v>1.8</v>
      </c>
      <c r="F1230">
        <v>4.3999999999999997E-2</v>
      </c>
      <c r="G1230">
        <v>18</v>
      </c>
      <c r="H1230">
        <v>88</v>
      </c>
      <c r="I1230">
        <v>0.99156999999999995</v>
      </c>
      <c r="J1230">
        <v>3.68</v>
      </c>
      <c r="K1230">
        <v>0.73</v>
      </c>
      <c r="L1230">
        <v>13.6</v>
      </c>
      <c r="M1230">
        <v>7</v>
      </c>
    </row>
    <row r="1231" spans="1:13" x14ac:dyDescent="0.25">
      <c r="A1231">
        <v>1230</v>
      </c>
      <c r="B1231">
        <v>7.6</v>
      </c>
      <c r="C1231">
        <v>0.43</v>
      </c>
      <c r="D1231">
        <v>0.28999999999999998</v>
      </c>
      <c r="E1231">
        <v>2.1</v>
      </c>
      <c r="F1231">
        <v>7.4999999999999997E-2</v>
      </c>
      <c r="G1231">
        <v>19</v>
      </c>
      <c r="H1231">
        <v>66</v>
      </c>
      <c r="I1231">
        <v>0.99717999999999996</v>
      </c>
      <c r="J1231">
        <v>3.4</v>
      </c>
      <c r="K1231">
        <v>0.64</v>
      </c>
      <c r="L1231">
        <v>9.5</v>
      </c>
      <c r="M1231">
        <v>5</v>
      </c>
    </row>
    <row r="1232" spans="1:13" x14ac:dyDescent="0.25">
      <c r="A1232">
        <v>1231</v>
      </c>
      <c r="B1232">
        <v>7.7</v>
      </c>
      <c r="C1232">
        <v>0.18</v>
      </c>
      <c r="D1232">
        <v>0.34</v>
      </c>
      <c r="E1232">
        <v>2.7</v>
      </c>
      <c r="F1232">
        <v>6.6000000000000003E-2</v>
      </c>
      <c r="G1232">
        <v>15</v>
      </c>
      <c r="H1232">
        <v>58</v>
      </c>
      <c r="I1232">
        <v>0.99470000000000003</v>
      </c>
      <c r="J1232">
        <v>3.37</v>
      </c>
      <c r="K1232">
        <v>0.78</v>
      </c>
      <c r="L1232">
        <v>11.8</v>
      </c>
      <c r="M1232">
        <v>6</v>
      </c>
    </row>
    <row r="1233" spans="1:13" x14ac:dyDescent="0.25">
      <c r="A1233">
        <v>1232</v>
      </c>
      <c r="B1233">
        <v>7.8</v>
      </c>
      <c r="C1233">
        <v>0.81499999999999995</v>
      </c>
      <c r="D1233">
        <v>0.01</v>
      </c>
      <c r="E1233">
        <v>2.6</v>
      </c>
      <c r="F1233">
        <v>7.3999999999999996E-2</v>
      </c>
      <c r="G1233">
        <v>48</v>
      </c>
      <c r="H1233">
        <v>90</v>
      </c>
      <c r="I1233">
        <v>0.99621000000000004</v>
      </c>
      <c r="J1233">
        <v>3.38</v>
      </c>
      <c r="K1233">
        <v>0.62</v>
      </c>
      <c r="L1233">
        <v>10.8</v>
      </c>
      <c r="M1233">
        <v>5</v>
      </c>
    </row>
    <row r="1234" spans="1:13" x14ac:dyDescent="0.25">
      <c r="A1234">
        <v>1233</v>
      </c>
      <c r="B1234">
        <v>7.6</v>
      </c>
      <c r="C1234">
        <v>0.43</v>
      </c>
      <c r="D1234">
        <v>0.28999999999999998</v>
      </c>
      <c r="E1234">
        <v>2.1</v>
      </c>
      <c r="F1234">
        <v>7.4999999999999997E-2</v>
      </c>
      <c r="G1234">
        <v>19</v>
      </c>
      <c r="H1234">
        <v>66</v>
      </c>
      <c r="I1234">
        <v>0.99717999999999996</v>
      </c>
      <c r="J1234">
        <v>3.4</v>
      </c>
      <c r="K1234">
        <v>0.64</v>
      </c>
      <c r="L1234">
        <v>9.5</v>
      </c>
      <c r="M1234">
        <v>5</v>
      </c>
    </row>
    <row r="1235" spans="1:13" x14ac:dyDescent="0.25">
      <c r="A1235">
        <v>1234</v>
      </c>
      <c r="B1235">
        <v>10.199999999999999</v>
      </c>
      <c r="C1235">
        <v>0.23</v>
      </c>
      <c r="D1235">
        <v>0.37</v>
      </c>
      <c r="E1235">
        <v>2.2000000000000002</v>
      </c>
      <c r="F1235">
        <v>5.7000000000000002E-2</v>
      </c>
      <c r="G1235">
        <v>14</v>
      </c>
      <c r="H1235">
        <v>36</v>
      </c>
      <c r="I1235">
        <v>0.99613999999999903</v>
      </c>
      <c r="J1235">
        <v>3.23</v>
      </c>
      <c r="K1235">
        <v>0.49</v>
      </c>
      <c r="L1235">
        <v>9.3000000000000007</v>
      </c>
      <c r="M1235">
        <v>4</v>
      </c>
    </row>
    <row r="1236" spans="1:13" x14ac:dyDescent="0.25">
      <c r="A1236">
        <v>1235</v>
      </c>
      <c r="B1236">
        <v>7.1</v>
      </c>
      <c r="C1236">
        <v>0.75</v>
      </c>
      <c r="D1236">
        <v>0.01</v>
      </c>
      <c r="E1236">
        <v>2.2000000000000002</v>
      </c>
      <c r="F1236">
        <v>5.8999999999999997E-2</v>
      </c>
      <c r="G1236">
        <v>11</v>
      </c>
      <c r="H1236">
        <v>18</v>
      </c>
      <c r="I1236">
        <v>0.99241999999999997</v>
      </c>
      <c r="J1236">
        <v>3.39</v>
      </c>
      <c r="K1236">
        <v>0.4</v>
      </c>
      <c r="L1236">
        <v>12.8</v>
      </c>
      <c r="M1236">
        <v>6</v>
      </c>
    </row>
    <row r="1237" spans="1:13" x14ac:dyDescent="0.25">
      <c r="A1237">
        <v>1236</v>
      </c>
      <c r="B1237">
        <v>6</v>
      </c>
      <c r="C1237">
        <v>0.33</v>
      </c>
      <c r="D1237">
        <v>0.32</v>
      </c>
      <c r="E1237">
        <v>12.9</v>
      </c>
      <c r="F1237">
        <v>5.3999999999999999E-2</v>
      </c>
      <c r="G1237">
        <v>6</v>
      </c>
      <c r="H1237">
        <v>113</v>
      </c>
      <c r="I1237">
        <v>0.99572000000000005</v>
      </c>
      <c r="J1237">
        <v>3.3</v>
      </c>
      <c r="K1237">
        <v>0.56000000000000005</v>
      </c>
      <c r="L1237">
        <v>11.5</v>
      </c>
      <c r="M1237">
        <v>4</v>
      </c>
    </row>
    <row r="1238" spans="1:13" x14ac:dyDescent="0.25">
      <c r="A1238">
        <v>1237</v>
      </c>
      <c r="B1238">
        <v>7.8</v>
      </c>
      <c r="C1238">
        <v>0.55000000000000004</v>
      </c>
      <c r="D1238">
        <v>0</v>
      </c>
      <c r="E1238">
        <v>1.7</v>
      </c>
      <c r="F1238">
        <v>7.0000000000000007E-2</v>
      </c>
      <c r="G1238">
        <v>7</v>
      </c>
      <c r="H1238">
        <v>17</v>
      </c>
      <c r="I1238">
        <v>0.99658999999999998</v>
      </c>
      <c r="J1238">
        <v>3.26</v>
      </c>
      <c r="K1238">
        <v>0.64</v>
      </c>
      <c r="L1238">
        <v>9.4</v>
      </c>
      <c r="M1238">
        <v>6</v>
      </c>
    </row>
    <row r="1239" spans="1:13" x14ac:dyDescent="0.25">
      <c r="A1239">
        <v>1238</v>
      </c>
      <c r="B1239">
        <v>7.1</v>
      </c>
      <c r="C1239">
        <v>0.75</v>
      </c>
      <c r="D1239">
        <v>0.01</v>
      </c>
      <c r="E1239">
        <v>2.2000000000000002</v>
      </c>
      <c r="F1239">
        <v>5.8999999999999997E-2</v>
      </c>
      <c r="G1239">
        <v>11</v>
      </c>
      <c r="H1239">
        <v>18</v>
      </c>
      <c r="I1239">
        <v>0.99241999999999997</v>
      </c>
      <c r="J1239">
        <v>3.39</v>
      </c>
      <c r="K1239">
        <v>0.4</v>
      </c>
      <c r="L1239">
        <v>12.8</v>
      </c>
      <c r="M1239">
        <v>6</v>
      </c>
    </row>
    <row r="1240" spans="1:13" x14ac:dyDescent="0.25">
      <c r="A1240">
        <v>1239</v>
      </c>
      <c r="B1240">
        <v>8.1</v>
      </c>
      <c r="C1240">
        <v>0.73</v>
      </c>
      <c r="D1240">
        <v>0</v>
      </c>
      <c r="E1240">
        <v>2.5</v>
      </c>
      <c r="F1240">
        <v>8.1000000000000003E-2</v>
      </c>
      <c r="G1240">
        <v>12</v>
      </c>
      <c r="H1240">
        <v>24</v>
      </c>
      <c r="I1240">
        <v>0.99797999999999998</v>
      </c>
      <c r="J1240">
        <v>3.38</v>
      </c>
      <c r="K1240">
        <v>0.46</v>
      </c>
      <c r="L1240">
        <v>9.6</v>
      </c>
      <c r="M1240">
        <v>4</v>
      </c>
    </row>
    <row r="1241" spans="1:13" x14ac:dyDescent="0.25">
      <c r="A1241">
        <v>1240</v>
      </c>
      <c r="B1241">
        <v>6.5</v>
      </c>
      <c r="C1241">
        <v>0.67</v>
      </c>
      <c r="D1241">
        <v>0</v>
      </c>
      <c r="E1241">
        <v>4.3</v>
      </c>
      <c r="F1241">
        <v>5.7000000000000002E-2</v>
      </c>
      <c r="G1241">
        <v>11</v>
      </c>
      <c r="H1241">
        <v>20</v>
      </c>
      <c r="I1241">
        <v>0.99487999999999899</v>
      </c>
      <c r="J1241">
        <v>3.45</v>
      </c>
      <c r="K1241">
        <v>0.56000000000000005</v>
      </c>
      <c r="L1241">
        <v>11.8</v>
      </c>
      <c r="M1241">
        <v>4</v>
      </c>
    </row>
    <row r="1242" spans="1:13" x14ac:dyDescent="0.25">
      <c r="A1242">
        <v>1241</v>
      </c>
      <c r="B1242">
        <v>7.5</v>
      </c>
      <c r="C1242">
        <v>0.61</v>
      </c>
      <c r="D1242">
        <v>0.2</v>
      </c>
      <c r="E1242">
        <v>1.7</v>
      </c>
      <c r="F1242">
        <v>7.5999999999999998E-2</v>
      </c>
      <c r="G1242">
        <v>36</v>
      </c>
      <c r="H1242">
        <v>60</v>
      </c>
      <c r="I1242">
        <v>0.99493999999999905</v>
      </c>
      <c r="J1242">
        <v>3.1</v>
      </c>
      <c r="K1242">
        <v>0.4</v>
      </c>
      <c r="L1242">
        <v>9.3000000000000007</v>
      </c>
      <c r="M1242">
        <v>5</v>
      </c>
    </row>
    <row r="1243" spans="1:13" x14ac:dyDescent="0.25">
      <c r="A1243">
        <v>1242</v>
      </c>
      <c r="B1243">
        <v>9.8000000000000007</v>
      </c>
      <c r="C1243">
        <v>0.37</v>
      </c>
      <c r="D1243">
        <v>0.39</v>
      </c>
      <c r="E1243">
        <v>2.5</v>
      </c>
      <c r="F1243">
        <v>7.9000000000000001E-2</v>
      </c>
      <c r="G1243">
        <v>28</v>
      </c>
      <c r="H1243">
        <v>65</v>
      </c>
      <c r="I1243">
        <v>0.99729000000000001</v>
      </c>
      <c r="J1243">
        <v>3.16</v>
      </c>
      <c r="K1243">
        <v>0.59</v>
      </c>
      <c r="L1243">
        <v>9.8000000000000007</v>
      </c>
      <c r="M1243">
        <v>5</v>
      </c>
    </row>
    <row r="1244" spans="1:13" x14ac:dyDescent="0.25">
      <c r="A1244">
        <v>1243</v>
      </c>
      <c r="B1244">
        <v>9</v>
      </c>
      <c r="C1244">
        <v>0.4</v>
      </c>
      <c r="D1244">
        <v>0.41</v>
      </c>
      <c r="E1244">
        <v>2</v>
      </c>
      <c r="F1244">
        <v>5.7999999999999899E-2</v>
      </c>
      <c r="G1244">
        <v>15</v>
      </c>
      <c r="H1244">
        <v>40</v>
      </c>
      <c r="I1244">
        <v>0.99413999999999902</v>
      </c>
      <c r="J1244">
        <v>3.22</v>
      </c>
      <c r="K1244">
        <v>0.6</v>
      </c>
      <c r="L1244">
        <v>12.2</v>
      </c>
      <c r="M1244">
        <v>6</v>
      </c>
    </row>
    <row r="1245" spans="1:13" x14ac:dyDescent="0.25">
      <c r="A1245">
        <v>1244</v>
      </c>
      <c r="B1245">
        <v>8.3000000000000007</v>
      </c>
      <c r="C1245">
        <v>0.56000000000000005</v>
      </c>
      <c r="D1245">
        <v>0.22</v>
      </c>
      <c r="E1245">
        <v>2.4</v>
      </c>
      <c r="F1245">
        <v>8.1999999999999906E-2</v>
      </c>
      <c r="G1245">
        <v>10</v>
      </c>
      <c r="H1245">
        <v>86</v>
      </c>
      <c r="I1245">
        <v>0.99829999999999997</v>
      </c>
      <c r="J1245">
        <v>3.37</v>
      </c>
      <c r="K1245">
        <v>0.62</v>
      </c>
      <c r="L1245">
        <v>9.5</v>
      </c>
      <c r="M1245">
        <v>5</v>
      </c>
    </row>
    <row r="1246" spans="1:13" x14ac:dyDescent="0.25">
      <c r="A1246">
        <v>1245</v>
      </c>
      <c r="B1246">
        <v>5.9</v>
      </c>
      <c r="C1246">
        <v>0.28999999999999998</v>
      </c>
      <c r="D1246">
        <v>0.25</v>
      </c>
      <c r="E1246">
        <v>13.4</v>
      </c>
      <c r="F1246">
        <v>6.7000000000000004E-2</v>
      </c>
      <c r="G1246">
        <v>72</v>
      </c>
      <c r="H1246">
        <v>160</v>
      </c>
      <c r="I1246">
        <v>0.99721000000000004</v>
      </c>
      <c r="J1246">
        <v>3.33</v>
      </c>
      <c r="K1246">
        <v>0.54</v>
      </c>
      <c r="L1246">
        <v>10.3</v>
      </c>
      <c r="M1246">
        <v>6</v>
      </c>
    </row>
    <row r="1247" spans="1:13" x14ac:dyDescent="0.25">
      <c r="A1247">
        <v>1246</v>
      </c>
      <c r="B1247">
        <v>7.4</v>
      </c>
      <c r="C1247">
        <v>0.55000000000000004</v>
      </c>
      <c r="D1247">
        <v>0.19</v>
      </c>
      <c r="E1247">
        <v>1.8</v>
      </c>
      <c r="F1247">
        <v>8.1999999999999906E-2</v>
      </c>
      <c r="G1247">
        <v>15</v>
      </c>
      <c r="H1247">
        <v>34</v>
      </c>
      <c r="I1247">
        <v>0.99655000000000005</v>
      </c>
      <c r="J1247">
        <v>3.49</v>
      </c>
      <c r="K1247">
        <v>0.68</v>
      </c>
      <c r="L1247">
        <v>10.5</v>
      </c>
      <c r="M1247">
        <v>5</v>
      </c>
    </row>
    <row r="1248" spans="1:13" x14ac:dyDescent="0.25">
      <c r="A1248">
        <v>1247</v>
      </c>
      <c r="B1248">
        <v>7.4</v>
      </c>
      <c r="C1248">
        <v>0.74</v>
      </c>
      <c r="D1248">
        <v>7.0000000000000007E-2</v>
      </c>
      <c r="E1248">
        <v>1.7</v>
      </c>
      <c r="F1248">
        <v>8.5999999999999993E-2</v>
      </c>
      <c r="G1248">
        <v>15</v>
      </c>
      <c r="H1248">
        <v>48</v>
      </c>
      <c r="I1248">
        <v>0.99502000000000002</v>
      </c>
      <c r="J1248">
        <v>3.12</v>
      </c>
      <c r="K1248">
        <v>0.48</v>
      </c>
      <c r="L1248">
        <v>10</v>
      </c>
      <c r="M1248">
        <v>5</v>
      </c>
    </row>
    <row r="1249" spans="1:13" x14ac:dyDescent="0.25">
      <c r="A1249">
        <v>1248</v>
      </c>
      <c r="B1249">
        <v>7.4</v>
      </c>
      <c r="C1249">
        <v>0.55000000000000004</v>
      </c>
      <c r="D1249">
        <v>0.19</v>
      </c>
      <c r="E1249">
        <v>1.8</v>
      </c>
      <c r="F1249">
        <v>8.1999999999999906E-2</v>
      </c>
      <c r="G1249">
        <v>15</v>
      </c>
      <c r="H1249">
        <v>34</v>
      </c>
      <c r="I1249">
        <v>0.99655000000000005</v>
      </c>
      <c r="J1249">
        <v>3.49</v>
      </c>
      <c r="K1249">
        <v>0.68</v>
      </c>
      <c r="L1249">
        <v>10.5</v>
      </c>
      <c r="M1249">
        <v>5</v>
      </c>
    </row>
    <row r="1250" spans="1:13" x14ac:dyDescent="0.25">
      <c r="A1250">
        <v>1249</v>
      </c>
      <c r="B1250">
        <v>6.9</v>
      </c>
      <c r="C1250">
        <v>0.41</v>
      </c>
      <c r="D1250">
        <v>0.33</v>
      </c>
      <c r="E1250">
        <v>2.2000000000000002</v>
      </c>
      <c r="F1250">
        <v>8.1000000000000003E-2</v>
      </c>
      <c r="G1250">
        <v>22</v>
      </c>
      <c r="H1250">
        <v>36</v>
      </c>
      <c r="I1250">
        <v>0.99490000000000001</v>
      </c>
      <c r="J1250">
        <v>3.41</v>
      </c>
      <c r="K1250">
        <v>0.75</v>
      </c>
      <c r="L1250">
        <v>11.1</v>
      </c>
      <c r="M1250">
        <v>6</v>
      </c>
    </row>
    <row r="1251" spans="1:13" x14ac:dyDescent="0.25">
      <c r="A1251">
        <v>1250</v>
      </c>
      <c r="B1251">
        <v>7.1</v>
      </c>
      <c r="C1251">
        <v>0.6</v>
      </c>
      <c r="D1251">
        <v>0.01</v>
      </c>
      <c r="E1251">
        <v>2.2999999999999998</v>
      </c>
      <c r="F1251">
        <v>7.9000000000000001E-2</v>
      </c>
      <c r="G1251">
        <v>24</v>
      </c>
      <c r="H1251">
        <v>37</v>
      </c>
      <c r="I1251">
        <v>0.99513999999999903</v>
      </c>
      <c r="J1251">
        <v>3.4</v>
      </c>
      <c r="K1251">
        <v>0.61</v>
      </c>
      <c r="L1251">
        <v>10.9</v>
      </c>
      <c r="M1251">
        <v>6</v>
      </c>
    </row>
    <row r="1252" spans="1:13" x14ac:dyDescent="0.25">
      <c r="A1252">
        <v>1251</v>
      </c>
      <c r="B1252">
        <v>7.1</v>
      </c>
      <c r="C1252">
        <v>0.6</v>
      </c>
      <c r="D1252">
        <v>0.01</v>
      </c>
      <c r="E1252">
        <v>2.2999999999999998</v>
      </c>
      <c r="F1252">
        <v>7.9000000000000001E-2</v>
      </c>
      <c r="G1252">
        <v>24</v>
      </c>
      <c r="H1252">
        <v>37</v>
      </c>
      <c r="I1252">
        <v>0.99513999999999903</v>
      </c>
      <c r="J1252">
        <v>3.4</v>
      </c>
      <c r="K1252">
        <v>0.61</v>
      </c>
      <c r="L1252">
        <v>10.9</v>
      </c>
      <c r="M1252">
        <v>6</v>
      </c>
    </row>
    <row r="1253" spans="1:13" x14ac:dyDescent="0.25">
      <c r="A1253">
        <v>1252</v>
      </c>
      <c r="B1253">
        <v>7.5</v>
      </c>
      <c r="C1253">
        <v>0.57999999999999996</v>
      </c>
      <c r="D1253">
        <v>0.14000000000000001</v>
      </c>
      <c r="E1253">
        <v>2.2000000000000002</v>
      </c>
      <c r="F1253">
        <v>7.6999999999999999E-2</v>
      </c>
      <c r="G1253">
        <v>27</v>
      </c>
      <c r="H1253">
        <v>60</v>
      </c>
      <c r="I1253">
        <v>0.99629999999999996</v>
      </c>
      <c r="J1253">
        <v>3.28</v>
      </c>
      <c r="K1253">
        <v>0.59</v>
      </c>
      <c r="L1253">
        <v>9.8000000000000007</v>
      </c>
      <c r="M1253">
        <v>5</v>
      </c>
    </row>
    <row r="1254" spans="1:13" x14ac:dyDescent="0.25">
      <c r="A1254">
        <v>1253</v>
      </c>
      <c r="B1254">
        <v>7.1</v>
      </c>
      <c r="C1254">
        <v>0.72</v>
      </c>
      <c r="D1254">
        <v>0</v>
      </c>
      <c r="E1254">
        <v>1.8</v>
      </c>
      <c r="F1254">
        <v>0.123</v>
      </c>
      <c r="G1254">
        <v>6</v>
      </c>
      <c r="H1254">
        <v>14</v>
      </c>
      <c r="I1254">
        <v>0.99626999999999999</v>
      </c>
      <c r="J1254">
        <v>3.45</v>
      </c>
      <c r="K1254">
        <v>0.57999999999999996</v>
      </c>
      <c r="L1254">
        <v>9.8000000000000007</v>
      </c>
      <c r="M1254">
        <v>5</v>
      </c>
    </row>
    <row r="1255" spans="1:13" x14ac:dyDescent="0.25">
      <c r="A1255">
        <v>1254</v>
      </c>
      <c r="B1255">
        <v>7.9</v>
      </c>
      <c r="C1255">
        <v>0.66</v>
      </c>
      <c r="D1255">
        <v>0</v>
      </c>
      <c r="E1255">
        <v>1.4</v>
      </c>
      <c r="F1255">
        <v>9.6000000000000002E-2</v>
      </c>
      <c r="G1255">
        <v>6</v>
      </c>
      <c r="H1255">
        <v>13</v>
      </c>
      <c r="I1255">
        <v>0.99568999999999996</v>
      </c>
      <c r="J1255">
        <v>3.43</v>
      </c>
      <c r="K1255">
        <v>0.57999999999999996</v>
      </c>
      <c r="L1255">
        <v>9.5</v>
      </c>
      <c r="M1255">
        <v>5</v>
      </c>
    </row>
    <row r="1256" spans="1:13" x14ac:dyDescent="0.25">
      <c r="A1256">
        <v>1255</v>
      </c>
      <c r="B1256">
        <v>7.8</v>
      </c>
      <c r="C1256">
        <v>0.7</v>
      </c>
      <c r="D1256">
        <v>0.06</v>
      </c>
      <c r="E1256">
        <v>1.9</v>
      </c>
      <c r="F1256">
        <v>7.9000000000000001E-2</v>
      </c>
      <c r="G1256">
        <v>20</v>
      </c>
      <c r="H1256">
        <v>35</v>
      </c>
      <c r="I1256">
        <v>0.99627999999999906</v>
      </c>
      <c r="J1256">
        <v>3.4</v>
      </c>
      <c r="K1256">
        <v>0.69</v>
      </c>
      <c r="L1256">
        <v>10.9</v>
      </c>
      <c r="M1256">
        <v>5</v>
      </c>
    </row>
    <row r="1257" spans="1:13" x14ac:dyDescent="0.25">
      <c r="A1257">
        <v>1256</v>
      </c>
      <c r="B1257">
        <v>6.1</v>
      </c>
      <c r="C1257">
        <v>0.64</v>
      </c>
      <c r="D1257">
        <v>0.02</v>
      </c>
      <c r="E1257">
        <v>2.4</v>
      </c>
      <c r="F1257">
        <v>6.9000000000000006E-2</v>
      </c>
      <c r="G1257">
        <v>26</v>
      </c>
      <c r="H1257">
        <v>46</v>
      </c>
      <c r="I1257">
        <v>0.99357999999999902</v>
      </c>
      <c r="J1257">
        <v>3.47</v>
      </c>
      <c r="K1257">
        <v>0.45</v>
      </c>
      <c r="L1257">
        <v>11</v>
      </c>
      <c r="M1257">
        <v>5</v>
      </c>
    </row>
    <row r="1258" spans="1:13" x14ac:dyDescent="0.25">
      <c r="A1258">
        <v>1257</v>
      </c>
      <c r="B1258">
        <v>7.5</v>
      </c>
      <c r="C1258">
        <v>0.59</v>
      </c>
      <c r="D1258">
        <v>0.22</v>
      </c>
      <c r="E1258">
        <v>1.8</v>
      </c>
      <c r="F1258">
        <v>8.1999999999999906E-2</v>
      </c>
      <c r="G1258">
        <v>43</v>
      </c>
      <c r="H1258">
        <v>60</v>
      </c>
      <c r="I1258">
        <v>0.99498999999999904</v>
      </c>
      <c r="J1258">
        <v>3.1</v>
      </c>
      <c r="K1258">
        <v>0.42</v>
      </c>
      <c r="L1258">
        <v>9.1999999999999993</v>
      </c>
      <c r="M1258">
        <v>5</v>
      </c>
    </row>
    <row r="1259" spans="1:13" x14ac:dyDescent="0.25">
      <c r="A1259">
        <v>1258</v>
      </c>
      <c r="B1259">
        <v>7</v>
      </c>
      <c r="C1259">
        <v>0.57999999999999996</v>
      </c>
      <c r="D1259">
        <v>0.28000000000000003</v>
      </c>
      <c r="E1259">
        <v>4.8</v>
      </c>
      <c r="F1259">
        <v>8.5000000000000006E-2</v>
      </c>
      <c r="G1259">
        <v>12</v>
      </c>
      <c r="H1259">
        <v>69</v>
      </c>
      <c r="I1259">
        <v>0.99632999999999905</v>
      </c>
      <c r="J1259">
        <v>3.32</v>
      </c>
      <c r="K1259">
        <v>0.7</v>
      </c>
      <c r="L1259">
        <v>11</v>
      </c>
      <c r="M1259">
        <v>6</v>
      </c>
    </row>
    <row r="1260" spans="1:13" x14ac:dyDescent="0.25">
      <c r="A1260">
        <v>1259</v>
      </c>
      <c r="B1260">
        <v>6.8</v>
      </c>
      <c r="C1260">
        <v>0.64</v>
      </c>
      <c r="D1260">
        <v>0</v>
      </c>
      <c r="E1260">
        <v>2.7</v>
      </c>
      <c r="F1260">
        <v>0.123</v>
      </c>
      <c r="G1260">
        <v>15</v>
      </c>
      <c r="H1260">
        <v>33</v>
      </c>
      <c r="I1260">
        <v>0.99537999999999904</v>
      </c>
      <c r="J1260">
        <v>3.44</v>
      </c>
      <c r="K1260">
        <v>0.63</v>
      </c>
      <c r="L1260">
        <v>11.3</v>
      </c>
      <c r="M1260">
        <v>6</v>
      </c>
    </row>
    <row r="1261" spans="1:13" x14ac:dyDescent="0.25">
      <c r="A1261">
        <v>1260</v>
      </c>
      <c r="B1261">
        <v>6.8</v>
      </c>
      <c r="C1261">
        <v>0.64</v>
      </c>
      <c r="D1261">
        <v>0</v>
      </c>
      <c r="E1261">
        <v>2.7</v>
      </c>
      <c r="F1261">
        <v>0.123</v>
      </c>
      <c r="G1261">
        <v>15</v>
      </c>
      <c r="H1261">
        <v>33</v>
      </c>
      <c r="I1261">
        <v>0.99537999999999904</v>
      </c>
      <c r="J1261">
        <v>3.44</v>
      </c>
      <c r="K1261">
        <v>0.63</v>
      </c>
      <c r="L1261">
        <v>11.3</v>
      </c>
      <c r="M1261">
        <v>6</v>
      </c>
    </row>
    <row r="1262" spans="1:13" x14ac:dyDescent="0.25">
      <c r="A1262">
        <v>1261</v>
      </c>
      <c r="B1262">
        <v>8.6</v>
      </c>
      <c r="C1262">
        <v>0.63500000000000001</v>
      </c>
      <c r="D1262">
        <v>0.68</v>
      </c>
      <c r="E1262">
        <v>1.8</v>
      </c>
      <c r="F1262">
        <v>0.40299999999999903</v>
      </c>
      <c r="G1262">
        <v>19</v>
      </c>
      <c r="H1262">
        <v>56</v>
      </c>
      <c r="I1262">
        <v>0.99631999999999998</v>
      </c>
      <c r="J1262">
        <v>3.02</v>
      </c>
      <c r="K1262">
        <v>1.1499999999999999</v>
      </c>
      <c r="L1262">
        <v>9.3000000000000007</v>
      </c>
      <c r="M1262">
        <v>5</v>
      </c>
    </row>
    <row r="1263" spans="1:13" x14ac:dyDescent="0.25">
      <c r="A1263">
        <v>1262</v>
      </c>
      <c r="B1263">
        <v>6.3</v>
      </c>
      <c r="C1263">
        <v>1.02</v>
      </c>
      <c r="D1263">
        <v>0</v>
      </c>
      <c r="E1263">
        <v>2</v>
      </c>
      <c r="F1263">
        <v>8.3000000000000004E-2</v>
      </c>
      <c r="G1263">
        <v>17</v>
      </c>
      <c r="H1263">
        <v>24</v>
      </c>
      <c r="I1263">
        <v>0.99436999999999998</v>
      </c>
      <c r="J1263">
        <v>3.59</v>
      </c>
      <c r="K1263">
        <v>0.55000000000000004</v>
      </c>
      <c r="L1263">
        <v>11.2</v>
      </c>
      <c r="M1263">
        <v>4</v>
      </c>
    </row>
    <row r="1264" spans="1:13" x14ac:dyDescent="0.25">
      <c r="A1264">
        <v>1263</v>
      </c>
      <c r="B1264">
        <v>9.8000000000000007</v>
      </c>
      <c r="C1264">
        <v>0.45</v>
      </c>
      <c r="D1264">
        <v>0.38</v>
      </c>
      <c r="E1264">
        <v>2.5</v>
      </c>
      <c r="F1264">
        <v>8.1000000000000003E-2</v>
      </c>
      <c r="G1264">
        <v>34</v>
      </c>
      <c r="H1264">
        <v>66</v>
      </c>
      <c r="I1264">
        <v>0.99726000000000004</v>
      </c>
      <c r="J1264">
        <v>3.15</v>
      </c>
      <c r="K1264">
        <v>0.57999999999999996</v>
      </c>
      <c r="L1264">
        <v>9.8000000000000007</v>
      </c>
      <c r="M1264">
        <v>5</v>
      </c>
    </row>
    <row r="1265" spans="1:13" x14ac:dyDescent="0.25">
      <c r="A1265">
        <v>1264</v>
      </c>
      <c r="B1265">
        <v>8.1999999999999993</v>
      </c>
      <c r="C1265">
        <v>0.78</v>
      </c>
      <c r="D1265">
        <v>0</v>
      </c>
      <c r="E1265">
        <v>2.2000000000000002</v>
      </c>
      <c r="F1265">
        <v>8.8999999999999996E-2</v>
      </c>
      <c r="G1265">
        <v>13</v>
      </c>
      <c r="H1265">
        <v>26</v>
      </c>
      <c r="I1265">
        <v>0.99780000000000002</v>
      </c>
      <c r="J1265">
        <v>3.37</v>
      </c>
      <c r="K1265">
        <v>0.46</v>
      </c>
      <c r="L1265">
        <v>9.6</v>
      </c>
      <c r="M1265">
        <v>4</v>
      </c>
    </row>
    <row r="1266" spans="1:13" x14ac:dyDescent="0.25">
      <c r="A1266">
        <v>1265</v>
      </c>
      <c r="B1266">
        <v>8.5</v>
      </c>
      <c r="C1266">
        <v>0.37</v>
      </c>
      <c r="D1266">
        <v>0.32</v>
      </c>
      <c r="E1266">
        <v>1.8</v>
      </c>
      <c r="F1266">
        <v>6.6000000000000003E-2</v>
      </c>
      <c r="G1266">
        <v>26</v>
      </c>
      <c r="H1266">
        <v>51</v>
      </c>
      <c r="I1266">
        <v>0.99456</v>
      </c>
      <c r="J1266">
        <v>3.38</v>
      </c>
      <c r="K1266">
        <v>0.72</v>
      </c>
      <c r="L1266">
        <v>11.8</v>
      </c>
      <c r="M1266">
        <v>6</v>
      </c>
    </row>
    <row r="1267" spans="1:13" x14ac:dyDescent="0.25">
      <c r="A1267">
        <v>1266</v>
      </c>
      <c r="B1267">
        <v>7.2</v>
      </c>
      <c r="C1267">
        <v>0.56999999999999995</v>
      </c>
      <c r="D1267">
        <v>0.05</v>
      </c>
      <c r="E1267">
        <v>2.2999999999999998</v>
      </c>
      <c r="F1267">
        <v>8.1000000000000003E-2</v>
      </c>
      <c r="G1267">
        <v>16</v>
      </c>
      <c r="H1267">
        <v>36</v>
      </c>
      <c r="I1267">
        <v>0.99563999999999997</v>
      </c>
      <c r="J1267">
        <v>3.38</v>
      </c>
      <c r="K1267">
        <v>0.6</v>
      </c>
      <c r="L1267">
        <v>10.3</v>
      </c>
      <c r="M1267">
        <v>6</v>
      </c>
    </row>
    <row r="1268" spans="1:13" x14ac:dyDescent="0.25">
      <c r="A1268">
        <v>1267</v>
      </c>
      <c r="B1268">
        <v>7.2</v>
      </c>
      <c r="C1268">
        <v>0.56999999999999995</v>
      </c>
      <c r="D1268">
        <v>0.05</v>
      </c>
      <c r="E1268">
        <v>2.2999999999999998</v>
      </c>
      <c r="F1268">
        <v>8.1000000000000003E-2</v>
      </c>
      <c r="G1268">
        <v>16</v>
      </c>
      <c r="H1268">
        <v>36</v>
      </c>
      <c r="I1268">
        <v>0.99563999999999997</v>
      </c>
      <c r="J1268">
        <v>3.38</v>
      </c>
      <c r="K1268">
        <v>0.6</v>
      </c>
      <c r="L1268">
        <v>10.3</v>
      </c>
      <c r="M1268">
        <v>6</v>
      </c>
    </row>
    <row r="1269" spans="1:13" x14ac:dyDescent="0.25">
      <c r="A1269">
        <v>1268</v>
      </c>
      <c r="B1269">
        <v>10.4</v>
      </c>
      <c r="C1269">
        <v>0.43</v>
      </c>
      <c r="D1269">
        <v>0.5</v>
      </c>
      <c r="E1269">
        <v>2.2999999999999998</v>
      </c>
      <c r="F1269">
        <v>6.8000000000000005E-2</v>
      </c>
      <c r="G1269">
        <v>13</v>
      </c>
      <c r="H1269">
        <v>19</v>
      </c>
      <c r="I1269">
        <v>0.996</v>
      </c>
      <c r="J1269">
        <v>3.1</v>
      </c>
      <c r="K1269">
        <v>0.87</v>
      </c>
      <c r="L1269">
        <v>11.4</v>
      </c>
      <c r="M1269">
        <v>6</v>
      </c>
    </row>
    <row r="1270" spans="1:13" x14ac:dyDescent="0.25">
      <c r="A1270">
        <v>1269</v>
      </c>
      <c r="B1270">
        <v>6.9</v>
      </c>
      <c r="C1270">
        <v>0.41</v>
      </c>
      <c r="D1270">
        <v>0.31</v>
      </c>
      <c r="E1270">
        <v>2</v>
      </c>
      <c r="F1270">
        <v>7.9000000000000001E-2</v>
      </c>
      <c r="G1270">
        <v>21</v>
      </c>
      <c r="H1270">
        <v>51</v>
      </c>
      <c r="I1270">
        <v>0.99667999999999901</v>
      </c>
      <c r="J1270">
        <v>3.47</v>
      </c>
      <c r="K1270">
        <v>0.55000000000000004</v>
      </c>
      <c r="L1270">
        <v>9.5</v>
      </c>
      <c r="M1270">
        <v>6</v>
      </c>
    </row>
    <row r="1271" spans="1:13" x14ac:dyDescent="0.25">
      <c r="A1271">
        <v>1270</v>
      </c>
      <c r="B1271">
        <v>5.5</v>
      </c>
      <c r="C1271">
        <v>0.49</v>
      </c>
      <c r="D1271">
        <v>0.03</v>
      </c>
      <c r="E1271">
        <v>1.8</v>
      </c>
      <c r="F1271">
        <v>4.3999999999999997E-2</v>
      </c>
      <c r="G1271">
        <v>28</v>
      </c>
      <c r="H1271">
        <v>87</v>
      </c>
      <c r="I1271">
        <v>0.99080000000000001</v>
      </c>
      <c r="J1271">
        <v>3.5</v>
      </c>
      <c r="K1271">
        <v>0.82</v>
      </c>
      <c r="L1271">
        <v>14</v>
      </c>
      <c r="M1271">
        <v>8</v>
      </c>
    </row>
    <row r="1272" spans="1:13" x14ac:dyDescent="0.25">
      <c r="A1272">
        <v>1271</v>
      </c>
      <c r="B1272">
        <v>5</v>
      </c>
      <c r="C1272">
        <v>0.38</v>
      </c>
      <c r="D1272">
        <v>0.01</v>
      </c>
      <c r="E1272">
        <v>1.6</v>
      </c>
      <c r="F1272">
        <v>4.8000000000000001E-2</v>
      </c>
      <c r="G1272">
        <v>26</v>
      </c>
      <c r="H1272">
        <v>60</v>
      </c>
      <c r="I1272">
        <v>0.99083999999999905</v>
      </c>
      <c r="J1272">
        <v>3.7</v>
      </c>
      <c r="K1272">
        <v>0.75</v>
      </c>
      <c r="L1272">
        <v>14</v>
      </c>
      <c r="M1272">
        <v>6</v>
      </c>
    </row>
    <row r="1273" spans="1:13" x14ac:dyDescent="0.25">
      <c r="A1273">
        <v>1272</v>
      </c>
      <c r="B1273">
        <v>7.3</v>
      </c>
      <c r="C1273">
        <v>0.44</v>
      </c>
      <c r="D1273">
        <v>0.2</v>
      </c>
      <c r="E1273">
        <v>1.6</v>
      </c>
      <c r="F1273">
        <v>4.9000000000000002E-2</v>
      </c>
      <c r="G1273">
        <v>24</v>
      </c>
      <c r="H1273">
        <v>64</v>
      </c>
      <c r="I1273">
        <v>0.99350000000000005</v>
      </c>
      <c r="J1273">
        <v>3.38</v>
      </c>
      <c r="K1273">
        <v>0.56999999999999995</v>
      </c>
      <c r="L1273">
        <v>11.7</v>
      </c>
      <c r="M1273">
        <v>6</v>
      </c>
    </row>
    <row r="1274" spans="1:13" x14ac:dyDescent="0.25">
      <c r="A1274">
        <v>1273</v>
      </c>
      <c r="B1274">
        <v>5.9</v>
      </c>
      <c r="C1274">
        <v>0.46</v>
      </c>
      <c r="D1274">
        <v>0</v>
      </c>
      <c r="E1274">
        <v>1.9</v>
      </c>
      <c r="F1274">
        <v>7.6999999999999999E-2</v>
      </c>
      <c r="G1274">
        <v>25</v>
      </c>
      <c r="H1274">
        <v>44</v>
      </c>
      <c r="I1274">
        <v>0.99385000000000001</v>
      </c>
      <c r="J1274">
        <v>3.5</v>
      </c>
      <c r="K1274">
        <v>0.53</v>
      </c>
      <c r="L1274">
        <v>11.2</v>
      </c>
      <c r="M1274">
        <v>5</v>
      </c>
    </row>
    <row r="1275" spans="1:13" x14ac:dyDescent="0.25">
      <c r="A1275">
        <v>1274</v>
      </c>
      <c r="B1275">
        <v>7.5</v>
      </c>
      <c r="C1275">
        <v>0.57999999999999996</v>
      </c>
      <c r="D1275">
        <v>0.2</v>
      </c>
      <c r="E1275">
        <v>2</v>
      </c>
      <c r="F1275">
        <v>7.2999999999999995E-2</v>
      </c>
      <c r="G1275">
        <v>34</v>
      </c>
      <c r="H1275">
        <v>44</v>
      </c>
      <c r="I1275">
        <v>0.99493999999999905</v>
      </c>
      <c r="J1275">
        <v>3.1</v>
      </c>
      <c r="K1275">
        <v>0.43</v>
      </c>
      <c r="L1275">
        <v>9.3000000000000007</v>
      </c>
      <c r="M1275">
        <v>5</v>
      </c>
    </row>
    <row r="1276" spans="1:13" x14ac:dyDescent="0.25">
      <c r="A1276">
        <v>1275</v>
      </c>
      <c r="B1276">
        <v>7.8</v>
      </c>
      <c r="C1276">
        <v>0.57999999999999996</v>
      </c>
      <c r="D1276">
        <v>0.13</v>
      </c>
      <c r="E1276">
        <v>2.1</v>
      </c>
      <c r="F1276">
        <v>0.10199999999999999</v>
      </c>
      <c r="G1276">
        <v>17</v>
      </c>
      <c r="H1276">
        <v>36</v>
      </c>
      <c r="I1276">
        <v>0.99439999999999995</v>
      </c>
      <c r="J1276">
        <v>3.24</v>
      </c>
      <c r="K1276">
        <v>0.53</v>
      </c>
      <c r="L1276">
        <v>11.2</v>
      </c>
      <c r="M1276">
        <v>6</v>
      </c>
    </row>
    <row r="1277" spans="1:13" x14ac:dyDescent="0.25">
      <c r="A1277">
        <v>1276</v>
      </c>
      <c r="B1277">
        <v>8</v>
      </c>
      <c r="C1277">
        <v>0.71499999999999997</v>
      </c>
      <c r="D1277">
        <v>0.22</v>
      </c>
      <c r="E1277">
        <v>2.2999999999999998</v>
      </c>
      <c r="F1277">
        <v>7.4999999999999997E-2</v>
      </c>
      <c r="G1277">
        <v>13</v>
      </c>
      <c r="H1277">
        <v>81</v>
      </c>
      <c r="I1277">
        <v>0.99687999999999899</v>
      </c>
      <c r="J1277">
        <v>3.24</v>
      </c>
      <c r="K1277">
        <v>0.54</v>
      </c>
      <c r="L1277">
        <v>9.5</v>
      </c>
      <c r="M1277">
        <v>6</v>
      </c>
    </row>
    <row r="1278" spans="1:13" x14ac:dyDescent="0.25">
      <c r="A1278">
        <v>1277</v>
      </c>
      <c r="B1278">
        <v>8.5</v>
      </c>
      <c r="C1278">
        <v>0.4</v>
      </c>
      <c r="D1278">
        <v>0.4</v>
      </c>
      <c r="E1278">
        <v>6.3</v>
      </c>
      <c r="F1278">
        <v>0.05</v>
      </c>
      <c r="G1278">
        <v>3</v>
      </c>
      <c r="H1278">
        <v>10</v>
      </c>
      <c r="I1278">
        <v>0.99565999999999999</v>
      </c>
      <c r="J1278">
        <v>3.28</v>
      </c>
      <c r="K1278">
        <v>0.56000000000000005</v>
      </c>
      <c r="L1278">
        <v>12</v>
      </c>
      <c r="M1278">
        <v>4</v>
      </c>
    </row>
    <row r="1279" spans="1:13" x14ac:dyDescent="0.25">
      <c r="A1279">
        <v>1278</v>
      </c>
      <c r="B1279">
        <v>7</v>
      </c>
      <c r="C1279">
        <v>0.69</v>
      </c>
      <c r="D1279">
        <v>0</v>
      </c>
      <c r="E1279">
        <v>1.9</v>
      </c>
      <c r="F1279">
        <v>0.114</v>
      </c>
      <c r="G1279">
        <v>3</v>
      </c>
      <c r="H1279">
        <v>10</v>
      </c>
      <c r="I1279">
        <v>0.99636000000000002</v>
      </c>
      <c r="J1279">
        <v>3.35</v>
      </c>
      <c r="K1279">
        <v>0.6</v>
      </c>
      <c r="L1279">
        <v>9.6999999999999993</v>
      </c>
      <c r="M1279">
        <v>6</v>
      </c>
    </row>
    <row r="1280" spans="1:13" x14ac:dyDescent="0.25">
      <c r="A1280">
        <v>1279</v>
      </c>
      <c r="B1280">
        <v>8</v>
      </c>
      <c r="C1280">
        <v>0.71499999999999997</v>
      </c>
      <c r="D1280">
        <v>0.22</v>
      </c>
      <c r="E1280">
        <v>2.2999999999999998</v>
      </c>
      <c r="F1280">
        <v>7.4999999999999997E-2</v>
      </c>
      <c r="G1280">
        <v>13</v>
      </c>
      <c r="H1280">
        <v>81</v>
      </c>
      <c r="I1280">
        <v>0.99687999999999899</v>
      </c>
      <c r="J1280">
        <v>3.24</v>
      </c>
      <c r="K1280">
        <v>0.54</v>
      </c>
      <c r="L1280">
        <v>9.5</v>
      </c>
      <c r="M1280">
        <v>6</v>
      </c>
    </row>
    <row r="1281" spans="1:13" x14ac:dyDescent="0.25">
      <c r="A1281">
        <v>1280</v>
      </c>
      <c r="B1281">
        <v>9.8000000000000007</v>
      </c>
      <c r="C1281">
        <v>0.3</v>
      </c>
      <c r="D1281">
        <v>0.39</v>
      </c>
      <c r="E1281">
        <v>1.7</v>
      </c>
      <c r="F1281">
        <v>6.2E-2</v>
      </c>
      <c r="G1281">
        <v>3</v>
      </c>
      <c r="H1281">
        <v>9</v>
      </c>
      <c r="I1281">
        <v>0.99480000000000002</v>
      </c>
      <c r="J1281">
        <v>3.14</v>
      </c>
      <c r="K1281">
        <v>0.56999999999999995</v>
      </c>
      <c r="L1281">
        <v>11.5</v>
      </c>
      <c r="M1281">
        <v>7</v>
      </c>
    </row>
    <row r="1282" spans="1:13" x14ac:dyDescent="0.25">
      <c r="A1282">
        <v>1281</v>
      </c>
      <c r="B1282">
        <v>7.1</v>
      </c>
      <c r="C1282">
        <v>0.46</v>
      </c>
      <c r="D1282">
        <v>0.2</v>
      </c>
      <c r="E1282">
        <v>1.9</v>
      </c>
      <c r="F1282">
        <v>7.6999999999999999E-2</v>
      </c>
      <c r="G1282">
        <v>28</v>
      </c>
      <c r="H1282">
        <v>54</v>
      </c>
      <c r="I1282">
        <v>0.99560000000000004</v>
      </c>
      <c r="J1282">
        <v>3.37</v>
      </c>
      <c r="K1282">
        <v>0.64</v>
      </c>
      <c r="L1282">
        <v>10.4</v>
      </c>
      <c r="M1282">
        <v>6</v>
      </c>
    </row>
    <row r="1283" spans="1:13" x14ac:dyDescent="0.25">
      <c r="A1283">
        <v>1282</v>
      </c>
      <c r="B1283">
        <v>7.1</v>
      </c>
      <c r="C1283">
        <v>0.46</v>
      </c>
      <c r="D1283">
        <v>0.2</v>
      </c>
      <c r="E1283">
        <v>1.9</v>
      </c>
      <c r="F1283">
        <v>7.6999999999999999E-2</v>
      </c>
      <c r="G1283">
        <v>28</v>
      </c>
      <c r="H1283">
        <v>54</v>
      </c>
      <c r="I1283">
        <v>0.99560000000000004</v>
      </c>
      <c r="J1283">
        <v>3.37</v>
      </c>
      <c r="K1283">
        <v>0.64</v>
      </c>
      <c r="L1283">
        <v>10.4</v>
      </c>
      <c r="M1283">
        <v>6</v>
      </c>
    </row>
    <row r="1284" spans="1:13" x14ac:dyDescent="0.25">
      <c r="A1284">
        <v>1283</v>
      </c>
      <c r="B1284">
        <v>7.9</v>
      </c>
      <c r="C1284">
        <v>0.76500000000000001</v>
      </c>
      <c r="D1284">
        <v>0</v>
      </c>
      <c r="E1284">
        <v>2</v>
      </c>
      <c r="F1284">
        <v>8.4000000000000005E-2</v>
      </c>
      <c r="G1284">
        <v>9</v>
      </c>
      <c r="H1284">
        <v>22</v>
      </c>
      <c r="I1284">
        <v>0.99618999999999902</v>
      </c>
      <c r="J1284">
        <v>3.33</v>
      </c>
      <c r="K1284">
        <v>0.68</v>
      </c>
      <c r="L1284">
        <v>10.9</v>
      </c>
      <c r="M1284">
        <v>6</v>
      </c>
    </row>
    <row r="1285" spans="1:13" x14ac:dyDescent="0.25">
      <c r="A1285">
        <v>1284</v>
      </c>
      <c r="B1285">
        <v>8.6999999999999993</v>
      </c>
      <c r="C1285">
        <v>0.63</v>
      </c>
      <c r="D1285">
        <v>0.28000000000000003</v>
      </c>
      <c r="E1285">
        <v>2.7</v>
      </c>
      <c r="F1285">
        <v>9.6000000000000002E-2</v>
      </c>
      <c r="G1285">
        <v>17</v>
      </c>
      <c r="H1285">
        <v>69</v>
      </c>
      <c r="I1285">
        <v>0.99734</v>
      </c>
      <c r="J1285">
        <v>3.26</v>
      </c>
      <c r="K1285">
        <v>0.63</v>
      </c>
      <c r="L1285">
        <v>10.199999999999999</v>
      </c>
      <c r="M1285">
        <v>6</v>
      </c>
    </row>
    <row r="1286" spans="1:13" x14ac:dyDescent="0.25">
      <c r="A1286">
        <v>1285</v>
      </c>
      <c r="B1286">
        <v>7</v>
      </c>
      <c r="C1286">
        <v>0.42</v>
      </c>
      <c r="D1286">
        <v>0.19</v>
      </c>
      <c r="E1286">
        <v>2.2999999999999998</v>
      </c>
      <c r="F1286">
        <v>7.0999999999999994E-2</v>
      </c>
      <c r="G1286">
        <v>18</v>
      </c>
      <c r="H1286">
        <v>36</v>
      </c>
      <c r="I1286">
        <v>0.99475999999999998</v>
      </c>
      <c r="J1286">
        <v>3.39</v>
      </c>
      <c r="K1286">
        <v>0.56000000000000005</v>
      </c>
      <c r="L1286">
        <v>10.9</v>
      </c>
      <c r="M1286">
        <v>5</v>
      </c>
    </row>
    <row r="1287" spans="1:13" x14ac:dyDescent="0.25">
      <c r="A1287">
        <v>1286</v>
      </c>
      <c r="B1287">
        <v>11.3</v>
      </c>
      <c r="C1287">
        <v>0.37</v>
      </c>
      <c r="D1287">
        <v>0.5</v>
      </c>
      <c r="E1287">
        <v>1.8</v>
      </c>
      <c r="F1287">
        <v>0.09</v>
      </c>
      <c r="G1287">
        <v>20</v>
      </c>
      <c r="H1287">
        <v>47</v>
      </c>
      <c r="I1287">
        <v>0.99734</v>
      </c>
      <c r="J1287">
        <v>3.15</v>
      </c>
      <c r="K1287">
        <v>0.56999999999999995</v>
      </c>
      <c r="L1287">
        <v>10.5</v>
      </c>
      <c r="M1287">
        <v>5</v>
      </c>
    </row>
    <row r="1288" spans="1:13" x14ac:dyDescent="0.25">
      <c r="A1288">
        <v>1287</v>
      </c>
      <c r="B1288">
        <v>7.1</v>
      </c>
      <c r="C1288">
        <v>0.16</v>
      </c>
      <c r="D1288">
        <v>0.44</v>
      </c>
      <c r="E1288">
        <v>2.5</v>
      </c>
      <c r="F1288">
        <v>6.8000000000000005E-2</v>
      </c>
      <c r="G1288">
        <v>17</v>
      </c>
      <c r="H1288">
        <v>31</v>
      </c>
      <c r="I1288">
        <v>0.99327999999999905</v>
      </c>
      <c r="J1288">
        <v>3.35</v>
      </c>
      <c r="K1288">
        <v>0.54</v>
      </c>
      <c r="L1288">
        <v>12.4</v>
      </c>
      <c r="M1288">
        <v>6</v>
      </c>
    </row>
    <row r="1289" spans="1:13" x14ac:dyDescent="0.25">
      <c r="A1289">
        <v>1288</v>
      </c>
      <c r="B1289">
        <v>8</v>
      </c>
      <c r="C1289">
        <v>0.6</v>
      </c>
      <c r="D1289">
        <v>0.08</v>
      </c>
      <c r="E1289">
        <v>2.6</v>
      </c>
      <c r="F1289">
        <v>5.5999999999999897E-2</v>
      </c>
      <c r="G1289">
        <v>3</v>
      </c>
      <c r="H1289">
        <v>7</v>
      </c>
      <c r="I1289">
        <v>0.99285999999999996</v>
      </c>
      <c r="J1289">
        <v>3.22</v>
      </c>
      <c r="K1289">
        <v>0.37</v>
      </c>
      <c r="L1289">
        <v>13</v>
      </c>
      <c r="M1289">
        <v>5</v>
      </c>
    </row>
    <row r="1290" spans="1:13" x14ac:dyDescent="0.25">
      <c r="A1290">
        <v>1289</v>
      </c>
      <c r="B1290">
        <v>7</v>
      </c>
      <c r="C1290">
        <v>0.6</v>
      </c>
      <c r="D1290">
        <v>0.3</v>
      </c>
      <c r="E1290">
        <v>4.5</v>
      </c>
      <c r="F1290">
        <v>6.8000000000000005E-2</v>
      </c>
      <c r="G1290">
        <v>20</v>
      </c>
      <c r="H1290">
        <v>110</v>
      </c>
      <c r="I1290">
        <v>0.99913999999999903</v>
      </c>
      <c r="J1290">
        <v>3.3</v>
      </c>
      <c r="K1290">
        <v>1.17</v>
      </c>
      <c r="L1290">
        <v>10.199999999999999</v>
      </c>
      <c r="M1290">
        <v>5</v>
      </c>
    </row>
    <row r="1291" spans="1:13" x14ac:dyDescent="0.25">
      <c r="A1291">
        <v>1290</v>
      </c>
      <c r="B1291">
        <v>7</v>
      </c>
      <c r="C1291">
        <v>0.6</v>
      </c>
      <c r="D1291">
        <v>0.3</v>
      </c>
      <c r="E1291">
        <v>4.5</v>
      </c>
      <c r="F1291">
        <v>6.8000000000000005E-2</v>
      </c>
      <c r="G1291">
        <v>20</v>
      </c>
      <c r="H1291">
        <v>110</v>
      </c>
      <c r="I1291">
        <v>0.99913999999999903</v>
      </c>
      <c r="J1291">
        <v>3.3</v>
      </c>
      <c r="K1291">
        <v>1.17</v>
      </c>
      <c r="L1291">
        <v>10.199999999999999</v>
      </c>
      <c r="M1291">
        <v>5</v>
      </c>
    </row>
    <row r="1292" spans="1:13" x14ac:dyDescent="0.25">
      <c r="A1292">
        <v>1291</v>
      </c>
      <c r="B1292">
        <v>7.6</v>
      </c>
      <c r="C1292">
        <v>0.74</v>
      </c>
      <c r="D1292">
        <v>0</v>
      </c>
      <c r="E1292">
        <v>1.9</v>
      </c>
      <c r="F1292">
        <v>0.1</v>
      </c>
      <c r="G1292">
        <v>6</v>
      </c>
      <c r="H1292">
        <v>12</v>
      </c>
      <c r="I1292">
        <v>0.99521000000000004</v>
      </c>
      <c r="J1292">
        <v>3.36</v>
      </c>
      <c r="K1292">
        <v>0.59</v>
      </c>
      <c r="L1292">
        <v>11</v>
      </c>
      <c r="M1292">
        <v>5</v>
      </c>
    </row>
    <row r="1293" spans="1:13" x14ac:dyDescent="0.25">
      <c r="A1293">
        <v>1292</v>
      </c>
      <c r="B1293">
        <v>8.1999999999999993</v>
      </c>
      <c r="C1293">
        <v>0.63500000000000001</v>
      </c>
      <c r="D1293">
        <v>0.1</v>
      </c>
      <c r="E1293">
        <v>2.1</v>
      </c>
      <c r="F1293">
        <v>7.2999999999999995E-2</v>
      </c>
      <c r="G1293">
        <v>25</v>
      </c>
      <c r="H1293">
        <v>60</v>
      </c>
      <c r="I1293">
        <v>0.99637999999999904</v>
      </c>
      <c r="J1293">
        <v>3.29</v>
      </c>
      <c r="K1293">
        <v>0.75</v>
      </c>
      <c r="L1293">
        <v>10.9</v>
      </c>
      <c r="M1293">
        <v>6</v>
      </c>
    </row>
    <row r="1294" spans="1:13" x14ac:dyDescent="0.25">
      <c r="A1294">
        <v>1293</v>
      </c>
      <c r="B1294">
        <v>5.9</v>
      </c>
      <c r="C1294">
        <v>0.39500000000000002</v>
      </c>
      <c r="D1294">
        <v>0.13</v>
      </c>
      <c r="E1294">
        <v>2.4</v>
      </c>
      <c r="F1294">
        <v>5.5999999999999897E-2</v>
      </c>
      <c r="G1294">
        <v>14</v>
      </c>
      <c r="H1294">
        <v>28</v>
      </c>
      <c r="I1294">
        <v>0.99361999999999995</v>
      </c>
      <c r="J1294">
        <v>3.62</v>
      </c>
      <c r="K1294">
        <v>0.67</v>
      </c>
      <c r="L1294">
        <v>12.4</v>
      </c>
      <c r="M1294">
        <v>6</v>
      </c>
    </row>
    <row r="1295" spans="1:13" x14ac:dyDescent="0.25">
      <c r="A1295">
        <v>1294</v>
      </c>
      <c r="B1295">
        <v>7.5</v>
      </c>
      <c r="C1295">
        <v>0.755</v>
      </c>
      <c r="D1295">
        <v>0</v>
      </c>
      <c r="E1295">
        <v>1.9</v>
      </c>
      <c r="F1295">
        <v>8.4000000000000005E-2</v>
      </c>
      <c r="G1295">
        <v>6</v>
      </c>
      <c r="H1295">
        <v>12</v>
      </c>
      <c r="I1295">
        <v>0.99672000000000005</v>
      </c>
      <c r="J1295">
        <v>3.34</v>
      </c>
      <c r="K1295">
        <v>0.49</v>
      </c>
      <c r="L1295">
        <v>9.6999999999999993</v>
      </c>
      <c r="M1295">
        <v>4</v>
      </c>
    </row>
    <row r="1296" spans="1:13" x14ac:dyDescent="0.25">
      <c r="A1296">
        <v>1295</v>
      </c>
      <c r="B1296">
        <v>8.1999999999999993</v>
      </c>
      <c r="C1296">
        <v>0.63500000000000001</v>
      </c>
      <c r="D1296">
        <v>0.1</v>
      </c>
      <c r="E1296">
        <v>2.1</v>
      </c>
      <c r="F1296">
        <v>7.2999999999999995E-2</v>
      </c>
      <c r="G1296">
        <v>25</v>
      </c>
      <c r="H1296">
        <v>60</v>
      </c>
      <c r="I1296">
        <v>0.99637999999999904</v>
      </c>
      <c r="J1296">
        <v>3.29</v>
      </c>
      <c r="K1296">
        <v>0.75</v>
      </c>
      <c r="L1296">
        <v>10.9</v>
      </c>
      <c r="M1296">
        <v>6</v>
      </c>
    </row>
    <row r="1297" spans="1:13" x14ac:dyDescent="0.25">
      <c r="A1297">
        <v>1296</v>
      </c>
      <c r="B1297">
        <v>6.6</v>
      </c>
      <c r="C1297">
        <v>0.63</v>
      </c>
      <c r="D1297">
        <v>0</v>
      </c>
      <c r="E1297">
        <v>4.3</v>
      </c>
      <c r="F1297">
        <v>9.2999999999999999E-2</v>
      </c>
      <c r="G1297">
        <v>51</v>
      </c>
      <c r="H1297">
        <v>78</v>
      </c>
      <c r="I1297">
        <v>0.99557999999999902</v>
      </c>
      <c r="J1297">
        <v>3.2</v>
      </c>
      <c r="K1297">
        <v>0.45</v>
      </c>
      <c r="L1297">
        <v>9.5</v>
      </c>
      <c r="M1297">
        <v>5</v>
      </c>
    </row>
    <row r="1298" spans="1:13" x14ac:dyDescent="0.25">
      <c r="A1298">
        <v>1297</v>
      </c>
      <c r="B1298">
        <v>6.6</v>
      </c>
      <c r="C1298">
        <v>0.63</v>
      </c>
      <c r="D1298">
        <v>0</v>
      </c>
      <c r="E1298">
        <v>4.3</v>
      </c>
      <c r="F1298">
        <v>9.2999999999999999E-2</v>
      </c>
      <c r="G1298">
        <v>51</v>
      </c>
      <c r="H1298">
        <v>78</v>
      </c>
      <c r="I1298">
        <v>0.99557999999999902</v>
      </c>
      <c r="J1298">
        <v>3.2</v>
      </c>
      <c r="K1298">
        <v>0.45</v>
      </c>
      <c r="L1298">
        <v>9.5</v>
      </c>
      <c r="M1298">
        <v>5</v>
      </c>
    </row>
    <row r="1299" spans="1:13" x14ac:dyDescent="0.25">
      <c r="A1299">
        <v>1298</v>
      </c>
      <c r="B1299">
        <v>7.2</v>
      </c>
      <c r="C1299">
        <v>0.53</v>
      </c>
      <c r="D1299">
        <v>0.14000000000000001</v>
      </c>
      <c r="E1299">
        <v>2.1</v>
      </c>
      <c r="F1299">
        <v>6.4000000000000001E-2</v>
      </c>
      <c r="G1299">
        <v>15</v>
      </c>
      <c r="H1299">
        <v>29</v>
      </c>
      <c r="I1299">
        <v>0.99322999999999995</v>
      </c>
      <c r="J1299">
        <v>3.35</v>
      </c>
      <c r="K1299">
        <v>0.61</v>
      </c>
      <c r="L1299">
        <v>12.1</v>
      </c>
      <c r="M1299">
        <v>6</v>
      </c>
    </row>
    <row r="1300" spans="1:13" x14ac:dyDescent="0.25">
      <c r="A1300">
        <v>1299</v>
      </c>
      <c r="B1300">
        <v>5.7</v>
      </c>
      <c r="C1300">
        <v>0.6</v>
      </c>
      <c r="D1300">
        <v>0</v>
      </c>
      <c r="E1300">
        <v>1.4</v>
      </c>
      <c r="F1300">
        <v>6.3E-2</v>
      </c>
      <c r="G1300">
        <v>11</v>
      </c>
      <c r="H1300">
        <v>18</v>
      </c>
      <c r="I1300">
        <v>0.99190999999999996</v>
      </c>
      <c r="J1300">
        <v>3.45</v>
      </c>
      <c r="K1300">
        <v>0.56000000000000005</v>
      </c>
      <c r="L1300">
        <v>12.2</v>
      </c>
      <c r="M1300">
        <v>6</v>
      </c>
    </row>
    <row r="1301" spans="1:13" x14ac:dyDescent="0.25">
      <c r="A1301">
        <v>1300</v>
      </c>
      <c r="B1301">
        <v>7.6</v>
      </c>
      <c r="C1301">
        <v>1.58</v>
      </c>
      <c r="D1301">
        <v>0</v>
      </c>
      <c r="E1301">
        <v>2.1</v>
      </c>
      <c r="F1301">
        <v>0.13699999999999901</v>
      </c>
      <c r="G1301">
        <v>5</v>
      </c>
      <c r="H1301">
        <v>9</v>
      </c>
      <c r="I1301">
        <v>0.99475999999999998</v>
      </c>
      <c r="J1301">
        <v>3.5</v>
      </c>
      <c r="K1301">
        <v>0.4</v>
      </c>
      <c r="L1301">
        <v>10.9</v>
      </c>
      <c r="M1301">
        <v>3</v>
      </c>
    </row>
    <row r="1302" spans="1:13" x14ac:dyDescent="0.25">
      <c r="A1302">
        <v>1301</v>
      </c>
      <c r="B1302">
        <v>5.2</v>
      </c>
      <c r="C1302">
        <v>0.64500000000000002</v>
      </c>
      <c r="D1302">
        <v>0</v>
      </c>
      <c r="E1302">
        <v>2.15</v>
      </c>
      <c r="F1302">
        <v>0.08</v>
      </c>
      <c r="G1302">
        <v>15</v>
      </c>
      <c r="H1302">
        <v>28</v>
      </c>
      <c r="I1302">
        <v>0.99443999999999999</v>
      </c>
      <c r="J1302">
        <v>3.78</v>
      </c>
      <c r="K1302">
        <v>0.61</v>
      </c>
      <c r="L1302">
        <v>12.5</v>
      </c>
      <c r="M1302">
        <v>6</v>
      </c>
    </row>
    <row r="1303" spans="1:13" x14ac:dyDescent="0.25">
      <c r="A1303">
        <v>1302</v>
      </c>
      <c r="B1303">
        <v>6.7</v>
      </c>
      <c r="C1303">
        <v>0.86</v>
      </c>
      <c r="D1303">
        <v>7.0000000000000007E-2</v>
      </c>
      <c r="E1303">
        <v>2</v>
      </c>
      <c r="F1303">
        <v>0.1</v>
      </c>
      <c r="G1303">
        <v>20</v>
      </c>
      <c r="H1303">
        <v>57</v>
      </c>
      <c r="I1303">
        <v>0.99597999999999998</v>
      </c>
      <c r="J1303">
        <v>3.6</v>
      </c>
      <c r="K1303">
        <v>0.74</v>
      </c>
      <c r="L1303">
        <v>11.7</v>
      </c>
      <c r="M1303">
        <v>6</v>
      </c>
    </row>
    <row r="1304" spans="1:13" x14ac:dyDescent="0.25">
      <c r="A1304">
        <v>1303</v>
      </c>
      <c r="B1304">
        <v>9.1</v>
      </c>
      <c r="C1304">
        <v>0.37</v>
      </c>
      <c r="D1304">
        <v>0.32</v>
      </c>
      <c r="E1304">
        <v>2.1</v>
      </c>
      <c r="F1304">
        <v>6.4000000000000001E-2</v>
      </c>
      <c r="G1304">
        <v>4</v>
      </c>
      <c r="H1304">
        <v>15</v>
      </c>
      <c r="I1304">
        <v>0.99575999999999998</v>
      </c>
      <c r="J1304">
        <v>3.3</v>
      </c>
      <c r="K1304">
        <v>0.8</v>
      </c>
      <c r="L1304">
        <v>11.2</v>
      </c>
      <c r="M1304">
        <v>6</v>
      </c>
    </row>
    <row r="1305" spans="1:13" x14ac:dyDescent="0.25">
      <c r="A1305">
        <v>1304</v>
      </c>
      <c r="B1305">
        <v>8</v>
      </c>
      <c r="C1305">
        <v>0.28000000000000003</v>
      </c>
      <c r="D1305">
        <v>0.44</v>
      </c>
      <c r="E1305">
        <v>1.8</v>
      </c>
      <c r="F1305">
        <v>8.1000000000000003E-2</v>
      </c>
      <c r="G1305">
        <v>28</v>
      </c>
      <c r="H1305">
        <v>68</v>
      </c>
      <c r="I1305">
        <v>0.99500999999999995</v>
      </c>
      <c r="J1305">
        <v>3.36</v>
      </c>
      <c r="K1305">
        <v>0.66</v>
      </c>
      <c r="L1305">
        <v>11.2</v>
      </c>
      <c r="M1305">
        <v>5</v>
      </c>
    </row>
    <row r="1306" spans="1:13" x14ac:dyDescent="0.25">
      <c r="A1306">
        <v>1305</v>
      </c>
      <c r="B1306">
        <v>7.6</v>
      </c>
      <c r="C1306">
        <v>0.79</v>
      </c>
      <c r="D1306">
        <v>0.21</v>
      </c>
      <c r="E1306">
        <v>2.2999999999999998</v>
      </c>
      <c r="F1306">
        <v>8.6999999999999994E-2</v>
      </c>
      <c r="G1306">
        <v>21</v>
      </c>
      <c r="H1306">
        <v>68</v>
      </c>
      <c r="I1306">
        <v>0.99550000000000005</v>
      </c>
      <c r="J1306">
        <v>3.12</v>
      </c>
      <c r="K1306">
        <v>0.44</v>
      </c>
      <c r="L1306">
        <v>9.1999999999999993</v>
      </c>
      <c r="M1306">
        <v>5</v>
      </c>
    </row>
    <row r="1307" spans="1:13" x14ac:dyDescent="0.25">
      <c r="A1307">
        <v>1306</v>
      </c>
      <c r="B1307">
        <v>7.5</v>
      </c>
      <c r="C1307">
        <v>0.61</v>
      </c>
      <c r="D1307">
        <v>0.26</v>
      </c>
      <c r="E1307">
        <v>1.9</v>
      </c>
      <c r="F1307">
        <v>7.2999999999999995E-2</v>
      </c>
      <c r="G1307">
        <v>24</v>
      </c>
      <c r="H1307">
        <v>88</v>
      </c>
      <c r="I1307">
        <v>0.99612000000000001</v>
      </c>
      <c r="J1307">
        <v>3.3</v>
      </c>
      <c r="K1307">
        <v>0.53</v>
      </c>
      <c r="L1307">
        <v>9.8000000000000007</v>
      </c>
      <c r="M1307">
        <v>5</v>
      </c>
    </row>
    <row r="1308" spans="1:13" x14ac:dyDescent="0.25">
      <c r="A1308">
        <v>1307</v>
      </c>
      <c r="B1308">
        <v>9.6999999999999993</v>
      </c>
      <c r="C1308">
        <v>0.69</v>
      </c>
      <c r="D1308">
        <v>0.32</v>
      </c>
      <c r="E1308">
        <v>2.5</v>
      </c>
      <c r="F1308">
        <v>8.7999999999999995E-2</v>
      </c>
      <c r="G1308">
        <v>22</v>
      </c>
      <c r="H1308">
        <v>91</v>
      </c>
      <c r="I1308">
        <v>0.99790000000000001</v>
      </c>
      <c r="J1308">
        <v>3.29</v>
      </c>
      <c r="K1308">
        <v>0.62</v>
      </c>
      <c r="L1308">
        <v>10.1</v>
      </c>
      <c r="M1308">
        <v>5</v>
      </c>
    </row>
    <row r="1309" spans="1:13" x14ac:dyDescent="0.25">
      <c r="A1309">
        <v>1308</v>
      </c>
      <c r="B1309">
        <v>6.8</v>
      </c>
      <c r="C1309">
        <v>0.68</v>
      </c>
      <c r="D1309">
        <v>0.09</v>
      </c>
      <c r="E1309">
        <v>3.9</v>
      </c>
      <c r="F1309">
        <v>6.8000000000000005E-2</v>
      </c>
      <c r="G1309">
        <v>15</v>
      </c>
      <c r="H1309">
        <v>29</v>
      </c>
      <c r="I1309">
        <v>0.99524000000000001</v>
      </c>
      <c r="J1309">
        <v>3.41</v>
      </c>
      <c r="K1309">
        <v>0.52</v>
      </c>
      <c r="L1309">
        <v>11.1</v>
      </c>
      <c r="M1309">
        <v>4</v>
      </c>
    </row>
    <row r="1310" spans="1:13" x14ac:dyDescent="0.25">
      <c r="A1310">
        <v>1309</v>
      </c>
      <c r="B1310">
        <v>9.6999999999999993</v>
      </c>
      <c r="C1310">
        <v>0.69</v>
      </c>
      <c r="D1310">
        <v>0.32</v>
      </c>
      <c r="E1310">
        <v>2.5</v>
      </c>
      <c r="F1310">
        <v>8.7999999999999995E-2</v>
      </c>
      <c r="G1310">
        <v>22</v>
      </c>
      <c r="H1310">
        <v>91</v>
      </c>
      <c r="I1310">
        <v>0.99790000000000001</v>
      </c>
      <c r="J1310">
        <v>3.29</v>
      </c>
      <c r="K1310">
        <v>0.62</v>
      </c>
      <c r="L1310">
        <v>10.1</v>
      </c>
      <c r="M1310">
        <v>5</v>
      </c>
    </row>
    <row r="1311" spans="1:13" x14ac:dyDescent="0.25">
      <c r="A1311">
        <v>1310</v>
      </c>
      <c r="B1311">
        <v>7</v>
      </c>
      <c r="C1311">
        <v>0.62</v>
      </c>
      <c r="D1311">
        <v>0.1</v>
      </c>
      <c r="E1311">
        <v>1.4</v>
      </c>
      <c r="F1311">
        <v>7.0999999999999994E-2</v>
      </c>
      <c r="G1311">
        <v>27</v>
      </c>
      <c r="H1311">
        <v>63</v>
      </c>
      <c r="I1311">
        <v>0.996</v>
      </c>
      <c r="J1311">
        <v>3.28</v>
      </c>
      <c r="K1311">
        <v>0.61</v>
      </c>
      <c r="L1311">
        <v>9.1999999999999993</v>
      </c>
      <c r="M1311">
        <v>5</v>
      </c>
    </row>
    <row r="1312" spans="1:13" x14ac:dyDescent="0.25">
      <c r="A1312">
        <v>1311</v>
      </c>
      <c r="B1312">
        <v>7.5</v>
      </c>
      <c r="C1312">
        <v>0.61</v>
      </c>
      <c r="D1312">
        <v>0.26</v>
      </c>
      <c r="E1312">
        <v>1.9</v>
      </c>
      <c r="F1312">
        <v>7.2999999999999995E-2</v>
      </c>
      <c r="G1312">
        <v>24</v>
      </c>
      <c r="H1312">
        <v>88</v>
      </c>
      <c r="I1312">
        <v>0.99612000000000001</v>
      </c>
      <c r="J1312">
        <v>3.3</v>
      </c>
      <c r="K1312">
        <v>0.53</v>
      </c>
      <c r="L1312">
        <v>9.8000000000000007</v>
      </c>
      <c r="M1312">
        <v>5</v>
      </c>
    </row>
    <row r="1313" spans="1:13" x14ac:dyDescent="0.25">
      <c r="A1313">
        <v>1312</v>
      </c>
      <c r="B1313">
        <v>6.5</v>
      </c>
      <c r="C1313">
        <v>0.51</v>
      </c>
      <c r="D1313">
        <v>0.15</v>
      </c>
      <c r="E1313">
        <v>3</v>
      </c>
      <c r="F1313">
        <v>6.4000000000000001E-2</v>
      </c>
      <c r="G1313">
        <v>12</v>
      </c>
      <c r="H1313">
        <v>27</v>
      </c>
      <c r="I1313">
        <v>0.9929</v>
      </c>
      <c r="J1313">
        <v>3.33</v>
      </c>
      <c r="K1313">
        <v>0.59</v>
      </c>
      <c r="L1313">
        <v>12.8</v>
      </c>
      <c r="M1313">
        <v>6</v>
      </c>
    </row>
    <row r="1314" spans="1:13" x14ac:dyDescent="0.25">
      <c r="A1314">
        <v>1313</v>
      </c>
      <c r="B1314">
        <v>8</v>
      </c>
      <c r="C1314">
        <v>1.18</v>
      </c>
      <c r="D1314">
        <v>0.21</v>
      </c>
      <c r="E1314">
        <v>1.9</v>
      </c>
      <c r="F1314">
        <v>8.3000000000000004E-2</v>
      </c>
      <c r="G1314">
        <v>14</v>
      </c>
      <c r="H1314">
        <v>41</v>
      </c>
      <c r="I1314">
        <v>0.99531999999999998</v>
      </c>
      <c r="J1314">
        <v>3.34</v>
      </c>
      <c r="K1314">
        <v>0.47</v>
      </c>
      <c r="L1314">
        <v>10.5</v>
      </c>
      <c r="M1314">
        <v>5</v>
      </c>
    </row>
    <row r="1315" spans="1:13" x14ac:dyDescent="0.25">
      <c r="A1315">
        <v>1314</v>
      </c>
      <c r="B1315">
        <v>7</v>
      </c>
      <c r="C1315">
        <v>0.36</v>
      </c>
      <c r="D1315">
        <v>0.21</v>
      </c>
      <c r="E1315">
        <v>2.2999999999999998</v>
      </c>
      <c r="F1315">
        <v>8.5999999999999993E-2</v>
      </c>
      <c r="G1315">
        <v>20</v>
      </c>
      <c r="H1315">
        <v>65</v>
      </c>
      <c r="I1315">
        <v>0.99557999999999902</v>
      </c>
      <c r="J1315">
        <v>3.4</v>
      </c>
      <c r="K1315">
        <v>0.54</v>
      </c>
      <c r="L1315">
        <v>10.1</v>
      </c>
      <c r="M1315">
        <v>6</v>
      </c>
    </row>
    <row r="1316" spans="1:13" x14ac:dyDescent="0.25">
      <c r="A1316">
        <v>1315</v>
      </c>
      <c r="B1316">
        <v>7</v>
      </c>
      <c r="C1316">
        <v>0.36</v>
      </c>
      <c r="D1316">
        <v>0.21</v>
      </c>
      <c r="E1316">
        <v>2.4</v>
      </c>
      <c r="F1316">
        <v>8.5999999999999993E-2</v>
      </c>
      <c r="G1316">
        <v>24</v>
      </c>
      <c r="H1316">
        <v>69</v>
      </c>
      <c r="I1316">
        <v>0.99556</v>
      </c>
      <c r="J1316">
        <v>3.4</v>
      </c>
      <c r="K1316">
        <v>0.53</v>
      </c>
      <c r="L1316">
        <v>10.1</v>
      </c>
      <c r="M1316">
        <v>6</v>
      </c>
    </row>
    <row r="1317" spans="1:13" x14ac:dyDescent="0.25">
      <c r="A1317">
        <v>1316</v>
      </c>
      <c r="B1317">
        <v>7.5</v>
      </c>
      <c r="C1317">
        <v>0.63</v>
      </c>
      <c r="D1317">
        <v>0.27</v>
      </c>
      <c r="E1317">
        <v>2</v>
      </c>
      <c r="F1317">
        <v>8.3000000000000004E-2</v>
      </c>
      <c r="G1317">
        <v>17</v>
      </c>
      <c r="H1317">
        <v>91</v>
      </c>
      <c r="I1317">
        <v>0.99616000000000005</v>
      </c>
      <c r="J1317">
        <v>3.26</v>
      </c>
      <c r="K1317">
        <v>0.57999999999999996</v>
      </c>
      <c r="L1317">
        <v>9.8000000000000007</v>
      </c>
      <c r="M1317">
        <v>6</v>
      </c>
    </row>
    <row r="1318" spans="1:13" x14ac:dyDescent="0.25">
      <c r="A1318">
        <v>1317</v>
      </c>
      <c r="B1318">
        <v>5.4</v>
      </c>
      <c r="C1318">
        <v>0.74</v>
      </c>
      <c r="D1318">
        <v>0</v>
      </c>
      <c r="E1318">
        <v>1.2</v>
      </c>
      <c r="F1318">
        <v>4.0999999999999898E-2</v>
      </c>
      <c r="G1318">
        <v>16</v>
      </c>
      <c r="H1318">
        <v>46</v>
      </c>
      <c r="I1318">
        <v>0.99257999999999902</v>
      </c>
      <c r="J1318">
        <v>4.01</v>
      </c>
      <c r="K1318">
        <v>0.59</v>
      </c>
      <c r="L1318">
        <v>12.5</v>
      </c>
      <c r="M1318">
        <v>6</v>
      </c>
    </row>
    <row r="1319" spans="1:13" x14ac:dyDescent="0.25">
      <c r="A1319">
        <v>1318</v>
      </c>
      <c r="B1319">
        <v>9.9</v>
      </c>
      <c r="C1319">
        <v>0.44</v>
      </c>
      <c r="D1319">
        <v>0.46</v>
      </c>
      <c r="E1319">
        <v>2.2000000000000002</v>
      </c>
      <c r="F1319">
        <v>9.0999999999999998E-2</v>
      </c>
      <c r="G1319">
        <v>10</v>
      </c>
      <c r="H1319">
        <v>41</v>
      </c>
      <c r="I1319">
        <v>0.99637999999999904</v>
      </c>
      <c r="J1319">
        <v>3.18</v>
      </c>
      <c r="K1319">
        <v>0.69</v>
      </c>
      <c r="L1319">
        <v>11.9</v>
      </c>
      <c r="M1319">
        <v>6</v>
      </c>
    </row>
    <row r="1320" spans="1:13" x14ac:dyDescent="0.25">
      <c r="A1320">
        <v>1319</v>
      </c>
      <c r="B1320">
        <v>7.5</v>
      </c>
      <c r="C1320">
        <v>0.63</v>
      </c>
      <c r="D1320">
        <v>0.27</v>
      </c>
      <c r="E1320">
        <v>2</v>
      </c>
      <c r="F1320">
        <v>8.3000000000000004E-2</v>
      </c>
      <c r="G1320">
        <v>17</v>
      </c>
      <c r="H1320">
        <v>91</v>
      </c>
      <c r="I1320">
        <v>0.99616000000000005</v>
      </c>
      <c r="J1320">
        <v>3.26</v>
      </c>
      <c r="K1320">
        <v>0.57999999999999996</v>
      </c>
      <c r="L1320">
        <v>9.8000000000000007</v>
      </c>
      <c r="M1320">
        <v>6</v>
      </c>
    </row>
    <row r="1321" spans="1:13" x14ac:dyDescent="0.25">
      <c r="A1321">
        <v>1320</v>
      </c>
      <c r="B1321">
        <v>9.1</v>
      </c>
      <c r="C1321">
        <v>0.76</v>
      </c>
      <c r="D1321">
        <v>0.68</v>
      </c>
      <c r="E1321">
        <v>1.7</v>
      </c>
      <c r="F1321">
        <v>0.41399999999999998</v>
      </c>
      <c r="G1321">
        <v>18</v>
      </c>
      <c r="H1321">
        <v>64</v>
      </c>
      <c r="I1321">
        <v>0.99651999999999996</v>
      </c>
      <c r="J1321">
        <v>2.9</v>
      </c>
      <c r="K1321">
        <v>1.33</v>
      </c>
      <c r="L1321">
        <v>9.1</v>
      </c>
      <c r="M1321">
        <v>6</v>
      </c>
    </row>
    <row r="1322" spans="1:13" x14ac:dyDescent="0.25">
      <c r="A1322">
        <v>1321</v>
      </c>
      <c r="B1322">
        <v>9.6999999999999993</v>
      </c>
      <c r="C1322">
        <v>0.66</v>
      </c>
      <c r="D1322">
        <v>0.34</v>
      </c>
      <c r="E1322">
        <v>2.6</v>
      </c>
      <c r="F1322">
        <v>9.4E-2</v>
      </c>
      <c r="G1322">
        <v>12</v>
      </c>
      <c r="H1322">
        <v>88</v>
      </c>
      <c r="I1322">
        <v>0.99795999999999996</v>
      </c>
      <c r="J1322">
        <v>3.26</v>
      </c>
      <c r="K1322">
        <v>0.66</v>
      </c>
      <c r="L1322">
        <v>10.1</v>
      </c>
      <c r="M1322">
        <v>5</v>
      </c>
    </row>
    <row r="1323" spans="1:13" x14ac:dyDescent="0.25">
      <c r="A1323">
        <v>1322</v>
      </c>
      <c r="B1323">
        <v>5</v>
      </c>
      <c r="C1323">
        <v>0.74</v>
      </c>
      <c r="D1323">
        <v>0</v>
      </c>
      <c r="E1323">
        <v>1.2</v>
      </c>
      <c r="F1323">
        <v>4.0999999999999898E-2</v>
      </c>
      <c r="G1323">
        <v>16</v>
      </c>
      <c r="H1323">
        <v>46</v>
      </c>
      <c r="I1323">
        <v>0.99257999999999902</v>
      </c>
      <c r="J1323">
        <v>4.01</v>
      </c>
      <c r="K1323">
        <v>0.59</v>
      </c>
      <c r="L1323">
        <v>12.5</v>
      </c>
      <c r="M1323">
        <v>6</v>
      </c>
    </row>
    <row r="1324" spans="1:13" x14ac:dyDescent="0.25">
      <c r="A1324">
        <v>1323</v>
      </c>
      <c r="B1324">
        <v>9.1</v>
      </c>
      <c r="C1324">
        <v>0.34</v>
      </c>
      <c r="D1324">
        <v>0.42</v>
      </c>
      <c r="E1324">
        <v>1.8</v>
      </c>
      <c r="F1324">
        <v>5.7999999999999899E-2</v>
      </c>
      <c r="G1324">
        <v>9</v>
      </c>
      <c r="H1324">
        <v>18</v>
      </c>
      <c r="I1324">
        <v>0.99392000000000003</v>
      </c>
      <c r="J1324">
        <v>3.18</v>
      </c>
      <c r="K1324">
        <v>0.55000000000000004</v>
      </c>
      <c r="L1324">
        <v>11.4</v>
      </c>
      <c r="M1324">
        <v>5</v>
      </c>
    </row>
    <row r="1325" spans="1:13" x14ac:dyDescent="0.25">
      <c r="A1325">
        <v>1324</v>
      </c>
      <c r="B1325">
        <v>9.1</v>
      </c>
      <c r="C1325">
        <v>0.36</v>
      </c>
      <c r="D1325">
        <v>0.39</v>
      </c>
      <c r="E1325">
        <v>1.8</v>
      </c>
      <c r="F1325">
        <v>0.06</v>
      </c>
      <c r="G1325">
        <v>21</v>
      </c>
      <c r="H1325">
        <v>55</v>
      </c>
      <c r="I1325">
        <v>0.99495</v>
      </c>
      <c r="J1325">
        <v>3.18</v>
      </c>
      <c r="K1325">
        <v>0.82</v>
      </c>
      <c r="L1325">
        <v>11</v>
      </c>
      <c r="M1325">
        <v>7</v>
      </c>
    </row>
    <row r="1326" spans="1:13" x14ac:dyDescent="0.25">
      <c r="A1326">
        <v>1325</v>
      </c>
      <c r="B1326">
        <v>6.7</v>
      </c>
      <c r="C1326">
        <v>0.46</v>
      </c>
      <c r="D1326">
        <v>0.24</v>
      </c>
      <c r="E1326">
        <v>1.7</v>
      </c>
      <c r="F1326">
        <v>7.6999999999999999E-2</v>
      </c>
      <c r="G1326">
        <v>18</v>
      </c>
      <c r="H1326">
        <v>34</v>
      </c>
      <c r="I1326">
        <v>0.99480000000000002</v>
      </c>
      <c r="J1326">
        <v>3.39</v>
      </c>
      <c r="K1326">
        <v>0.6</v>
      </c>
      <c r="L1326">
        <v>10.6</v>
      </c>
      <c r="M1326">
        <v>6</v>
      </c>
    </row>
    <row r="1327" spans="1:13" x14ac:dyDescent="0.25">
      <c r="A1327">
        <v>1326</v>
      </c>
      <c r="B1327">
        <v>6.7</v>
      </c>
      <c r="C1327">
        <v>0.46</v>
      </c>
      <c r="D1327">
        <v>0.24</v>
      </c>
      <c r="E1327">
        <v>1.7</v>
      </c>
      <c r="F1327">
        <v>7.6999999999999999E-2</v>
      </c>
      <c r="G1327">
        <v>18</v>
      </c>
      <c r="H1327">
        <v>34</v>
      </c>
      <c r="I1327">
        <v>0.99480000000000002</v>
      </c>
      <c r="J1327">
        <v>3.39</v>
      </c>
      <c r="K1327">
        <v>0.6</v>
      </c>
      <c r="L1327">
        <v>10.6</v>
      </c>
      <c r="M1327">
        <v>6</v>
      </c>
    </row>
    <row r="1328" spans="1:13" x14ac:dyDescent="0.25">
      <c r="A1328">
        <v>1327</v>
      </c>
      <c r="B1328">
        <v>6.7</v>
      </c>
      <c r="C1328">
        <v>0.46</v>
      </c>
      <c r="D1328">
        <v>0.24</v>
      </c>
      <c r="E1328">
        <v>1.7</v>
      </c>
      <c r="F1328">
        <v>7.6999999999999999E-2</v>
      </c>
      <c r="G1328">
        <v>18</v>
      </c>
      <c r="H1328">
        <v>34</v>
      </c>
      <c r="I1328">
        <v>0.99480000000000002</v>
      </c>
      <c r="J1328">
        <v>3.39</v>
      </c>
      <c r="K1328">
        <v>0.6</v>
      </c>
      <c r="L1328">
        <v>10.6</v>
      </c>
      <c r="M1328">
        <v>6</v>
      </c>
    </row>
    <row r="1329" spans="1:13" x14ac:dyDescent="0.25">
      <c r="A1329">
        <v>1328</v>
      </c>
      <c r="B1329">
        <v>6.7</v>
      </c>
      <c r="C1329">
        <v>0.46</v>
      </c>
      <c r="D1329">
        <v>0.24</v>
      </c>
      <c r="E1329">
        <v>1.7</v>
      </c>
      <c r="F1329">
        <v>7.6999999999999999E-2</v>
      </c>
      <c r="G1329">
        <v>18</v>
      </c>
      <c r="H1329">
        <v>34</v>
      </c>
      <c r="I1329">
        <v>0.99480000000000002</v>
      </c>
      <c r="J1329">
        <v>3.39</v>
      </c>
      <c r="K1329">
        <v>0.6</v>
      </c>
      <c r="L1329">
        <v>10.6</v>
      </c>
      <c r="M1329">
        <v>6</v>
      </c>
    </row>
    <row r="1330" spans="1:13" x14ac:dyDescent="0.25">
      <c r="A1330">
        <v>1329</v>
      </c>
      <c r="B1330">
        <v>6.5</v>
      </c>
      <c r="C1330">
        <v>0.52</v>
      </c>
      <c r="D1330">
        <v>0.11</v>
      </c>
      <c r="E1330">
        <v>1.8</v>
      </c>
      <c r="F1330">
        <v>7.2999999999999995E-2</v>
      </c>
      <c r="G1330">
        <v>13</v>
      </c>
      <c r="H1330">
        <v>38</v>
      </c>
      <c r="I1330">
        <v>0.99550000000000005</v>
      </c>
      <c r="J1330">
        <v>3.34</v>
      </c>
      <c r="K1330">
        <v>0.52</v>
      </c>
      <c r="L1330">
        <v>9.3000000000000007</v>
      </c>
      <c r="M1330">
        <v>5</v>
      </c>
    </row>
    <row r="1331" spans="1:13" x14ac:dyDescent="0.25">
      <c r="A1331">
        <v>1330</v>
      </c>
      <c r="B1331">
        <v>7.4</v>
      </c>
      <c r="C1331">
        <v>0.6</v>
      </c>
      <c r="D1331">
        <v>0.26</v>
      </c>
      <c r="E1331">
        <v>2.1</v>
      </c>
      <c r="F1331">
        <v>8.3000000000000004E-2</v>
      </c>
      <c r="G1331">
        <v>17</v>
      </c>
      <c r="H1331">
        <v>91</v>
      </c>
      <c r="I1331">
        <v>0.99616000000000005</v>
      </c>
      <c r="J1331">
        <v>3.29</v>
      </c>
      <c r="K1331">
        <v>0.56000000000000005</v>
      </c>
      <c r="L1331">
        <v>9.8000000000000007</v>
      </c>
      <c r="M1331">
        <v>6</v>
      </c>
    </row>
    <row r="1332" spans="1:13" x14ac:dyDescent="0.25">
      <c r="A1332">
        <v>1331</v>
      </c>
      <c r="B1332">
        <v>7.4</v>
      </c>
      <c r="C1332">
        <v>0.6</v>
      </c>
      <c r="D1332">
        <v>0.26</v>
      </c>
      <c r="E1332">
        <v>2.1</v>
      </c>
      <c r="F1332">
        <v>8.3000000000000004E-2</v>
      </c>
      <c r="G1332">
        <v>17</v>
      </c>
      <c r="H1332">
        <v>91</v>
      </c>
      <c r="I1332">
        <v>0.99616000000000005</v>
      </c>
      <c r="J1332">
        <v>3.29</v>
      </c>
      <c r="K1332">
        <v>0.56000000000000005</v>
      </c>
      <c r="L1332">
        <v>9.8000000000000007</v>
      </c>
      <c r="M1332">
        <v>6</v>
      </c>
    </row>
    <row r="1333" spans="1:13" x14ac:dyDescent="0.25">
      <c r="A1333">
        <v>1332</v>
      </c>
      <c r="B1333">
        <v>7.8</v>
      </c>
      <c r="C1333">
        <v>0.87</v>
      </c>
      <c r="D1333">
        <v>0.26</v>
      </c>
      <c r="E1333">
        <v>3.8</v>
      </c>
      <c r="F1333">
        <v>0.107</v>
      </c>
      <c r="G1333">
        <v>31</v>
      </c>
      <c r="H1333">
        <v>67</v>
      </c>
      <c r="I1333">
        <v>0.99667999999999901</v>
      </c>
      <c r="J1333">
        <v>3.26</v>
      </c>
      <c r="K1333">
        <v>0.46</v>
      </c>
      <c r="L1333">
        <v>9.1999999999999993</v>
      </c>
      <c r="M1333">
        <v>5</v>
      </c>
    </row>
    <row r="1334" spans="1:13" x14ac:dyDescent="0.25">
      <c r="A1334">
        <v>1333</v>
      </c>
      <c r="B1334">
        <v>8.4</v>
      </c>
      <c r="C1334">
        <v>0.39</v>
      </c>
      <c r="D1334">
        <v>0.1</v>
      </c>
      <c r="E1334">
        <v>1.7</v>
      </c>
      <c r="F1334">
        <v>7.4999999999999997E-2</v>
      </c>
      <c r="G1334">
        <v>6</v>
      </c>
      <c r="H1334">
        <v>25</v>
      </c>
      <c r="I1334">
        <v>0.99580999999999997</v>
      </c>
      <c r="J1334">
        <v>3.09</v>
      </c>
      <c r="K1334">
        <v>0.43</v>
      </c>
      <c r="L1334">
        <v>9.6999999999999993</v>
      </c>
      <c r="M1334">
        <v>6</v>
      </c>
    </row>
    <row r="1335" spans="1:13" x14ac:dyDescent="0.25">
      <c r="A1335">
        <v>1334</v>
      </c>
      <c r="B1335">
        <v>9.1</v>
      </c>
      <c r="C1335">
        <v>0.77500000000000002</v>
      </c>
      <c r="D1335">
        <v>0.22</v>
      </c>
      <c r="E1335">
        <v>2.2000000000000002</v>
      </c>
      <c r="F1335">
        <v>7.9000000000000001E-2</v>
      </c>
      <c r="G1335">
        <v>12</v>
      </c>
      <c r="H1335">
        <v>48</v>
      </c>
      <c r="I1335">
        <v>0.99760000000000004</v>
      </c>
      <c r="J1335">
        <v>3.18</v>
      </c>
      <c r="K1335">
        <v>0.51</v>
      </c>
      <c r="L1335">
        <v>9.6</v>
      </c>
      <c r="M1335">
        <v>5</v>
      </c>
    </row>
    <row r="1336" spans="1:13" x14ac:dyDescent="0.25">
      <c r="A1336">
        <v>1335</v>
      </c>
      <c r="B1336">
        <v>7.2</v>
      </c>
      <c r="C1336">
        <v>0.83499999999999996</v>
      </c>
      <c r="D1336">
        <v>0</v>
      </c>
      <c r="E1336">
        <v>2</v>
      </c>
      <c r="F1336">
        <v>0.16600000000000001</v>
      </c>
      <c r="G1336">
        <v>4</v>
      </c>
      <c r="H1336">
        <v>11</v>
      </c>
      <c r="I1336">
        <v>0.99607999999999997</v>
      </c>
      <c r="J1336">
        <v>3.39</v>
      </c>
      <c r="K1336">
        <v>0.52</v>
      </c>
      <c r="L1336">
        <v>10</v>
      </c>
      <c r="M1336">
        <v>5</v>
      </c>
    </row>
    <row r="1337" spans="1:13" x14ac:dyDescent="0.25">
      <c r="A1337">
        <v>1336</v>
      </c>
      <c r="B1337">
        <v>6.6</v>
      </c>
      <c r="C1337">
        <v>0.57999999999999996</v>
      </c>
      <c r="D1337">
        <v>0.02</v>
      </c>
      <c r="E1337">
        <v>2.4</v>
      </c>
      <c r="F1337">
        <v>6.9000000000000006E-2</v>
      </c>
      <c r="G1337">
        <v>19</v>
      </c>
      <c r="H1337">
        <v>40</v>
      </c>
      <c r="I1337">
        <v>0.99387000000000003</v>
      </c>
      <c r="J1337">
        <v>3.38</v>
      </c>
      <c r="K1337">
        <v>0.66</v>
      </c>
      <c r="L1337">
        <v>12.6</v>
      </c>
      <c r="M1337">
        <v>6</v>
      </c>
    </row>
    <row r="1338" spans="1:13" x14ac:dyDescent="0.25">
      <c r="A1338">
        <v>1337</v>
      </c>
      <c r="B1338">
        <v>6</v>
      </c>
      <c r="C1338">
        <v>0.5</v>
      </c>
      <c r="D1338">
        <v>0</v>
      </c>
      <c r="E1338">
        <v>1.4</v>
      </c>
      <c r="F1338">
        <v>5.7000000000000002E-2</v>
      </c>
      <c r="G1338">
        <v>15</v>
      </c>
      <c r="H1338">
        <v>26</v>
      </c>
      <c r="I1338">
        <v>0.99447999999999903</v>
      </c>
      <c r="J1338">
        <v>3.36</v>
      </c>
      <c r="K1338">
        <v>0.45</v>
      </c>
      <c r="L1338">
        <v>9.5</v>
      </c>
      <c r="M1338">
        <v>5</v>
      </c>
    </row>
    <row r="1339" spans="1:13" x14ac:dyDescent="0.25">
      <c r="A1339">
        <v>1338</v>
      </c>
      <c r="B1339">
        <v>6</v>
      </c>
      <c r="C1339">
        <v>0.5</v>
      </c>
      <c r="D1339">
        <v>0</v>
      </c>
      <c r="E1339">
        <v>1.4</v>
      </c>
      <c r="F1339">
        <v>5.7000000000000002E-2</v>
      </c>
      <c r="G1339">
        <v>15</v>
      </c>
      <c r="H1339">
        <v>26</v>
      </c>
      <c r="I1339">
        <v>0.99447999999999903</v>
      </c>
      <c r="J1339">
        <v>3.36</v>
      </c>
      <c r="K1339">
        <v>0.45</v>
      </c>
      <c r="L1339">
        <v>9.5</v>
      </c>
      <c r="M1339">
        <v>5</v>
      </c>
    </row>
    <row r="1340" spans="1:13" x14ac:dyDescent="0.25">
      <c r="A1340">
        <v>1339</v>
      </c>
      <c r="B1340">
        <v>6</v>
      </c>
      <c r="C1340">
        <v>0.5</v>
      </c>
      <c r="D1340">
        <v>0</v>
      </c>
      <c r="E1340">
        <v>1.4</v>
      </c>
      <c r="F1340">
        <v>5.7000000000000002E-2</v>
      </c>
      <c r="G1340">
        <v>15</v>
      </c>
      <c r="H1340">
        <v>26</v>
      </c>
      <c r="I1340">
        <v>0.99447999999999903</v>
      </c>
      <c r="J1340">
        <v>3.36</v>
      </c>
      <c r="K1340">
        <v>0.45</v>
      </c>
      <c r="L1340">
        <v>9.5</v>
      </c>
      <c r="M1340">
        <v>5</v>
      </c>
    </row>
    <row r="1341" spans="1:13" x14ac:dyDescent="0.25">
      <c r="A1341">
        <v>1340</v>
      </c>
      <c r="B1341">
        <v>7.5</v>
      </c>
      <c r="C1341">
        <v>0.51</v>
      </c>
      <c r="D1341">
        <v>0.02</v>
      </c>
      <c r="E1341">
        <v>1.7</v>
      </c>
      <c r="F1341">
        <v>8.4000000000000005E-2</v>
      </c>
      <c r="G1341">
        <v>13</v>
      </c>
      <c r="H1341">
        <v>31</v>
      </c>
      <c r="I1341">
        <v>0.99537999999999904</v>
      </c>
      <c r="J1341">
        <v>3.36</v>
      </c>
      <c r="K1341">
        <v>0.54</v>
      </c>
      <c r="L1341">
        <v>10.5</v>
      </c>
      <c r="M1341">
        <v>6</v>
      </c>
    </row>
    <row r="1342" spans="1:13" x14ac:dyDescent="0.25">
      <c r="A1342">
        <v>1341</v>
      </c>
      <c r="B1342">
        <v>7.5</v>
      </c>
      <c r="C1342">
        <v>0.51</v>
      </c>
      <c r="D1342">
        <v>0.02</v>
      </c>
      <c r="E1342">
        <v>1.7</v>
      </c>
      <c r="F1342">
        <v>8.4000000000000005E-2</v>
      </c>
      <c r="G1342">
        <v>13</v>
      </c>
      <c r="H1342">
        <v>31</v>
      </c>
      <c r="I1342">
        <v>0.99537999999999904</v>
      </c>
      <c r="J1342">
        <v>3.36</v>
      </c>
      <c r="K1342">
        <v>0.54</v>
      </c>
      <c r="L1342">
        <v>10.5</v>
      </c>
      <c r="M1342">
        <v>6</v>
      </c>
    </row>
    <row r="1343" spans="1:13" x14ac:dyDescent="0.25">
      <c r="A1343">
        <v>1342</v>
      </c>
      <c r="B1343">
        <v>7.5</v>
      </c>
      <c r="C1343">
        <v>0.51</v>
      </c>
      <c r="D1343">
        <v>0.02</v>
      </c>
      <c r="E1343">
        <v>1.7</v>
      </c>
      <c r="F1343">
        <v>8.4000000000000005E-2</v>
      </c>
      <c r="G1343">
        <v>13</v>
      </c>
      <c r="H1343">
        <v>31</v>
      </c>
      <c r="I1343">
        <v>0.99537999999999904</v>
      </c>
      <c r="J1343">
        <v>3.36</v>
      </c>
      <c r="K1343">
        <v>0.54</v>
      </c>
      <c r="L1343">
        <v>10.5</v>
      </c>
      <c r="M1343">
        <v>6</v>
      </c>
    </row>
    <row r="1344" spans="1:13" x14ac:dyDescent="0.25">
      <c r="A1344">
        <v>1343</v>
      </c>
      <c r="B1344">
        <v>7.6</v>
      </c>
      <c r="C1344">
        <v>0.54</v>
      </c>
      <c r="D1344">
        <v>0.02</v>
      </c>
      <c r="E1344">
        <v>1.7</v>
      </c>
      <c r="F1344">
        <v>8.5000000000000006E-2</v>
      </c>
      <c r="G1344">
        <v>17</v>
      </c>
      <c r="H1344">
        <v>31</v>
      </c>
      <c r="I1344">
        <v>0.99588999999999905</v>
      </c>
      <c r="J1344">
        <v>3.37</v>
      </c>
      <c r="K1344">
        <v>0.51</v>
      </c>
      <c r="L1344">
        <v>10.4</v>
      </c>
      <c r="M1344">
        <v>6</v>
      </c>
    </row>
    <row r="1345" spans="1:13" x14ac:dyDescent="0.25">
      <c r="A1345">
        <v>1344</v>
      </c>
      <c r="B1345">
        <v>7.5</v>
      </c>
      <c r="C1345">
        <v>0.51</v>
      </c>
      <c r="D1345">
        <v>0.02</v>
      </c>
      <c r="E1345">
        <v>1.7</v>
      </c>
      <c r="F1345">
        <v>8.4000000000000005E-2</v>
      </c>
      <c r="G1345">
        <v>13</v>
      </c>
      <c r="H1345">
        <v>31</v>
      </c>
      <c r="I1345">
        <v>0.99537999999999904</v>
      </c>
      <c r="J1345">
        <v>3.36</v>
      </c>
      <c r="K1345">
        <v>0.54</v>
      </c>
      <c r="L1345">
        <v>10.5</v>
      </c>
      <c r="M1345">
        <v>6</v>
      </c>
    </row>
    <row r="1346" spans="1:13" x14ac:dyDescent="0.25">
      <c r="A1346">
        <v>1345</v>
      </c>
      <c r="B1346">
        <v>11.5</v>
      </c>
      <c r="C1346">
        <v>0.42</v>
      </c>
      <c r="D1346">
        <v>0.48</v>
      </c>
      <c r="E1346">
        <v>2.6</v>
      </c>
      <c r="F1346">
        <v>7.6999999999999999E-2</v>
      </c>
      <c r="G1346">
        <v>8</v>
      </c>
      <c r="H1346">
        <v>20</v>
      </c>
      <c r="I1346">
        <v>0.99851999999999996</v>
      </c>
      <c r="J1346">
        <v>3.09</v>
      </c>
      <c r="K1346">
        <v>0.53</v>
      </c>
      <c r="L1346">
        <v>11</v>
      </c>
      <c r="M1346">
        <v>5</v>
      </c>
    </row>
    <row r="1347" spans="1:13" x14ac:dyDescent="0.25">
      <c r="A1347">
        <v>1346</v>
      </c>
      <c r="B1347">
        <v>8.1999999999999993</v>
      </c>
      <c r="C1347">
        <v>0.44</v>
      </c>
      <c r="D1347">
        <v>0.24</v>
      </c>
      <c r="E1347">
        <v>2.2999999999999998</v>
      </c>
      <c r="F1347">
        <v>6.3E-2</v>
      </c>
      <c r="G1347">
        <v>10</v>
      </c>
      <c r="H1347">
        <v>28</v>
      </c>
      <c r="I1347">
        <v>0.99612999999999996</v>
      </c>
      <c r="J1347">
        <v>3.25</v>
      </c>
      <c r="K1347">
        <v>0.53</v>
      </c>
      <c r="L1347">
        <v>10.199999999999999</v>
      </c>
      <c r="M1347">
        <v>6</v>
      </c>
    </row>
    <row r="1348" spans="1:13" x14ac:dyDescent="0.25">
      <c r="A1348">
        <v>1347</v>
      </c>
      <c r="B1348">
        <v>6.1</v>
      </c>
      <c r="C1348">
        <v>0.59</v>
      </c>
      <c r="D1348">
        <v>0.01</v>
      </c>
      <c r="E1348">
        <v>2.1</v>
      </c>
      <c r="F1348">
        <v>5.5999999999999897E-2</v>
      </c>
      <c r="G1348">
        <v>5</v>
      </c>
      <c r="H1348">
        <v>13</v>
      </c>
      <c r="I1348">
        <v>0.99472000000000005</v>
      </c>
      <c r="J1348">
        <v>3.52</v>
      </c>
      <c r="K1348">
        <v>0.56000000000000005</v>
      </c>
      <c r="L1348">
        <v>11.4</v>
      </c>
      <c r="M1348">
        <v>5</v>
      </c>
    </row>
    <row r="1349" spans="1:13" x14ac:dyDescent="0.25">
      <c r="A1349">
        <v>1348</v>
      </c>
      <c r="B1349">
        <v>7.2</v>
      </c>
      <c r="C1349">
        <v>0.65500000000000003</v>
      </c>
      <c r="D1349">
        <v>0.03</v>
      </c>
      <c r="E1349">
        <v>1.8</v>
      </c>
      <c r="F1349">
        <v>7.8E-2</v>
      </c>
      <c r="G1349">
        <v>7</v>
      </c>
      <c r="H1349">
        <v>12</v>
      </c>
      <c r="I1349">
        <v>0.99587000000000003</v>
      </c>
      <c r="J1349">
        <v>3.34</v>
      </c>
      <c r="K1349">
        <v>0.39</v>
      </c>
      <c r="L1349">
        <v>9.5</v>
      </c>
      <c r="M1349">
        <v>5</v>
      </c>
    </row>
    <row r="1350" spans="1:13" x14ac:dyDescent="0.25">
      <c r="A1350">
        <v>1349</v>
      </c>
      <c r="B1350">
        <v>7.2</v>
      </c>
      <c r="C1350">
        <v>0.65500000000000003</v>
      </c>
      <c r="D1350">
        <v>0.03</v>
      </c>
      <c r="E1350">
        <v>1.8</v>
      </c>
      <c r="F1350">
        <v>7.8E-2</v>
      </c>
      <c r="G1350">
        <v>7</v>
      </c>
      <c r="H1350">
        <v>12</v>
      </c>
      <c r="I1350">
        <v>0.99587000000000003</v>
      </c>
      <c r="J1350">
        <v>3.34</v>
      </c>
      <c r="K1350">
        <v>0.39</v>
      </c>
      <c r="L1350">
        <v>9.5</v>
      </c>
      <c r="M1350">
        <v>5</v>
      </c>
    </row>
    <row r="1351" spans="1:13" x14ac:dyDescent="0.25">
      <c r="A1351">
        <v>1350</v>
      </c>
      <c r="B1351">
        <v>6.9</v>
      </c>
      <c r="C1351">
        <v>0.56999999999999995</v>
      </c>
      <c r="D1351">
        <v>0</v>
      </c>
      <c r="E1351">
        <v>2.8</v>
      </c>
      <c r="F1351">
        <v>8.1000000000000003E-2</v>
      </c>
      <c r="G1351">
        <v>21</v>
      </c>
      <c r="H1351">
        <v>41</v>
      </c>
      <c r="I1351">
        <v>0.99517999999999995</v>
      </c>
      <c r="J1351">
        <v>3.41</v>
      </c>
      <c r="K1351">
        <v>0.52</v>
      </c>
      <c r="L1351">
        <v>10.8</v>
      </c>
      <c r="M1351">
        <v>5</v>
      </c>
    </row>
    <row r="1352" spans="1:13" x14ac:dyDescent="0.25">
      <c r="A1352">
        <v>1351</v>
      </c>
      <c r="B1352">
        <v>9</v>
      </c>
      <c r="C1352">
        <v>0.6</v>
      </c>
      <c r="D1352">
        <v>0.28999999999999998</v>
      </c>
      <c r="E1352">
        <v>2</v>
      </c>
      <c r="F1352">
        <v>6.9000000000000006E-2</v>
      </c>
      <c r="G1352">
        <v>32</v>
      </c>
      <c r="H1352">
        <v>73</v>
      </c>
      <c r="I1352">
        <v>0.99653999999999998</v>
      </c>
      <c r="J1352">
        <v>3.34</v>
      </c>
      <c r="K1352">
        <v>0.56999999999999995</v>
      </c>
      <c r="L1352">
        <v>10</v>
      </c>
      <c r="M1352">
        <v>5</v>
      </c>
    </row>
    <row r="1353" spans="1:13" x14ac:dyDescent="0.25">
      <c r="A1353">
        <v>1352</v>
      </c>
      <c r="B1353">
        <v>7.2</v>
      </c>
      <c r="C1353">
        <v>0.62</v>
      </c>
      <c r="D1353">
        <v>0.01</v>
      </c>
      <c r="E1353">
        <v>2.2999999999999998</v>
      </c>
      <c r="F1353">
        <v>6.5000000000000002E-2</v>
      </c>
      <c r="G1353">
        <v>8</v>
      </c>
      <c r="H1353">
        <v>46</v>
      </c>
      <c r="I1353">
        <v>0.99331999999999998</v>
      </c>
      <c r="J1353">
        <v>3.32</v>
      </c>
      <c r="K1353">
        <v>0.51</v>
      </c>
      <c r="L1353">
        <v>11.8</v>
      </c>
      <c r="M1353">
        <v>6</v>
      </c>
    </row>
    <row r="1354" spans="1:13" x14ac:dyDescent="0.25">
      <c r="A1354">
        <v>1353</v>
      </c>
      <c r="B1354">
        <v>7.6</v>
      </c>
      <c r="C1354">
        <v>0.64500000000000002</v>
      </c>
      <c r="D1354">
        <v>0.03</v>
      </c>
      <c r="E1354">
        <v>1.9</v>
      </c>
      <c r="F1354">
        <v>8.5999999999999993E-2</v>
      </c>
      <c r="G1354">
        <v>14</v>
      </c>
      <c r="H1354">
        <v>57</v>
      </c>
      <c r="I1354">
        <v>0.99690000000000001</v>
      </c>
      <c r="J1354">
        <v>3.37</v>
      </c>
      <c r="K1354">
        <v>0.46</v>
      </c>
      <c r="L1354">
        <v>10.3</v>
      </c>
      <c r="M1354">
        <v>5</v>
      </c>
    </row>
    <row r="1355" spans="1:13" x14ac:dyDescent="0.25">
      <c r="A1355">
        <v>1354</v>
      </c>
      <c r="B1355">
        <v>7.6</v>
      </c>
      <c r="C1355">
        <v>0.64500000000000002</v>
      </c>
      <c r="D1355">
        <v>0.03</v>
      </c>
      <c r="E1355">
        <v>1.9</v>
      </c>
      <c r="F1355">
        <v>8.5999999999999993E-2</v>
      </c>
      <c r="G1355">
        <v>14</v>
      </c>
      <c r="H1355">
        <v>57</v>
      </c>
      <c r="I1355">
        <v>0.99690000000000001</v>
      </c>
      <c r="J1355">
        <v>3.37</v>
      </c>
      <c r="K1355">
        <v>0.46</v>
      </c>
      <c r="L1355">
        <v>10.3</v>
      </c>
      <c r="M1355">
        <v>5</v>
      </c>
    </row>
    <row r="1356" spans="1:13" x14ac:dyDescent="0.25">
      <c r="A1356">
        <v>1355</v>
      </c>
      <c r="B1356">
        <v>7.2</v>
      </c>
      <c r="C1356">
        <v>0.57999999999999996</v>
      </c>
      <c r="D1356">
        <v>0.03</v>
      </c>
      <c r="E1356">
        <v>2.2999999999999998</v>
      </c>
      <c r="F1356">
        <v>7.6999999999999999E-2</v>
      </c>
      <c r="G1356">
        <v>7</v>
      </c>
      <c r="H1356">
        <v>28</v>
      </c>
      <c r="I1356">
        <v>0.99567999999999901</v>
      </c>
      <c r="J1356">
        <v>3.35</v>
      </c>
      <c r="K1356">
        <v>0.52</v>
      </c>
      <c r="L1356">
        <v>10</v>
      </c>
      <c r="M1356">
        <v>5</v>
      </c>
    </row>
    <row r="1357" spans="1:13" x14ac:dyDescent="0.25">
      <c r="A1357">
        <v>1356</v>
      </c>
      <c r="B1357">
        <v>6.1</v>
      </c>
      <c r="C1357">
        <v>0.32</v>
      </c>
      <c r="D1357">
        <v>0.25</v>
      </c>
      <c r="E1357">
        <v>1.8</v>
      </c>
      <c r="F1357">
        <v>8.5999999999999993E-2</v>
      </c>
      <c r="G1357">
        <v>5</v>
      </c>
      <c r="H1357">
        <v>32</v>
      </c>
      <c r="I1357">
        <v>0.99463999999999997</v>
      </c>
      <c r="J1357">
        <v>3.36</v>
      </c>
      <c r="K1357">
        <v>0.44</v>
      </c>
      <c r="L1357">
        <v>10.1</v>
      </c>
      <c r="M1357">
        <v>5</v>
      </c>
    </row>
    <row r="1358" spans="1:13" x14ac:dyDescent="0.25">
      <c r="A1358">
        <v>1357</v>
      </c>
      <c r="B1358">
        <v>6.1</v>
      </c>
      <c r="C1358">
        <v>0.34</v>
      </c>
      <c r="D1358">
        <v>0.25</v>
      </c>
      <c r="E1358">
        <v>1.8</v>
      </c>
      <c r="F1358">
        <v>8.4000000000000005E-2</v>
      </c>
      <c r="G1358">
        <v>4</v>
      </c>
      <c r="H1358">
        <v>28</v>
      </c>
      <c r="I1358">
        <v>0.99463999999999997</v>
      </c>
      <c r="J1358">
        <v>3.36</v>
      </c>
      <c r="K1358">
        <v>0.44</v>
      </c>
      <c r="L1358">
        <v>10.1</v>
      </c>
      <c r="M1358">
        <v>5</v>
      </c>
    </row>
    <row r="1359" spans="1:13" x14ac:dyDescent="0.25">
      <c r="A1359">
        <v>1358</v>
      </c>
      <c r="B1359">
        <v>7.3</v>
      </c>
      <c r="C1359">
        <v>0.43</v>
      </c>
      <c r="D1359">
        <v>0.24</v>
      </c>
      <c r="E1359">
        <v>2.5</v>
      </c>
      <c r="F1359">
        <v>7.8E-2</v>
      </c>
      <c r="G1359">
        <v>27</v>
      </c>
      <c r="H1359">
        <v>67</v>
      </c>
      <c r="I1359">
        <v>0.99647999999999903</v>
      </c>
      <c r="J1359">
        <v>3.6</v>
      </c>
      <c r="K1359">
        <v>0.59</v>
      </c>
      <c r="L1359">
        <v>11.1</v>
      </c>
      <c r="M1359">
        <v>6</v>
      </c>
    </row>
    <row r="1360" spans="1:13" x14ac:dyDescent="0.25">
      <c r="A1360">
        <v>1359</v>
      </c>
      <c r="B1360">
        <v>7.4</v>
      </c>
      <c r="C1360">
        <v>0.64</v>
      </c>
      <c r="D1360">
        <v>0.17</v>
      </c>
      <c r="E1360">
        <v>5.4</v>
      </c>
      <c r="F1360">
        <v>0.16800000000000001</v>
      </c>
      <c r="G1360">
        <v>52</v>
      </c>
      <c r="H1360">
        <v>98</v>
      </c>
      <c r="I1360">
        <v>0.99736000000000002</v>
      </c>
      <c r="J1360">
        <v>3.28</v>
      </c>
      <c r="K1360">
        <v>0.5</v>
      </c>
      <c r="L1360">
        <v>9.5</v>
      </c>
      <c r="M1360">
        <v>5</v>
      </c>
    </row>
    <row r="1361" spans="1:13" x14ac:dyDescent="0.25">
      <c r="A1361">
        <v>1360</v>
      </c>
      <c r="B1361">
        <v>11.6</v>
      </c>
      <c r="C1361">
        <v>0.47499999999999998</v>
      </c>
      <c r="D1361">
        <v>0.4</v>
      </c>
      <c r="E1361">
        <v>1.4</v>
      </c>
      <c r="F1361">
        <v>9.0999999999999998E-2</v>
      </c>
      <c r="G1361">
        <v>6</v>
      </c>
      <c r="H1361">
        <v>28</v>
      </c>
      <c r="I1361">
        <v>0.99703999999999904</v>
      </c>
      <c r="J1361">
        <v>3.07</v>
      </c>
      <c r="K1361">
        <v>0.65</v>
      </c>
      <c r="L1361">
        <v>10.033333333333299</v>
      </c>
      <c r="M1361">
        <v>6</v>
      </c>
    </row>
    <row r="1362" spans="1:13" x14ac:dyDescent="0.25">
      <c r="A1362">
        <v>1361</v>
      </c>
      <c r="B1362">
        <v>9.1999999999999993</v>
      </c>
      <c r="C1362">
        <v>0.54</v>
      </c>
      <c r="D1362">
        <v>0.31</v>
      </c>
      <c r="E1362">
        <v>2.2999999999999998</v>
      </c>
      <c r="F1362">
        <v>0.111999999999999</v>
      </c>
      <c r="G1362">
        <v>11</v>
      </c>
      <c r="H1362">
        <v>38</v>
      </c>
      <c r="I1362">
        <v>0.99698999999999904</v>
      </c>
      <c r="J1362">
        <v>3.24</v>
      </c>
      <c r="K1362">
        <v>0.56000000000000005</v>
      </c>
      <c r="L1362">
        <v>10.9</v>
      </c>
      <c r="M1362">
        <v>5</v>
      </c>
    </row>
    <row r="1363" spans="1:13" x14ac:dyDescent="0.25">
      <c r="A1363">
        <v>1362</v>
      </c>
      <c r="B1363">
        <v>8.3000000000000007</v>
      </c>
      <c r="C1363">
        <v>0.85</v>
      </c>
      <c r="D1363">
        <v>0.14000000000000001</v>
      </c>
      <c r="E1363">
        <v>2.5</v>
      </c>
      <c r="F1363">
        <v>9.2999999999999999E-2</v>
      </c>
      <c r="G1363">
        <v>13</v>
      </c>
      <c r="H1363">
        <v>54</v>
      </c>
      <c r="I1363">
        <v>0.99724000000000002</v>
      </c>
      <c r="J1363">
        <v>3.36</v>
      </c>
      <c r="K1363">
        <v>0.54</v>
      </c>
      <c r="L1363">
        <v>10.1</v>
      </c>
      <c r="M1363">
        <v>5</v>
      </c>
    </row>
    <row r="1364" spans="1:13" x14ac:dyDescent="0.25">
      <c r="A1364">
        <v>1363</v>
      </c>
      <c r="B1364">
        <v>11.6</v>
      </c>
      <c r="C1364">
        <v>0.47499999999999998</v>
      </c>
      <c r="D1364">
        <v>0.4</v>
      </c>
      <c r="E1364">
        <v>1.4</v>
      </c>
      <c r="F1364">
        <v>9.0999999999999998E-2</v>
      </c>
      <c r="G1364">
        <v>6</v>
      </c>
      <c r="H1364">
        <v>28</v>
      </c>
      <c r="I1364">
        <v>0.99703999999999904</v>
      </c>
      <c r="J1364">
        <v>3.07</v>
      </c>
      <c r="K1364">
        <v>0.65</v>
      </c>
      <c r="L1364">
        <v>10.033333333333299</v>
      </c>
      <c r="M1364">
        <v>6</v>
      </c>
    </row>
    <row r="1365" spans="1:13" x14ac:dyDescent="0.25">
      <c r="A1365">
        <v>1364</v>
      </c>
      <c r="B1365">
        <v>8</v>
      </c>
      <c r="C1365">
        <v>0.83</v>
      </c>
      <c r="D1365">
        <v>0.27</v>
      </c>
      <c r="E1365">
        <v>2</v>
      </c>
      <c r="F1365">
        <v>0.08</v>
      </c>
      <c r="G1365">
        <v>11</v>
      </c>
      <c r="H1365">
        <v>63</v>
      </c>
      <c r="I1365">
        <v>0.99651999999999996</v>
      </c>
      <c r="J1365">
        <v>3.29</v>
      </c>
      <c r="K1365">
        <v>0.48</v>
      </c>
      <c r="L1365">
        <v>9.8000000000000007</v>
      </c>
      <c r="M1365">
        <v>4</v>
      </c>
    </row>
    <row r="1366" spans="1:13" x14ac:dyDescent="0.25">
      <c r="A1366">
        <v>1365</v>
      </c>
      <c r="B1366">
        <v>7.2</v>
      </c>
      <c r="C1366">
        <v>0.60499999999999998</v>
      </c>
      <c r="D1366">
        <v>0.02</v>
      </c>
      <c r="E1366">
        <v>1.9</v>
      </c>
      <c r="F1366">
        <v>9.6000000000000002E-2</v>
      </c>
      <c r="G1366">
        <v>10</v>
      </c>
      <c r="H1366">
        <v>31</v>
      </c>
      <c r="I1366">
        <v>0.995</v>
      </c>
      <c r="J1366">
        <v>3.46</v>
      </c>
      <c r="K1366">
        <v>0.53</v>
      </c>
      <c r="L1366">
        <v>11.8</v>
      </c>
      <c r="M1366">
        <v>6</v>
      </c>
    </row>
    <row r="1367" spans="1:13" x14ac:dyDescent="0.25">
      <c r="A1367">
        <v>1366</v>
      </c>
      <c r="B1367">
        <v>7.8</v>
      </c>
      <c r="C1367">
        <v>0.5</v>
      </c>
      <c r="D1367">
        <v>0.09</v>
      </c>
      <c r="E1367">
        <v>2.2000000000000002</v>
      </c>
      <c r="F1367">
        <v>0.115</v>
      </c>
      <c r="G1367">
        <v>10</v>
      </c>
      <c r="H1367">
        <v>42</v>
      </c>
      <c r="I1367">
        <v>0.99709999999999999</v>
      </c>
      <c r="J1367">
        <v>3.18</v>
      </c>
      <c r="K1367">
        <v>0.62</v>
      </c>
      <c r="L1367">
        <v>9.5</v>
      </c>
      <c r="M1367">
        <v>5</v>
      </c>
    </row>
    <row r="1368" spans="1:13" x14ac:dyDescent="0.25">
      <c r="A1368">
        <v>1367</v>
      </c>
      <c r="B1368">
        <v>7.3</v>
      </c>
      <c r="C1368">
        <v>0.74</v>
      </c>
      <c r="D1368">
        <v>0.08</v>
      </c>
      <c r="E1368">
        <v>1.7</v>
      </c>
      <c r="F1368">
        <v>9.4E-2</v>
      </c>
      <c r="G1368">
        <v>10</v>
      </c>
      <c r="H1368">
        <v>45</v>
      </c>
      <c r="I1368">
        <v>0.99575999999999998</v>
      </c>
      <c r="J1368">
        <v>3.24</v>
      </c>
      <c r="K1368">
        <v>0.5</v>
      </c>
      <c r="L1368">
        <v>9.8000000000000007</v>
      </c>
      <c r="M1368">
        <v>5</v>
      </c>
    </row>
    <row r="1369" spans="1:13" x14ac:dyDescent="0.25">
      <c r="A1369">
        <v>1368</v>
      </c>
      <c r="B1369">
        <v>6.9</v>
      </c>
      <c r="C1369">
        <v>0.54</v>
      </c>
      <c r="D1369">
        <v>0.3</v>
      </c>
      <c r="E1369">
        <v>2.2000000000000002</v>
      </c>
      <c r="F1369">
        <v>8.7999999999999995E-2</v>
      </c>
      <c r="G1369">
        <v>9</v>
      </c>
      <c r="H1369">
        <v>105</v>
      </c>
      <c r="I1369">
        <v>0.99724999999999997</v>
      </c>
      <c r="J1369">
        <v>3.25</v>
      </c>
      <c r="K1369">
        <v>1.18</v>
      </c>
      <c r="L1369">
        <v>10.5</v>
      </c>
      <c r="M1369">
        <v>6</v>
      </c>
    </row>
    <row r="1370" spans="1:13" x14ac:dyDescent="0.25">
      <c r="A1370">
        <v>1369</v>
      </c>
      <c r="B1370">
        <v>8</v>
      </c>
      <c r="C1370">
        <v>0.77</v>
      </c>
      <c r="D1370">
        <v>0.32</v>
      </c>
      <c r="E1370">
        <v>2.1</v>
      </c>
      <c r="F1370">
        <v>7.9000000000000001E-2</v>
      </c>
      <c r="G1370">
        <v>16</v>
      </c>
      <c r="H1370">
        <v>74</v>
      </c>
      <c r="I1370">
        <v>0.99656</v>
      </c>
      <c r="J1370">
        <v>3.27</v>
      </c>
      <c r="K1370">
        <v>0.5</v>
      </c>
      <c r="L1370">
        <v>9.8000000000000007</v>
      </c>
      <c r="M1370">
        <v>6</v>
      </c>
    </row>
    <row r="1371" spans="1:13" x14ac:dyDescent="0.25">
      <c r="A1371">
        <v>1370</v>
      </c>
      <c r="B1371">
        <v>6.6</v>
      </c>
      <c r="C1371">
        <v>0.61</v>
      </c>
      <c r="D1371">
        <v>0</v>
      </c>
      <c r="E1371">
        <v>1.6</v>
      </c>
      <c r="F1371">
        <v>6.9000000000000006E-2</v>
      </c>
      <c r="G1371">
        <v>4</v>
      </c>
      <c r="H1371">
        <v>8</v>
      </c>
      <c r="I1371">
        <v>0.99395999999999995</v>
      </c>
      <c r="J1371">
        <v>3.33</v>
      </c>
      <c r="K1371">
        <v>0.37</v>
      </c>
      <c r="L1371">
        <v>10.4</v>
      </c>
      <c r="M1371">
        <v>4</v>
      </c>
    </row>
    <row r="1372" spans="1:13" x14ac:dyDescent="0.25">
      <c r="A1372">
        <v>1371</v>
      </c>
      <c r="B1372">
        <v>8.6999999999999993</v>
      </c>
      <c r="C1372">
        <v>0.78</v>
      </c>
      <c r="D1372">
        <v>0.51</v>
      </c>
      <c r="E1372">
        <v>1.7</v>
      </c>
      <c r="F1372">
        <v>0.41499999999999998</v>
      </c>
      <c r="G1372">
        <v>12</v>
      </c>
      <c r="H1372">
        <v>66</v>
      </c>
      <c r="I1372">
        <v>0.99622999999999995</v>
      </c>
      <c r="J1372">
        <v>3</v>
      </c>
      <c r="K1372">
        <v>1.17</v>
      </c>
      <c r="L1372">
        <v>9.1999999999999993</v>
      </c>
      <c r="M1372">
        <v>5</v>
      </c>
    </row>
    <row r="1373" spans="1:13" x14ac:dyDescent="0.25">
      <c r="A1373">
        <v>1372</v>
      </c>
      <c r="B1373">
        <v>7.5</v>
      </c>
      <c r="C1373">
        <v>0.57999999999999996</v>
      </c>
      <c r="D1373">
        <v>0.56000000000000005</v>
      </c>
      <c r="E1373">
        <v>3.1</v>
      </c>
      <c r="F1373">
        <v>0.153</v>
      </c>
      <c r="G1373">
        <v>5</v>
      </c>
      <c r="H1373">
        <v>14</v>
      </c>
      <c r="I1373">
        <v>0.99475999999999998</v>
      </c>
      <c r="J1373">
        <v>3.21</v>
      </c>
      <c r="K1373">
        <v>1.03</v>
      </c>
      <c r="L1373">
        <v>11.6</v>
      </c>
      <c r="M1373">
        <v>6</v>
      </c>
    </row>
    <row r="1374" spans="1:13" x14ac:dyDescent="0.25">
      <c r="A1374">
        <v>1373</v>
      </c>
      <c r="B1374">
        <v>8.6999999999999993</v>
      </c>
      <c r="C1374">
        <v>0.78</v>
      </c>
      <c r="D1374">
        <v>0.51</v>
      </c>
      <c r="E1374">
        <v>1.7</v>
      </c>
      <c r="F1374">
        <v>0.41499999999999998</v>
      </c>
      <c r="G1374">
        <v>12</v>
      </c>
      <c r="H1374">
        <v>66</v>
      </c>
      <c r="I1374">
        <v>0.99622999999999995</v>
      </c>
      <c r="J1374">
        <v>3</v>
      </c>
      <c r="K1374">
        <v>1.17</v>
      </c>
      <c r="L1374">
        <v>9.1999999999999993</v>
      </c>
      <c r="M1374">
        <v>5</v>
      </c>
    </row>
    <row r="1375" spans="1:13" x14ac:dyDescent="0.25">
      <c r="A1375">
        <v>1374</v>
      </c>
      <c r="B1375">
        <v>7.7</v>
      </c>
      <c r="C1375">
        <v>0.75</v>
      </c>
      <c r="D1375">
        <v>0.27</v>
      </c>
      <c r="E1375">
        <v>3.8</v>
      </c>
      <c r="F1375">
        <v>0.11</v>
      </c>
      <c r="G1375">
        <v>34</v>
      </c>
      <c r="H1375">
        <v>89</v>
      </c>
      <c r="I1375">
        <v>0.99663999999999997</v>
      </c>
      <c r="J1375">
        <v>3.24</v>
      </c>
      <c r="K1375">
        <v>0.45</v>
      </c>
      <c r="L1375">
        <v>9.3000000000000007</v>
      </c>
      <c r="M1375">
        <v>5</v>
      </c>
    </row>
    <row r="1376" spans="1:13" x14ac:dyDescent="0.25">
      <c r="A1376">
        <v>1375</v>
      </c>
      <c r="B1376">
        <v>6.8</v>
      </c>
      <c r="C1376">
        <v>0.81499999999999995</v>
      </c>
      <c r="D1376">
        <v>0</v>
      </c>
      <c r="E1376">
        <v>1.2</v>
      </c>
      <c r="F1376">
        <v>0.26700000000000002</v>
      </c>
      <c r="G1376">
        <v>16</v>
      </c>
      <c r="H1376">
        <v>29</v>
      </c>
      <c r="I1376">
        <v>0.99470999999999998</v>
      </c>
      <c r="J1376">
        <v>3.32</v>
      </c>
      <c r="K1376">
        <v>0.51</v>
      </c>
      <c r="L1376">
        <v>9.8000000000000007</v>
      </c>
      <c r="M1376">
        <v>3</v>
      </c>
    </row>
    <row r="1377" spans="1:13" x14ac:dyDescent="0.25">
      <c r="A1377">
        <v>1376</v>
      </c>
      <c r="B1377">
        <v>7.2</v>
      </c>
      <c r="C1377">
        <v>0.56000000000000005</v>
      </c>
      <c r="D1377">
        <v>0.26</v>
      </c>
      <c r="E1377">
        <v>2</v>
      </c>
      <c r="F1377">
        <v>8.3000000000000004E-2</v>
      </c>
      <c r="G1377">
        <v>13</v>
      </c>
      <c r="H1377">
        <v>100</v>
      </c>
      <c r="I1377">
        <v>0.99585999999999997</v>
      </c>
      <c r="J1377">
        <v>3.26</v>
      </c>
      <c r="K1377">
        <v>0.52</v>
      </c>
      <c r="L1377">
        <v>9.9</v>
      </c>
      <c r="M1377">
        <v>5</v>
      </c>
    </row>
    <row r="1378" spans="1:13" x14ac:dyDescent="0.25">
      <c r="A1378">
        <v>1377</v>
      </c>
      <c r="B1378">
        <v>8.1999999999999993</v>
      </c>
      <c r="C1378">
        <v>0.88500000000000001</v>
      </c>
      <c r="D1378">
        <v>0.2</v>
      </c>
      <c r="E1378">
        <v>1.4</v>
      </c>
      <c r="F1378">
        <v>8.5999999999999993E-2</v>
      </c>
      <c r="G1378">
        <v>7</v>
      </c>
      <c r="H1378">
        <v>31</v>
      </c>
      <c r="I1378">
        <v>0.99460000000000004</v>
      </c>
      <c r="J1378">
        <v>3.11</v>
      </c>
      <c r="K1378">
        <v>0.46</v>
      </c>
      <c r="L1378">
        <v>10</v>
      </c>
      <c r="M1378">
        <v>5</v>
      </c>
    </row>
    <row r="1379" spans="1:13" x14ac:dyDescent="0.25">
      <c r="A1379">
        <v>1378</v>
      </c>
      <c r="B1379">
        <v>5.2</v>
      </c>
      <c r="C1379">
        <v>0.49</v>
      </c>
      <c r="D1379">
        <v>0.26</v>
      </c>
      <c r="E1379">
        <v>2.2999999999999998</v>
      </c>
      <c r="F1379">
        <v>0.09</v>
      </c>
      <c r="G1379">
        <v>23</v>
      </c>
      <c r="H1379">
        <v>74</v>
      </c>
      <c r="I1379">
        <v>0.99529999999999996</v>
      </c>
      <c r="J1379">
        <v>3.71</v>
      </c>
      <c r="K1379">
        <v>0.62</v>
      </c>
      <c r="L1379">
        <v>12.2</v>
      </c>
      <c r="M1379">
        <v>6</v>
      </c>
    </row>
    <row r="1380" spans="1:13" x14ac:dyDescent="0.25">
      <c r="A1380">
        <v>1379</v>
      </c>
      <c r="B1380">
        <v>7.2</v>
      </c>
      <c r="C1380">
        <v>0.45</v>
      </c>
      <c r="D1380">
        <v>0.15</v>
      </c>
      <c r="E1380">
        <v>2</v>
      </c>
      <c r="F1380">
        <v>7.8E-2</v>
      </c>
      <c r="G1380">
        <v>10</v>
      </c>
      <c r="H1380">
        <v>28</v>
      </c>
      <c r="I1380">
        <v>0.99608999999999903</v>
      </c>
      <c r="J1380">
        <v>3.29</v>
      </c>
      <c r="K1380">
        <v>0.51</v>
      </c>
      <c r="L1380">
        <v>9.9</v>
      </c>
      <c r="M1380">
        <v>6</v>
      </c>
    </row>
    <row r="1381" spans="1:13" x14ac:dyDescent="0.25">
      <c r="A1381">
        <v>1380</v>
      </c>
      <c r="B1381">
        <v>7.5</v>
      </c>
      <c r="C1381">
        <v>0.56999999999999995</v>
      </c>
      <c r="D1381">
        <v>0.02</v>
      </c>
      <c r="E1381">
        <v>2.6</v>
      </c>
      <c r="F1381">
        <v>7.6999999999999999E-2</v>
      </c>
      <c r="G1381">
        <v>11</v>
      </c>
      <c r="H1381">
        <v>35</v>
      </c>
      <c r="I1381">
        <v>0.99556999999999995</v>
      </c>
      <c r="J1381">
        <v>3.36</v>
      </c>
      <c r="K1381">
        <v>0.62</v>
      </c>
      <c r="L1381">
        <v>10.8</v>
      </c>
      <c r="M1381">
        <v>6</v>
      </c>
    </row>
    <row r="1382" spans="1:13" x14ac:dyDescent="0.25">
      <c r="A1382">
        <v>1381</v>
      </c>
      <c r="B1382">
        <v>7.5</v>
      </c>
      <c r="C1382">
        <v>0.56999999999999995</v>
      </c>
      <c r="D1382">
        <v>0.02</v>
      </c>
      <c r="E1382">
        <v>2.6</v>
      </c>
      <c r="F1382">
        <v>7.6999999999999999E-2</v>
      </c>
      <c r="G1382">
        <v>11</v>
      </c>
      <c r="H1382">
        <v>35</v>
      </c>
      <c r="I1382">
        <v>0.99556999999999995</v>
      </c>
      <c r="J1382">
        <v>3.36</v>
      </c>
      <c r="K1382">
        <v>0.62</v>
      </c>
      <c r="L1382">
        <v>10.8</v>
      </c>
      <c r="M1382">
        <v>6</v>
      </c>
    </row>
    <row r="1383" spans="1:13" x14ac:dyDescent="0.25">
      <c r="A1383">
        <v>1382</v>
      </c>
      <c r="B1383">
        <v>6.8</v>
      </c>
      <c r="C1383">
        <v>0.83</v>
      </c>
      <c r="D1383">
        <v>0.09</v>
      </c>
      <c r="E1383">
        <v>1.8</v>
      </c>
      <c r="F1383">
        <v>7.3999999999999996E-2</v>
      </c>
      <c r="G1383">
        <v>4</v>
      </c>
      <c r="H1383">
        <v>25</v>
      </c>
      <c r="I1383">
        <v>0.99534</v>
      </c>
      <c r="J1383">
        <v>3.38</v>
      </c>
      <c r="K1383">
        <v>0.45</v>
      </c>
      <c r="L1383">
        <v>9.6</v>
      </c>
      <c r="M1383">
        <v>5</v>
      </c>
    </row>
    <row r="1384" spans="1:13" x14ac:dyDescent="0.25">
      <c r="A1384">
        <v>1383</v>
      </c>
      <c r="B1384">
        <v>8</v>
      </c>
      <c r="C1384">
        <v>0.6</v>
      </c>
      <c r="D1384">
        <v>0.22</v>
      </c>
      <c r="E1384">
        <v>2.1</v>
      </c>
      <c r="F1384">
        <v>0.08</v>
      </c>
      <c r="G1384">
        <v>25</v>
      </c>
      <c r="H1384">
        <v>105</v>
      </c>
      <c r="I1384">
        <v>0.99612999999999996</v>
      </c>
      <c r="J1384">
        <v>3.3</v>
      </c>
      <c r="K1384">
        <v>0.49</v>
      </c>
      <c r="L1384">
        <v>9.9</v>
      </c>
      <c r="M1384">
        <v>5</v>
      </c>
    </row>
    <row r="1385" spans="1:13" x14ac:dyDescent="0.25">
      <c r="A1385">
        <v>1384</v>
      </c>
      <c r="B1385">
        <v>8</v>
      </c>
      <c r="C1385">
        <v>0.6</v>
      </c>
      <c r="D1385">
        <v>0.22</v>
      </c>
      <c r="E1385">
        <v>2.1</v>
      </c>
      <c r="F1385">
        <v>0.08</v>
      </c>
      <c r="G1385">
        <v>25</v>
      </c>
      <c r="H1385">
        <v>105</v>
      </c>
      <c r="I1385">
        <v>0.99612999999999996</v>
      </c>
      <c r="J1385">
        <v>3.3</v>
      </c>
      <c r="K1385">
        <v>0.49</v>
      </c>
      <c r="L1385">
        <v>9.9</v>
      </c>
      <c r="M1385">
        <v>5</v>
      </c>
    </row>
    <row r="1386" spans="1:13" x14ac:dyDescent="0.25">
      <c r="A1386">
        <v>1385</v>
      </c>
      <c r="B1386">
        <v>7.1</v>
      </c>
      <c r="C1386">
        <v>0.755</v>
      </c>
      <c r="D1386">
        <v>0.15</v>
      </c>
      <c r="E1386">
        <v>1.8</v>
      </c>
      <c r="F1386">
        <v>0.107</v>
      </c>
      <c r="G1386">
        <v>20</v>
      </c>
      <c r="H1386">
        <v>84</v>
      </c>
      <c r="I1386">
        <v>0.99592999999999998</v>
      </c>
      <c r="J1386">
        <v>3.19</v>
      </c>
      <c r="K1386">
        <v>0.5</v>
      </c>
      <c r="L1386">
        <v>9.5</v>
      </c>
      <c r="M1386">
        <v>5</v>
      </c>
    </row>
    <row r="1387" spans="1:13" x14ac:dyDescent="0.25">
      <c r="A1387">
        <v>1386</v>
      </c>
      <c r="B1387">
        <v>8</v>
      </c>
      <c r="C1387">
        <v>0.81</v>
      </c>
      <c r="D1387">
        <v>0.25</v>
      </c>
      <c r="E1387">
        <v>3.4</v>
      </c>
      <c r="F1387">
        <v>7.5999999999999998E-2</v>
      </c>
      <c r="G1387">
        <v>34</v>
      </c>
      <c r="H1387">
        <v>85</v>
      </c>
      <c r="I1387">
        <v>0.99667999999999901</v>
      </c>
      <c r="J1387">
        <v>3.19</v>
      </c>
      <c r="K1387">
        <v>0.42</v>
      </c>
      <c r="L1387">
        <v>9.1999999999999993</v>
      </c>
      <c r="M1387">
        <v>5</v>
      </c>
    </row>
    <row r="1388" spans="1:13" x14ac:dyDescent="0.25">
      <c r="A1388">
        <v>1387</v>
      </c>
      <c r="B1388">
        <v>7.4</v>
      </c>
      <c r="C1388">
        <v>0.64</v>
      </c>
      <c r="D1388">
        <v>7.0000000000000007E-2</v>
      </c>
      <c r="E1388">
        <v>1.8</v>
      </c>
      <c r="F1388">
        <v>0.1</v>
      </c>
      <c r="G1388">
        <v>8</v>
      </c>
      <c r="H1388">
        <v>23</v>
      </c>
      <c r="I1388">
        <v>0.99609999999999999</v>
      </c>
      <c r="J1388">
        <v>3.3</v>
      </c>
      <c r="K1388">
        <v>0.57999999999999996</v>
      </c>
      <c r="L1388">
        <v>9.6</v>
      </c>
      <c r="M1388">
        <v>5</v>
      </c>
    </row>
    <row r="1389" spans="1:13" x14ac:dyDescent="0.25">
      <c r="A1389">
        <v>1388</v>
      </c>
      <c r="B1389">
        <v>7.4</v>
      </c>
      <c r="C1389">
        <v>0.64</v>
      </c>
      <c r="D1389">
        <v>7.0000000000000007E-2</v>
      </c>
      <c r="E1389">
        <v>1.8</v>
      </c>
      <c r="F1389">
        <v>0.1</v>
      </c>
      <c r="G1389">
        <v>8</v>
      </c>
      <c r="H1389">
        <v>23</v>
      </c>
      <c r="I1389">
        <v>0.99609999999999999</v>
      </c>
      <c r="J1389">
        <v>3.3</v>
      </c>
      <c r="K1389">
        <v>0.57999999999999996</v>
      </c>
      <c r="L1389">
        <v>9.6</v>
      </c>
      <c r="M1389">
        <v>5</v>
      </c>
    </row>
    <row r="1390" spans="1:13" x14ac:dyDescent="0.25">
      <c r="A1390">
        <v>1389</v>
      </c>
      <c r="B1390">
        <v>6.6</v>
      </c>
      <c r="C1390">
        <v>0.64</v>
      </c>
      <c r="D1390">
        <v>0.31</v>
      </c>
      <c r="E1390">
        <v>6.1</v>
      </c>
      <c r="F1390">
        <v>8.3000000000000004E-2</v>
      </c>
      <c r="G1390">
        <v>7</v>
      </c>
      <c r="H1390">
        <v>49</v>
      </c>
      <c r="I1390">
        <v>0.99717999999999996</v>
      </c>
      <c r="J1390">
        <v>3.35</v>
      </c>
      <c r="K1390">
        <v>0.68</v>
      </c>
      <c r="L1390">
        <v>10.3</v>
      </c>
      <c r="M1390">
        <v>5</v>
      </c>
    </row>
    <row r="1391" spans="1:13" x14ac:dyDescent="0.25">
      <c r="A1391">
        <v>1390</v>
      </c>
      <c r="B1391">
        <v>6.7</v>
      </c>
      <c r="C1391">
        <v>0.48</v>
      </c>
      <c r="D1391">
        <v>0.02</v>
      </c>
      <c r="E1391">
        <v>2.2000000000000002</v>
      </c>
      <c r="F1391">
        <v>0.08</v>
      </c>
      <c r="G1391">
        <v>36</v>
      </c>
      <c r="H1391">
        <v>111</v>
      </c>
      <c r="I1391">
        <v>0.99524000000000001</v>
      </c>
      <c r="J1391">
        <v>3.1</v>
      </c>
      <c r="K1391">
        <v>0.53</v>
      </c>
      <c r="L1391">
        <v>9.6999999999999993</v>
      </c>
      <c r="M1391">
        <v>5</v>
      </c>
    </row>
    <row r="1392" spans="1:13" x14ac:dyDescent="0.25">
      <c r="A1392">
        <v>1391</v>
      </c>
      <c r="B1392">
        <v>6</v>
      </c>
      <c r="C1392">
        <v>0.49</v>
      </c>
      <c r="D1392">
        <v>0</v>
      </c>
      <c r="E1392">
        <v>2.2999999999999998</v>
      </c>
      <c r="F1392">
        <v>6.8000000000000005E-2</v>
      </c>
      <c r="G1392">
        <v>15</v>
      </c>
      <c r="H1392">
        <v>33</v>
      </c>
      <c r="I1392">
        <v>0.99292000000000002</v>
      </c>
      <c r="J1392">
        <v>3.58</v>
      </c>
      <c r="K1392">
        <v>0.59</v>
      </c>
      <c r="L1392">
        <v>12.5</v>
      </c>
      <c r="M1392">
        <v>6</v>
      </c>
    </row>
    <row r="1393" spans="1:13" x14ac:dyDescent="0.25">
      <c r="A1393">
        <v>1392</v>
      </c>
      <c r="B1393">
        <v>8</v>
      </c>
      <c r="C1393">
        <v>0.64</v>
      </c>
      <c r="D1393">
        <v>0.22</v>
      </c>
      <c r="E1393">
        <v>2.4</v>
      </c>
      <c r="F1393">
        <v>9.4E-2</v>
      </c>
      <c r="G1393">
        <v>5</v>
      </c>
      <c r="H1393">
        <v>33</v>
      </c>
      <c r="I1393">
        <v>0.99612000000000001</v>
      </c>
      <c r="J1393">
        <v>3.37</v>
      </c>
      <c r="K1393">
        <v>0.57999999999999996</v>
      </c>
      <c r="L1393">
        <v>11</v>
      </c>
      <c r="M1393">
        <v>5</v>
      </c>
    </row>
    <row r="1394" spans="1:13" x14ac:dyDescent="0.25">
      <c r="A1394">
        <v>1393</v>
      </c>
      <c r="B1394">
        <v>7.1</v>
      </c>
      <c r="C1394">
        <v>0.62</v>
      </c>
      <c r="D1394">
        <v>0.06</v>
      </c>
      <c r="E1394">
        <v>1.3</v>
      </c>
      <c r="F1394">
        <v>7.0000000000000007E-2</v>
      </c>
      <c r="G1394">
        <v>5</v>
      </c>
      <c r="H1394">
        <v>12</v>
      </c>
      <c r="I1394">
        <v>0.99419999999999997</v>
      </c>
      <c r="J1394">
        <v>3.17</v>
      </c>
      <c r="K1394">
        <v>0.48</v>
      </c>
      <c r="L1394">
        <v>9.8000000000000007</v>
      </c>
      <c r="M1394">
        <v>5</v>
      </c>
    </row>
    <row r="1395" spans="1:13" x14ac:dyDescent="0.25">
      <c r="A1395">
        <v>1394</v>
      </c>
      <c r="B1395">
        <v>8</v>
      </c>
      <c r="C1395">
        <v>0.52</v>
      </c>
      <c r="D1395">
        <v>0.25</v>
      </c>
      <c r="E1395">
        <v>2</v>
      </c>
      <c r="F1395">
        <v>7.8E-2</v>
      </c>
      <c r="G1395">
        <v>19</v>
      </c>
      <c r="H1395">
        <v>59</v>
      </c>
      <c r="I1395">
        <v>0.99612000000000001</v>
      </c>
      <c r="J1395">
        <v>3.3</v>
      </c>
      <c r="K1395">
        <v>0.48</v>
      </c>
      <c r="L1395">
        <v>10.199999999999999</v>
      </c>
      <c r="M1395">
        <v>5</v>
      </c>
    </row>
    <row r="1396" spans="1:13" x14ac:dyDescent="0.25">
      <c r="A1396">
        <v>1395</v>
      </c>
      <c r="B1396">
        <v>6.4</v>
      </c>
      <c r="C1396">
        <v>0.56999999999999995</v>
      </c>
      <c r="D1396">
        <v>0.14000000000000001</v>
      </c>
      <c r="E1396">
        <v>3.9</v>
      </c>
      <c r="F1396">
        <v>7.0000000000000007E-2</v>
      </c>
      <c r="G1396">
        <v>27</v>
      </c>
      <c r="H1396">
        <v>73</v>
      </c>
      <c r="I1396">
        <v>0.99668999999999996</v>
      </c>
      <c r="J1396">
        <v>3.32</v>
      </c>
      <c r="K1396">
        <v>0.48</v>
      </c>
      <c r="L1396">
        <v>9.1999999999999993</v>
      </c>
      <c r="M1396">
        <v>5</v>
      </c>
    </row>
    <row r="1397" spans="1:13" x14ac:dyDescent="0.25">
      <c r="A1397">
        <v>1396</v>
      </c>
      <c r="B1397">
        <v>8.6</v>
      </c>
      <c r="C1397">
        <v>0.68500000000000005</v>
      </c>
      <c r="D1397">
        <v>0.1</v>
      </c>
      <c r="E1397">
        <v>1.6</v>
      </c>
      <c r="F1397">
        <v>9.1999999999999998E-2</v>
      </c>
      <c r="G1397">
        <v>3</v>
      </c>
      <c r="H1397">
        <v>12</v>
      </c>
      <c r="I1397">
        <v>0.99744999999999995</v>
      </c>
      <c r="J1397">
        <v>3.31</v>
      </c>
      <c r="K1397">
        <v>0.65</v>
      </c>
      <c r="L1397">
        <v>9.5500000000000007</v>
      </c>
      <c r="M1397">
        <v>6</v>
      </c>
    </row>
    <row r="1398" spans="1:13" x14ac:dyDescent="0.25">
      <c r="A1398">
        <v>1397</v>
      </c>
      <c r="B1398">
        <v>8.6999999999999993</v>
      </c>
      <c r="C1398">
        <v>0.67500000000000004</v>
      </c>
      <c r="D1398">
        <v>0.1</v>
      </c>
      <c r="E1398">
        <v>1.6</v>
      </c>
      <c r="F1398">
        <v>0.09</v>
      </c>
      <c r="G1398">
        <v>4</v>
      </c>
      <c r="H1398">
        <v>11</v>
      </c>
      <c r="I1398">
        <v>0.99744999999999995</v>
      </c>
      <c r="J1398">
        <v>3.31</v>
      </c>
      <c r="K1398">
        <v>0.65</v>
      </c>
      <c r="L1398">
        <v>9.5500000000000007</v>
      </c>
      <c r="M1398">
        <v>5</v>
      </c>
    </row>
    <row r="1399" spans="1:13" x14ac:dyDescent="0.25">
      <c r="A1399">
        <v>1398</v>
      </c>
      <c r="B1399">
        <v>7.3</v>
      </c>
      <c r="C1399">
        <v>0.59</v>
      </c>
      <c r="D1399">
        <v>0.26</v>
      </c>
      <c r="E1399">
        <v>2</v>
      </c>
      <c r="F1399">
        <v>0.08</v>
      </c>
      <c r="G1399">
        <v>17</v>
      </c>
      <c r="H1399">
        <v>104</v>
      </c>
      <c r="I1399">
        <v>0.99583999999999995</v>
      </c>
      <c r="J1399">
        <v>3.28</v>
      </c>
      <c r="K1399">
        <v>0.52</v>
      </c>
      <c r="L1399">
        <v>9.9</v>
      </c>
      <c r="M1399">
        <v>5</v>
      </c>
    </row>
    <row r="1400" spans="1:13" x14ac:dyDescent="0.25">
      <c r="A1400">
        <v>1399</v>
      </c>
      <c r="B1400">
        <v>7</v>
      </c>
      <c r="C1400">
        <v>0.6</v>
      </c>
      <c r="D1400">
        <v>0.12</v>
      </c>
      <c r="E1400">
        <v>2.2000000000000002</v>
      </c>
      <c r="F1400">
        <v>8.3000000000000004E-2</v>
      </c>
      <c r="G1400">
        <v>13</v>
      </c>
      <c r="H1400">
        <v>28</v>
      </c>
      <c r="I1400">
        <v>0.99660000000000004</v>
      </c>
      <c r="J1400">
        <v>3.52</v>
      </c>
      <c r="K1400">
        <v>0.62</v>
      </c>
      <c r="L1400">
        <v>10.199999999999999</v>
      </c>
      <c r="M1400">
        <v>7</v>
      </c>
    </row>
    <row r="1401" spans="1:13" x14ac:dyDescent="0.25">
      <c r="A1401">
        <v>1400</v>
      </c>
      <c r="B1401">
        <v>7.2</v>
      </c>
      <c r="C1401">
        <v>0.67</v>
      </c>
      <c r="D1401">
        <v>0</v>
      </c>
      <c r="E1401">
        <v>2.2000000000000002</v>
      </c>
      <c r="F1401">
        <v>6.8000000000000005E-2</v>
      </c>
      <c r="G1401">
        <v>10</v>
      </c>
      <c r="H1401">
        <v>24</v>
      </c>
      <c r="I1401">
        <v>0.99560000000000004</v>
      </c>
      <c r="J1401">
        <v>3.42</v>
      </c>
      <c r="K1401">
        <v>0.72</v>
      </c>
      <c r="L1401">
        <v>11.1</v>
      </c>
      <c r="M1401">
        <v>6</v>
      </c>
    </row>
    <row r="1402" spans="1:13" x14ac:dyDescent="0.25">
      <c r="A1402">
        <v>1401</v>
      </c>
      <c r="B1402">
        <v>7.9</v>
      </c>
      <c r="C1402">
        <v>0.69</v>
      </c>
      <c r="D1402">
        <v>0.21</v>
      </c>
      <c r="E1402">
        <v>2.1</v>
      </c>
      <c r="F1402">
        <v>0.08</v>
      </c>
      <c r="G1402">
        <v>33</v>
      </c>
      <c r="H1402">
        <v>141</v>
      </c>
      <c r="I1402">
        <v>0.99619999999999997</v>
      </c>
      <c r="J1402">
        <v>3.25</v>
      </c>
      <c r="K1402">
        <v>0.51</v>
      </c>
      <c r="L1402">
        <v>9.9</v>
      </c>
      <c r="M1402">
        <v>5</v>
      </c>
    </row>
    <row r="1403" spans="1:13" x14ac:dyDescent="0.25">
      <c r="A1403">
        <v>1402</v>
      </c>
      <c r="B1403">
        <v>7.9</v>
      </c>
      <c r="C1403">
        <v>0.69</v>
      </c>
      <c r="D1403">
        <v>0.21</v>
      </c>
      <c r="E1403">
        <v>2.1</v>
      </c>
      <c r="F1403">
        <v>0.08</v>
      </c>
      <c r="G1403">
        <v>33</v>
      </c>
      <c r="H1403">
        <v>141</v>
      </c>
      <c r="I1403">
        <v>0.99619999999999997</v>
      </c>
      <c r="J1403">
        <v>3.25</v>
      </c>
      <c r="K1403">
        <v>0.51</v>
      </c>
      <c r="L1403">
        <v>9.9</v>
      </c>
      <c r="M1403">
        <v>5</v>
      </c>
    </row>
    <row r="1404" spans="1:13" x14ac:dyDescent="0.25">
      <c r="A1404">
        <v>1403</v>
      </c>
      <c r="B1404">
        <v>7.6</v>
      </c>
      <c r="C1404">
        <v>0.3</v>
      </c>
      <c r="D1404">
        <v>0.42</v>
      </c>
      <c r="E1404">
        <v>2</v>
      </c>
      <c r="F1404">
        <v>5.1999999999999998E-2</v>
      </c>
      <c r="G1404">
        <v>6</v>
      </c>
      <c r="H1404">
        <v>24</v>
      </c>
      <c r="I1404">
        <v>0.99629999999999996</v>
      </c>
      <c r="J1404">
        <v>3.44</v>
      </c>
      <c r="K1404">
        <v>0.82</v>
      </c>
      <c r="L1404">
        <v>11.9</v>
      </c>
      <c r="M1404">
        <v>6</v>
      </c>
    </row>
    <row r="1405" spans="1:13" x14ac:dyDescent="0.25">
      <c r="A1405">
        <v>1404</v>
      </c>
      <c r="B1405">
        <v>7.2</v>
      </c>
      <c r="C1405">
        <v>0.33</v>
      </c>
      <c r="D1405">
        <v>0.33</v>
      </c>
      <c r="E1405">
        <v>1.7</v>
      </c>
      <c r="F1405">
        <v>6.0999999999999999E-2</v>
      </c>
      <c r="G1405">
        <v>3</v>
      </c>
      <c r="H1405">
        <v>13</v>
      </c>
      <c r="I1405">
        <v>0.996</v>
      </c>
      <c r="J1405">
        <v>3.23</v>
      </c>
      <c r="K1405">
        <v>1.1000000000000001</v>
      </c>
      <c r="L1405">
        <v>10</v>
      </c>
      <c r="M1405">
        <v>8</v>
      </c>
    </row>
    <row r="1406" spans="1:13" x14ac:dyDescent="0.25">
      <c r="A1406">
        <v>1405</v>
      </c>
      <c r="B1406">
        <v>8</v>
      </c>
      <c r="C1406">
        <v>0.5</v>
      </c>
      <c r="D1406">
        <v>0.39</v>
      </c>
      <c r="E1406">
        <v>2.6</v>
      </c>
      <c r="F1406">
        <v>8.1999999999999906E-2</v>
      </c>
      <c r="G1406">
        <v>12</v>
      </c>
      <c r="H1406">
        <v>46</v>
      </c>
      <c r="I1406">
        <v>0.99850000000000005</v>
      </c>
      <c r="J1406">
        <v>3.43</v>
      </c>
      <c r="K1406">
        <v>0.62</v>
      </c>
      <c r="L1406">
        <v>10.7</v>
      </c>
      <c r="M1406">
        <v>6</v>
      </c>
    </row>
    <row r="1407" spans="1:13" x14ac:dyDescent="0.25">
      <c r="A1407">
        <v>1406</v>
      </c>
      <c r="B1407">
        <v>7.7</v>
      </c>
      <c r="C1407">
        <v>0.28000000000000003</v>
      </c>
      <c r="D1407">
        <v>0.3</v>
      </c>
      <c r="E1407">
        <v>2</v>
      </c>
      <c r="F1407">
        <v>6.2E-2</v>
      </c>
      <c r="G1407">
        <v>18</v>
      </c>
      <c r="H1407">
        <v>34</v>
      </c>
      <c r="I1407">
        <v>0.99519999999999997</v>
      </c>
      <c r="J1407">
        <v>3.28</v>
      </c>
      <c r="K1407">
        <v>0.9</v>
      </c>
      <c r="L1407">
        <v>11.3</v>
      </c>
      <c r="M1407">
        <v>7</v>
      </c>
    </row>
    <row r="1408" spans="1:13" x14ac:dyDescent="0.25">
      <c r="A1408">
        <v>1407</v>
      </c>
      <c r="B1408">
        <v>8.1999999999999993</v>
      </c>
      <c r="C1408">
        <v>0.24</v>
      </c>
      <c r="D1408">
        <v>0.34</v>
      </c>
      <c r="E1408">
        <v>5.0999999999999996</v>
      </c>
      <c r="F1408">
        <v>6.2E-2</v>
      </c>
      <c r="G1408">
        <v>8</v>
      </c>
      <c r="H1408">
        <v>22</v>
      </c>
      <c r="I1408">
        <v>0.99739999999999995</v>
      </c>
      <c r="J1408">
        <v>3.22</v>
      </c>
      <c r="K1408">
        <v>0.94</v>
      </c>
      <c r="L1408">
        <v>10.9</v>
      </c>
      <c r="M1408">
        <v>6</v>
      </c>
    </row>
    <row r="1409" spans="1:13" x14ac:dyDescent="0.25">
      <c r="A1409">
        <v>1408</v>
      </c>
      <c r="B1409">
        <v>6</v>
      </c>
      <c r="C1409">
        <v>0.51</v>
      </c>
      <c r="D1409">
        <v>0</v>
      </c>
      <c r="E1409">
        <v>2.1</v>
      </c>
      <c r="F1409">
        <v>6.4000000000000001E-2</v>
      </c>
      <c r="G1409">
        <v>40</v>
      </c>
      <c r="H1409">
        <v>54</v>
      </c>
      <c r="I1409">
        <v>0.995</v>
      </c>
      <c r="J1409">
        <v>3.54</v>
      </c>
      <c r="K1409">
        <v>0.93</v>
      </c>
      <c r="L1409">
        <v>10.7</v>
      </c>
      <c r="M1409">
        <v>6</v>
      </c>
    </row>
    <row r="1410" spans="1:13" x14ac:dyDescent="0.25">
      <c r="A1410">
        <v>1409</v>
      </c>
      <c r="B1410">
        <v>8.1</v>
      </c>
      <c r="C1410">
        <v>0.28999999999999998</v>
      </c>
      <c r="D1410">
        <v>0.36</v>
      </c>
      <c r="E1410">
        <v>2.2000000000000002</v>
      </c>
      <c r="F1410">
        <v>4.8000000000000001E-2</v>
      </c>
      <c r="G1410">
        <v>35</v>
      </c>
      <c r="H1410">
        <v>53</v>
      </c>
      <c r="I1410">
        <v>0.995</v>
      </c>
      <c r="J1410">
        <v>3.27</v>
      </c>
      <c r="K1410">
        <v>1.01</v>
      </c>
      <c r="L1410">
        <v>12.4</v>
      </c>
      <c r="M1410">
        <v>7</v>
      </c>
    </row>
    <row r="1411" spans="1:13" x14ac:dyDescent="0.25">
      <c r="A1411">
        <v>1410</v>
      </c>
      <c r="B1411">
        <v>6</v>
      </c>
      <c r="C1411">
        <v>0.51</v>
      </c>
      <c r="D1411">
        <v>0</v>
      </c>
      <c r="E1411">
        <v>2.1</v>
      </c>
      <c r="F1411">
        <v>6.4000000000000001E-2</v>
      </c>
      <c r="G1411">
        <v>40</v>
      </c>
      <c r="H1411">
        <v>54</v>
      </c>
      <c r="I1411">
        <v>0.995</v>
      </c>
      <c r="J1411">
        <v>3.54</v>
      </c>
      <c r="K1411">
        <v>0.93</v>
      </c>
      <c r="L1411">
        <v>10.7</v>
      </c>
      <c r="M1411">
        <v>6</v>
      </c>
    </row>
    <row r="1412" spans="1:13" x14ac:dyDescent="0.25">
      <c r="A1412">
        <v>1411</v>
      </c>
      <c r="B1412">
        <v>6.6</v>
      </c>
      <c r="C1412">
        <v>0.96</v>
      </c>
      <c r="D1412">
        <v>0</v>
      </c>
      <c r="E1412">
        <v>1.8</v>
      </c>
      <c r="F1412">
        <v>8.1999999999999906E-2</v>
      </c>
      <c r="G1412">
        <v>5</v>
      </c>
      <c r="H1412">
        <v>16</v>
      </c>
      <c r="I1412">
        <v>0.99360000000000004</v>
      </c>
      <c r="J1412">
        <v>3.5</v>
      </c>
      <c r="K1412">
        <v>0.44</v>
      </c>
      <c r="L1412">
        <v>11.9</v>
      </c>
      <c r="M1412">
        <v>6</v>
      </c>
    </row>
    <row r="1413" spans="1:13" x14ac:dyDescent="0.25">
      <c r="A1413">
        <v>1412</v>
      </c>
      <c r="B1413">
        <v>6.4</v>
      </c>
      <c r="C1413">
        <v>0.47</v>
      </c>
      <c r="D1413">
        <v>0.4</v>
      </c>
      <c r="E1413">
        <v>2.4</v>
      </c>
      <c r="F1413">
        <v>7.0999999999999994E-2</v>
      </c>
      <c r="G1413">
        <v>8</v>
      </c>
      <c r="H1413">
        <v>19</v>
      </c>
      <c r="I1413">
        <v>0.99629999999999996</v>
      </c>
      <c r="J1413">
        <v>3.56</v>
      </c>
      <c r="K1413">
        <v>0.73</v>
      </c>
      <c r="L1413">
        <v>10.6</v>
      </c>
      <c r="M1413">
        <v>6</v>
      </c>
    </row>
    <row r="1414" spans="1:13" x14ac:dyDescent="0.25">
      <c r="A1414">
        <v>1413</v>
      </c>
      <c r="B1414">
        <v>8.1999999999999993</v>
      </c>
      <c r="C1414">
        <v>0.24</v>
      </c>
      <c r="D1414">
        <v>0.34</v>
      </c>
      <c r="E1414">
        <v>5.0999999999999996</v>
      </c>
      <c r="F1414">
        <v>6.2E-2</v>
      </c>
      <c r="G1414">
        <v>8</v>
      </c>
      <c r="H1414">
        <v>22</v>
      </c>
      <c r="I1414">
        <v>0.99739999999999995</v>
      </c>
      <c r="J1414">
        <v>3.22</v>
      </c>
      <c r="K1414">
        <v>0.94</v>
      </c>
      <c r="L1414">
        <v>10.9</v>
      </c>
      <c r="M1414">
        <v>6</v>
      </c>
    </row>
    <row r="1415" spans="1:13" x14ac:dyDescent="0.25">
      <c r="A1415">
        <v>1414</v>
      </c>
      <c r="B1415">
        <v>9.9</v>
      </c>
      <c r="C1415">
        <v>0.56999999999999995</v>
      </c>
      <c r="D1415">
        <v>0.25</v>
      </c>
      <c r="E1415">
        <v>2</v>
      </c>
      <c r="F1415">
        <v>0.104</v>
      </c>
      <c r="G1415">
        <v>12</v>
      </c>
      <c r="H1415">
        <v>89</v>
      </c>
      <c r="I1415">
        <v>0.99629999999999996</v>
      </c>
      <c r="J1415">
        <v>3.04</v>
      </c>
      <c r="K1415">
        <v>0.9</v>
      </c>
      <c r="L1415">
        <v>10.1</v>
      </c>
      <c r="M1415">
        <v>5</v>
      </c>
    </row>
    <row r="1416" spans="1:13" x14ac:dyDescent="0.25">
      <c r="A1416">
        <v>1415</v>
      </c>
      <c r="B1416">
        <v>10</v>
      </c>
      <c r="C1416">
        <v>0.32</v>
      </c>
      <c r="D1416">
        <v>0.59</v>
      </c>
      <c r="E1416">
        <v>2.2000000000000002</v>
      </c>
      <c r="F1416">
        <v>7.6999999999999999E-2</v>
      </c>
      <c r="G1416">
        <v>3</v>
      </c>
      <c r="H1416">
        <v>15</v>
      </c>
      <c r="I1416">
        <v>0.99939999999999996</v>
      </c>
      <c r="J1416">
        <v>3.2</v>
      </c>
      <c r="K1416">
        <v>0.78</v>
      </c>
      <c r="L1416">
        <v>9.6</v>
      </c>
      <c r="M1416">
        <v>5</v>
      </c>
    </row>
    <row r="1417" spans="1:13" x14ac:dyDescent="0.25">
      <c r="A1417">
        <v>1416</v>
      </c>
      <c r="B1417">
        <v>6.2</v>
      </c>
      <c r="C1417">
        <v>0.57999999999999996</v>
      </c>
      <c r="D1417">
        <v>0</v>
      </c>
      <c r="E1417">
        <v>1.6</v>
      </c>
      <c r="F1417">
        <v>6.5000000000000002E-2</v>
      </c>
      <c r="G1417">
        <v>8</v>
      </c>
      <c r="H1417">
        <v>18</v>
      </c>
      <c r="I1417">
        <v>0.99660000000000004</v>
      </c>
      <c r="J1417">
        <v>3.56</v>
      </c>
      <c r="K1417">
        <v>0.84</v>
      </c>
      <c r="L1417">
        <v>9.4</v>
      </c>
      <c r="M1417">
        <v>5</v>
      </c>
    </row>
    <row r="1418" spans="1:13" x14ac:dyDescent="0.25">
      <c r="A1418">
        <v>1417</v>
      </c>
      <c r="B1418">
        <v>10</v>
      </c>
      <c r="C1418">
        <v>0.32</v>
      </c>
      <c r="D1418">
        <v>0.59</v>
      </c>
      <c r="E1418">
        <v>2.2000000000000002</v>
      </c>
      <c r="F1418">
        <v>7.6999999999999999E-2</v>
      </c>
      <c r="G1418">
        <v>3</v>
      </c>
      <c r="H1418">
        <v>15</v>
      </c>
      <c r="I1418">
        <v>0.99939999999999996</v>
      </c>
      <c r="J1418">
        <v>3.2</v>
      </c>
      <c r="K1418">
        <v>0.78</v>
      </c>
      <c r="L1418">
        <v>9.6</v>
      </c>
      <c r="M1418">
        <v>5</v>
      </c>
    </row>
    <row r="1419" spans="1:13" x14ac:dyDescent="0.25">
      <c r="A1419">
        <v>1418</v>
      </c>
      <c r="B1419">
        <v>7.3</v>
      </c>
      <c r="C1419">
        <v>0.34</v>
      </c>
      <c r="D1419">
        <v>0.33</v>
      </c>
      <c r="E1419">
        <v>2.5</v>
      </c>
      <c r="F1419">
        <v>6.4000000000000001E-2</v>
      </c>
      <c r="G1419">
        <v>21</v>
      </c>
      <c r="H1419">
        <v>37</v>
      </c>
      <c r="I1419">
        <v>0.99519999999999997</v>
      </c>
      <c r="J1419">
        <v>3.35</v>
      </c>
      <c r="K1419">
        <v>0.77</v>
      </c>
      <c r="L1419">
        <v>12.1</v>
      </c>
      <c r="M1419">
        <v>7</v>
      </c>
    </row>
    <row r="1420" spans="1:13" x14ac:dyDescent="0.25">
      <c r="A1420">
        <v>1419</v>
      </c>
      <c r="B1420">
        <v>7.8</v>
      </c>
      <c r="C1420">
        <v>0.53</v>
      </c>
      <c r="D1420">
        <v>0.01</v>
      </c>
      <c r="E1420">
        <v>1.6</v>
      </c>
      <c r="F1420">
        <v>7.6999999999999999E-2</v>
      </c>
      <c r="G1420">
        <v>3</v>
      </c>
      <c r="H1420">
        <v>19</v>
      </c>
      <c r="I1420">
        <v>0.995</v>
      </c>
      <c r="J1420">
        <v>3.16</v>
      </c>
      <c r="K1420">
        <v>0.46</v>
      </c>
      <c r="L1420">
        <v>9.8000000000000007</v>
      </c>
      <c r="M1420">
        <v>5</v>
      </c>
    </row>
    <row r="1421" spans="1:13" x14ac:dyDescent="0.25">
      <c r="A1421">
        <v>1420</v>
      </c>
      <c r="B1421">
        <v>7.7</v>
      </c>
      <c r="C1421">
        <v>0.64</v>
      </c>
      <c r="D1421">
        <v>0.21</v>
      </c>
      <c r="E1421">
        <v>2.2000000000000002</v>
      </c>
      <c r="F1421">
        <v>7.6999999999999999E-2</v>
      </c>
      <c r="G1421">
        <v>32</v>
      </c>
      <c r="H1421">
        <v>133</v>
      </c>
      <c r="I1421">
        <v>0.99560000000000004</v>
      </c>
      <c r="J1421">
        <v>3.27</v>
      </c>
      <c r="K1421">
        <v>0.45</v>
      </c>
      <c r="L1421">
        <v>9.9</v>
      </c>
      <c r="M1421">
        <v>5</v>
      </c>
    </row>
    <row r="1422" spans="1:13" x14ac:dyDescent="0.25">
      <c r="A1422">
        <v>1421</v>
      </c>
      <c r="B1422">
        <v>7.8</v>
      </c>
      <c r="C1422">
        <v>0.53</v>
      </c>
      <c r="D1422">
        <v>0.01</v>
      </c>
      <c r="E1422">
        <v>1.6</v>
      </c>
      <c r="F1422">
        <v>7.6999999999999999E-2</v>
      </c>
      <c r="G1422">
        <v>3</v>
      </c>
      <c r="H1422">
        <v>19</v>
      </c>
      <c r="I1422">
        <v>0.995</v>
      </c>
      <c r="J1422">
        <v>3.16</v>
      </c>
      <c r="K1422">
        <v>0.46</v>
      </c>
      <c r="L1422">
        <v>9.8000000000000007</v>
      </c>
      <c r="M1422">
        <v>5</v>
      </c>
    </row>
    <row r="1423" spans="1:13" x14ac:dyDescent="0.25">
      <c r="A1423">
        <v>1422</v>
      </c>
      <c r="B1423">
        <v>7.5</v>
      </c>
      <c r="C1423">
        <v>0.4</v>
      </c>
      <c r="D1423">
        <v>0.18</v>
      </c>
      <c r="E1423">
        <v>1.6</v>
      </c>
      <c r="F1423">
        <v>7.9000000000000001E-2</v>
      </c>
      <c r="G1423">
        <v>24</v>
      </c>
      <c r="H1423">
        <v>58</v>
      </c>
      <c r="I1423">
        <v>0.99650000000000005</v>
      </c>
      <c r="J1423">
        <v>3.34</v>
      </c>
      <c r="K1423">
        <v>0.57999999999999996</v>
      </c>
      <c r="L1423">
        <v>9.4</v>
      </c>
      <c r="M1423">
        <v>5</v>
      </c>
    </row>
    <row r="1424" spans="1:13" x14ac:dyDescent="0.25">
      <c r="A1424">
        <v>1423</v>
      </c>
      <c r="B1424">
        <v>7</v>
      </c>
      <c r="C1424">
        <v>0.54</v>
      </c>
      <c r="D1424">
        <v>0</v>
      </c>
      <c r="E1424">
        <v>2.1</v>
      </c>
      <c r="F1424">
        <v>7.9000000000000001E-2</v>
      </c>
      <c r="G1424">
        <v>39</v>
      </c>
      <c r="H1424">
        <v>55</v>
      </c>
      <c r="I1424">
        <v>0.99560000000000004</v>
      </c>
      <c r="J1424">
        <v>3.39</v>
      </c>
      <c r="K1424">
        <v>0.84</v>
      </c>
      <c r="L1424">
        <v>11.4</v>
      </c>
      <c r="M1424">
        <v>6</v>
      </c>
    </row>
    <row r="1425" spans="1:13" x14ac:dyDescent="0.25">
      <c r="A1425">
        <v>1424</v>
      </c>
      <c r="B1425">
        <v>6.4</v>
      </c>
      <c r="C1425">
        <v>0.53</v>
      </c>
      <c r="D1425">
        <v>0.09</v>
      </c>
      <c r="E1425">
        <v>3.9</v>
      </c>
      <c r="F1425">
        <v>0.123</v>
      </c>
      <c r="G1425">
        <v>14</v>
      </c>
      <c r="H1425">
        <v>31</v>
      </c>
      <c r="I1425">
        <v>0.99680000000000002</v>
      </c>
      <c r="J1425">
        <v>3.5</v>
      </c>
      <c r="K1425">
        <v>0.67</v>
      </c>
      <c r="L1425">
        <v>11</v>
      </c>
      <c r="M1425">
        <v>4</v>
      </c>
    </row>
    <row r="1426" spans="1:13" x14ac:dyDescent="0.25">
      <c r="A1426">
        <v>1425</v>
      </c>
      <c r="B1426">
        <v>8.3000000000000007</v>
      </c>
      <c r="C1426">
        <v>0.26</v>
      </c>
      <c r="D1426">
        <v>0.37</v>
      </c>
      <c r="E1426">
        <v>1.4</v>
      </c>
      <c r="F1426">
        <v>7.5999999999999998E-2</v>
      </c>
      <c r="G1426">
        <v>8</v>
      </c>
      <c r="H1426">
        <v>23</v>
      </c>
      <c r="I1426">
        <v>0.99739999999999995</v>
      </c>
      <c r="J1426">
        <v>3.26</v>
      </c>
      <c r="K1426">
        <v>0.7</v>
      </c>
      <c r="L1426">
        <v>9.6</v>
      </c>
      <c r="M1426">
        <v>6</v>
      </c>
    </row>
    <row r="1427" spans="1:13" x14ac:dyDescent="0.25">
      <c r="A1427">
        <v>1426</v>
      </c>
      <c r="B1427">
        <v>8.3000000000000007</v>
      </c>
      <c r="C1427">
        <v>0.26</v>
      </c>
      <c r="D1427">
        <v>0.37</v>
      </c>
      <c r="E1427">
        <v>1.4</v>
      </c>
      <c r="F1427">
        <v>7.5999999999999998E-2</v>
      </c>
      <c r="G1427">
        <v>8</v>
      </c>
      <c r="H1427">
        <v>23</v>
      </c>
      <c r="I1427">
        <v>0.99739999999999995</v>
      </c>
      <c r="J1427">
        <v>3.26</v>
      </c>
      <c r="K1427">
        <v>0.7</v>
      </c>
      <c r="L1427">
        <v>9.6</v>
      </c>
      <c r="M1427">
        <v>6</v>
      </c>
    </row>
    <row r="1428" spans="1:13" x14ac:dyDescent="0.25">
      <c r="A1428">
        <v>1427</v>
      </c>
      <c r="B1428">
        <v>7.7</v>
      </c>
      <c r="C1428">
        <v>0.23</v>
      </c>
      <c r="D1428">
        <v>0.37</v>
      </c>
      <c r="E1428">
        <v>1.8</v>
      </c>
      <c r="F1428">
        <v>4.5999999999999999E-2</v>
      </c>
      <c r="G1428">
        <v>23</v>
      </c>
      <c r="H1428">
        <v>60</v>
      </c>
      <c r="I1428">
        <v>0.99709999999999999</v>
      </c>
      <c r="J1428">
        <v>3.41</v>
      </c>
      <c r="K1428">
        <v>0.71</v>
      </c>
      <c r="L1428">
        <v>12.1</v>
      </c>
      <c r="M1428">
        <v>6</v>
      </c>
    </row>
    <row r="1429" spans="1:13" x14ac:dyDescent="0.25">
      <c r="A1429">
        <v>1428</v>
      </c>
      <c r="B1429">
        <v>7.6</v>
      </c>
      <c r="C1429">
        <v>0.41</v>
      </c>
      <c r="D1429">
        <v>0.33</v>
      </c>
      <c r="E1429">
        <v>2.5</v>
      </c>
      <c r="F1429">
        <v>7.8E-2</v>
      </c>
      <c r="G1429">
        <v>6</v>
      </c>
      <c r="H1429">
        <v>23</v>
      </c>
      <c r="I1429">
        <v>0.99570000000000003</v>
      </c>
      <c r="J1429">
        <v>3.3</v>
      </c>
      <c r="K1429">
        <v>0.57999999999999996</v>
      </c>
      <c r="L1429">
        <v>11.2</v>
      </c>
      <c r="M1429">
        <v>5</v>
      </c>
    </row>
    <row r="1430" spans="1:13" x14ac:dyDescent="0.25">
      <c r="A1430">
        <v>1429</v>
      </c>
      <c r="B1430">
        <v>7.8</v>
      </c>
      <c r="C1430">
        <v>0.64</v>
      </c>
      <c r="D1430">
        <v>0</v>
      </c>
      <c r="E1430">
        <v>1.9</v>
      </c>
      <c r="F1430">
        <v>7.1999999999999995E-2</v>
      </c>
      <c r="G1430">
        <v>27</v>
      </c>
      <c r="H1430">
        <v>55</v>
      </c>
      <c r="I1430">
        <v>0.99619999999999997</v>
      </c>
      <c r="J1430">
        <v>3.31</v>
      </c>
      <c r="K1430">
        <v>0.63</v>
      </c>
      <c r="L1430">
        <v>11</v>
      </c>
      <c r="M1430">
        <v>5</v>
      </c>
    </row>
    <row r="1431" spans="1:13" x14ac:dyDescent="0.25">
      <c r="A1431">
        <v>1430</v>
      </c>
      <c r="B1431">
        <v>7.9</v>
      </c>
      <c r="C1431">
        <v>0.18</v>
      </c>
      <c r="D1431">
        <v>0.4</v>
      </c>
      <c r="E1431">
        <v>2.2000000000000002</v>
      </c>
      <c r="F1431">
        <v>4.9000000000000002E-2</v>
      </c>
      <c r="G1431">
        <v>38</v>
      </c>
      <c r="H1431">
        <v>67</v>
      </c>
      <c r="I1431">
        <v>0.996</v>
      </c>
      <c r="J1431">
        <v>3.33</v>
      </c>
      <c r="K1431">
        <v>0.93</v>
      </c>
      <c r="L1431">
        <v>11.3</v>
      </c>
      <c r="M1431">
        <v>5</v>
      </c>
    </row>
    <row r="1432" spans="1:13" x14ac:dyDescent="0.25">
      <c r="A1432">
        <v>1431</v>
      </c>
      <c r="B1432">
        <v>7.4</v>
      </c>
      <c r="C1432">
        <v>0.41</v>
      </c>
      <c r="D1432">
        <v>0.24</v>
      </c>
      <c r="E1432">
        <v>1.8</v>
      </c>
      <c r="F1432">
        <v>6.6000000000000003E-2</v>
      </c>
      <c r="G1432">
        <v>18</v>
      </c>
      <c r="H1432">
        <v>47</v>
      </c>
      <c r="I1432">
        <v>0.99560000000000004</v>
      </c>
      <c r="J1432">
        <v>3.37</v>
      </c>
      <c r="K1432">
        <v>0.62</v>
      </c>
      <c r="L1432">
        <v>10.4</v>
      </c>
      <c r="M1432">
        <v>5</v>
      </c>
    </row>
    <row r="1433" spans="1:13" x14ac:dyDescent="0.25">
      <c r="A1433">
        <v>1432</v>
      </c>
      <c r="B1433">
        <v>7.6</v>
      </c>
      <c r="C1433">
        <v>0.43</v>
      </c>
      <c r="D1433">
        <v>0.31</v>
      </c>
      <c r="E1433">
        <v>2.1</v>
      </c>
      <c r="F1433">
        <v>6.9000000000000006E-2</v>
      </c>
      <c r="G1433">
        <v>13</v>
      </c>
      <c r="H1433">
        <v>74</v>
      </c>
      <c r="I1433">
        <v>0.99580000000000002</v>
      </c>
      <c r="J1433">
        <v>3.26</v>
      </c>
      <c r="K1433">
        <v>0.54</v>
      </c>
      <c r="L1433">
        <v>9.9</v>
      </c>
      <c r="M1433">
        <v>6</v>
      </c>
    </row>
    <row r="1434" spans="1:13" x14ac:dyDescent="0.25">
      <c r="A1434">
        <v>1433</v>
      </c>
      <c r="B1434">
        <v>5.9</v>
      </c>
      <c r="C1434">
        <v>0.44</v>
      </c>
      <c r="D1434">
        <v>0</v>
      </c>
      <c r="E1434">
        <v>1.6</v>
      </c>
      <c r="F1434">
        <v>4.2000000000000003E-2</v>
      </c>
      <c r="G1434">
        <v>3</v>
      </c>
      <c r="H1434">
        <v>11</v>
      </c>
      <c r="I1434">
        <v>0.99439999999999995</v>
      </c>
      <c r="J1434">
        <v>3.48</v>
      </c>
      <c r="K1434">
        <v>0.85</v>
      </c>
      <c r="L1434">
        <v>11.7</v>
      </c>
      <c r="M1434">
        <v>6</v>
      </c>
    </row>
    <row r="1435" spans="1:13" x14ac:dyDescent="0.25">
      <c r="A1435">
        <v>1434</v>
      </c>
      <c r="B1435">
        <v>6.1</v>
      </c>
      <c r="C1435">
        <v>0.4</v>
      </c>
      <c r="D1435">
        <v>0.16</v>
      </c>
      <c r="E1435">
        <v>1.8</v>
      </c>
      <c r="F1435">
        <v>6.9000000000000006E-2</v>
      </c>
      <c r="G1435">
        <v>11</v>
      </c>
      <c r="H1435">
        <v>25</v>
      </c>
      <c r="I1435">
        <v>0.99550000000000005</v>
      </c>
      <c r="J1435">
        <v>3.42</v>
      </c>
      <c r="K1435">
        <v>0.74</v>
      </c>
      <c r="L1435">
        <v>10.1</v>
      </c>
      <c r="M1435">
        <v>7</v>
      </c>
    </row>
    <row r="1436" spans="1:13" x14ac:dyDescent="0.25">
      <c r="A1436">
        <v>1435</v>
      </c>
      <c r="B1436">
        <v>10.199999999999999</v>
      </c>
      <c r="C1436">
        <v>0.54</v>
      </c>
      <c r="D1436">
        <v>0.37</v>
      </c>
      <c r="E1436">
        <v>15.4</v>
      </c>
      <c r="F1436">
        <v>0.214</v>
      </c>
      <c r="G1436">
        <v>55</v>
      </c>
      <c r="H1436">
        <v>95</v>
      </c>
      <c r="I1436">
        <v>1.00369</v>
      </c>
      <c r="J1436">
        <v>3.18</v>
      </c>
      <c r="K1436">
        <v>0.77</v>
      </c>
      <c r="L1436">
        <v>9</v>
      </c>
      <c r="M1436">
        <v>6</v>
      </c>
    </row>
    <row r="1437" spans="1:13" x14ac:dyDescent="0.25">
      <c r="A1437">
        <v>1436</v>
      </c>
      <c r="B1437">
        <v>10.199999999999999</v>
      </c>
      <c r="C1437">
        <v>0.54</v>
      </c>
      <c r="D1437">
        <v>0.37</v>
      </c>
      <c r="E1437">
        <v>15.4</v>
      </c>
      <c r="F1437">
        <v>0.214</v>
      </c>
      <c r="G1437">
        <v>55</v>
      </c>
      <c r="H1437">
        <v>95</v>
      </c>
      <c r="I1437">
        <v>1.00369</v>
      </c>
      <c r="J1437">
        <v>3.18</v>
      </c>
      <c r="K1437">
        <v>0.77</v>
      </c>
      <c r="L1437">
        <v>9</v>
      </c>
      <c r="M1437">
        <v>6</v>
      </c>
    </row>
    <row r="1438" spans="1:13" x14ac:dyDescent="0.25">
      <c r="A1438">
        <v>1437</v>
      </c>
      <c r="B1438">
        <v>10</v>
      </c>
      <c r="C1438">
        <v>0.38</v>
      </c>
      <c r="D1438">
        <v>0.38</v>
      </c>
      <c r="E1438">
        <v>1.6</v>
      </c>
      <c r="F1438">
        <v>0.16899999999999901</v>
      </c>
      <c r="G1438">
        <v>27</v>
      </c>
      <c r="H1438">
        <v>90</v>
      </c>
      <c r="I1438">
        <v>0.99913999999999903</v>
      </c>
      <c r="J1438">
        <v>3.15</v>
      </c>
      <c r="K1438">
        <v>0.65</v>
      </c>
      <c r="L1438">
        <v>8.5</v>
      </c>
      <c r="M1438">
        <v>5</v>
      </c>
    </row>
    <row r="1439" spans="1:13" x14ac:dyDescent="0.25">
      <c r="A1439">
        <v>1438</v>
      </c>
      <c r="B1439">
        <v>6.8</v>
      </c>
      <c r="C1439">
        <v>0.91500000000000004</v>
      </c>
      <c r="D1439">
        <v>0.28999999999999998</v>
      </c>
      <c r="E1439">
        <v>4.8</v>
      </c>
      <c r="F1439">
        <v>7.0000000000000007E-2</v>
      </c>
      <c r="G1439">
        <v>15</v>
      </c>
      <c r="H1439">
        <v>39</v>
      </c>
      <c r="I1439">
        <v>0.99577000000000004</v>
      </c>
      <c r="J1439">
        <v>3.53</v>
      </c>
      <c r="K1439">
        <v>0.54</v>
      </c>
      <c r="L1439">
        <v>11.1</v>
      </c>
      <c r="M1439">
        <v>5</v>
      </c>
    </row>
    <row r="1440" spans="1:13" x14ac:dyDescent="0.25">
      <c r="A1440">
        <v>1439</v>
      </c>
      <c r="B1440">
        <v>7</v>
      </c>
      <c r="C1440">
        <v>0.59</v>
      </c>
      <c r="D1440">
        <v>0</v>
      </c>
      <c r="E1440">
        <v>1.7</v>
      </c>
      <c r="F1440">
        <v>5.1999999999999998E-2</v>
      </c>
      <c r="G1440">
        <v>3</v>
      </c>
      <c r="H1440">
        <v>8</v>
      </c>
      <c r="I1440">
        <v>0.996</v>
      </c>
      <c r="J1440">
        <v>3.41</v>
      </c>
      <c r="K1440">
        <v>0.47</v>
      </c>
      <c r="L1440">
        <v>10.3</v>
      </c>
      <c r="M1440">
        <v>5</v>
      </c>
    </row>
    <row r="1441" spans="1:13" x14ac:dyDescent="0.25">
      <c r="A1441">
        <v>1440</v>
      </c>
      <c r="B1441">
        <v>7.3</v>
      </c>
      <c r="C1441">
        <v>0.67</v>
      </c>
      <c r="D1441">
        <v>0.02</v>
      </c>
      <c r="E1441">
        <v>2.2000000000000002</v>
      </c>
      <c r="F1441">
        <v>7.1999999999999995E-2</v>
      </c>
      <c r="G1441">
        <v>31</v>
      </c>
      <c r="H1441">
        <v>92</v>
      </c>
      <c r="I1441">
        <v>0.99565999999999999</v>
      </c>
      <c r="J1441">
        <v>3.32</v>
      </c>
      <c r="K1441">
        <v>0.68</v>
      </c>
      <c r="L1441">
        <v>11.066666666666601</v>
      </c>
      <c r="M1441">
        <v>6</v>
      </c>
    </row>
    <row r="1442" spans="1:13" x14ac:dyDescent="0.25">
      <c r="A1442">
        <v>1441</v>
      </c>
      <c r="B1442">
        <v>7.2</v>
      </c>
      <c r="C1442">
        <v>0.37</v>
      </c>
      <c r="D1442">
        <v>0.32</v>
      </c>
      <c r="E1442">
        <v>2</v>
      </c>
      <c r="F1442">
        <v>6.2E-2</v>
      </c>
      <c r="G1442">
        <v>15</v>
      </c>
      <c r="H1442">
        <v>28</v>
      </c>
      <c r="I1442">
        <v>0.99470000000000003</v>
      </c>
      <c r="J1442">
        <v>3.23</v>
      </c>
      <c r="K1442">
        <v>0.73</v>
      </c>
      <c r="L1442">
        <v>11.3</v>
      </c>
      <c r="M1442">
        <v>7</v>
      </c>
    </row>
    <row r="1443" spans="1:13" x14ac:dyDescent="0.25">
      <c r="A1443">
        <v>1442</v>
      </c>
      <c r="B1443">
        <v>7.4</v>
      </c>
      <c r="C1443">
        <v>0.78500000000000003</v>
      </c>
      <c r="D1443">
        <v>0.19</v>
      </c>
      <c r="E1443">
        <v>5.2</v>
      </c>
      <c r="F1443">
        <v>9.4E-2</v>
      </c>
      <c r="G1443">
        <v>19</v>
      </c>
      <c r="H1443">
        <v>98</v>
      </c>
      <c r="I1443">
        <v>0.99712999999999996</v>
      </c>
      <c r="J1443">
        <v>3.16</v>
      </c>
      <c r="K1443">
        <v>0.52</v>
      </c>
      <c r="L1443">
        <v>9.56666666666667</v>
      </c>
      <c r="M1443">
        <v>6</v>
      </c>
    </row>
    <row r="1444" spans="1:13" x14ac:dyDescent="0.25">
      <c r="A1444">
        <v>1443</v>
      </c>
      <c r="B1444">
        <v>6.9</v>
      </c>
      <c r="C1444">
        <v>0.63</v>
      </c>
      <c r="D1444">
        <v>0.02</v>
      </c>
      <c r="E1444">
        <v>1.9</v>
      </c>
      <c r="F1444">
        <v>7.8E-2</v>
      </c>
      <c r="G1444">
        <v>18</v>
      </c>
      <c r="H1444">
        <v>30</v>
      </c>
      <c r="I1444">
        <v>0.99712000000000001</v>
      </c>
      <c r="J1444">
        <v>3.4</v>
      </c>
      <c r="K1444">
        <v>0.75</v>
      </c>
      <c r="L1444">
        <v>9.8000000000000007</v>
      </c>
      <c r="M1444">
        <v>5</v>
      </c>
    </row>
    <row r="1445" spans="1:13" x14ac:dyDescent="0.25">
      <c r="A1445">
        <v>1444</v>
      </c>
      <c r="B1445">
        <v>6.9</v>
      </c>
      <c r="C1445">
        <v>0.57999999999999996</v>
      </c>
      <c r="D1445">
        <v>0.2</v>
      </c>
      <c r="E1445">
        <v>1.75</v>
      </c>
      <c r="F1445">
        <v>5.7999999999999899E-2</v>
      </c>
      <c r="G1445">
        <v>8</v>
      </c>
      <c r="H1445">
        <v>22</v>
      </c>
      <c r="I1445">
        <v>0.99321999999999999</v>
      </c>
      <c r="J1445">
        <v>3.38</v>
      </c>
      <c r="K1445">
        <v>0.49</v>
      </c>
      <c r="L1445">
        <v>11.7</v>
      </c>
      <c r="M1445">
        <v>5</v>
      </c>
    </row>
    <row r="1446" spans="1:13" x14ac:dyDescent="0.25">
      <c r="A1446">
        <v>1445</v>
      </c>
      <c r="B1446">
        <v>7.3</v>
      </c>
      <c r="C1446">
        <v>0.67</v>
      </c>
      <c r="D1446">
        <v>0.02</v>
      </c>
      <c r="E1446">
        <v>2.2000000000000002</v>
      </c>
      <c r="F1446">
        <v>7.1999999999999995E-2</v>
      </c>
      <c r="G1446">
        <v>31</v>
      </c>
      <c r="H1446">
        <v>92</v>
      </c>
      <c r="I1446">
        <v>0.99565999999999999</v>
      </c>
      <c r="J1446">
        <v>3.32</v>
      </c>
      <c r="K1446">
        <v>0.68</v>
      </c>
      <c r="L1446">
        <v>11.1</v>
      </c>
      <c r="M1446">
        <v>6</v>
      </c>
    </row>
    <row r="1447" spans="1:13" x14ac:dyDescent="0.25">
      <c r="A1447">
        <v>1446</v>
      </c>
      <c r="B1447">
        <v>7.4</v>
      </c>
      <c r="C1447">
        <v>0.78500000000000003</v>
      </c>
      <c r="D1447">
        <v>0.19</v>
      </c>
      <c r="E1447">
        <v>5.2</v>
      </c>
      <c r="F1447">
        <v>9.4E-2</v>
      </c>
      <c r="G1447">
        <v>19</v>
      </c>
      <c r="H1447">
        <v>98</v>
      </c>
      <c r="I1447">
        <v>0.99712999999999996</v>
      </c>
      <c r="J1447">
        <v>3.16</v>
      </c>
      <c r="K1447">
        <v>0.52</v>
      </c>
      <c r="L1447">
        <v>9.6</v>
      </c>
      <c r="M1447">
        <v>6</v>
      </c>
    </row>
    <row r="1448" spans="1:13" x14ac:dyDescent="0.25">
      <c r="A1448">
        <v>1447</v>
      </c>
      <c r="B1448">
        <v>6.9</v>
      </c>
      <c r="C1448">
        <v>0.63</v>
      </c>
      <c r="D1448">
        <v>0.02</v>
      </c>
      <c r="E1448">
        <v>1.9</v>
      </c>
      <c r="F1448">
        <v>7.8E-2</v>
      </c>
      <c r="G1448">
        <v>18</v>
      </c>
      <c r="H1448">
        <v>30</v>
      </c>
      <c r="I1448">
        <v>0.99712000000000001</v>
      </c>
      <c r="J1448">
        <v>3.4</v>
      </c>
      <c r="K1448">
        <v>0.75</v>
      </c>
      <c r="L1448">
        <v>9.8000000000000007</v>
      </c>
      <c r="M1448">
        <v>5</v>
      </c>
    </row>
    <row r="1449" spans="1:13" x14ac:dyDescent="0.25">
      <c r="A1449">
        <v>1448</v>
      </c>
      <c r="B1449">
        <v>6.8</v>
      </c>
      <c r="C1449">
        <v>0.67</v>
      </c>
      <c r="D1449">
        <v>0</v>
      </c>
      <c r="E1449">
        <v>1.9</v>
      </c>
      <c r="F1449">
        <v>0.08</v>
      </c>
      <c r="G1449">
        <v>22</v>
      </c>
      <c r="H1449">
        <v>39</v>
      </c>
      <c r="I1449">
        <v>0.99700999999999995</v>
      </c>
      <c r="J1449">
        <v>3.4</v>
      </c>
      <c r="K1449">
        <v>0.74</v>
      </c>
      <c r="L1449">
        <v>9.6999999999999993</v>
      </c>
      <c r="M1449">
        <v>5</v>
      </c>
    </row>
    <row r="1450" spans="1:13" x14ac:dyDescent="0.25">
      <c r="A1450">
        <v>1449</v>
      </c>
      <c r="B1450">
        <v>6.9</v>
      </c>
      <c r="C1450">
        <v>0.57999999999999996</v>
      </c>
      <c r="D1450">
        <v>0.01</v>
      </c>
      <c r="E1450">
        <v>1.9</v>
      </c>
      <c r="F1450">
        <v>0.08</v>
      </c>
      <c r="G1450">
        <v>40</v>
      </c>
      <c r="H1450">
        <v>54</v>
      </c>
      <c r="I1450">
        <v>0.99682999999999899</v>
      </c>
      <c r="J1450">
        <v>3.4</v>
      </c>
      <c r="K1450">
        <v>0.73</v>
      </c>
      <c r="L1450">
        <v>9.6999999999999993</v>
      </c>
      <c r="M1450">
        <v>5</v>
      </c>
    </row>
    <row r="1451" spans="1:13" x14ac:dyDescent="0.25">
      <c r="A1451">
        <v>1450</v>
      </c>
      <c r="B1451">
        <v>7.2</v>
      </c>
      <c r="C1451">
        <v>0.38</v>
      </c>
      <c r="D1451">
        <v>0.31</v>
      </c>
      <c r="E1451">
        <v>2</v>
      </c>
      <c r="F1451">
        <v>5.5999999999999897E-2</v>
      </c>
      <c r="G1451">
        <v>15</v>
      </c>
      <c r="H1451">
        <v>29</v>
      </c>
      <c r="I1451">
        <v>0.99472000000000005</v>
      </c>
      <c r="J1451">
        <v>3.23</v>
      </c>
      <c r="K1451">
        <v>0.76</v>
      </c>
      <c r="L1451">
        <v>11.3</v>
      </c>
      <c r="M1451">
        <v>8</v>
      </c>
    </row>
    <row r="1452" spans="1:13" x14ac:dyDescent="0.25">
      <c r="A1452">
        <v>1451</v>
      </c>
      <c r="B1452">
        <v>7.2</v>
      </c>
      <c r="C1452">
        <v>0.37</v>
      </c>
      <c r="D1452">
        <v>0.32</v>
      </c>
      <c r="E1452">
        <v>2</v>
      </c>
      <c r="F1452">
        <v>6.2E-2</v>
      </c>
      <c r="G1452">
        <v>15</v>
      </c>
      <c r="H1452">
        <v>28</v>
      </c>
      <c r="I1452">
        <v>0.99470000000000003</v>
      </c>
      <c r="J1452">
        <v>3.23</v>
      </c>
      <c r="K1452">
        <v>0.73</v>
      </c>
      <c r="L1452">
        <v>11.3</v>
      </c>
      <c r="M1452">
        <v>7</v>
      </c>
    </row>
    <row r="1453" spans="1:13" x14ac:dyDescent="0.25">
      <c r="A1453">
        <v>1452</v>
      </c>
      <c r="B1453">
        <v>7.8</v>
      </c>
      <c r="C1453">
        <v>0.32</v>
      </c>
      <c r="D1453">
        <v>0.44</v>
      </c>
      <c r="E1453">
        <v>2.7</v>
      </c>
      <c r="F1453">
        <v>0.104</v>
      </c>
      <c r="G1453">
        <v>8</v>
      </c>
      <c r="H1453">
        <v>17</v>
      </c>
      <c r="I1453">
        <v>0.99731999999999998</v>
      </c>
      <c r="J1453">
        <v>3.33</v>
      </c>
      <c r="K1453">
        <v>0.78</v>
      </c>
      <c r="L1453">
        <v>11</v>
      </c>
      <c r="M1453">
        <v>7</v>
      </c>
    </row>
    <row r="1454" spans="1:13" x14ac:dyDescent="0.25">
      <c r="A1454">
        <v>1453</v>
      </c>
      <c r="B1454">
        <v>6.6</v>
      </c>
      <c r="C1454">
        <v>0.57999999999999996</v>
      </c>
      <c r="D1454">
        <v>0.02</v>
      </c>
      <c r="E1454">
        <v>2</v>
      </c>
      <c r="F1454">
        <v>6.2E-2</v>
      </c>
      <c r="G1454">
        <v>37</v>
      </c>
      <c r="H1454">
        <v>53</v>
      </c>
      <c r="I1454">
        <v>0.99373999999999996</v>
      </c>
      <c r="J1454">
        <v>3.35</v>
      </c>
      <c r="K1454">
        <v>0.76</v>
      </c>
      <c r="L1454">
        <v>11.6</v>
      </c>
      <c r="M1454">
        <v>7</v>
      </c>
    </row>
    <row r="1455" spans="1:13" x14ac:dyDescent="0.25">
      <c r="A1455">
        <v>1454</v>
      </c>
      <c r="B1455">
        <v>7.6</v>
      </c>
      <c r="C1455">
        <v>0.49</v>
      </c>
      <c r="D1455">
        <v>0.33</v>
      </c>
      <c r="E1455">
        <v>1.9</v>
      </c>
      <c r="F1455">
        <v>7.3999999999999996E-2</v>
      </c>
      <c r="G1455">
        <v>27</v>
      </c>
      <c r="H1455">
        <v>85</v>
      </c>
      <c r="I1455">
        <v>0.99705999999999995</v>
      </c>
      <c r="J1455">
        <v>3.41</v>
      </c>
      <c r="K1455">
        <v>0.57999999999999996</v>
      </c>
      <c r="L1455">
        <v>9</v>
      </c>
      <c r="M1455">
        <v>5</v>
      </c>
    </row>
    <row r="1456" spans="1:13" x14ac:dyDescent="0.25">
      <c r="A1456">
        <v>1455</v>
      </c>
      <c r="B1456">
        <v>11.7</v>
      </c>
      <c r="C1456">
        <v>0.45</v>
      </c>
      <c r="D1456">
        <v>0.63</v>
      </c>
      <c r="E1456">
        <v>2.2000000000000002</v>
      </c>
      <c r="F1456">
        <v>7.2999999999999995E-2</v>
      </c>
      <c r="G1456">
        <v>7</v>
      </c>
      <c r="H1456">
        <v>23</v>
      </c>
      <c r="I1456">
        <v>0.99973999999999996</v>
      </c>
      <c r="J1456">
        <v>3.21</v>
      </c>
      <c r="K1456">
        <v>0.69</v>
      </c>
      <c r="L1456">
        <v>10.9</v>
      </c>
      <c r="M1456">
        <v>6</v>
      </c>
    </row>
    <row r="1457" spans="1:13" x14ac:dyDescent="0.25">
      <c r="A1457">
        <v>1456</v>
      </c>
      <c r="B1457">
        <v>6.5</v>
      </c>
      <c r="C1457">
        <v>0.9</v>
      </c>
      <c r="D1457">
        <v>0</v>
      </c>
      <c r="E1457">
        <v>1.6</v>
      </c>
      <c r="F1457">
        <v>5.1999999999999998E-2</v>
      </c>
      <c r="G1457">
        <v>9</v>
      </c>
      <c r="H1457">
        <v>17</v>
      </c>
      <c r="I1457">
        <v>0.99467000000000005</v>
      </c>
      <c r="J1457">
        <v>3.5</v>
      </c>
      <c r="K1457">
        <v>0.63</v>
      </c>
      <c r="L1457">
        <v>10.9</v>
      </c>
      <c r="M1457">
        <v>6</v>
      </c>
    </row>
    <row r="1458" spans="1:13" x14ac:dyDescent="0.25">
      <c r="A1458">
        <v>1457</v>
      </c>
      <c r="B1458">
        <v>6</v>
      </c>
      <c r="C1458">
        <v>0.54</v>
      </c>
      <c r="D1458">
        <v>0.06</v>
      </c>
      <c r="E1458">
        <v>1.8</v>
      </c>
      <c r="F1458">
        <v>0.05</v>
      </c>
      <c r="G1458">
        <v>38</v>
      </c>
      <c r="H1458">
        <v>89</v>
      </c>
      <c r="I1458">
        <v>0.99236000000000002</v>
      </c>
      <c r="J1458">
        <v>3.3</v>
      </c>
      <c r="K1458">
        <v>0.5</v>
      </c>
      <c r="L1458">
        <v>10.55</v>
      </c>
      <c r="M1458">
        <v>6</v>
      </c>
    </row>
    <row r="1459" spans="1:13" x14ac:dyDescent="0.25">
      <c r="A1459">
        <v>1458</v>
      </c>
      <c r="B1459">
        <v>7.6</v>
      </c>
      <c r="C1459">
        <v>0.49</v>
      </c>
      <c r="D1459">
        <v>0.33</v>
      </c>
      <c r="E1459">
        <v>1.9</v>
      </c>
      <c r="F1459">
        <v>7.3999999999999996E-2</v>
      </c>
      <c r="G1459">
        <v>27</v>
      </c>
      <c r="H1459">
        <v>85</v>
      </c>
      <c r="I1459">
        <v>0.99705999999999995</v>
      </c>
      <c r="J1459">
        <v>3.41</v>
      </c>
      <c r="K1459">
        <v>0.57999999999999996</v>
      </c>
      <c r="L1459">
        <v>9</v>
      </c>
      <c r="M1459">
        <v>5</v>
      </c>
    </row>
    <row r="1460" spans="1:13" x14ac:dyDescent="0.25">
      <c r="A1460">
        <v>1459</v>
      </c>
      <c r="B1460">
        <v>8.4</v>
      </c>
      <c r="C1460">
        <v>0.28999999999999998</v>
      </c>
      <c r="D1460">
        <v>0.4</v>
      </c>
      <c r="E1460">
        <v>1.7</v>
      </c>
      <c r="F1460">
        <v>6.7000000000000004E-2</v>
      </c>
      <c r="G1460">
        <v>8</v>
      </c>
      <c r="H1460">
        <v>20</v>
      </c>
      <c r="I1460">
        <v>0.99602999999999997</v>
      </c>
      <c r="J1460">
        <v>3.39</v>
      </c>
      <c r="K1460">
        <v>0.6</v>
      </c>
      <c r="L1460">
        <v>10.5</v>
      </c>
      <c r="M1460">
        <v>5</v>
      </c>
    </row>
    <row r="1461" spans="1:13" x14ac:dyDescent="0.25">
      <c r="A1461">
        <v>1460</v>
      </c>
      <c r="B1461">
        <v>7.9</v>
      </c>
      <c r="C1461">
        <v>0.2</v>
      </c>
      <c r="D1461">
        <v>0.35</v>
      </c>
      <c r="E1461">
        <v>1.7</v>
      </c>
      <c r="F1461">
        <v>5.3999999999999999E-2</v>
      </c>
      <c r="G1461">
        <v>7</v>
      </c>
      <c r="H1461">
        <v>15</v>
      </c>
      <c r="I1461">
        <v>0.99457999999999902</v>
      </c>
      <c r="J1461">
        <v>3.32</v>
      </c>
      <c r="K1461">
        <v>0.8</v>
      </c>
      <c r="L1461">
        <v>11.9</v>
      </c>
      <c r="M1461">
        <v>7</v>
      </c>
    </row>
    <row r="1462" spans="1:13" x14ac:dyDescent="0.25">
      <c r="A1462">
        <v>1461</v>
      </c>
      <c r="B1462">
        <v>6.4</v>
      </c>
      <c r="C1462">
        <v>0.42</v>
      </c>
      <c r="D1462">
        <v>0.09</v>
      </c>
      <c r="E1462">
        <v>2.2999999999999998</v>
      </c>
      <c r="F1462">
        <v>5.3999999999999999E-2</v>
      </c>
      <c r="G1462">
        <v>34</v>
      </c>
      <c r="H1462">
        <v>64</v>
      </c>
      <c r="I1462">
        <v>0.99724000000000002</v>
      </c>
      <c r="J1462">
        <v>3.41</v>
      </c>
      <c r="K1462">
        <v>0.68</v>
      </c>
      <c r="L1462">
        <v>10.4</v>
      </c>
      <c r="M1462">
        <v>6</v>
      </c>
    </row>
    <row r="1463" spans="1:13" x14ac:dyDescent="0.25">
      <c r="A1463">
        <v>1462</v>
      </c>
      <c r="B1463">
        <v>6.2</v>
      </c>
      <c r="C1463">
        <v>0.78500000000000003</v>
      </c>
      <c r="D1463">
        <v>0</v>
      </c>
      <c r="E1463">
        <v>2.1</v>
      </c>
      <c r="F1463">
        <v>0.06</v>
      </c>
      <c r="G1463">
        <v>6</v>
      </c>
      <c r="H1463">
        <v>13</v>
      </c>
      <c r="I1463">
        <v>0.99663999999999997</v>
      </c>
      <c r="J1463">
        <v>3.59</v>
      </c>
      <c r="K1463">
        <v>0.61</v>
      </c>
      <c r="L1463">
        <v>10</v>
      </c>
      <c r="M1463">
        <v>4</v>
      </c>
    </row>
    <row r="1464" spans="1:13" x14ac:dyDescent="0.25">
      <c r="A1464">
        <v>1463</v>
      </c>
      <c r="B1464">
        <v>6.8</v>
      </c>
      <c r="C1464">
        <v>0.64</v>
      </c>
      <c r="D1464">
        <v>0.03</v>
      </c>
      <c r="E1464">
        <v>2.2999999999999998</v>
      </c>
      <c r="F1464">
        <v>7.4999999999999997E-2</v>
      </c>
      <c r="G1464">
        <v>14</v>
      </c>
      <c r="H1464">
        <v>31</v>
      </c>
      <c r="I1464">
        <v>0.99544999999999995</v>
      </c>
      <c r="J1464">
        <v>3.36</v>
      </c>
      <c r="K1464">
        <v>0.57999999999999996</v>
      </c>
      <c r="L1464">
        <v>10.4</v>
      </c>
      <c r="M1464">
        <v>6</v>
      </c>
    </row>
    <row r="1465" spans="1:13" x14ac:dyDescent="0.25">
      <c r="A1465">
        <v>1464</v>
      </c>
      <c r="B1465">
        <v>6.9</v>
      </c>
      <c r="C1465">
        <v>0.63</v>
      </c>
      <c r="D1465">
        <v>0.01</v>
      </c>
      <c r="E1465">
        <v>2.4</v>
      </c>
      <c r="F1465">
        <v>7.5999999999999998E-2</v>
      </c>
      <c r="G1465">
        <v>14</v>
      </c>
      <c r="H1465">
        <v>39</v>
      </c>
      <c r="I1465">
        <v>0.99521999999999999</v>
      </c>
      <c r="J1465">
        <v>3.34</v>
      </c>
      <c r="K1465">
        <v>0.53</v>
      </c>
      <c r="L1465">
        <v>10.8</v>
      </c>
      <c r="M1465">
        <v>6</v>
      </c>
    </row>
    <row r="1466" spans="1:13" x14ac:dyDescent="0.25">
      <c r="A1466">
        <v>1465</v>
      </c>
      <c r="B1466">
        <v>6.8</v>
      </c>
      <c r="C1466">
        <v>0.59</v>
      </c>
      <c r="D1466">
        <v>0.1</v>
      </c>
      <c r="E1466">
        <v>1.7</v>
      </c>
      <c r="F1466">
        <v>6.3E-2</v>
      </c>
      <c r="G1466">
        <v>34</v>
      </c>
      <c r="H1466">
        <v>53</v>
      </c>
      <c r="I1466">
        <v>0.99580000000000002</v>
      </c>
      <c r="J1466">
        <v>3.41</v>
      </c>
      <c r="K1466">
        <v>0.67</v>
      </c>
      <c r="L1466">
        <v>9.6999999999999993</v>
      </c>
      <c r="M1466">
        <v>5</v>
      </c>
    </row>
    <row r="1467" spans="1:13" x14ac:dyDescent="0.25">
      <c r="A1467">
        <v>1466</v>
      </c>
      <c r="B1467">
        <v>6.8</v>
      </c>
      <c r="C1467">
        <v>0.59</v>
      </c>
      <c r="D1467">
        <v>0.1</v>
      </c>
      <c r="E1467">
        <v>1.7</v>
      </c>
      <c r="F1467">
        <v>6.3E-2</v>
      </c>
      <c r="G1467">
        <v>34</v>
      </c>
      <c r="H1467">
        <v>53</v>
      </c>
      <c r="I1467">
        <v>0.99580000000000002</v>
      </c>
      <c r="J1467">
        <v>3.41</v>
      </c>
      <c r="K1467">
        <v>0.67</v>
      </c>
      <c r="L1467">
        <v>9.6999999999999993</v>
      </c>
      <c r="M1467">
        <v>5</v>
      </c>
    </row>
    <row r="1468" spans="1:13" x14ac:dyDescent="0.25">
      <c r="A1468">
        <v>1467</v>
      </c>
      <c r="B1468">
        <v>7.3</v>
      </c>
      <c r="C1468">
        <v>0.48</v>
      </c>
      <c r="D1468">
        <v>0.32</v>
      </c>
      <c r="E1468">
        <v>2.1</v>
      </c>
      <c r="F1468">
        <v>6.2E-2</v>
      </c>
      <c r="G1468">
        <v>31</v>
      </c>
      <c r="H1468">
        <v>54</v>
      </c>
      <c r="I1468">
        <v>0.99727999999999895</v>
      </c>
      <c r="J1468">
        <v>3.3</v>
      </c>
      <c r="K1468">
        <v>0.65</v>
      </c>
      <c r="L1468">
        <v>10</v>
      </c>
      <c r="M1468">
        <v>7</v>
      </c>
    </row>
    <row r="1469" spans="1:13" x14ac:dyDescent="0.25">
      <c r="A1469">
        <v>1468</v>
      </c>
      <c r="B1469">
        <v>6.7</v>
      </c>
      <c r="C1469">
        <v>1.04</v>
      </c>
      <c r="D1469">
        <v>0.08</v>
      </c>
      <c r="E1469">
        <v>2.2999999999999998</v>
      </c>
      <c r="F1469">
        <v>6.7000000000000004E-2</v>
      </c>
      <c r="G1469">
        <v>19</v>
      </c>
      <c r="H1469">
        <v>32</v>
      </c>
      <c r="I1469">
        <v>0.99647999999999903</v>
      </c>
      <c r="J1469">
        <v>3.52</v>
      </c>
      <c r="K1469">
        <v>0.56999999999999995</v>
      </c>
      <c r="L1469">
        <v>11</v>
      </c>
      <c r="M1469">
        <v>4</v>
      </c>
    </row>
    <row r="1470" spans="1:13" x14ac:dyDescent="0.25">
      <c r="A1470">
        <v>1469</v>
      </c>
      <c r="B1470">
        <v>7.3</v>
      </c>
      <c r="C1470">
        <v>0.48</v>
      </c>
      <c r="D1470">
        <v>0.32</v>
      </c>
      <c r="E1470">
        <v>2.1</v>
      </c>
      <c r="F1470">
        <v>6.2E-2</v>
      </c>
      <c r="G1470">
        <v>31</v>
      </c>
      <c r="H1470">
        <v>54</v>
      </c>
      <c r="I1470">
        <v>0.99727999999999895</v>
      </c>
      <c r="J1470">
        <v>3.3</v>
      </c>
      <c r="K1470">
        <v>0.65</v>
      </c>
      <c r="L1470">
        <v>10</v>
      </c>
      <c r="M1470">
        <v>7</v>
      </c>
    </row>
    <row r="1471" spans="1:13" x14ac:dyDescent="0.25">
      <c r="A1471">
        <v>1470</v>
      </c>
      <c r="B1471">
        <v>7.3</v>
      </c>
      <c r="C1471">
        <v>0.98</v>
      </c>
      <c r="D1471">
        <v>0.05</v>
      </c>
      <c r="E1471">
        <v>2.1</v>
      </c>
      <c r="F1471">
        <v>6.0999999999999999E-2</v>
      </c>
      <c r="G1471">
        <v>20</v>
      </c>
      <c r="H1471">
        <v>49</v>
      </c>
      <c r="I1471">
        <v>0.99704999999999999</v>
      </c>
      <c r="J1471">
        <v>3.31</v>
      </c>
      <c r="K1471">
        <v>0.55000000000000004</v>
      </c>
      <c r="L1471">
        <v>9.6999999999999993</v>
      </c>
      <c r="M1471">
        <v>3</v>
      </c>
    </row>
    <row r="1472" spans="1:13" x14ac:dyDescent="0.25">
      <c r="A1472">
        <v>1471</v>
      </c>
      <c r="B1472">
        <v>10</v>
      </c>
      <c r="C1472">
        <v>0.69</v>
      </c>
      <c r="D1472">
        <v>0.11</v>
      </c>
      <c r="E1472">
        <v>1.4</v>
      </c>
      <c r="F1472">
        <v>8.4000000000000005E-2</v>
      </c>
      <c r="G1472">
        <v>8</v>
      </c>
      <c r="H1472">
        <v>24</v>
      </c>
      <c r="I1472">
        <v>0.995779999999999</v>
      </c>
      <c r="J1472">
        <v>2.88</v>
      </c>
      <c r="K1472">
        <v>0.47</v>
      </c>
      <c r="L1472">
        <v>9.6999999999999993</v>
      </c>
      <c r="M1472">
        <v>5</v>
      </c>
    </row>
    <row r="1473" spans="1:13" x14ac:dyDescent="0.25">
      <c r="A1473">
        <v>1472</v>
      </c>
      <c r="B1473">
        <v>6.7</v>
      </c>
      <c r="C1473">
        <v>0.7</v>
      </c>
      <c r="D1473">
        <v>0.08</v>
      </c>
      <c r="E1473">
        <v>3.75</v>
      </c>
      <c r="F1473">
        <v>6.7000000000000004E-2</v>
      </c>
      <c r="G1473">
        <v>8</v>
      </c>
      <c r="H1473">
        <v>16</v>
      </c>
      <c r="I1473">
        <v>0.99334</v>
      </c>
      <c r="J1473">
        <v>3.43</v>
      </c>
      <c r="K1473">
        <v>0.52</v>
      </c>
      <c r="L1473">
        <v>12.6</v>
      </c>
      <c r="M1473">
        <v>5</v>
      </c>
    </row>
    <row r="1474" spans="1:13" x14ac:dyDescent="0.25">
      <c r="A1474">
        <v>1473</v>
      </c>
      <c r="B1474">
        <v>7.6</v>
      </c>
      <c r="C1474">
        <v>0.35</v>
      </c>
      <c r="D1474">
        <v>0.6</v>
      </c>
      <c r="E1474">
        <v>2.6</v>
      </c>
      <c r="F1474">
        <v>7.2999999999999995E-2</v>
      </c>
      <c r="G1474">
        <v>23</v>
      </c>
      <c r="H1474">
        <v>44</v>
      </c>
      <c r="I1474">
        <v>0.99656</v>
      </c>
      <c r="J1474">
        <v>3.38</v>
      </c>
      <c r="K1474">
        <v>0.79</v>
      </c>
      <c r="L1474">
        <v>11.1</v>
      </c>
      <c r="M1474">
        <v>6</v>
      </c>
    </row>
    <row r="1475" spans="1:13" x14ac:dyDescent="0.25">
      <c r="A1475">
        <v>1474</v>
      </c>
      <c r="B1475">
        <v>6.1</v>
      </c>
      <c r="C1475">
        <v>0.6</v>
      </c>
      <c r="D1475">
        <v>0.08</v>
      </c>
      <c r="E1475">
        <v>1.8</v>
      </c>
      <c r="F1475">
        <v>7.0999999999999994E-2</v>
      </c>
      <c r="G1475">
        <v>14</v>
      </c>
      <c r="H1475">
        <v>45</v>
      </c>
      <c r="I1475">
        <v>0.99336000000000002</v>
      </c>
      <c r="J1475">
        <v>3.38</v>
      </c>
      <c r="K1475">
        <v>0.54</v>
      </c>
      <c r="L1475">
        <v>11</v>
      </c>
      <c r="M1475">
        <v>5</v>
      </c>
    </row>
    <row r="1476" spans="1:13" x14ac:dyDescent="0.25">
      <c r="A1476">
        <v>1475</v>
      </c>
      <c r="B1476">
        <v>9.9</v>
      </c>
      <c r="C1476">
        <v>0.5</v>
      </c>
      <c r="D1476">
        <v>0.5</v>
      </c>
      <c r="E1476">
        <v>13.8</v>
      </c>
      <c r="F1476">
        <v>0.20499999999999999</v>
      </c>
      <c r="G1476">
        <v>48</v>
      </c>
      <c r="H1476">
        <v>82</v>
      </c>
      <c r="I1476">
        <v>1.0024200000000001</v>
      </c>
      <c r="J1476">
        <v>3.16</v>
      </c>
      <c r="K1476">
        <v>0.75</v>
      </c>
      <c r="L1476">
        <v>8.8000000000000007</v>
      </c>
      <c r="M1476">
        <v>5</v>
      </c>
    </row>
    <row r="1477" spans="1:13" x14ac:dyDescent="0.25">
      <c r="A1477">
        <v>1476</v>
      </c>
      <c r="B1477">
        <v>5.3</v>
      </c>
      <c r="C1477">
        <v>0.47</v>
      </c>
      <c r="D1477">
        <v>0.11</v>
      </c>
      <c r="E1477">
        <v>2.2000000000000002</v>
      </c>
      <c r="F1477">
        <v>4.8000000000000001E-2</v>
      </c>
      <c r="G1477">
        <v>16</v>
      </c>
      <c r="H1477">
        <v>89</v>
      </c>
      <c r="I1477">
        <v>0.99182000000000003</v>
      </c>
      <c r="J1477">
        <v>3.54</v>
      </c>
      <c r="K1477">
        <v>0.88</v>
      </c>
      <c r="L1477">
        <v>13.566666666666601</v>
      </c>
      <c r="M1477">
        <v>7</v>
      </c>
    </row>
    <row r="1478" spans="1:13" x14ac:dyDescent="0.25">
      <c r="A1478">
        <v>1477</v>
      </c>
      <c r="B1478">
        <v>9.9</v>
      </c>
      <c r="C1478">
        <v>0.5</v>
      </c>
      <c r="D1478">
        <v>0.5</v>
      </c>
      <c r="E1478">
        <v>13.8</v>
      </c>
      <c r="F1478">
        <v>0.20499999999999999</v>
      </c>
      <c r="G1478">
        <v>48</v>
      </c>
      <c r="H1478">
        <v>82</v>
      </c>
      <c r="I1478">
        <v>1.0024200000000001</v>
      </c>
      <c r="J1478">
        <v>3.16</v>
      </c>
      <c r="K1478">
        <v>0.75</v>
      </c>
      <c r="L1478">
        <v>8.8000000000000007</v>
      </c>
      <c r="M1478">
        <v>5</v>
      </c>
    </row>
    <row r="1479" spans="1:13" x14ac:dyDescent="0.25">
      <c r="A1479">
        <v>1478</v>
      </c>
      <c r="B1479">
        <v>5.3</v>
      </c>
      <c r="C1479">
        <v>0.47</v>
      </c>
      <c r="D1479">
        <v>0.11</v>
      </c>
      <c r="E1479">
        <v>2.2000000000000002</v>
      </c>
      <c r="F1479">
        <v>4.8000000000000001E-2</v>
      </c>
      <c r="G1479">
        <v>16</v>
      </c>
      <c r="H1479">
        <v>89</v>
      </c>
      <c r="I1479">
        <v>0.99182000000000003</v>
      </c>
      <c r="J1479">
        <v>3.54</v>
      </c>
      <c r="K1479">
        <v>0.88</v>
      </c>
      <c r="L1479">
        <v>13.6</v>
      </c>
      <c r="M1479">
        <v>7</v>
      </c>
    </row>
    <row r="1480" spans="1:13" x14ac:dyDescent="0.25">
      <c r="A1480">
        <v>1479</v>
      </c>
      <c r="B1480">
        <v>7.1</v>
      </c>
      <c r="C1480">
        <v>0.875</v>
      </c>
      <c r="D1480">
        <v>0.05</v>
      </c>
      <c r="E1480">
        <v>5.7</v>
      </c>
      <c r="F1480">
        <v>8.1999999999999906E-2</v>
      </c>
      <c r="G1480">
        <v>3</v>
      </c>
      <c r="H1480">
        <v>14</v>
      </c>
      <c r="I1480">
        <v>0.99807999999999997</v>
      </c>
      <c r="J1480">
        <v>3.4</v>
      </c>
      <c r="K1480">
        <v>0.52</v>
      </c>
      <c r="L1480">
        <v>10.199999999999999</v>
      </c>
      <c r="M1480">
        <v>3</v>
      </c>
    </row>
    <row r="1481" spans="1:13" x14ac:dyDescent="0.25">
      <c r="A1481">
        <v>1480</v>
      </c>
      <c r="B1481">
        <v>8.1999999999999993</v>
      </c>
      <c r="C1481">
        <v>0.28000000000000003</v>
      </c>
      <c r="D1481">
        <v>0.6</v>
      </c>
      <c r="E1481">
        <v>3</v>
      </c>
      <c r="F1481">
        <v>0.104</v>
      </c>
      <c r="G1481">
        <v>10</v>
      </c>
      <c r="H1481">
        <v>22</v>
      </c>
      <c r="I1481">
        <v>0.99827999999999995</v>
      </c>
      <c r="J1481">
        <v>3.39</v>
      </c>
      <c r="K1481">
        <v>0.68</v>
      </c>
      <c r="L1481">
        <v>10.6</v>
      </c>
      <c r="M1481">
        <v>5</v>
      </c>
    </row>
    <row r="1482" spans="1:13" x14ac:dyDescent="0.25">
      <c r="A1482">
        <v>1481</v>
      </c>
      <c r="B1482">
        <v>5.6</v>
      </c>
      <c r="C1482">
        <v>0.62</v>
      </c>
      <c r="D1482">
        <v>0.03</v>
      </c>
      <c r="E1482">
        <v>1.5</v>
      </c>
      <c r="F1482">
        <v>0.08</v>
      </c>
      <c r="G1482">
        <v>6</v>
      </c>
      <c r="H1482">
        <v>13</v>
      </c>
      <c r="I1482">
        <v>0.99497999999999998</v>
      </c>
      <c r="J1482">
        <v>3.66</v>
      </c>
      <c r="K1482">
        <v>0.62</v>
      </c>
      <c r="L1482">
        <v>10.1</v>
      </c>
      <c r="M1482">
        <v>4</v>
      </c>
    </row>
    <row r="1483" spans="1:13" x14ac:dyDescent="0.25">
      <c r="A1483">
        <v>1482</v>
      </c>
      <c r="B1483">
        <v>8.1999999999999993</v>
      </c>
      <c r="C1483">
        <v>0.28000000000000003</v>
      </c>
      <c r="D1483">
        <v>0.6</v>
      </c>
      <c r="E1483">
        <v>3</v>
      </c>
      <c r="F1483">
        <v>0.104</v>
      </c>
      <c r="G1483">
        <v>10</v>
      </c>
      <c r="H1483">
        <v>22</v>
      </c>
      <c r="I1483">
        <v>0.99827999999999995</v>
      </c>
      <c r="J1483">
        <v>3.39</v>
      </c>
      <c r="K1483">
        <v>0.68</v>
      </c>
      <c r="L1483">
        <v>10.6</v>
      </c>
      <c r="M1483">
        <v>5</v>
      </c>
    </row>
    <row r="1484" spans="1:13" x14ac:dyDescent="0.25">
      <c r="A1484">
        <v>1483</v>
      </c>
      <c r="B1484">
        <v>7.2</v>
      </c>
      <c r="C1484">
        <v>0.57999999999999996</v>
      </c>
      <c r="D1484">
        <v>0.54</v>
      </c>
      <c r="E1484">
        <v>2.1</v>
      </c>
      <c r="F1484">
        <v>0.114</v>
      </c>
      <c r="G1484">
        <v>3</v>
      </c>
      <c r="H1484">
        <v>9</v>
      </c>
      <c r="I1484">
        <v>0.99718999999999902</v>
      </c>
      <c r="J1484">
        <v>3.33</v>
      </c>
      <c r="K1484">
        <v>0.56999999999999995</v>
      </c>
      <c r="L1484">
        <v>10.3</v>
      </c>
      <c r="M1484">
        <v>4</v>
      </c>
    </row>
    <row r="1485" spans="1:13" x14ac:dyDescent="0.25">
      <c r="A1485">
        <v>1484</v>
      </c>
      <c r="B1485">
        <v>8.1</v>
      </c>
      <c r="C1485">
        <v>0.33</v>
      </c>
      <c r="D1485">
        <v>0.44</v>
      </c>
      <c r="E1485">
        <v>1.5</v>
      </c>
      <c r="F1485">
        <v>4.2000000000000003E-2</v>
      </c>
      <c r="G1485">
        <v>6</v>
      </c>
      <c r="H1485">
        <v>12</v>
      </c>
      <c r="I1485">
        <v>0.99541999999999997</v>
      </c>
      <c r="J1485">
        <v>3.35</v>
      </c>
      <c r="K1485">
        <v>0.61</v>
      </c>
      <c r="L1485">
        <v>10.7</v>
      </c>
      <c r="M1485">
        <v>5</v>
      </c>
    </row>
    <row r="1486" spans="1:13" x14ac:dyDescent="0.25">
      <c r="A1486">
        <v>1485</v>
      </c>
      <c r="B1486">
        <v>6.8</v>
      </c>
      <c r="C1486">
        <v>0.91</v>
      </c>
      <c r="D1486">
        <v>0.06</v>
      </c>
      <c r="E1486">
        <v>2</v>
      </c>
      <c r="F1486">
        <v>0.06</v>
      </c>
      <c r="G1486">
        <v>4</v>
      </c>
      <c r="H1486">
        <v>11</v>
      </c>
      <c r="I1486">
        <v>0.99592000000000003</v>
      </c>
      <c r="J1486">
        <v>3.53</v>
      </c>
      <c r="K1486">
        <v>0.64</v>
      </c>
      <c r="L1486">
        <v>10.9</v>
      </c>
      <c r="M1486">
        <v>4</v>
      </c>
    </row>
    <row r="1487" spans="1:13" x14ac:dyDescent="0.25">
      <c r="A1487">
        <v>1486</v>
      </c>
      <c r="B1487">
        <v>7</v>
      </c>
      <c r="C1487">
        <v>0.65500000000000003</v>
      </c>
      <c r="D1487">
        <v>0.16</v>
      </c>
      <c r="E1487">
        <v>2.1</v>
      </c>
      <c r="F1487">
        <v>7.3999999999999996E-2</v>
      </c>
      <c r="G1487">
        <v>8</v>
      </c>
      <c r="H1487">
        <v>25</v>
      </c>
      <c r="I1487">
        <v>0.99605999999999995</v>
      </c>
      <c r="J1487">
        <v>3.37</v>
      </c>
      <c r="K1487">
        <v>0.55000000000000004</v>
      </c>
      <c r="L1487">
        <v>9.6999999999999993</v>
      </c>
      <c r="M1487">
        <v>5</v>
      </c>
    </row>
    <row r="1488" spans="1:13" x14ac:dyDescent="0.25">
      <c r="A1488">
        <v>1487</v>
      </c>
      <c r="B1488">
        <v>6.8</v>
      </c>
      <c r="C1488">
        <v>0.68</v>
      </c>
      <c r="D1488">
        <v>0.21</v>
      </c>
      <c r="E1488">
        <v>2.1</v>
      </c>
      <c r="F1488">
        <v>7.0000000000000007E-2</v>
      </c>
      <c r="G1488">
        <v>9</v>
      </c>
      <c r="H1488">
        <v>23</v>
      </c>
      <c r="I1488">
        <v>0.99546000000000001</v>
      </c>
      <c r="J1488">
        <v>3.38</v>
      </c>
      <c r="K1488">
        <v>0.6</v>
      </c>
      <c r="L1488">
        <v>10.3</v>
      </c>
      <c r="M1488">
        <v>5</v>
      </c>
    </row>
    <row r="1489" spans="1:13" x14ac:dyDescent="0.25">
      <c r="A1489">
        <v>1488</v>
      </c>
      <c r="B1489">
        <v>6</v>
      </c>
      <c r="C1489">
        <v>0.64</v>
      </c>
      <c r="D1489">
        <v>0.05</v>
      </c>
      <c r="E1489">
        <v>1.9</v>
      </c>
      <c r="F1489">
        <v>6.6000000000000003E-2</v>
      </c>
      <c r="G1489">
        <v>9</v>
      </c>
      <c r="H1489">
        <v>17</v>
      </c>
      <c r="I1489">
        <v>0.99495999999999996</v>
      </c>
      <c r="J1489">
        <v>3.52</v>
      </c>
      <c r="K1489">
        <v>0.78</v>
      </c>
      <c r="L1489">
        <v>10.6</v>
      </c>
      <c r="M1489">
        <v>5</v>
      </c>
    </row>
    <row r="1490" spans="1:13" x14ac:dyDescent="0.25">
      <c r="A1490">
        <v>1489</v>
      </c>
      <c r="B1490">
        <v>5.6</v>
      </c>
      <c r="C1490">
        <v>0.54</v>
      </c>
      <c r="D1490">
        <v>0.04</v>
      </c>
      <c r="E1490">
        <v>1.7</v>
      </c>
      <c r="F1490">
        <v>4.9000000000000002E-2</v>
      </c>
      <c r="G1490">
        <v>5</v>
      </c>
      <c r="H1490">
        <v>13</v>
      </c>
      <c r="I1490">
        <v>0.99419999999999997</v>
      </c>
      <c r="J1490">
        <v>3.72</v>
      </c>
      <c r="K1490">
        <v>0.57999999999999996</v>
      </c>
      <c r="L1490">
        <v>11.4</v>
      </c>
      <c r="M1490">
        <v>5</v>
      </c>
    </row>
    <row r="1491" spans="1:13" x14ac:dyDescent="0.25">
      <c r="A1491">
        <v>1490</v>
      </c>
      <c r="B1491">
        <v>6.2</v>
      </c>
      <c r="C1491">
        <v>0.56999999999999995</v>
      </c>
      <c r="D1491">
        <v>0.1</v>
      </c>
      <c r="E1491">
        <v>2.1</v>
      </c>
      <c r="F1491">
        <v>4.8000000000000001E-2</v>
      </c>
      <c r="G1491">
        <v>4</v>
      </c>
      <c r="H1491">
        <v>11</v>
      </c>
      <c r="I1491">
        <v>0.99447999999999903</v>
      </c>
      <c r="J1491">
        <v>3.44</v>
      </c>
      <c r="K1491">
        <v>0.76</v>
      </c>
      <c r="L1491">
        <v>10.8</v>
      </c>
      <c r="M1491">
        <v>6</v>
      </c>
    </row>
    <row r="1492" spans="1:13" x14ac:dyDescent="0.25">
      <c r="A1492">
        <v>1491</v>
      </c>
      <c r="B1492">
        <v>7.1</v>
      </c>
      <c r="C1492">
        <v>0.22</v>
      </c>
      <c r="D1492">
        <v>0.49</v>
      </c>
      <c r="E1492">
        <v>1.8</v>
      </c>
      <c r="F1492">
        <v>3.9E-2</v>
      </c>
      <c r="G1492">
        <v>8</v>
      </c>
      <c r="H1492">
        <v>18</v>
      </c>
      <c r="I1492">
        <v>0.99343999999999999</v>
      </c>
      <c r="J1492">
        <v>3.39</v>
      </c>
      <c r="K1492">
        <v>0.56000000000000005</v>
      </c>
      <c r="L1492">
        <v>12.4</v>
      </c>
      <c r="M1492">
        <v>6</v>
      </c>
    </row>
    <row r="1493" spans="1:13" x14ac:dyDescent="0.25">
      <c r="A1493">
        <v>1492</v>
      </c>
      <c r="B1493">
        <v>5.6</v>
      </c>
      <c r="C1493">
        <v>0.54</v>
      </c>
      <c r="D1493">
        <v>0.04</v>
      </c>
      <c r="E1493">
        <v>1.7</v>
      </c>
      <c r="F1493">
        <v>4.9000000000000002E-2</v>
      </c>
      <c r="G1493">
        <v>5</v>
      </c>
      <c r="H1493">
        <v>13</v>
      </c>
      <c r="I1493">
        <v>0.99419999999999997</v>
      </c>
      <c r="J1493">
        <v>3.72</v>
      </c>
      <c r="K1493">
        <v>0.57999999999999996</v>
      </c>
      <c r="L1493">
        <v>11.4</v>
      </c>
      <c r="M1493">
        <v>5</v>
      </c>
    </row>
    <row r="1494" spans="1:13" x14ac:dyDescent="0.25">
      <c r="A1494">
        <v>1493</v>
      </c>
      <c r="B1494">
        <v>6.2</v>
      </c>
      <c r="C1494">
        <v>0.65</v>
      </c>
      <c r="D1494">
        <v>0.06</v>
      </c>
      <c r="E1494">
        <v>1.6</v>
      </c>
      <c r="F1494">
        <v>0.05</v>
      </c>
      <c r="G1494">
        <v>6</v>
      </c>
      <c r="H1494">
        <v>18</v>
      </c>
      <c r="I1494">
        <v>0.99347999999999903</v>
      </c>
      <c r="J1494">
        <v>3.57</v>
      </c>
      <c r="K1494">
        <v>0.54</v>
      </c>
      <c r="L1494">
        <v>11.95</v>
      </c>
      <c r="M1494">
        <v>5</v>
      </c>
    </row>
    <row r="1495" spans="1:13" x14ac:dyDescent="0.25">
      <c r="A1495">
        <v>1494</v>
      </c>
      <c r="B1495">
        <v>7.7</v>
      </c>
      <c r="C1495">
        <v>0.54</v>
      </c>
      <c r="D1495">
        <v>0.26</v>
      </c>
      <c r="E1495">
        <v>1.9</v>
      </c>
      <c r="F1495">
        <v>8.8999999999999996E-2</v>
      </c>
      <c r="G1495">
        <v>23</v>
      </c>
      <c r="H1495">
        <v>147</v>
      </c>
      <c r="I1495">
        <v>0.99636000000000002</v>
      </c>
      <c r="J1495">
        <v>3.26</v>
      </c>
      <c r="K1495">
        <v>0.59</v>
      </c>
      <c r="L1495">
        <v>9.6999999999999993</v>
      </c>
      <c r="M1495">
        <v>5</v>
      </c>
    </row>
    <row r="1496" spans="1:13" x14ac:dyDescent="0.25">
      <c r="A1496">
        <v>1495</v>
      </c>
      <c r="B1496">
        <v>6.4</v>
      </c>
      <c r="C1496">
        <v>0.31</v>
      </c>
      <c r="D1496">
        <v>0.09</v>
      </c>
      <c r="E1496">
        <v>1.4</v>
      </c>
      <c r="F1496">
        <v>6.6000000000000003E-2</v>
      </c>
      <c r="G1496">
        <v>15</v>
      </c>
      <c r="H1496">
        <v>28</v>
      </c>
      <c r="I1496">
        <v>0.99458999999999997</v>
      </c>
      <c r="J1496">
        <v>3.42</v>
      </c>
      <c r="K1496">
        <v>0.7</v>
      </c>
      <c r="L1496">
        <v>10</v>
      </c>
      <c r="M1496">
        <v>7</v>
      </c>
    </row>
    <row r="1497" spans="1:13" x14ac:dyDescent="0.25">
      <c r="A1497">
        <v>1496</v>
      </c>
      <c r="B1497">
        <v>7</v>
      </c>
      <c r="C1497">
        <v>0.43</v>
      </c>
      <c r="D1497">
        <v>0.02</v>
      </c>
      <c r="E1497">
        <v>1.9</v>
      </c>
      <c r="F1497">
        <v>0.08</v>
      </c>
      <c r="G1497">
        <v>15</v>
      </c>
      <c r="H1497">
        <v>28</v>
      </c>
      <c r="I1497">
        <v>0.99492000000000003</v>
      </c>
      <c r="J1497">
        <v>3.35</v>
      </c>
      <c r="K1497">
        <v>0.81</v>
      </c>
      <c r="L1497">
        <v>10.6</v>
      </c>
      <c r="M1497">
        <v>6</v>
      </c>
    </row>
    <row r="1498" spans="1:13" x14ac:dyDescent="0.25">
      <c r="A1498">
        <v>1497</v>
      </c>
      <c r="B1498">
        <v>7.7</v>
      </c>
      <c r="C1498">
        <v>0.54</v>
      </c>
      <c r="D1498">
        <v>0.26</v>
      </c>
      <c r="E1498">
        <v>1.9</v>
      </c>
      <c r="F1498">
        <v>8.8999999999999996E-2</v>
      </c>
      <c r="G1498">
        <v>23</v>
      </c>
      <c r="H1498">
        <v>147</v>
      </c>
      <c r="I1498">
        <v>0.99636000000000002</v>
      </c>
      <c r="J1498">
        <v>3.26</v>
      </c>
      <c r="K1498">
        <v>0.59</v>
      </c>
      <c r="L1498">
        <v>9.6999999999999993</v>
      </c>
      <c r="M1498">
        <v>5</v>
      </c>
    </row>
    <row r="1499" spans="1:13" x14ac:dyDescent="0.25">
      <c r="A1499">
        <v>1498</v>
      </c>
      <c r="B1499">
        <v>6.9</v>
      </c>
      <c r="C1499">
        <v>0.74</v>
      </c>
      <c r="D1499">
        <v>0.03</v>
      </c>
      <c r="E1499">
        <v>2.2999999999999998</v>
      </c>
      <c r="F1499">
        <v>5.3999999999999999E-2</v>
      </c>
      <c r="G1499">
        <v>7</v>
      </c>
      <c r="H1499">
        <v>16</v>
      </c>
      <c r="I1499">
        <v>0.99507999999999996</v>
      </c>
      <c r="J1499">
        <v>3.45</v>
      </c>
      <c r="K1499">
        <v>0.63</v>
      </c>
      <c r="L1499">
        <v>11.5</v>
      </c>
      <c r="M1499">
        <v>6</v>
      </c>
    </row>
    <row r="1500" spans="1:13" x14ac:dyDescent="0.25">
      <c r="A1500">
        <v>1499</v>
      </c>
      <c r="B1500">
        <v>6.6</v>
      </c>
      <c r="C1500">
        <v>0.89500000000000002</v>
      </c>
      <c r="D1500">
        <v>0.04</v>
      </c>
      <c r="E1500">
        <v>2.2999999999999998</v>
      </c>
      <c r="F1500">
        <v>6.8000000000000005E-2</v>
      </c>
      <c r="G1500">
        <v>7</v>
      </c>
      <c r="H1500">
        <v>13</v>
      </c>
      <c r="I1500">
        <v>0.99582000000000004</v>
      </c>
      <c r="J1500">
        <v>3.53</v>
      </c>
      <c r="K1500">
        <v>0.57999999999999996</v>
      </c>
      <c r="L1500">
        <v>10.8</v>
      </c>
      <c r="M1500">
        <v>6</v>
      </c>
    </row>
    <row r="1501" spans="1:13" x14ac:dyDescent="0.25">
      <c r="A1501">
        <v>1500</v>
      </c>
      <c r="B1501">
        <v>6.9</v>
      </c>
      <c r="C1501">
        <v>0.74</v>
      </c>
      <c r="D1501">
        <v>0.03</v>
      </c>
      <c r="E1501">
        <v>2.2999999999999998</v>
      </c>
      <c r="F1501">
        <v>5.3999999999999999E-2</v>
      </c>
      <c r="G1501">
        <v>7</v>
      </c>
      <c r="H1501">
        <v>16</v>
      </c>
      <c r="I1501">
        <v>0.99507999999999996</v>
      </c>
      <c r="J1501">
        <v>3.45</v>
      </c>
      <c r="K1501">
        <v>0.63</v>
      </c>
      <c r="L1501">
        <v>11.5</v>
      </c>
      <c r="M1501">
        <v>6</v>
      </c>
    </row>
    <row r="1502" spans="1:13" x14ac:dyDescent="0.25">
      <c r="A1502">
        <v>1501</v>
      </c>
      <c r="B1502">
        <v>7.5</v>
      </c>
      <c r="C1502">
        <v>0.72499999999999998</v>
      </c>
      <c r="D1502">
        <v>0.04</v>
      </c>
      <c r="E1502">
        <v>1.5</v>
      </c>
      <c r="F1502">
        <v>7.5999999999999998E-2</v>
      </c>
      <c r="G1502">
        <v>8</v>
      </c>
      <c r="H1502">
        <v>15</v>
      </c>
      <c r="I1502">
        <v>0.99507999999999996</v>
      </c>
      <c r="J1502">
        <v>3.26</v>
      </c>
      <c r="K1502">
        <v>0.53</v>
      </c>
      <c r="L1502">
        <v>9.6</v>
      </c>
      <c r="M1502">
        <v>5</v>
      </c>
    </row>
    <row r="1503" spans="1:13" x14ac:dyDescent="0.25">
      <c r="A1503">
        <v>1502</v>
      </c>
      <c r="B1503">
        <v>7.8</v>
      </c>
      <c r="C1503">
        <v>0.82</v>
      </c>
      <c r="D1503">
        <v>0.28999999999999998</v>
      </c>
      <c r="E1503">
        <v>4.3</v>
      </c>
      <c r="F1503">
        <v>8.3000000000000004E-2</v>
      </c>
      <c r="G1503">
        <v>21</v>
      </c>
      <c r="H1503">
        <v>64</v>
      </c>
      <c r="I1503">
        <v>0.99641999999999997</v>
      </c>
      <c r="J1503">
        <v>3.16</v>
      </c>
      <c r="K1503">
        <v>0.53</v>
      </c>
      <c r="L1503">
        <v>9.4</v>
      </c>
      <c r="M1503">
        <v>5</v>
      </c>
    </row>
    <row r="1504" spans="1:13" x14ac:dyDescent="0.25">
      <c r="A1504">
        <v>1503</v>
      </c>
      <c r="B1504">
        <v>7.3</v>
      </c>
      <c r="C1504">
        <v>0.58499999999999996</v>
      </c>
      <c r="D1504">
        <v>0.18</v>
      </c>
      <c r="E1504">
        <v>2.4</v>
      </c>
      <c r="F1504">
        <v>7.8E-2</v>
      </c>
      <c r="G1504">
        <v>15</v>
      </c>
      <c r="H1504">
        <v>60</v>
      </c>
      <c r="I1504">
        <v>0.99637999999999904</v>
      </c>
      <c r="J1504">
        <v>3.31</v>
      </c>
      <c r="K1504">
        <v>0.54</v>
      </c>
      <c r="L1504">
        <v>9.8000000000000007</v>
      </c>
      <c r="M1504">
        <v>5</v>
      </c>
    </row>
    <row r="1505" spans="1:13" x14ac:dyDescent="0.25">
      <c r="A1505">
        <v>1504</v>
      </c>
      <c r="B1505">
        <v>6.2</v>
      </c>
      <c r="C1505">
        <v>0.44</v>
      </c>
      <c r="D1505">
        <v>0.39</v>
      </c>
      <c r="E1505">
        <v>2.5</v>
      </c>
      <c r="F1505">
        <v>7.6999999999999999E-2</v>
      </c>
      <c r="G1505">
        <v>6</v>
      </c>
      <c r="H1505">
        <v>14</v>
      </c>
      <c r="I1505">
        <v>0.99555000000000005</v>
      </c>
      <c r="J1505">
        <v>3.51</v>
      </c>
      <c r="K1505">
        <v>0.69</v>
      </c>
      <c r="L1505">
        <v>11</v>
      </c>
      <c r="M1505">
        <v>6</v>
      </c>
    </row>
    <row r="1506" spans="1:13" x14ac:dyDescent="0.25">
      <c r="A1506">
        <v>1505</v>
      </c>
      <c r="B1506">
        <v>7.5</v>
      </c>
      <c r="C1506">
        <v>0.38</v>
      </c>
      <c r="D1506">
        <v>0.56999999999999995</v>
      </c>
      <c r="E1506">
        <v>2.2999999999999998</v>
      </c>
      <c r="F1506">
        <v>0.106</v>
      </c>
      <c r="G1506">
        <v>5</v>
      </c>
      <c r="H1506">
        <v>12</v>
      </c>
      <c r="I1506">
        <v>0.99604999999999999</v>
      </c>
      <c r="J1506">
        <v>3.36</v>
      </c>
      <c r="K1506">
        <v>0.55000000000000004</v>
      </c>
      <c r="L1506">
        <v>11.4</v>
      </c>
      <c r="M1506">
        <v>6</v>
      </c>
    </row>
    <row r="1507" spans="1:13" x14ac:dyDescent="0.25">
      <c r="A1507">
        <v>1506</v>
      </c>
      <c r="B1507">
        <v>6.7</v>
      </c>
      <c r="C1507">
        <v>0.76</v>
      </c>
      <c r="D1507">
        <v>0.02</v>
      </c>
      <c r="E1507">
        <v>1.8</v>
      </c>
      <c r="F1507">
        <v>7.8E-2</v>
      </c>
      <c r="G1507">
        <v>6</v>
      </c>
      <c r="H1507">
        <v>12</v>
      </c>
      <c r="I1507">
        <v>0.996</v>
      </c>
      <c r="J1507">
        <v>3.55</v>
      </c>
      <c r="K1507">
        <v>0.63</v>
      </c>
      <c r="L1507">
        <v>9.9499999999999993</v>
      </c>
      <c r="M1507">
        <v>3</v>
      </c>
    </row>
    <row r="1508" spans="1:13" x14ac:dyDescent="0.25">
      <c r="A1508">
        <v>1507</v>
      </c>
      <c r="B1508">
        <v>6.8</v>
      </c>
      <c r="C1508">
        <v>0.81</v>
      </c>
      <c r="D1508">
        <v>0.05</v>
      </c>
      <c r="E1508">
        <v>2</v>
      </c>
      <c r="F1508">
        <v>7.0000000000000007E-2</v>
      </c>
      <c r="G1508">
        <v>6</v>
      </c>
      <c r="H1508">
        <v>14</v>
      </c>
      <c r="I1508">
        <v>0.99561999999999995</v>
      </c>
      <c r="J1508">
        <v>3.51</v>
      </c>
      <c r="K1508">
        <v>0.66</v>
      </c>
      <c r="L1508">
        <v>10.8</v>
      </c>
      <c r="M1508">
        <v>6</v>
      </c>
    </row>
    <row r="1509" spans="1:13" x14ac:dyDescent="0.25">
      <c r="A1509">
        <v>1508</v>
      </c>
      <c r="B1509">
        <v>7.5</v>
      </c>
      <c r="C1509">
        <v>0.38</v>
      </c>
      <c r="D1509">
        <v>0.56999999999999995</v>
      </c>
      <c r="E1509">
        <v>2.2999999999999998</v>
      </c>
      <c r="F1509">
        <v>0.106</v>
      </c>
      <c r="G1509">
        <v>5</v>
      </c>
      <c r="H1509">
        <v>12</v>
      </c>
      <c r="I1509">
        <v>0.99604999999999999</v>
      </c>
      <c r="J1509">
        <v>3.36</v>
      </c>
      <c r="K1509">
        <v>0.55000000000000004</v>
      </c>
      <c r="L1509">
        <v>11.4</v>
      </c>
      <c r="M1509">
        <v>6</v>
      </c>
    </row>
    <row r="1510" spans="1:13" x14ac:dyDescent="0.25">
      <c r="A1510">
        <v>1509</v>
      </c>
      <c r="B1510">
        <v>7.1</v>
      </c>
      <c r="C1510">
        <v>0.27</v>
      </c>
      <c r="D1510">
        <v>0.6</v>
      </c>
      <c r="E1510">
        <v>2.1</v>
      </c>
      <c r="F1510">
        <v>7.3999999999999996E-2</v>
      </c>
      <c r="G1510">
        <v>17</v>
      </c>
      <c r="H1510">
        <v>25</v>
      </c>
      <c r="I1510">
        <v>0.99813999999999903</v>
      </c>
      <c r="J1510">
        <v>3.38</v>
      </c>
      <c r="K1510">
        <v>0.72</v>
      </c>
      <c r="L1510">
        <v>10.6</v>
      </c>
      <c r="M1510">
        <v>6</v>
      </c>
    </row>
    <row r="1511" spans="1:13" x14ac:dyDescent="0.25">
      <c r="A1511">
        <v>1510</v>
      </c>
      <c r="B1511">
        <v>7.9</v>
      </c>
      <c r="C1511">
        <v>0.18</v>
      </c>
      <c r="D1511">
        <v>0.4</v>
      </c>
      <c r="E1511">
        <v>1.8</v>
      </c>
      <c r="F1511">
        <v>6.2E-2</v>
      </c>
      <c r="G1511">
        <v>7</v>
      </c>
      <c r="H1511">
        <v>20</v>
      </c>
      <c r="I1511">
        <v>0.99409999999999998</v>
      </c>
      <c r="J1511">
        <v>3.28</v>
      </c>
      <c r="K1511">
        <v>0.7</v>
      </c>
      <c r="L1511">
        <v>11.1</v>
      </c>
      <c r="M1511">
        <v>5</v>
      </c>
    </row>
    <row r="1512" spans="1:13" x14ac:dyDescent="0.25">
      <c r="A1512">
        <v>1511</v>
      </c>
      <c r="B1512">
        <v>6.4</v>
      </c>
      <c r="C1512">
        <v>0.36</v>
      </c>
      <c r="D1512">
        <v>0.21</v>
      </c>
      <c r="E1512">
        <v>2.2000000000000002</v>
      </c>
      <c r="F1512">
        <v>4.7E-2</v>
      </c>
      <c r="G1512">
        <v>26</v>
      </c>
      <c r="H1512">
        <v>48</v>
      </c>
      <c r="I1512">
        <v>0.99661</v>
      </c>
      <c r="J1512">
        <v>3.47</v>
      </c>
      <c r="K1512">
        <v>0.77</v>
      </c>
      <c r="L1512">
        <v>9.6999999999999993</v>
      </c>
      <c r="M1512">
        <v>6</v>
      </c>
    </row>
    <row r="1513" spans="1:13" x14ac:dyDescent="0.25">
      <c r="A1513">
        <v>1512</v>
      </c>
      <c r="B1513">
        <v>7.1</v>
      </c>
      <c r="C1513">
        <v>0.69</v>
      </c>
      <c r="D1513">
        <v>0.04</v>
      </c>
      <c r="E1513">
        <v>2.1</v>
      </c>
      <c r="F1513">
        <v>6.8000000000000005E-2</v>
      </c>
      <c r="G1513">
        <v>19</v>
      </c>
      <c r="H1513">
        <v>27</v>
      </c>
      <c r="I1513">
        <v>0.99712000000000001</v>
      </c>
      <c r="J1513">
        <v>3.44</v>
      </c>
      <c r="K1513">
        <v>0.67</v>
      </c>
      <c r="L1513">
        <v>9.8000000000000007</v>
      </c>
      <c r="M1513">
        <v>5</v>
      </c>
    </row>
    <row r="1514" spans="1:13" x14ac:dyDescent="0.25">
      <c r="A1514">
        <v>1513</v>
      </c>
      <c r="B1514">
        <v>6.4</v>
      </c>
      <c r="C1514">
        <v>0.79</v>
      </c>
      <c r="D1514">
        <v>0.04</v>
      </c>
      <c r="E1514">
        <v>2.2000000000000002</v>
      </c>
      <c r="F1514">
        <v>6.0999999999999999E-2</v>
      </c>
      <c r="G1514">
        <v>11</v>
      </c>
      <c r="H1514">
        <v>17</v>
      </c>
      <c r="I1514">
        <v>0.99587999999999899</v>
      </c>
      <c r="J1514">
        <v>3.53</v>
      </c>
      <c r="K1514">
        <v>0.65</v>
      </c>
      <c r="L1514">
        <v>10.4</v>
      </c>
      <c r="M1514">
        <v>6</v>
      </c>
    </row>
    <row r="1515" spans="1:13" x14ac:dyDescent="0.25">
      <c r="A1515">
        <v>1514</v>
      </c>
      <c r="B1515">
        <v>6.4</v>
      </c>
      <c r="C1515">
        <v>0.56000000000000005</v>
      </c>
      <c r="D1515">
        <v>0.15</v>
      </c>
      <c r="E1515">
        <v>1.8</v>
      </c>
      <c r="F1515">
        <v>7.8E-2</v>
      </c>
      <c r="G1515">
        <v>17</v>
      </c>
      <c r="H1515">
        <v>65</v>
      </c>
      <c r="I1515">
        <v>0.99293999999999905</v>
      </c>
      <c r="J1515">
        <v>3.33</v>
      </c>
      <c r="K1515">
        <v>0.6</v>
      </c>
      <c r="L1515">
        <v>10.5</v>
      </c>
      <c r="M1515">
        <v>6</v>
      </c>
    </row>
    <row r="1516" spans="1:13" x14ac:dyDescent="0.25">
      <c r="A1516">
        <v>1515</v>
      </c>
      <c r="B1516">
        <v>6.9</v>
      </c>
      <c r="C1516">
        <v>0.84</v>
      </c>
      <c r="D1516">
        <v>0.21</v>
      </c>
      <c r="E1516">
        <v>4.0999999999999996</v>
      </c>
      <c r="F1516">
        <v>7.3999999999999996E-2</v>
      </c>
      <c r="G1516">
        <v>16</v>
      </c>
      <c r="H1516">
        <v>65</v>
      </c>
      <c r="I1516">
        <v>0.99841999999999997</v>
      </c>
      <c r="J1516">
        <v>3.53</v>
      </c>
      <c r="K1516">
        <v>0.72</v>
      </c>
      <c r="L1516">
        <v>9.2333333333333307</v>
      </c>
      <c r="M1516">
        <v>6</v>
      </c>
    </row>
    <row r="1517" spans="1:13" x14ac:dyDescent="0.25">
      <c r="A1517">
        <v>1516</v>
      </c>
      <c r="B1517">
        <v>6.9</v>
      </c>
      <c r="C1517">
        <v>0.84</v>
      </c>
      <c r="D1517">
        <v>0.21</v>
      </c>
      <c r="E1517">
        <v>4.0999999999999996</v>
      </c>
      <c r="F1517">
        <v>7.3999999999999996E-2</v>
      </c>
      <c r="G1517">
        <v>16</v>
      </c>
      <c r="H1517">
        <v>65</v>
      </c>
      <c r="I1517">
        <v>0.99841999999999997</v>
      </c>
      <c r="J1517">
        <v>3.53</v>
      </c>
      <c r="K1517">
        <v>0.72</v>
      </c>
      <c r="L1517">
        <v>9.25</v>
      </c>
      <c r="M1517">
        <v>6</v>
      </c>
    </row>
    <row r="1518" spans="1:13" x14ac:dyDescent="0.25">
      <c r="A1518">
        <v>1517</v>
      </c>
      <c r="B1518">
        <v>6.1</v>
      </c>
      <c r="C1518">
        <v>0.32</v>
      </c>
      <c r="D1518">
        <v>0.25</v>
      </c>
      <c r="E1518">
        <v>2.2999999999999998</v>
      </c>
      <c r="F1518">
        <v>7.0999999999999994E-2</v>
      </c>
      <c r="G1518">
        <v>23</v>
      </c>
      <c r="H1518">
        <v>58</v>
      </c>
      <c r="I1518">
        <v>0.99632999999999905</v>
      </c>
      <c r="J1518">
        <v>3.42</v>
      </c>
      <c r="K1518">
        <v>0.97</v>
      </c>
      <c r="L1518">
        <v>10.6</v>
      </c>
      <c r="M1518">
        <v>5</v>
      </c>
    </row>
    <row r="1519" spans="1:13" x14ac:dyDescent="0.25">
      <c r="A1519">
        <v>1518</v>
      </c>
      <c r="B1519">
        <v>6.5</v>
      </c>
      <c r="C1519">
        <v>0.53</v>
      </c>
      <c r="D1519">
        <v>0.06</v>
      </c>
      <c r="E1519">
        <v>2</v>
      </c>
      <c r="F1519">
        <v>6.3E-2</v>
      </c>
      <c r="G1519">
        <v>29</v>
      </c>
      <c r="H1519">
        <v>44</v>
      </c>
      <c r="I1519">
        <v>0.99488999999999905</v>
      </c>
      <c r="J1519">
        <v>3.38</v>
      </c>
      <c r="K1519">
        <v>0.83</v>
      </c>
      <c r="L1519">
        <v>10.3</v>
      </c>
      <c r="M1519">
        <v>6</v>
      </c>
    </row>
    <row r="1520" spans="1:13" x14ac:dyDescent="0.25">
      <c r="A1520">
        <v>1519</v>
      </c>
      <c r="B1520">
        <v>7.4</v>
      </c>
      <c r="C1520">
        <v>0.47</v>
      </c>
      <c r="D1520">
        <v>0.46</v>
      </c>
      <c r="E1520">
        <v>2.2000000000000002</v>
      </c>
      <c r="F1520">
        <v>0.114</v>
      </c>
      <c r="G1520">
        <v>7</v>
      </c>
      <c r="H1520">
        <v>20</v>
      </c>
      <c r="I1520">
        <v>0.99646999999999997</v>
      </c>
      <c r="J1520">
        <v>3.32</v>
      </c>
      <c r="K1520">
        <v>0.63</v>
      </c>
      <c r="L1520">
        <v>10.5</v>
      </c>
      <c r="M1520">
        <v>5</v>
      </c>
    </row>
    <row r="1521" spans="1:13" x14ac:dyDescent="0.25">
      <c r="A1521">
        <v>1520</v>
      </c>
      <c r="B1521">
        <v>6.6</v>
      </c>
      <c r="C1521">
        <v>0.7</v>
      </c>
      <c r="D1521">
        <v>0.08</v>
      </c>
      <c r="E1521">
        <v>2.6</v>
      </c>
      <c r="F1521">
        <v>0.106</v>
      </c>
      <c r="G1521">
        <v>14</v>
      </c>
      <c r="H1521">
        <v>27</v>
      </c>
      <c r="I1521">
        <v>0.99665000000000004</v>
      </c>
      <c r="J1521">
        <v>3.44</v>
      </c>
      <c r="K1521">
        <v>0.57999999999999996</v>
      </c>
      <c r="L1521">
        <v>10.199999999999999</v>
      </c>
      <c r="M1521">
        <v>5</v>
      </c>
    </row>
    <row r="1522" spans="1:13" x14ac:dyDescent="0.25">
      <c r="A1522">
        <v>1521</v>
      </c>
      <c r="B1522">
        <v>6.5</v>
      </c>
      <c r="C1522">
        <v>0.53</v>
      </c>
      <c r="D1522">
        <v>0.06</v>
      </c>
      <c r="E1522">
        <v>2</v>
      </c>
      <c r="F1522">
        <v>6.3E-2</v>
      </c>
      <c r="G1522">
        <v>29</v>
      </c>
      <c r="H1522">
        <v>44</v>
      </c>
      <c r="I1522">
        <v>0.99488999999999905</v>
      </c>
      <c r="J1522">
        <v>3.38</v>
      </c>
      <c r="K1522">
        <v>0.83</v>
      </c>
      <c r="L1522">
        <v>10.3</v>
      </c>
      <c r="M1522">
        <v>6</v>
      </c>
    </row>
    <row r="1523" spans="1:13" x14ac:dyDescent="0.25">
      <c r="A1523">
        <v>1522</v>
      </c>
      <c r="B1523">
        <v>6.9</v>
      </c>
      <c r="C1523">
        <v>0.48</v>
      </c>
      <c r="D1523">
        <v>0.2</v>
      </c>
      <c r="E1523">
        <v>1.9</v>
      </c>
      <c r="F1523">
        <v>8.1999999999999906E-2</v>
      </c>
      <c r="G1523">
        <v>9</v>
      </c>
      <c r="H1523">
        <v>23</v>
      </c>
      <c r="I1523">
        <v>0.99585000000000001</v>
      </c>
      <c r="J1523">
        <v>3.39</v>
      </c>
      <c r="K1523">
        <v>0.43</v>
      </c>
      <c r="L1523">
        <v>9.0500000000000007</v>
      </c>
      <c r="M1523">
        <v>4</v>
      </c>
    </row>
    <row r="1524" spans="1:13" x14ac:dyDescent="0.25">
      <c r="A1524">
        <v>1523</v>
      </c>
      <c r="B1524">
        <v>6.1</v>
      </c>
      <c r="C1524">
        <v>0.32</v>
      </c>
      <c r="D1524">
        <v>0.25</v>
      </c>
      <c r="E1524">
        <v>2.2999999999999998</v>
      </c>
      <c r="F1524">
        <v>7.0999999999999994E-2</v>
      </c>
      <c r="G1524">
        <v>23</v>
      </c>
      <c r="H1524">
        <v>58</v>
      </c>
      <c r="I1524">
        <v>0.99632999999999905</v>
      </c>
      <c r="J1524">
        <v>3.42</v>
      </c>
      <c r="K1524">
        <v>0.97</v>
      </c>
      <c r="L1524">
        <v>10.6</v>
      </c>
      <c r="M1524">
        <v>5</v>
      </c>
    </row>
    <row r="1525" spans="1:13" x14ac:dyDescent="0.25">
      <c r="A1525">
        <v>1524</v>
      </c>
      <c r="B1525">
        <v>6.8</v>
      </c>
      <c r="C1525">
        <v>0.48</v>
      </c>
      <c r="D1525">
        <v>0.25</v>
      </c>
      <c r="E1525">
        <v>2</v>
      </c>
      <c r="F1525">
        <v>7.5999999999999998E-2</v>
      </c>
      <c r="G1525">
        <v>29</v>
      </c>
      <c r="H1525">
        <v>61</v>
      </c>
      <c r="I1525">
        <v>0.99529999999999996</v>
      </c>
      <c r="J1525">
        <v>3.34</v>
      </c>
      <c r="K1525">
        <v>0.6</v>
      </c>
      <c r="L1525">
        <v>10.4</v>
      </c>
      <c r="M1525">
        <v>5</v>
      </c>
    </row>
    <row r="1526" spans="1:13" x14ac:dyDescent="0.25">
      <c r="A1526">
        <v>1525</v>
      </c>
      <c r="B1526">
        <v>6</v>
      </c>
      <c r="C1526">
        <v>0.42</v>
      </c>
      <c r="D1526">
        <v>0.19</v>
      </c>
      <c r="E1526">
        <v>2</v>
      </c>
      <c r="F1526">
        <v>7.4999999999999997E-2</v>
      </c>
      <c r="G1526">
        <v>22</v>
      </c>
      <c r="H1526">
        <v>47</v>
      </c>
      <c r="I1526">
        <v>0.99521999999999999</v>
      </c>
      <c r="J1526">
        <v>3.39</v>
      </c>
      <c r="K1526">
        <v>0.78</v>
      </c>
      <c r="L1526">
        <v>10</v>
      </c>
      <c r="M1526">
        <v>6</v>
      </c>
    </row>
    <row r="1527" spans="1:13" x14ac:dyDescent="0.25">
      <c r="A1527">
        <v>1526</v>
      </c>
      <c r="B1527">
        <v>6.7</v>
      </c>
      <c r="C1527">
        <v>0.48</v>
      </c>
      <c r="D1527">
        <v>0.08</v>
      </c>
      <c r="E1527">
        <v>2.1</v>
      </c>
      <c r="F1527">
        <v>6.4000000000000001E-2</v>
      </c>
      <c r="G1527">
        <v>18</v>
      </c>
      <c r="H1527">
        <v>34</v>
      </c>
      <c r="I1527">
        <v>0.99551999999999996</v>
      </c>
      <c r="J1527">
        <v>3.33</v>
      </c>
      <c r="K1527">
        <v>0.64</v>
      </c>
      <c r="L1527">
        <v>9.6999999999999993</v>
      </c>
      <c r="M1527">
        <v>5</v>
      </c>
    </row>
    <row r="1528" spans="1:13" x14ac:dyDescent="0.25">
      <c r="A1528">
        <v>1527</v>
      </c>
      <c r="B1528">
        <v>6.8</v>
      </c>
      <c r="C1528">
        <v>0.47</v>
      </c>
      <c r="D1528">
        <v>0.08</v>
      </c>
      <c r="E1528">
        <v>2.2000000000000002</v>
      </c>
      <c r="F1528">
        <v>6.4000000000000001E-2</v>
      </c>
      <c r="G1528">
        <v>18</v>
      </c>
      <c r="H1528">
        <v>38</v>
      </c>
      <c r="I1528">
        <v>0.99552999999999903</v>
      </c>
      <c r="J1528">
        <v>3.3</v>
      </c>
      <c r="K1528">
        <v>0.65</v>
      </c>
      <c r="L1528">
        <v>9.6</v>
      </c>
      <c r="M1528">
        <v>6</v>
      </c>
    </row>
    <row r="1529" spans="1:13" x14ac:dyDescent="0.25">
      <c r="A1529">
        <v>1528</v>
      </c>
      <c r="B1529">
        <v>7.1</v>
      </c>
      <c r="C1529">
        <v>0.53</v>
      </c>
      <c r="D1529">
        <v>7.0000000000000007E-2</v>
      </c>
      <c r="E1529">
        <v>1.7</v>
      </c>
      <c r="F1529">
        <v>7.0999999999999994E-2</v>
      </c>
      <c r="G1529">
        <v>15</v>
      </c>
      <c r="H1529">
        <v>24</v>
      </c>
      <c r="I1529">
        <v>0.99509999999999998</v>
      </c>
      <c r="J1529">
        <v>3.29</v>
      </c>
      <c r="K1529">
        <v>0.66</v>
      </c>
      <c r="L1529">
        <v>10.8</v>
      </c>
      <c r="M1529">
        <v>6</v>
      </c>
    </row>
    <row r="1530" spans="1:13" x14ac:dyDescent="0.25">
      <c r="A1530">
        <v>1529</v>
      </c>
      <c r="B1530">
        <v>7.9</v>
      </c>
      <c r="C1530">
        <v>0.28999999999999998</v>
      </c>
      <c r="D1530">
        <v>0.49</v>
      </c>
      <c r="E1530">
        <v>2.2000000000000002</v>
      </c>
      <c r="F1530">
        <v>9.6000000000000002E-2</v>
      </c>
      <c r="G1530">
        <v>21</v>
      </c>
      <c r="H1530">
        <v>59</v>
      </c>
      <c r="I1530">
        <v>0.99713999999999903</v>
      </c>
      <c r="J1530">
        <v>3.31</v>
      </c>
      <c r="K1530">
        <v>0.67</v>
      </c>
      <c r="L1530">
        <v>10.1</v>
      </c>
      <c r="M1530">
        <v>6</v>
      </c>
    </row>
    <row r="1531" spans="1:13" x14ac:dyDescent="0.25">
      <c r="A1531">
        <v>1530</v>
      </c>
      <c r="B1531">
        <v>7.1</v>
      </c>
      <c r="C1531">
        <v>0.69</v>
      </c>
      <c r="D1531">
        <v>0.08</v>
      </c>
      <c r="E1531">
        <v>2.1</v>
      </c>
      <c r="F1531">
        <v>6.3E-2</v>
      </c>
      <c r="G1531">
        <v>42</v>
      </c>
      <c r="H1531">
        <v>52</v>
      </c>
      <c r="I1531">
        <v>0.99607999999999997</v>
      </c>
      <c r="J1531">
        <v>3.42</v>
      </c>
      <c r="K1531">
        <v>0.6</v>
      </c>
      <c r="L1531">
        <v>10.199999999999999</v>
      </c>
      <c r="M1531">
        <v>6</v>
      </c>
    </row>
    <row r="1532" spans="1:13" x14ac:dyDescent="0.25">
      <c r="A1532">
        <v>1531</v>
      </c>
      <c r="B1532">
        <v>6.6</v>
      </c>
      <c r="C1532">
        <v>0.44</v>
      </c>
      <c r="D1532">
        <v>0.09</v>
      </c>
      <c r="E1532">
        <v>2.2000000000000002</v>
      </c>
      <c r="F1532">
        <v>6.3E-2</v>
      </c>
      <c r="G1532">
        <v>9</v>
      </c>
      <c r="H1532">
        <v>18</v>
      </c>
      <c r="I1532">
        <v>0.99443999999999999</v>
      </c>
      <c r="J1532">
        <v>3.42</v>
      </c>
      <c r="K1532">
        <v>0.69</v>
      </c>
      <c r="L1532">
        <v>11.3</v>
      </c>
      <c r="M1532">
        <v>6</v>
      </c>
    </row>
    <row r="1533" spans="1:13" x14ac:dyDescent="0.25">
      <c r="A1533">
        <v>1532</v>
      </c>
      <c r="B1533">
        <v>6.1</v>
      </c>
      <c r="C1533">
        <v>0.70499999999999996</v>
      </c>
      <c r="D1533">
        <v>0.1</v>
      </c>
      <c r="E1533">
        <v>2.8</v>
      </c>
      <c r="F1533">
        <v>8.1000000000000003E-2</v>
      </c>
      <c r="G1533">
        <v>13</v>
      </c>
      <c r="H1533">
        <v>28</v>
      </c>
      <c r="I1533">
        <v>0.99631000000000003</v>
      </c>
      <c r="J1533">
        <v>3.6</v>
      </c>
      <c r="K1533">
        <v>0.66</v>
      </c>
      <c r="L1533">
        <v>10.199999999999999</v>
      </c>
      <c r="M1533">
        <v>5</v>
      </c>
    </row>
    <row r="1534" spans="1:13" x14ac:dyDescent="0.25">
      <c r="A1534">
        <v>1533</v>
      </c>
      <c r="B1534">
        <v>7.2</v>
      </c>
      <c r="C1534">
        <v>0.53</v>
      </c>
      <c r="D1534">
        <v>0.13</v>
      </c>
      <c r="E1534">
        <v>2</v>
      </c>
      <c r="F1534">
        <v>5.7999999999999899E-2</v>
      </c>
      <c r="G1534">
        <v>18</v>
      </c>
      <c r="H1534">
        <v>22</v>
      </c>
      <c r="I1534">
        <v>0.995729999999999</v>
      </c>
      <c r="J1534">
        <v>3.21</v>
      </c>
      <c r="K1534">
        <v>0.68</v>
      </c>
      <c r="L1534">
        <v>9.9</v>
      </c>
      <c r="M1534">
        <v>6</v>
      </c>
    </row>
    <row r="1535" spans="1:13" x14ac:dyDescent="0.25">
      <c r="A1535">
        <v>1534</v>
      </c>
      <c r="B1535">
        <v>8</v>
      </c>
      <c r="C1535">
        <v>0.39</v>
      </c>
      <c r="D1535">
        <v>0.3</v>
      </c>
      <c r="E1535">
        <v>1.9</v>
      </c>
      <c r="F1535">
        <v>7.3999999999999996E-2</v>
      </c>
      <c r="G1535">
        <v>32</v>
      </c>
      <c r="H1535">
        <v>84</v>
      </c>
      <c r="I1535">
        <v>0.99717</v>
      </c>
      <c r="J1535">
        <v>3.39</v>
      </c>
      <c r="K1535">
        <v>0.61</v>
      </c>
      <c r="L1535">
        <v>9</v>
      </c>
      <c r="M1535">
        <v>5</v>
      </c>
    </row>
    <row r="1536" spans="1:13" x14ac:dyDescent="0.25">
      <c r="A1536">
        <v>1535</v>
      </c>
      <c r="B1536">
        <v>6.6</v>
      </c>
      <c r="C1536">
        <v>0.56000000000000005</v>
      </c>
      <c r="D1536">
        <v>0.14000000000000001</v>
      </c>
      <c r="E1536">
        <v>2.4</v>
      </c>
      <c r="F1536">
        <v>6.4000000000000001E-2</v>
      </c>
      <c r="G1536">
        <v>13</v>
      </c>
      <c r="H1536">
        <v>29</v>
      </c>
      <c r="I1536">
        <v>0.99397000000000002</v>
      </c>
      <c r="J1536">
        <v>3.42</v>
      </c>
      <c r="K1536">
        <v>0.62</v>
      </c>
      <c r="L1536">
        <v>11.7</v>
      </c>
      <c r="M1536">
        <v>7</v>
      </c>
    </row>
    <row r="1537" spans="1:13" x14ac:dyDescent="0.25">
      <c r="A1537">
        <v>1536</v>
      </c>
      <c r="B1537">
        <v>7</v>
      </c>
      <c r="C1537">
        <v>0.55000000000000004</v>
      </c>
      <c r="D1537">
        <v>0.13</v>
      </c>
      <c r="E1537">
        <v>2.2000000000000002</v>
      </c>
      <c r="F1537">
        <v>7.4999999999999997E-2</v>
      </c>
      <c r="G1537">
        <v>15</v>
      </c>
      <c r="H1537">
        <v>35</v>
      </c>
      <c r="I1537">
        <v>0.99590000000000001</v>
      </c>
      <c r="J1537">
        <v>3.36</v>
      </c>
      <c r="K1537">
        <v>0.59</v>
      </c>
      <c r="L1537">
        <v>9.6999999999999993</v>
      </c>
      <c r="M1537">
        <v>6</v>
      </c>
    </row>
    <row r="1538" spans="1:13" x14ac:dyDescent="0.25">
      <c r="A1538">
        <v>1537</v>
      </c>
      <c r="B1538">
        <v>6.1</v>
      </c>
      <c r="C1538">
        <v>0.53</v>
      </c>
      <c r="D1538">
        <v>0.08</v>
      </c>
      <c r="E1538">
        <v>1.9</v>
      </c>
      <c r="F1538">
        <v>7.6999999999999999E-2</v>
      </c>
      <c r="G1538">
        <v>24</v>
      </c>
      <c r="H1538">
        <v>45</v>
      </c>
      <c r="I1538">
        <v>0.99527999999999905</v>
      </c>
      <c r="J1538">
        <v>3.6</v>
      </c>
      <c r="K1538">
        <v>0.68</v>
      </c>
      <c r="L1538">
        <v>10.3</v>
      </c>
      <c r="M1538">
        <v>6</v>
      </c>
    </row>
    <row r="1539" spans="1:13" x14ac:dyDescent="0.25">
      <c r="A1539">
        <v>1538</v>
      </c>
      <c r="B1539">
        <v>5.4</v>
      </c>
      <c r="C1539">
        <v>0.57999999999999996</v>
      </c>
      <c r="D1539">
        <v>0.08</v>
      </c>
      <c r="E1539">
        <v>1.9</v>
      </c>
      <c r="F1539">
        <v>5.8999999999999997E-2</v>
      </c>
      <c r="G1539">
        <v>20</v>
      </c>
      <c r="H1539">
        <v>31</v>
      </c>
      <c r="I1539">
        <v>0.99483999999999995</v>
      </c>
      <c r="J1539">
        <v>3.5</v>
      </c>
      <c r="K1539">
        <v>0.64</v>
      </c>
      <c r="L1539">
        <v>10.199999999999999</v>
      </c>
      <c r="M1539">
        <v>6</v>
      </c>
    </row>
    <row r="1540" spans="1:13" x14ac:dyDescent="0.25">
      <c r="A1540">
        <v>1539</v>
      </c>
      <c r="B1540">
        <v>6.2</v>
      </c>
      <c r="C1540">
        <v>0.64</v>
      </c>
      <c r="D1540">
        <v>0.09</v>
      </c>
      <c r="E1540">
        <v>2.5</v>
      </c>
      <c r="F1540">
        <v>8.1000000000000003E-2</v>
      </c>
      <c r="G1540">
        <v>15</v>
      </c>
      <c r="H1540">
        <v>26</v>
      </c>
      <c r="I1540">
        <v>0.99537999999999904</v>
      </c>
      <c r="J1540">
        <v>3.57</v>
      </c>
      <c r="K1540">
        <v>0.63</v>
      </c>
      <c r="L1540">
        <v>12</v>
      </c>
      <c r="M1540">
        <v>5</v>
      </c>
    </row>
    <row r="1541" spans="1:13" x14ac:dyDescent="0.25">
      <c r="A1541">
        <v>1540</v>
      </c>
      <c r="B1541">
        <v>7.2</v>
      </c>
      <c r="C1541">
        <v>0.39</v>
      </c>
      <c r="D1541">
        <v>0.32</v>
      </c>
      <c r="E1541">
        <v>1.8</v>
      </c>
      <c r="F1541">
        <v>6.5000000000000002E-2</v>
      </c>
      <c r="G1541">
        <v>34</v>
      </c>
      <c r="H1541">
        <v>60</v>
      </c>
      <c r="I1541">
        <v>0.99713999999999903</v>
      </c>
      <c r="J1541">
        <v>3.46</v>
      </c>
      <c r="K1541">
        <v>0.78</v>
      </c>
      <c r="L1541">
        <v>9.9</v>
      </c>
      <c r="M1541">
        <v>5</v>
      </c>
    </row>
    <row r="1542" spans="1:13" x14ac:dyDescent="0.25">
      <c r="A1542">
        <v>1541</v>
      </c>
      <c r="B1542">
        <v>6.2</v>
      </c>
      <c r="C1542">
        <v>0.52</v>
      </c>
      <c r="D1542">
        <v>0.08</v>
      </c>
      <c r="E1542">
        <v>4.4000000000000004</v>
      </c>
      <c r="F1542">
        <v>7.0999999999999994E-2</v>
      </c>
      <c r="G1542">
        <v>11</v>
      </c>
      <c r="H1542">
        <v>32</v>
      </c>
      <c r="I1542">
        <v>0.99646000000000001</v>
      </c>
      <c r="J1542">
        <v>3.56</v>
      </c>
      <c r="K1542">
        <v>0.63</v>
      </c>
      <c r="L1542">
        <v>11.6</v>
      </c>
      <c r="M1542">
        <v>6</v>
      </c>
    </row>
    <row r="1543" spans="1:13" x14ac:dyDescent="0.25">
      <c r="A1543">
        <v>1542</v>
      </c>
      <c r="B1543">
        <v>7.4</v>
      </c>
      <c r="C1543">
        <v>0.25</v>
      </c>
      <c r="D1543">
        <v>0.28999999999999998</v>
      </c>
      <c r="E1543">
        <v>2.2000000000000002</v>
      </c>
      <c r="F1543">
        <v>5.3999999999999999E-2</v>
      </c>
      <c r="G1543">
        <v>19</v>
      </c>
      <c r="H1543">
        <v>49</v>
      </c>
      <c r="I1543">
        <v>0.99665999999999999</v>
      </c>
      <c r="J1543">
        <v>3.4</v>
      </c>
      <c r="K1543">
        <v>0.76</v>
      </c>
      <c r="L1543">
        <v>10.9</v>
      </c>
      <c r="M1543">
        <v>7</v>
      </c>
    </row>
    <row r="1544" spans="1:13" x14ac:dyDescent="0.25">
      <c r="A1544">
        <v>1543</v>
      </c>
      <c r="B1544">
        <v>6.7</v>
      </c>
      <c r="C1544">
        <v>0.85499999999999998</v>
      </c>
      <c r="D1544">
        <v>0.02</v>
      </c>
      <c r="E1544">
        <v>1.9</v>
      </c>
      <c r="F1544">
        <v>6.4000000000000001E-2</v>
      </c>
      <c r="G1544">
        <v>29</v>
      </c>
      <c r="H1544">
        <v>38</v>
      </c>
      <c r="I1544">
        <v>0.99472000000000005</v>
      </c>
      <c r="J1544">
        <v>3.3</v>
      </c>
      <c r="K1544">
        <v>0.56000000000000005</v>
      </c>
      <c r="L1544">
        <v>10.75</v>
      </c>
      <c r="M1544">
        <v>6</v>
      </c>
    </row>
    <row r="1545" spans="1:13" x14ac:dyDescent="0.25">
      <c r="A1545">
        <v>1544</v>
      </c>
      <c r="B1545">
        <v>11.1</v>
      </c>
      <c r="C1545">
        <v>0.44</v>
      </c>
      <c r="D1545">
        <v>0.42</v>
      </c>
      <c r="E1545">
        <v>2.2000000000000002</v>
      </c>
      <c r="F1545">
        <v>6.4000000000000001E-2</v>
      </c>
      <c r="G1545">
        <v>14</v>
      </c>
      <c r="H1545">
        <v>19</v>
      </c>
      <c r="I1545">
        <v>0.99757999999999902</v>
      </c>
      <c r="J1545">
        <v>3.25</v>
      </c>
      <c r="K1545">
        <v>0.56999999999999995</v>
      </c>
      <c r="L1545">
        <v>10.4</v>
      </c>
      <c r="M1545">
        <v>6</v>
      </c>
    </row>
    <row r="1546" spans="1:13" x14ac:dyDescent="0.25">
      <c r="A1546">
        <v>1545</v>
      </c>
      <c r="B1546">
        <v>8.4</v>
      </c>
      <c r="C1546">
        <v>0.37</v>
      </c>
      <c r="D1546">
        <v>0.43</v>
      </c>
      <c r="E1546">
        <v>2.2999999999999998</v>
      </c>
      <c r="F1546">
        <v>6.3E-2</v>
      </c>
      <c r="G1546">
        <v>12</v>
      </c>
      <c r="H1546">
        <v>19</v>
      </c>
      <c r="I1546">
        <v>0.99550000000000005</v>
      </c>
      <c r="J1546">
        <v>3.17</v>
      </c>
      <c r="K1546">
        <v>0.81</v>
      </c>
      <c r="L1546">
        <v>11.2</v>
      </c>
      <c r="M1546">
        <v>7</v>
      </c>
    </row>
    <row r="1547" spans="1:13" x14ac:dyDescent="0.25">
      <c r="A1547">
        <v>1546</v>
      </c>
      <c r="B1547">
        <v>6.5</v>
      </c>
      <c r="C1547">
        <v>0.63</v>
      </c>
      <c r="D1547">
        <v>0.33</v>
      </c>
      <c r="E1547">
        <v>1.8</v>
      </c>
      <c r="F1547">
        <v>5.8999999999999997E-2</v>
      </c>
      <c r="G1547">
        <v>16</v>
      </c>
      <c r="H1547">
        <v>28</v>
      </c>
      <c r="I1547">
        <v>0.99531000000000003</v>
      </c>
      <c r="J1547">
        <v>3.36</v>
      </c>
      <c r="K1547">
        <v>0.64</v>
      </c>
      <c r="L1547">
        <v>10.1</v>
      </c>
      <c r="M1547">
        <v>6</v>
      </c>
    </row>
    <row r="1548" spans="1:13" x14ac:dyDescent="0.25">
      <c r="A1548">
        <v>1547</v>
      </c>
      <c r="B1548">
        <v>7</v>
      </c>
      <c r="C1548">
        <v>0.56999999999999995</v>
      </c>
      <c r="D1548">
        <v>0.02</v>
      </c>
      <c r="E1548">
        <v>2</v>
      </c>
      <c r="F1548">
        <v>7.1999999999999995E-2</v>
      </c>
      <c r="G1548">
        <v>17</v>
      </c>
      <c r="H1548">
        <v>26</v>
      </c>
      <c r="I1548">
        <v>0.99575000000000002</v>
      </c>
      <c r="J1548">
        <v>3.36</v>
      </c>
      <c r="K1548">
        <v>0.61</v>
      </c>
      <c r="L1548">
        <v>10.199999999999999</v>
      </c>
      <c r="M1548">
        <v>5</v>
      </c>
    </row>
    <row r="1549" spans="1:13" x14ac:dyDescent="0.25">
      <c r="A1549">
        <v>1548</v>
      </c>
      <c r="B1549">
        <v>6.3</v>
      </c>
      <c r="C1549">
        <v>0.6</v>
      </c>
      <c r="D1549">
        <v>0.1</v>
      </c>
      <c r="E1549">
        <v>1.6</v>
      </c>
      <c r="F1549">
        <v>4.8000000000000001E-2</v>
      </c>
      <c r="G1549">
        <v>12</v>
      </c>
      <c r="H1549">
        <v>26</v>
      </c>
      <c r="I1549">
        <v>0.99306000000000005</v>
      </c>
      <c r="J1549">
        <v>3.55</v>
      </c>
      <c r="K1549">
        <v>0.51</v>
      </c>
      <c r="L1549">
        <v>12.1</v>
      </c>
      <c r="M1549">
        <v>5</v>
      </c>
    </row>
    <row r="1550" spans="1:13" x14ac:dyDescent="0.25">
      <c r="A1550">
        <v>1549</v>
      </c>
      <c r="B1550">
        <v>11.2</v>
      </c>
      <c r="C1550">
        <v>0.4</v>
      </c>
      <c r="D1550">
        <v>0.5</v>
      </c>
      <c r="E1550">
        <v>2</v>
      </c>
      <c r="F1550">
        <v>9.9000000000000005E-2</v>
      </c>
      <c r="G1550">
        <v>19</v>
      </c>
      <c r="H1550">
        <v>50</v>
      </c>
      <c r="I1550">
        <v>0.997829999999999</v>
      </c>
      <c r="J1550">
        <v>3.1</v>
      </c>
      <c r="K1550">
        <v>0.57999999999999996</v>
      </c>
      <c r="L1550">
        <v>10.4</v>
      </c>
      <c r="M1550">
        <v>5</v>
      </c>
    </row>
    <row r="1551" spans="1:13" x14ac:dyDescent="0.25">
      <c r="A1551">
        <v>1550</v>
      </c>
      <c r="B1551">
        <v>7.4</v>
      </c>
      <c r="C1551">
        <v>0.36</v>
      </c>
      <c r="D1551">
        <v>0.3</v>
      </c>
      <c r="E1551">
        <v>1.8</v>
      </c>
      <c r="F1551">
        <v>7.3999999999999996E-2</v>
      </c>
      <c r="G1551">
        <v>17</v>
      </c>
      <c r="H1551">
        <v>24</v>
      </c>
      <c r="I1551">
        <v>0.99419000000000002</v>
      </c>
      <c r="J1551">
        <v>3.24</v>
      </c>
      <c r="K1551">
        <v>0.7</v>
      </c>
      <c r="L1551">
        <v>11.4</v>
      </c>
      <c r="M1551">
        <v>8</v>
      </c>
    </row>
    <row r="1552" spans="1:13" x14ac:dyDescent="0.25">
      <c r="A1552">
        <v>1551</v>
      </c>
      <c r="B1552">
        <v>7.1</v>
      </c>
      <c r="C1552">
        <v>0.68</v>
      </c>
      <c r="D1552">
        <v>0</v>
      </c>
      <c r="E1552">
        <v>2.2999999999999998</v>
      </c>
      <c r="F1552">
        <v>8.6999999999999994E-2</v>
      </c>
      <c r="G1552">
        <v>17</v>
      </c>
      <c r="H1552">
        <v>26</v>
      </c>
      <c r="I1552">
        <v>0.997829999999999</v>
      </c>
      <c r="J1552">
        <v>3.45</v>
      </c>
      <c r="K1552">
        <v>0.53</v>
      </c>
      <c r="L1552">
        <v>9.5</v>
      </c>
      <c r="M1552">
        <v>5</v>
      </c>
    </row>
    <row r="1553" spans="1:13" x14ac:dyDescent="0.25">
      <c r="A1553">
        <v>1552</v>
      </c>
      <c r="B1553">
        <v>7.1</v>
      </c>
      <c r="C1553">
        <v>0.67</v>
      </c>
      <c r="D1553">
        <v>0</v>
      </c>
      <c r="E1553">
        <v>2.2999999999999998</v>
      </c>
      <c r="F1553">
        <v>8.3000000000000004E-2</v>
      </c>
      <c r="G1553">
        <v>18</v>
      </c>
      <c r="H1553">
        <v>27</v>
      </c>
      <c r="I1553">
        <v>0.99767999999999901</v>
      </c>
      <c r="J1553">
        <v>3.44</v>
      </c>
      <c r="K1553">
        <v>0.54</v>
      </c>
      <c r="L1553">
        <v>9.4</v>
      </c>
      <c r="M1553">
        <v>5</v>
      </c>
    </row>
    <row r="1554" spans="1:13" x14ac:dyDescent="0.25">
      <c r="A1554">
        <v>1553</v>
      </c>
      <c r="B1554">
        <v>6.3</v>
      </c>
      <c r="C1554">
        <v>0.68</v>
      </c>
      <c r="D1554">
        <v>0.01</v>
      </c>
      <c r="E1554">
        <v>3.7</v>
      </c>
      <c r="F1554">
        <v>0.10299999999999999</v>
      </c>
      <c r="G1554">
        <v>32</v>
      </c>
      <c r="H1554">
        <v>54</v>
      </c>
      <c r="I1554">
        <v>0.99585999999999997</v>
      </c>
      <c r="J1554">
        <v>3.51</v>
      </c>
      <c r="K1554">
        <v>0.66</v>
      </c>
      <c r="L1554">
        <v>11.3</v>
      </c>
      <c r="M1554">
        <v>6</v>
      </c>
    </row>
    <row r="1555" spans="1:13" x14ac:dyDescent="0.25">
      <c r="A1555">
        <v>1554</v>
      </c>
      <c r="B1555">
        <v>7.3</v>
      </c>
      <c r="C1555">
        <v>0.73499999999999999</v>
      </c>
      <c r="D1555">
        <v>0</v>
      </c>
      <c r="E1555">
        <v>2.2000000000000002</v>
      </c>
      <c r="F1555">
        <v>0.08</v>
      </c>
      <c r="G1555">
        <v>18</v>
      </c>
      <c r="H1555">
        <v>28</v>
      </c>
      <c r="I1555">
        <v>0.99765000000000004</v>
      </c>
      <c r="J1555">
        <v>3.41</v>
      </c>
      <c r="K1555">
        <v>0.6</v>
      </c>
      <c r="L1555">
        <v>9.4</v>
      </c>
      <c r="M1555">
        <v>5</v>
      </c>
    </row>
    <row r="1556" spans="1:13" x14ac:dyDescent="0.25">
      <c r="A1556">
        <v>1555</v>
      </c>
      <c r="B1556">
        <v>6.6</v>
      </c>
      <c r="C1556">
        <v>0.85499999999999998</v>
      </c>
      <c r="D1556">
        <v>0.02</v>
      </c>
      <c r="E1556">
        <v>2.4</v>
      </c>
      <c r="F1556">
        <v>6.2E-2</v>
      </c>
      <c r="G1556">
        <v>15</v>
      </c>
      <c r="H1556">
        <v>23</v>
      </c>
      <c r="I1556">
        <v>0.99626999999999999</v>
      </c>
      <c r="J1556">
        <v>3.54</v>
      </c>
      <c r="K1556">
        <v>0.6</v>
      </c>
      <c r="L1556">
        <v>11</v>
      </c>
      <c r="M1556">
        <v>6</v>
      </c>
    </row>
    <row r="1557" spans="1:13" x14ac:dyDescent="0.25">
      <c r="A1557">
        <v>1556</v>
      </c>
      <c r="B1557">
        <v>7</v>
      </c>
      <c r="C1557">
        <v>0.56000000000000005</v>
      </c>
      <c r="D1557">
        <v>0.17</v>
      </c>
      <c r="E1557">
        <v>1.7</v>
      </c>
      <c r="F1557">
        <v>6.5000000000000002E-2</v>
      </c>
      <c r="G1557">
        <v>15</v>
      </c>
      <c r="H1557">
        <v>24</v>
      </c>
      <c r="I1557">
        <v>0.99513999999999903</v>
      </c>
      <c r="J1557">
        <v>3.44</v>
      </c>
      <c r="K1557">
        <v>0.68</v>
      </c>
      <c r="L1557">
        <v>10.55</v>
      </c>
      <c r="M1557">
        <v>7</v>
      </c>
    </row>
    <row r="1558" spans="1:13" x14ac:dyDescent="0.25">
      <c r="A1558">
        <v>1557</v>
      </c>
      <c r="B1558">
        <v>6.6</v>
      </c>
      <c r="C1558">
        <v>0.88</v>
      </c>
      <c r="D1558">
        <v>0.04</v>
      </c>
      <c r="E1558">
        <v>2.2000000000000002</v>
      </c>
      <c r="F1558">
        <v>6.6000000000000003E-2</v>
      </c>
      <c r="G1558">
        <v>12</v>
      </c>
      <c r="H1558">
        <v>20</v>
      </c>
      <c r="I1558">
        <v>0.99636000000000002</v>
      </c>
      <c r="J1558">
        <v>3.53</v>
      </c>
      <c r="K1558">
        <v>0.56000000000000005</v>
      </c>
      <c r="L1558">
        <v>9.9</v>
      </c>
      <c r="M1558">
        <v>5</v>
      </c>
    </row>
    <row r="1559" spans="1:13" x14ac:dyDescent="0.25">
      <c r="A1559">
        <v>1558</v>
      </c>
      <c r="B1559">
        <v>6.6</v>
      </c>
      <c r="C1559">
        <v>0.85499999999999998</v>
      </c>
      <c r="D1559">
        <v>0.02</v>
      </c>
      <c r="E1559">
        <v>2.4</v>
      </c>
      <c r="F1559">
        <v>6.2E-2</v>
      </c>
      <c r="G1559">
        <v>15</v>
      </c>
      <c r="H1559">
        <v>23</v>
      </c>
      <c r="I1559">
        <v>0.99626999999999999</v>
      </c>
      <c r="J1559">
        <v>3.54</v>
      </c>
      <c r="K1559">
        <v>0.6</v>
      </c>
      <c r="L1559">
        <v>11</v>
      </c>
      <c r="M1559">
        <v>6</v>
      </c>
    </row>
    <row r="1560" spans="1:13" x14ac:dyDescent="0.25">
      <c r="A1560">
        <v>1559</v>
      </c>
      <c r="B1560">
        <v>6.9</v>
      </c>
      <c r="C1560">
        <v>0.63</v>
      </c>
      <c r="D1560">
        <v>0.33</v>
      </c>
      <c r="E1560">
        <v>6.7</v>
      </c>
      <c r="F1560">
        <v>0.23499999999999999</v>
      </c>
      <c r="G1560">
        <v>66</v>
      </c>
      <c r="H1560">
        <v>115</v>
      </c>
      <c r="I1560">
        <v>0.99787000000000003</v>
      </c>
      <c r="J1560">
        <v>3.22</v>
      </c>
      <c r="K1560">
        <v>0.56000000000000005</v>
      </c>
      <c r="L1560">
        <v>9.5</v>
      </c>
      <c r="M1560">
        <v>5</v>
      </c>
    </row>
    <row r="1561" spans="1:13" x14ac:dyDescent="0.25">
      <c r="A1561">
        <v>1560</v>
      </c>
      <c r="B1561">
        <v>7.8</v>
      </c>
      <c r="C1561">
        <v>0.6</v>
      </c>
      <c r="D1561">
        <v>0.26</v>
      </c>
      <c r="E1561">
        <v>2</v>
      </c>
      <c r="F1561">
        <v>0.08</v>
      </c>
      <c r="G1561">
        <v>31</v>
      </c>
      <c r="H1561">
        <v>131</v>
      </c>
      <c r="I1561">
        <v>0.99621999999999999</v>
      </c>
      <c r="J1561">
        <v>3.21</v>
      </c>
      <c r="K1561">
        <v>0.52</v>
      </c>
      <c r="L1561">
        <v>9.9</v>
      </c>
      <c r="M1561">
        <v>5</v>
      </c>
    </row>
    <row r="1562" spans="1:13" x14ac:dyDescent="0.25">
      <c r="A1562">
        <v>1561</v>
      </c>
      <c r="B1562">
        <v>7.8</v>
      </c>
      <c r="C1562">
        <v>0.6</v>
      </c>
      <c r="D1562">
        <v>0.26</v>
      </c>
      <c r="E1562">
        <v>2</v>
      </c>
      <c r="F1562">
        <v>0.08</v>
      </c>
      <c r="G1562">
        <v>31</v>
      </c>
      <c r="H1562">
        <v>131</v>
      </c>
      <c r="I1562">
        <v>0.99621999999999999</v>
      </c>
      <c r="J1562">
        <v>3.21</v>
      </c>
      <c r="K1562">
        <v>0.52</v>
      </c>
      <c r="L1562">
        <v>9.9</v>
      </c>
      <c r="M1562">
        <v>5</v>
      </c>
    </row>
    <row r="1563" spans="1:13" x14ac:dyDescent="0.25">
      <c r="A1563">
        <v>1562</v>
      </c>
      <c r="B1563">
        <v>7.8</v>
      </c>
      <c r="C1563">
        <v>0.6</v>
      </c>
      <c r="D1563">
        <v>0.26</v>
      </c>
      <c r="E1563">
        <v>2</v>
      </c>
      <c r="F1563">
        <v>0.08</v>
      </c>
      <c r="G1563">
        <v>31</v>
      </c>
      <c r="H1563">
        <v>131</v>
      </c>
      <c r="I1563">
        <v>0.99621999999999999</v>
      </c>
      <c r="J1563">
        <v>3.21</v>
      </c>
      <c r="K1563">
        <v>0.52</v>
      </c>
      <c r="L1563">
        <v>9.9</v>
      </c>
      <c r="M1563">
        <v>5</v>
      </c>
    </row>
    <row r="1564" spans="1:13" x14ac:dyDescent="0.25">
      <c r="A1564">
        <v>1563</v>
      </c>
      <c r="B1564">
        <v>7.2</v>
      </c>
      <c r="C1564">
        <v>0.69499999999999995</v>
      </c>
      <c r="D1564">
        <v>0.13</v>
      </c>
      <c r="E1564">
        <v>2</v>
      </c>
      <c r="F1564">
        <v>7.5999999999999998E-2</v>
      </c>
      <c r="G1564">
        <v>12</v>
      </c>
      <c r="H1564">
        <v>20</v>
      </c>
      <c r="I1564">
        <v>0.99546000000000001</v>
      </c>
      <c r="J1564">
        <v>3.29</v>
      </c>
      <c r="K1564">
        <v>0.54</v>
      </c>
      <c r="L1564">
        <v>10.1</v>
      </c>
      <c r="M1564">
        <v>5</v>
      </c>
    </row>
    <row r="1565" spans="1:13" x14ac:dyDescent="0.25">
      <c r="A1565">
        <v>1564</v>
      </c>
      <c r="B1565">
        <v>7.2</v>
      </c>
      <c r="C1565">
        <v>0.69499999999999995</v>
      </c>
      <c r="D1565">
        <v>0.13</v>
      </c>
      <c r="E1565">
        <v>2</v>
      </c>
      <c r="F1565">
        <v>7.5999999999999998E-2</v>
      </c>
      <c r="G1565">
        <v>12</v>
      </c>
      <c r="H1565">
        <v>20</v>
      </c>
      <c r="I1565">
        <v>0.99546000000000001</v>
      </c>
      <c r="J1565">
        <v>3.29</v>
      </c>
      <c r="K1565">
        <v>0.54</v>
      </c>
      <c r="L1565">
        <v>10.1</v>
      </c>
      <c r="M1565">
        <v>5</v>
      </c>
    </row>
    <row r="1566" spans="1:13" x14ac:dyDescent="0.25">
      <c r="A1566">
        <v>1565</v>
      </c>
      <c r="B1566">
        <v>7.2</v>
      </c>
      <c r="C1566">
        <v>0.69499999999999995</v>
      </c>
      <c r="D1566">
        <v>0.13</v>
      </c>
      <c r="E1566">
        <v>2</v>
      </c>
      <c r="F1566">
        <v>7.5999999999999998E-2</v>
      </c>
      <c r="G1566">
        <v>12</v>
      </c>
      <c r="H1566">
        <v>20</v>
      </c>
      <c r="I1566">
        <v>0.99546000000000001</v>
      </c>
      <c r="J1566">
        <v>3.29</v>
      </c>
      <c r="K1566">
        <v>0.54</v>
      </c>
      <c r="L1566">
        <v>10.1</v>
      </c>
      <c r="M1566">
        <v>5</v>
      </c>
    </row>
    <row r="1567" spans="1:13" x14ac:dyDescent="0.25">
      <c r="A1567">
        <v>1566</v>
      </c>
      <c r="B1567">
        <v>6.7</v>
      </c>
      <c r="C1567">
        <v>0.67</v>
      </c>
      <c r="D1567">
        <v>0.02</v>
      </c>
      <c r="E1567">
        <v>1.9</v>
      </c>
      <c r="F1567">
        <v>6.0999999999999999E-2</v>
      </c>
      <c r="G1567">
        <v>26</v>
      </c>
      <c r="H1567">
        <v>42</v>
      </c>
      <c r="I1567">
        <v>0.99488999999999905</v>
      </c>
      <c r="J1567">
        <v>3.39</v>
      </c>
      <c r="K1567">
        <v>0.82</v>
      </c>
      <c r="L1567">
        <v>10.9</v>
      </c>
      <c r="M1567">
        <v>6</v>
      </c>
    </row>
    <row r="1568" spans="1:13" x14ac:dyDescent="0.25">
      <c r="A1568">
        <v>1567</v>
      </c>
      <c r="B1568">
        <v>6.7</v>
      </c>
      <c r="C1568">
        <v>0.16</v>
      </c>
      <c r="D1568">
        <v>0.64</v>
      </c>
      <c r="E1568">
        <v>2.1</v>
      </c>
      <c r="F1568">
        <v>5.8999999999999997E-2</v>
      </c>
      <c r="G1568">
        <v>24</v>
      </c>
      <c r="H1568">
        <v>52</v>
      </c>
      <c r="I1568">
        <v>0.99493999999999905</v>
      </c>
      <c r="J1568">
        <v>3.34</v>
      </c>
      <c r="K1568">
        <v>0.71</v>
      </c>
      <c r="L1568">
        <v>11.2</v>
      </c>
      <c r="M1568">
        <v>6</v>
      </c>
    </row>
    <row r="1569" spans="1:13" x14ac:dyDescent="0.25">
      <c r="A1569">
        <v>1568</v>
      </c>
      <c r="B1569">
        <v>7.2</v>
      </c>
      <c r="C1569">
        <v>0.69499999999999995</v>
      </c>
      <c r="D1569">
        <v>0.13</v>
      </c>
      <c r="E1569">
        <v>2</v>
      </c>
      <c r="F1569">
        <v>7.5999999999999998E-2</v>
      </c>
      <c r="G1569">
        <v>12</v>
      </c>
      <c r="H1569">
        <v>20</v>
      </c>
      <c r="I1569">
        <v>0.99546000000000001</v>
      </c>
      <c r="J1569">
        <v>3.29</v>
      </c>
      <c r="K1569">
        <v>0.54</v>
      </c>
      <c r="L1569">
        <v>10.1</v>
      </c>
      <c r="M1569">
        <v>5</v>
      </c>
    </row>
    <row r="1570" spans="1:13" x14ac:dyDescent="0.25">
      <c r="A1570">
        <v>1569</v>
      </c>
      <c r="B1570">
        <v>7</v>
      </c>
      <c r="C1570">
        <v>0.56000000000000005</v>
      </c>
      <c r="D1570">
        <v>0.13</v>
      </c>
      <c r="E1570">
        <v>1.6</v>
      </c>
      <c r="F1570">
        <v>7.6999999999999999E-2</v>
      </c>
      <c r="G1570">
        <v>25</v>
      </c>
      <c r="H1570">
        <v>42</v>
      </c>
      <c r="I1570">
        <v>0.99629000000000001</v>
      </c>
      <c r="J1570">
        <v>3.34</v>
      </c>
      <c r="K1570">
        <v>0.59</v>
      </c>
      <c r="L1570">
        <v>9.1999999999999993</v>
      </c>
      <c r="M1570">
        <v>5</v>
      </c>
    </row>
    <row r="1571" spans="1:13" x14ac:dyDescent="0.25">
      <c r="A1571">
        <v>1570</v>
      </c>
      <c r="B1571">
        <v>6.2</v>
      </c>
      <c r="C1571">
        <v>0.51</v>
      </c>
      <c r="D1571">
        <v>0.14000000000000001</v>
      </c>
      <c r="E1571">
        <v>1.9</v>
      </c>
      <c r="F1571">
        <v>5.5999999999999897E-2</v>
      </c>
      <c r="G1571">
        <v>15</v>
      </c>
      <c r="H1571">
        <v>34</v>
      </c>
      <c r="I1571">
        <v>0.99395999999999995</v>
      </c>
      <c r="J1571">
        <v>3.48</v>
      </c>
      <c r="K1571">
        <v>0.56999999999999995</v>
      </c>
      <c r="L1571">
        <v>11.5</v>
      </c>
      <c r="M1571">
        <v>6</v>
      </c>
    </row>
    <row r="1572" spans="1:13" x14ac:dyDescent="0.25">
      <c r="A1572">
        <v>1571</v>
      </c>
      <c r="B1572">
        <v>6.4</v>
      </c>
      <c r="C1572">
        <v>0.36</v>
      </c>
      <c r="D1572">
        <v>0.53</v>
      </c>
      <c r="E1572">
        <v>2.2000000000000002</v>
      </c>
      <c r="F1572">
        <v>0.23</v>
      </c>
      <c r="G1572">
        <v>19</v>
      </c>
      <c r="H1572">
        <v>35</v>
      </c>
      <c r="I1572">
        <v>0.99339999999999995</v>
      </c>
      <c r="J1572">
        <v>3.37</v>
      </c>
      <c r="K1572">
        <v>0.93</v>
      </c>
      <c r="L1572">
        <v>12.4</v>
      </c>
      <c r="M1572">
        <v>6</v>
      </c>
    </row>
    <row r="1573" spans="1:13" x14ac:dyDescent="0.25">
      <c r="A1573">
        <v>1572</v>
      </c>
      <c r="B1573">
        <v>6.4</v>
      </c>
      <c r="C1573">
        <v>0.38</v>
      </c>
      <c r="D1573">
        <v>0.14000000000000001</v>
      </c>
      <c r="E1573">
        <v>2.2000000000000002</v>
      </c>
      <c r="F1573">
        <v>3.7999999999999999E-2</v>
      </c>
      <c r="G1573">
        <v>15</v>
      </c>
      <c r="H1573">
        <v>25</v>
      </c>
      <c r="I1573">
        <v>0.99513999999999903</v>
      </c>
      <c r="J1573">
        <v>3.44</v>
      </c>
      <c r="K1573">
        <v>0.65</v>
      </c>
      <c r="L1573">
        <v>11.1</v>
      </c>
      <c r="M1573">
        <v>6</v>
      </c>
    </row>
    <row r="1574" spans="1:13" x14ac:dyDescent="0.25">
      <c r="A1574">
        <v>1573</v>
      </c>
      <c r="B1574">
        <v>7.3</v>
      </c>
      <c r="C1574">
        <v>0.69</v>
      </c>
      <c r="D1574">
        <v>0.32</v>
      </c>
      <c r="E1574">
        <v>2.2000000000000002</v>
      </c>
      <c r="F1574">
        <v>6.9000000000000006E-2</v>
      </c>
      <c r="G1574">
        <v>35</v>
      </c>
      <c r="H1574">
        <v>104</v>
      </c>
      <c r="I1574">
        <v>0.99631999999999998</v>
      </c>
      <c r="J1574">
        <v>3.33</v>
      </c>
      <c r="K1574">
        <v>0.51</v>
      </c>
      <c r="L1574">
        <v>9.5</v>
      </c>
      <c r="M1574">
        <v>5</v>
      </c>
    </row>
    <row r="1575" spans="1:13" x14ac:dyDescent="0.25">
      <c r="A1575">
        <v>1574</v>
      </c>
      <c r="B1575">
        <v>6</v>
      </c>
      <c r="C1575">
        <v>0.57999999999999996</v>
      </c>
      <c r="D1575">
        <v>0.2</v>
      </c>
      <c r="E1575">
        <v>2.4</v>
      </c>
      <c r="F1575">
        <v>7.4999999999999997E-2</v>
      </c>
      <c r="G1575">
        <v>15</v>
      </c>
      <c r="H1575">
        <v>50</v>
      </c>
      <c r="I1575">
        <v>0.99467000000000005</v>
      </c>
      <c r="J1575">
        <v>3.58</v>
      </c>
      <c r="K1575">
        <v>0.67</v>
      </c>
      <c r="L1575">
        <v>12.5</v>
      </c>
      <c r="M1575">
        <v>6</v>
      </c>
    </row>
    <row r="1576" spans="1:13" x14ac:dyDescent="0.25">
      <c r="A1576">
        <v>1575</v>
      </c>
      <c r="B1576">
        <v>5.6</v>
      </c>
      <c r="C1576">
        <v>0.31</v>
      </c>
      <c r="D1576">
        <v>0.78</v>
      </c>
      <c r="E1576">
        <v>13.9</v>
      </c>
      <c r="F1576">
        <v>7.3999999999999996E-2</v>
      </c>
      <c r="G1576">
        <v>23</v>
      </c>
      <c r="H1576">
        <v>92</v>
      </c>
      <c r="I1576">
        <v>0.99677000000000004</v>
      </c>
      <c r="J1576">
        <v>3.39</v>
      </c>
      <c r="K1576">
        <v>0.48</v>
      </c>
      <c r="L1576">
        <v>10.5</v>
      </c>
      <c r="M1576">
        <v>6</v>
      </c>
    </row>
    <row r="1577" spans="1:13" x14ac:dyDescent="0.25">
      <c r="A1577">
        <v>1576</v>
      </c>
      <c r="B1577">
        <v>7.5</v>
      </c>
      <c r="C1577">
        <v>0.52</v>
      </c>
      <c r="D1577">
        <v>0.4</v>
      </c>
      <c r="E1577">
        <v>2.2000000000000002</v>
      </c>
      <c r="F1577">
        <v>0.06</v>
      </c>
      <c r="G1577">
        <v>12</v>
      </c>
      <c r="H1577">
        <v>20</v>
      </c>
      <c r="I1577">
        <v>0.99473999999999996</v>
      </c>
      <c r="J1577">
        <v>3.26</v>
      </c>
      <c r="K1577">
        <v>0.64</v>
      </c>
      <c r="L1577">
        <v>11.8</v>
      </c>
      <c r="M1577">
        <v>6</v>
      </c>
    </row>
    <row r="1578" spans="1:13" x14ac:dyDescent="0.25">
      <c r="A1578">
        <v>1577</v>
      </c>
      <c r="B1578">
        <v>8</v>
      </c>
      <c r="C1578">
        <v>0.3</v>
      </c>
      <c r="D1578">
        <v>0.63</v>
      </c>
      <c r="E1578">
        <v>1.6</v>
      </c>
      <c r="F1578">
        <v>8.1000000000000003E-2</v>
      </c>
      <c r="G1578">
        <v>16</v>
      </c>
      <c r="H1578">
        <v>29</v>
      </c>
      <c r="I1578">
        <v>0.99587999999999899</v>
      </c>
      <c r="J1578">
        <v>3.3</v>
      </c>
      <c r="K1578">
        <v>0.78</v>
      </c>
      <c r="L1578">
        <v>10.8</v>
      </c>
      <c r="M1578">
        <v>6</v>
      </c>
    </row>
    <row r="1579" spans="1:13" x14ac:dyDescent="0.25">
      <c r="A1579">
        <v>1578</v>
      </c>
      <c r="B1579">
        <v>6.2</v>
      </c>
      <c r="C1579">
        <v>0.7</v>
      </c>
      <c r="D1579">
        <v>0.15</v>
      </c>
      <c r="E1579">
        <v>5.0999999999999996</v>
      </c>
      <c r="F1579">
        <v>7.5999999999999998E-2</v>
      </c>
      <c r="G1579">
        <v>13</v>
      </c>
      <c r="H1579">
        <v>27</v>
      </c>
      <c r="I1579">
        <v>0.99621999999999999</v>
      </c>
      <c r="J1579">
        <v>3.54</v>
      </c>
      <c r="K1579">
        <v>0.6</v>
      </c>
      <c r="L1579">
        <v>11.9</v>
      </c>
      <c r="M1579">
        <v>6</v>
      </c>
    </row>
    <row r="1580" spans="1:13" x14ac:dyDescent="0.25">
      <c r="A1580">
        <v>1579</v>
      </c>
      <c r="B1580">
        <v>6.8</v>
      </c>
      <c r="C1580">
        <v>0.67</v>
      </c>
      <c r="D1580">
        <v>0.15</v>
      </c>
      <c r="E1580">
        <v>1.8</v>
      </c>
      <c r="F1580">
        <v>0.11799999999999999</v>
      </c>
      <c r="G1580">
        <v>13</v>
      </c>
      <c r="H1580">
        <v>20</v>
      </c>
      <c r="I1580">
        <v>0.99539999999999995</v>
      </c>
      <c r="J1580">
        <v>3.42</v>
      </c>
      <c r="K1580">
        <v>0.67</v>
      </c>
      <c r="L1580">
        <v>11.3</v>
      </c>
      <c r="M1580">
        <v>6</v>
      </c>
    </row>
    <row r="1581" spans="1:13" x14ac:dyDescent="0.25">
      <c r="A1581">
        <v>1580</v>
      </c>
      <c r="B1581">
        <v>6.2</v>
      </c>
      <c r="C1581">
        <v>0.56000000000000005</v>
      </c>
      <c r="D1581">
        <v>0.09</v>
      </c>
      <c r="E1581">
        <v>1.7</v>
      </c>
      <c r="F1581">
        <v>5.2999999999999999E-2</v>
      </c>
      <c r="G1581">
        <v>24</v>
      </c>
      <c r="H1581">
        <v>32</v>
      </c>
      <c r="I1581">
        <v>0.99402000000000001</v>
      </c>
      <c r="J1581">
        <v>3.54</v>
      </c>
      <c r="K1581">
        <v>0.6</v>
      </c>
      <c r="L1581">
        <v>11.3</v>
      </c>
      <c r="M1581">
        <v>5</v>
      </c>
    </row>
    <row r="1582" spans="1:13" x14ac:dyDescent="0.25">
      <c r="A1582">
        <v>1581</v>
      </c>
      <c r="B1582">
        <v>7.4</v>
      </c>
      <c r="C1582">
        <v>0.35</v>
      </c>
      <c r="D1582">
        <v>0.33</v>
      </c>
      <c r="E1582">
        <v>2.4</v>
      </c>
      <c r="F1582">
        <v>6.8000000000000005E-2</v>
      </c>
      <c r="G1582">
        <v>9</v>
      </c>
      <c r="H1582">
        <v>26</v>
      </c>
      <c r="I1582">
        <v>0.99470000000000003</v>
      </c>
      <c r="J1582">
        <v>3.36</v>
      </c>
      <c r="K1582">
        <v>0.6</v>
      </c>
      <c r="L1582">
        <v>11.9</v>
      </c>
      <c r="M1582">
        <v>6</v>
      </c>
    </row>
    <row r="1583" spans="1:13" x14ac:dyDescent="0.25">
      <c r="A1583">
        <v>1582</v>
      </c>
      <c r="B1583">
        <v>6.2</v>
      </c>
      <c r="C1583">
        <v>0.56000000000000005</v>
      </c>
      <c r="D1583">
        <v>0.09</v>
      </c>
      <c r="E1583">
        <v>1.7</v>
      </c>
      <c r="F1583">
        <v>5.2999999999999999E-2</v>
      </c>
      <c r="G1583">
        <v>24</v>
      </c>
      <c r="H1583">
        <v>32</v>
      </c>
      <c r="I1583">
        <v>0.99402000000000001</v>
      </c>
      <c r="J1583">
        <v>3.54</v>
      </c>
      <c r="K1583">
        <v>0.6</v>
      </c>
      <c r="L1583">
        <v>11.3</v>
      </c>
      <c r="M1583">
        <v>5</v>
      </c>
    </row>
    <row r="1584" spans="1:13" x14ac:dyDescent="0.25">
      <c r="A1584">
        <v>1583</v>
      </c>
      <c r="B1584">
        <v>6.1</v>
      </c>
      <c r="C1584">
        <v>0.71499999999999997</v>
      </c>
      <c r="D1584">
        <v>0.1</v>
      </c>
      <c r="E1584">
        <v>2.6</v>
      </c>
      <c r="F1584">
        <v>5.2999999999999999E-2</v>
      </c>
      <c r="G1584">
        <v>13</v>
      </c>
      <c r="H1584">
        <v>27</v>
      </c>
      <c r="I1584">
        <v>0.99361999999999995</v>
      </c>
      <c r="J1584">
        <v>3.57</v>
      </c>
      <c r="K1584">
        <v>0.5</v>
      </c>
      <c r="L1584">
        <v>11.9</v>
      </c>
      <c r="M1584">
        <v>5</v>
      </c>
    </row>
    <row r="1585" spans="1:13" x14ac:dyDescent="0.25">
      <c r="A1585">
        <v>1584</v>
      </c>
      <c r="B1585">
        <v>6.2</v>
      </c>
      <c r="C1585">
        <v>0.46</v>
      </c>
      <c r="D1585">
        <v>0.28999999999999998</v>
      </c>
      <c r="E1585">
        <v>2.1</v>
      </c>
      <c r="F1585">
        <v>7.3999999999999996E-2</v>
      </c>
      <c r="G1585">
        <v>32</v>
      </c>
      <c r="H1585">
        <v>98</v>
      </c>
      <c r="I1585">
        <v>0.995779999999999</v>
      </c>
      <c r="J1585">
        <v>3.33</v>
      </c>
      <c r="K1585">
        <v>0.62</v>
      </c>
      <c r="L1585">
        <v>9.8000000000000007</v>
      </c>
      <c r="M1585">
        <v>5</v>
      </c>
    </row>
    <row r="1586" spans="1:13" x14ac:dyDescent="0.25">
      <c r="A1586">
        <v>1585</v>
      </c>
      <c r="B1586">
        <v>6.7</v>
      </c>
      <c r="C1586">
        <v>0.32</v>
      </c>
      <c r="D1586">
        <v>0.44</v>
      </c>
      <c r="E1586">
        <v>2.4</v>
      </c>
      <c r="F1586">
        <v>6.0999999999999999E-2</v>
      </c>
      <c r="G1586">
        <v>24</v>
      </c>
      <c r="H1586">
        <v>34</v>
      </c>
      <c r="I1586">
        <v>0.99483999999999995</v>
      </c>
      <c r="J1586">
        <v>3.29</v>
      </c>
      <c r="K1586">
        <v>0.8</v>
      </c>
      <c r="L1586">
        <v>11.6</v>
      </c>
      <c r="M1586">
        <v>7</v>
      </c>
    </row>
    <row r="1587" spans="1:13" x14ac:dyDescent="0.25">
      <c r="A1587">
        <v>1586</v>
      </c>
      <c r="B1587">
        <v>7.2</v>
      </c>
      <c r="C1587">
        <v>0.39</v>
      </c>
      <c r="D1587">
        <v>0.44</v>
      </c>
      <c r="E1587">
        <v>2.6</v>
      </c>
      <c r="F1587">
        <v>6.6000000000000003E-2</v>
      </c>
      <c r="G1587">
        <v>22</v>
      </c>
      <c r="H1587">
        <v>48</v>
      </c>
      <c r="I1587">
        <v>0.99493999999999905</v>
      </c>
      <c r="J1587">
        <v>3.3</v>
      </c>
      <c r="K1587">
        <v>0.84</v>
      </c>
      <c r="L1587">
        <v>11.5</v>
      </c>
      <c r="M1587">
        <v>6</v>
      </c>
    </row>
    <row r="1588" spans="1:13" x14ac:dyDescent="0.25">
      <c r="A1588">
        <v>1587</v>
      </c>
      <c r="B1588">
        <v>7.5</v>
      </c>
      <c r="C1588">
        <v>0.31</v>
      </c>
      <c r="D1588">
        <v>0.41</v>
      </c>
      <c r="E1588">
        <v>2.4</v>
      </c>
      <c r="F1588">
        <v>6.5000000000000002E-2</v>
      </c>
      <c r="G1588">
        <v>34</v>
      </c>
      <c r="H1588">
        <v>60</v>
      </c>
      <c r="I1588">
        <v>0.99492000000000003</v>
      </c>
      <c r="J1588">
        <v>3.34</v>
      </c>
      <c r="K1588">
        <v>0.85</v>
      </c>
      <c r="L1588">
        <v>11.4</v>
      </c>
      <c r="M1588">
        <v>6</v>
      </c>
    </row>
    <row r="1589" spans="1:13" x14ac:dyDescent="0.25">
      <c r="A1589">
        <v>1588</v>
      </c>
      <c r="B1589">
        <v>5.8</v>
      </c>
      <c r="C1589">
        <v>0.61</v>
      </c>
      <c r="D1589">
        <v>0.11</v>
      </c>
      <c r="E1589">
        <v>1.8</v>
      </c>
      <c r="F1589">
        <v>6.6000000000000003E-2</v>
      </c>
      <c r="G1589">
        <v>18</v>
      </c>
      <c r="H1589">
        <v>28</v>
      </c>
      <c r="I1589">
        <v>0.99482999999999899</v>
      </c>
      <c r="J1589">
        <v>3.55</v>
      </c>
      <c r="K1589">
        <v>0.66</v>
      </c>
      <c r="L1589">
        <v>10.9</v>
      </c>
      <c r="M1589">
        <v>6</v>
      </c>
    </row>
    <row r="1590" spans="1:13" x14ac:dyDescent="0.25">
      <c r="A1590">
        <v>1589</v>
      </c>
      <c r="B1590">
        <v>7.2</v>
      </c>
      <c r="C1590">
        <v>0.66</v>
      </c>
      <c r="D1590">
        <v>0.33</v>
      </c>
      <c r="E1590">
        <v>2.5</v>
      </c>
      <c r="F1590">
        <v>6.8000000000000005E-2</v>
      </c>
      <c r="G1590">
        <v>34</v>
      </c>
      <c r="H1590">
        <v>102</v>
      </c>
      <c r="I1590">
        <v>0.99413999999999902</v>
      </c>
      <c r="J1590">
        <v>3.27</v>
      </c>
      <c r="K1590">
        <v>0.78</v>
      </c>
      <c r="L1590">
        <v>12.8</v>
      </c>
      <c r="M1590">
        <v>6</v>
      </c>
    </row>
    <row r="1591" spans="1:13" x14ac:dyDescent="0.25">
      <c r="A1591">
        <v>1590</v>
      </c>
      <c r="B1591">
        <v>6.6</v>
      </c>
      <c r="C1591">
        <v>0.72499999999999998</v>
      </c>
      <c r="D1591">
        <v>0.2</v>
      </c>
      <c r="E1591">
        <v>7.8</v>
      </c>
      <c r="F1591">
        <v>7.2999999999999995E-2</v>
      </c>
      <c r="G1591">
        <v>29</v>
      </c>
      <c r="H1591">
        <v>79</v>
      </c>
      <c r="I1591">
        <v>0.99770000000000003</v>
      </c>
      <c r="J1591">
        <v>3.29</v>
      </c>
      <c r="K1591">
        <v>0.54</v>
      </c>
      <c r="L1591">
        <v>9.1999999999999993</v>
      </c>
      <c r="M1591">
        <v>5</v>
      </c>
    </row>
    <row r="1592" spans="1:13" x14ac:dyDescent="0.25">
      <c r="A1592">
        <v>1591</v>
      </c>
      <c r="B1592">
        <v>6.3</v>
      </c>
      <c r="C1592">
        <v>0.55000000000000004</v>
      </c>
      <c r="D1592">
        <v>0.15</v>
      </c>
      <c r="E1592">
        <v>1.8</v>
      </c>
      <c r="F1592">
        <v>7.6999999999999999E-2</v>
      </c>
      <c r="G1592">
        <v>26</v>
      </c>
      <c r="H1592">
        <v>35</v>
      </c>
      <c r="I1592">
        <v>0.99313999999999902</v>
      </c>
      <c r="J1592">
        <v>3.32</v>
      </c>
      <c r="K1592">
        <v>0.82</v>
      </c>
      <c r="L1592">
        <v>11.6</v>
      </c>
      <c r="M1592">
        <v>6</v>
      </c>
    </row>
    <row r="1593" spans="1:13" x14ac:dyDescent="0.25">
      <c r="A1593">
        <v>1592</v>
      </c>
      <c r="B1593">
        <v>5.4</v>
      </c>
      <c r="C1593">
        <v>0.74</v>
      </c>
      <c r="D1593">
        <v>0.09</v>
      </c>
      <c r="E1593">
        <v>1.7</v>
      </c>
      <c r="F1593">
        <v>8.8999999999999996E-2</v>
      </c>
      <c r="G1593">
        <v>16</v>
      </c>
      <c r="H1593">
        <v>26</v>
      </c>
      <c r="I1593">
        <v>0.99402000000000001</v>
      </c>
      <c r="J1593">
        <v>3.67</v>
      </c>
      <c r="K1593">
        <v>0.56000000000000005</v>
      </c>
      <c r="L1593">
        <v>11.6</v>
      </c>
      <c r="M1593">
        <v>6</v>
      </c>
    </row>
    <row r="1594" spans="1:13" x14ac:dyDescent="0.25">
      <c r="A1594">
        <v>1593</v>
      </c>
      <c r="B1594">
        <v>6.3</v>
      </c>
      <c r="C1594">
        <v>0.51</v>
      </c>
      <c r="D1594">
        <v>0.13</v>
      </c>
      <c r="E1594">
        <v>2.2999999999999998</v>
      </c>
      <c r="F1594">
        <v>7.5999999999999998E-2</v>
      </c>
      <c r="G1594">
        <v>29</v>
      </c>
      <c r="H1594">
        <v>40</v>
      </c>
      <c r="I1594">
        <v>0.99573999999999996</v>
      </c>
      <c r="J1594">
        <v>3.42</v>
      </c>
      <c r="K1594">
        <v>0.75</v>
      </c>
      <c r="L1594">
        <v>11</v>
      </c>
      <c r="M1594">
        <v>6</v>
      </c>
    </row>
    <row r="1595" spans="1:13" x14ac:dyDescent="0.25">
      <c r="A1595">
        <v>1594</v>
      </c>
      <c r="B1595">
        <v>6.8</v>
      </c>
      <c r="C1595">
        <v>0.62</v>
      </c>
      <c r="D1595">
        <v>0.08</v>
      </c>
      <c r="E1595">
        <v>1.9</v>
      </c>
      <c r="F1595">
        <v>6.8000000000000005E-2</v>
      </c>
      <c r="G1595">
        <v>28</v>
      </c>
      <c r="H1595">
        <v>38</v>
      </c>
      <c r="I1595">
        <v>0.99651000000000001</v>
      </c>
      <c r="J1595">
        <v>3.42</v>
      </c>
      <c r="K1595">
        <v>0.82</v>
      </c>
      <c r="L1595">
        <v>9.5</v>
      </c>
      <c r="M1595">
        <v>6</v>
      </c>
    </row>
    <row r="1596" spans="1:13" x14ac:dyDescent="0.25">
      <c r="A1596">
        <v>1595</v>
      </c>
      <c r="B1596">
        <v>6.2</v>
      </c>
      <c r="C1596">
        <v>0.6</v>
      </c>
      <c r="D1596">
        <v>0.08</v>
      </c>
      <c r="E1596">
        <v>2</v>
      </c>
      <c r="F1596">
        <v>0.09</v>
      </c>
      <c r="G1596">
        <v>32</v>
      </c>
      <c r="H1596">
        <v>44</v>
      </c>
      <c r="I1596">
        <v>0.99490000000000001</v>
      </c>
      <c r="J1596">
        <v>3.45</v>
      </c>
      <c r="K1596">
        <v>0.57999999999999996</v>
      </c>
      <c r="L1596">
        <v>10.5</v>
      </c>
      <c r="M1596">
        <v>5</v>
      </c>
    </row>
    <row r="1597" spans="1:13" x14ac:dyDescent="0.25">
      <c r="A1597">
        <v>1596</v>
      </c>
      <c r="B1597">
        <v>5.9</v>
      </c>
      <c r="C1597">
        <v>0.55000000000000004</v>
      </c>
      <c r="D1597">
        <v>0.1</v>
      </c>
      <c r="E1597">
        <v>2.2000000000000002</v>
      </c>
      <c r="F1597">
        <v>6.2E-2</v>
      </c>
      <c r="G1597">
        <v>39</v>
      </c>
      <c r="H1597">
        <v>51</v>
      </c>
      <c r="I1597">
        <v>0.99512</v>
      </c>
      <c r="J1597">
        <v>3.52</v>
      </c>
      <c r="K1597">
        <v>0.76</v>
      </c>
      <c r="L1597">
        <v>11.2</v>
      </c>
      <c r="M1597">
        <v>6</v>
      </c>
    </row>
    <row r="1598" spans="1:13" x14ac:dyDescent="0.25">
      <c r="A1598">
        <v>1597</v>
      </c>
      <c r="B1598">
        <v>6.3</v>
      </c>
      <c r="C1598">
        <v>0.51</v>
      </c>
      <c r="D1598">
        <v>0.13</v>
      </c>
      <c r="E1598">
        <v>2.2999999999999998</v>
      </c>
      <c r="F1598">
        <v>7.5999999999999998E-2</v>
      </c>
      <c r="G1598">
        <v>29</v>
      </c>
      <c r="H1598">
        <v>40</v>
      </c>
      <c r="I1598">
        <v>0.99573999999999996</v>
      </c>
      <c r="J1598">
        <v>3.42</v>
      </c>
      <c r="K1598">
        <v>0.75</v>
      </c>
      <c r="L1598">
        <v>11</v>
      </c>
      <c r="M1598">
        <v>6</v>
      </c>
    </row>
    <row r="1599" spans="1:13" x14ac:dyDescent="0.25">
      <c r="A1599">
        <v>1598</v>
      </c>
      <c r="B1599">
        <v>5.9</v>
      </c>
      <c r="C1599">
        <v>0.64500000000000002</v>
      </c>
      <c r="D1599">
        <v>0.12</v>
      </c>
      <c r="E1599">
        <v>2</v>
      </c>
      <c r="F1599">
        <v>7.4999999999999997E-2</v>
      </c>
      <c r="G1599">
        <v>32</v>
      </c>
      <c r="H1599">
        <v>44</v>
      </c>
      <c r="I1599">
        <v>0.99546999999999997</v>
      </c>
      <c r="J1599">
        <v>3.57</v>
      </c>
      <c r="K1599">
        <v>0.71</v>
      </c>
      <c r="L1599">
        <v>10.199999999999999</v>
      </c>
      <c r="M1599">
        <v>5</v>
      </c>
    </row>
    <row r="1600" spans="1:13" x14ac:dyDescent="0.25">
      <c r="A1600">
        <v>1599</v>
      </c>
      <c r="B1600">
        <v>6</v>
      </c>
      <c r="C1600">
        <v>0.31</v>
      </c>
      <c r="D1600">
        <v>0.47</v>
      </c>
      <c r="E1600">
        <v>3.6</v>
      </c>
      <c r="F1600">
        <v>6.7000000000000004E-2</v>
      </c>
      <c r="G1600">
        <v>18</v>
      </c>
      <c r="H1600">
        <v>42</v>
      </c>
      <c r="I1600">
        <v>0.99548999999999999</v>
      </c>
      <c r="J1600">
        <v>3.39</v>
      </c>
      <c r="K1600">
        <v>0.66</v>
      </c>
      <c r="L1600">
        <v>11</v>
      </c>
      <c r="M1600">
        <v>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Q2469"/>
  <sheetViews>
    <sheetView showGridLines="0" zoomScale="85" zoomScaleNormal="85" workbookViewId="0">
      <pane ySplit="1" topLeftCell="A1347" activePane="bottomLeft" state="frozen"/>
      <selection pane="bottomLeft" activeCell="C2473" sqref="C2473"/>
    </sheetView>
  </sheetViews>
  <sheetFormatPr defaultColWidth="12.6640625" defaultRowHeight="15.75" customHeight="1" x14ac:dyDescent="0.25"/>
  <cols>
    <col min="2" max="2" width="13.6640625" customWidth="1"/>
    <col min="3" max="3" width="15.6640625" customWidth="1"/>
    <col min="4" max="4" width="18.33203125" bestFit="1" customWidth="1"/>
    <col min="5" max="5" width="15.77734375" customWidth="1"/>
    <col min="7" max="7" width="19.44140625" customWidth="1"/>
    <col min="8" max="8" width="20" customWidth="1"/>
  </cols>
  <sheetData>
    <row r="1" spans="1:17" x14ac:dyDescent="0.25">
      <c r="A1" s="65" t="s">
        <v>46</v>
      </c>
      <c r="B1" s="66" t="s">
        <v>47</v>
      </c>
      <c r="C1" s="66" t="s">
        <v>48</v>
      </c>
      <c r="D1" s="66" t="s">
        <v>49</v>
      </c>
      <c r="E1" s="66" t="s">
        <v>50</v>
      </c>
      <c r="F1" s="66" t="s">
        <v>51</v>
      </c>
      <c r="G1" s="66" t="s">
        <v>52</v>
      </c>
      <c r="H1" s="66" t="s">
        <v>53</v>
      </c>
      <c r="I1" s="66" t="s">
        <v>54</v>
      </c>
      <c r="J1" s="66" t="s">
        <v>55</v>
      </c>
      <c r="K1" s="66" t="s">
        <v>56</v>
      </c>
      <c r="L1" s="66" t="s">
        <v>57</v>
      </c>
      <c r="M1" s="67" t="s">
        <v>58</v>
      </c>
    </row>
    <row r="2" spans="1:17" hidden="1" x14ac:dyDescent="0.25">
      <c r="A2" s="63">
        <v>1</v>
      </c>
      <c r="B2" s="11">
        <v>7.4</v>
      </c>
      <c r="C2" s="11">
        <v>0.7</v>
      </c>
      <c r="D2" s="11">
        <v>0</v>
      </c>
      <c r="E2" s="11">
        <v>1.9</v>
      </c>
      <c r="F2" s="11">
        <v>7.5999999999999998E-2</v>
      </c>
      <c r="G2" s="11">
        <v>11</v>
      </c>
      <c r="H2" s="11">
        <v>34</v>
      </c>
      <c r="I2" s="11">
        <v>0.99780000000000002</v>
      </c>
      <c r="J2" s="11">
        <v>3.51</v>
      </c>
      <c r="K2" s="11">
        <v>0.56000000000000005</v>
      </c>
      <c r="L2" s="11">
        <v>9.4</v>
      </c>
      <c r="M2" s="64">
        <v>5</v>
      </c>
      <c r="N2">
        <f>MAX(citric_acid)</f>
        <v>1</v>
      </c>
      <c r="O2">
        <f>MIN(citric_acid)</f>
        <v>0</v>
      </c>
      <c r="P2">
        <f>(Table1[[#This Row],[citric_acid]]-$O$2)/($N$2-$O$2)</f>
        <v>0</v>
      </c>
      <c r="Q2">
        <f>(Table1[[#This Row],[citric_acid]]-MIN(citric_acid))/(MAX(citric_acid)-MIN(citric_acid))</f>
        <v>0</v>
      </c>
    </row>
    <row r="3" spans="1:17" hidden="1" x14ac:dyDescent="0.25">
      <c r="A3" s="63">
        <v>2</v>
      </c>
      <c r="B3" s="11">
        <v>7.8</v>
      </c>
      <c r="C3" s="11">
        <v>0.88</v>
      </c>
      <c r="D3" s="11">
        <v>0</v>
      </c>
      <c r="E3" s="11">
        <v>2.6</v>
      </c>
      <c r="F3" s="11">
        <v>9.8000000000000004E-2</v>
      </c>
      <c r="G3" s="11">
        <v>25</v>
      </c>
      <c r="H3" s="11">
        <v>67</v>
      </c>
      <c r="I3" s="11">
        <v>0.99680000000000002</v>
      </c>
      <c r="J3" s="11">
        <v>3.2</v>
      </c>
      <c r="K3" s="11">
        <v>0.68</v>
      </c>
      <c r="L3" s="11">
        <v>9.8000000000000007</v>
      </c>
      <c r="M3" s="64">
        <v>5</v>
      </c>
      <c r="P3">
        <f>(Table1[[#This Row],[citric_acid]]-$O$2)/($N$2-$O$2)</f>
        <v>0</v>
      </c>
      <c r="Q3">
        <f>(Table1[[#This Row],[citric_acid]]-MIN(citric_acid))/(MAX(citric_acid)-MIN(citric_acid))</f>
        <v>0</v>
      </c>
    </row>
    <row r="4" spans="1:17" hidden="1" x14ac:dyDescent="0.25">
      <c r="A4" s="63">
        <v>3</v>
      </c>
      <c r="B4" s="11">
        <v>7.8</v>
      </c>
      <c r="C4" s="11">
        <v>0.76</v>
      </c>
      <c r="D4" s="11">
        <v>0.04</v>
      </c>
      <c r="E4" s="11">
        <v>2.2999999999999998</v>
      </c>
      <c r="F4" s="11">
        <v>9.1999999999999998E-2</v>
      </c>
      <c r="G4" s="11">
        <v>15</v>
      </c>
      <c r="H4" s="11">
        <v>54</v>
      </c>
      <c r="I4" s="11">
        <v>0.997</v>
      </c>
      <c r="J4" s="11">
        <v>3.26</v>
      </c>
      <c r="K4" s="11">
        <v>0.65</v>
      </c>
      <c r="L4" s="11">
        <v>9.8000000000000007</v>
      </c>
      <c r="M4" s="64">
        <v>5</v>
      </c>
      <c r="P4">
        <f>(Table1[[#This Row],[citric_acid]]-$O$2)/($N$2-$O$2)</f>
        <v>0.04</v>
      </c>
      <c r="Q4">
        <f>(Table1[[#This Row],[citric_acid]]-MIN(citric_acid))/(MAX(citric_acid)-MIN(citric_acid))</f>
        <v>0.04</v>
      </c>
    </row>
    <row r="5" spans="1:17" x14ac:dyDescent="0.25">
      <c r="A5" s="63">
        <v>4</v>
      </c>
      <c r="B5" s="11">
        <v>11.2</v>
      </c>
      <c r="C5" s="11">
        <v>0.28000000000000003</v>
      </c>
      <c r="D5" s="11">
        <v>0.56000000000000005</v>
      </c>
      <c r="E5" s="11">
        <v>1.9</v>
      </c>
      <c r="F5" s="11">
        <v>7.4999999999999997E-2</v>
      </c>
      <c r="G5" s="11">
        <v>17</v>
      </c>
      <c r="H5" s="11">
        <v>60</v>
      </c>
      <c r="I5" s="11">
        <v>0.998</v>
      </c>
      <c r="J5" s="11">
        <v>3.16</v>
      </c>
      <c r="K5" s="11">
        <v>0.57999999999999996</v>
      </c>
      <c r="L5" s="11">
        <v>9.8000000000000007</v>
      </c>
      <c r="M5" s="64">
        <v>6</v>
      </c>
      <c r="P5">
        <f>(Table1[[#This Row],[citric_acid]]-$O$2)/($N$2-$O$2)</f>
        <v>0.56000000000000005</v>
      </c>
      <c r="Q5">
        <f>(Table1[[#This Row],[citric_acid]]-MIN(citric_acid))/(MAX(citric_acid)-MIN(citric_acid))</f>
        <v>0.56000000000000005</v>
      </c>
    </row>
    <row r="6" spans="1:17" hidden="1" x14ac:dyDescent="0.25">
      <c r="A6" s="63">
        <v>5</v>
      </c>
      <c r="B6" s="11">
        <v>7.4</v>
      </c>
      <c r="C6" s="11">
        <v>0.7</v>
      </c>
      <c r="D6" s="11">
        <v>0</v>
      </c>
      <c r="E6" s="11">
        <v>1.9</v>
      </c>
      <c r="F6" s="11">
        <v>7.5999999999999998E-2</v>
      </c>
      <c r="G6" s="11">
        <v>11</v>
      </c>
      <c r="H6" s="11">
        <v>34</v>
      </c>
      <c r="I6" s="11">
        <v>0.99780000000000002</v>
      </c>
      <c r="J6" s="11">
        <v>3.51</v>
      </c>
      <c r="K6" s="11">
        <v>0.56000000000000005</v>
      </c>
      <c r="L6" s="11">
        <v>9.4</v>
      </c>
      <c r="M6" s="64">
        <v>5</v>
      </c>
      <c r="P6">
        <f>(Table1[[#This Row],[citric_acid]]-$O$2)/($N$2-$O$2)</f>
        <v>0</v>
      </c>
      <c r="Q6">
        <f>(Table1[[#This Row],[citric_acid]]-MIN(citric_acid))/(MAX(citric_acid)-MIN(citric_acid))</f>
        <v>0</v>
      </c>
    </row>
    <row r="7" spans="1:17" hidden="1" x14ac:dyDescent="0.25">
      <c r="A7" s="63">
        <v>6</v>
      </c>
      <c r="B7" s="11">
        <v>7.4</v>
      </c>
      <c r="C7" s="11">
        <v>0.66</v>
      </c>
      <c r="D7" s="11">
        <v>0</v>
      </c>
      <c r="E7" s="11">
        <v>1.8</v>
      </c>
      <c r="F7" s="11">
        <v>7.4999999999999997E-2</v>
      </c>
      <c r="G7" s="11">
        <v>13</v>
      </c>
      <c r="H7" s="11">
        <v>40</v>
      </c>
      <c r="I7" s="11">
        <v>0.99780000000000002</v>
      </c>
      <c r="J7" s="11">
        <v>3.51</v>
      </c>
      <c r="K7" s="11">
        <v>0.56000000000000005</v>
      </c>
      <c r="L7" s="11">
        <v>9.4</v>
      </c>
      <c r="M7" s="64">
        <v>5</v>
      </c>
      <c r="P7">
        <f>(Table1[[#This Row],[citric_acid]]-$O$2)/($N$2-$O$2)</f>
        <v>0</v>
      </c>
      <c r="Q7">
        <f>(Table1[[#This Row],[citric_acid]]-MIN(citric_acid))/(MAX(citric_acid)-MIN(citric_acid))</f>
        <v>0</v>
      </c>
    </row>
    <row r="8" spans="1:17" hidden="1" x14ac:dyDescent="0.25">
      <c r="A8" s="63">
        <v>7</v>
      </c>
      <c r="B8" s="11">
        <v>7.9</v>
      </c>
      <c r="C8" s="11">
        <v>0.6</v>
      </c>
      <c r="D8" s="11">
        <v>0.06</v>
      </c>
      <c r="E8" s="11">
        <v>1.6</v>
      </c>
      <c r="F8" s="11">
        <v>6.9000000000000006E-2</v>
      </c>
      <c r="G8" s="11">
        <v>15</v>
      </c>
      <c r="H8" s="11">
        <v>59</v>
      </c>
      <c r="I8" s="11">
        <v>0.99639999999999995</v>
      </c>
      <c r="J8" s="11">
        <v>3.3</v>
      </c>
      <c r="K8" s="11">
        <v>0.46</v>
      </c>
      <c r="L8" s="11">
        <v>9.4</v>
      </c>
      <c r="M8" s="64">
        <v>5</v>
      </c>
      <c r="P8">
        <f>(Table1[[#This Row],[citric_acid]]-$O$2)/($N$2-$O$2)</f>
        <v>0.06</v>
      </c>
      <c r="Q8">
        <f>(Table1[[#This Row],[citric_acid]]-MIN(citric_acid))/(MAX(citric_acid)-MIN(citric_acid))</f>
        <v>0.06</v>
      </c>
    </row>
    <row r="9" spans="1:17" x14ac:dyDescent="0.25">
      <c r="A9" s="63">
        <v>8</v>
      </c>
      <c r="B9" s="11">
        <v>7.3</v>
      </c>
      <c r="C9" s="11">
        <v>0.65</v>
      </c>
      <c r="D9" s="11">
        <v>0</v>
      </c>
      <c r="E9" s="11">
        <v>1.2</v>
      </c>
      <c r="F9" s="11">
        <v>6.5000000000000002E-2</v>
      </c>
      <c r="G9" s="11">
        <v>15</v>
      </c>
      <c r="H9" s="11">
        <v>21</v>
      </c>
      <c r="I9" s="11">
        <v>0.99460000000000004</v>
      </c>
      <c r="J9" s="11">
        <v>3.39</v>
      </c>
      <c r="K9" s="11">
        <v>0.47</v>
      </c>
      <c r="L9" s="11">
        <v>10</v>
      </c>
      <c r="M9" s="64">
        <v>7</v>
      </c>
      <c r="P9">
        <f>(Table1[[#This Row],[citric_acid]]-$O$2)/($N$2-$O$2)</f>
        <v>0</v>
      </c>
      <c r="Q9">
        <f>(Table1[[#This Row],[citric_acid]]-MIN(citric_acid))/(MAX(citric_acid)-MIN(citric_acid))</f>
        <v>0</v>
      </c>
    </row>
    <row r="10" spans="1:17" x14ac:dyDescent="0.25">
      <c r="A10" s="63">
        <v>9</v>
      </c>
      <c r="B10" s="11">
        <v>7.8</v>
      </c>
      <c r="C10" s="11">
        <v>0.57999999999999996</v>
      </c>
      <c r="D10" s="11">
        <v>0.02</v>
      </c>
      <c r="E10" s="11">
        <v>2</v>
      </c>
      <c r="F10" s="11">
        <v>7.2999999999999995E-2</v>
      </c>
      <c r="G10" s="11">
        <v>9</v>
      </c>
      <c r="H10" s="11">
        <v>18</v>
      </c>
      <c r="I10" s="11">
        <v>0.99680000000000002</v>
      </c>
      <c r="J10" s="11">
        <v>3.36</v>
      </c>
      <c r="K10" s="11">
        <v>0.56999999999999995</v>
      </c>
      <c r="L10" s="11">
        <v>9.5</v>
      </c>
      <c r="M10" s="64">
        <v>7</v>
      </c>
      <c r="P10">
        <f>(Table1[[#This Row],[citric_acid]]-$O$2)/($N$2-$O$2)</f>
        <v>0.02</v>
      </c>
      <c r="Q10">
        <f>(Table1[[#This Row],[citric_acid]]-MIN(citric_acid))/(MAX(citric_acid)-MIN(citric_acid))</f>
        <v>0.02</v>
      </c>
    </row>
    <row r="11" spans="1:17" hidden="1" x14ac:dyDescent="0.25">
      <c r="A11" s="63">
        <v>10</v>
      </c>
      <c r="B11" s="11">
        <v>7.5</v>
      </c>
      <c r="C11" s="11">
        <v>0.5</v>
      </c>
      <c r="D11" s="11">
        <v>0.36</v>
      </c>
      <c r="E11" s="11">
        <v>6.1</v>
      </c>
      <c r="F11" s="11">
        <v>7.0999999999999994E-2</v>
      </c>
      <c r="G11" s="11">
        <v>17</v>
      </c>
      <c r="H11" s="11">
        <v>102</v>
      </c>
      <c r="I11" s="11">
        <v>0.99780000000000002</v>
      </c>
      <c r="J11" s="11">
        <v>3.35</v>
      </c>
      <c r="K11" s="11">
        <v>0.8</v>
      </c>
      <c r="L11" s="11">
        <v>10.5</v>
      </c>
      <c r="M11" s="64">
        <v>5</v>
      </c>
      <c r="P11">
        <f>(Table1[[#This Row],[citric_acid]]-$O$2)/($N$2-$O$2)</f>
        <v>0.36</v>
      </c>
      <c r="Q11">
        <f>(Table1[[#This Row],[citric_acid]]-MIN(citric_acid))/(MAX(citric_acid)-MIN(citric_acid))</f>
        <v>0.36</v>
      </c>
    </row>
    <row r="12" spans="1:17" hidden="1" x14ac:dyDescent="0.25">
      <c r="A12" s="63">
        <v>11</v>
      </c>
      <c r="B12" s="11">
        <v>6.7</v>
      </c>
      <c r="C12" s="11">
        <v>0.57999999999999996</v>
      </c>
      <c r="D12" s="11">
        <v>0.08</v>
      </c>
      <c r="E12" s="11">
        <v>1.8</v>
      </c>
      <c r="F12" s="11">
        <v>9.6999999999999906E-2</v>
      </c>
      <c r="G12" s="11">
        <v>15</v>
      </c>
      <c r="H12" s="11">
        <v>65</v>
      </c>
      <c r="I12" s="11">
        <v>0.99590000000000001</v>
      </c>
      <c r="J12" s="11">
        <v>3.28</v>
      </c>
      <c r="K12" s="11">
        <v>0.54</v>
      </c>
      <c r="L12" s="11">
        <v>9.1999999999999993</v>
      </c>
      <c r="M12" s="64">
        <v>5</v>
      </c>
      <c r="P12">
        <f>(Table1[[#This Row],[citric_acid]]-$O$2)/($N$2-$O$2)</f>
        <v>0.08</v>
      </c>
      <c r="Q12">
        <f>(Table1[[#This Row],[citric_acid]]-MIN(citric_acid))/(MAX(citric_acid)-MIN(citric_acid))</f>
        <v>0.08</v>
      </c>
    </row>
    <row r="13" spans="1:17" hidden="1" x14ac:dyDescent="0.25">
      <c r="A13" s="63">
        <v>12</v>
      </c>
      <c r="B13" s="11">
        <v>7.5</v>
      </c>
      <c r="C13" s="11">
        <v>0.5</v>
      </c>
      <c r="D13" s="11">
        <v>0.36</v>
      </c>
      <c r="E13" s="11">
        <v>6.1</v>
      </c>
      <c r="F13" s="11">
        <v>7.0999999999999994E-2</v>
      </c>
      <c r="G13" s="11">
        <v>17</v>
      </c>
      <c r="H13" s="11">
        <v>102</v>
      </c>
      <c r="I13" s="11">
        <v>0.99780000000000002</v>
      </c>
      <c r="J13" s="11">
        <v>3.35</v>
      </c>
      <c r="K13" s="11">
        <v>0.8</v>
      </c>
      <c r="L13" s="11">
        <v>10.5</v>
      </c>
      <c r="M13" s="64">
        <v>5</v>
      </c>
      <c r="P13">
        <f>(Table1[[#This Row],[citric_acid]]-$O$2)/($N$2-$O$2)</f>
        <v>0.36</v>
      </c>
      <c r="Q13">
        <f>(Table1[[#This Row],[citric_acid]]-MIN(citric_acid))/(MAX(citric_acid)-MIN(citric_acid))</f>
        <v>0.36</v>
      </c>
    </row>
    <row r="14" spans="1:17" hidden="1" x14ac:dyDescent="0.25">
      <c r="A14" s="63">
        <v>13</v>
      </c>
      <c r="B14" s="11">
        <v>5.6</v>
      </c>
      <c r="C14" s="11">
        <v>0.61499999999999999</v>
      </c>
      <c r="D14" s="11">
        <v>0</v>
      </c>
      <c r="E14" s="11">
        <v>1.6</v>
      </c>
      <c r="F14" s="11">
        <v>8.8999999999999996E-2</v>
      </c>
      <c r="G14" s="11">
        <v>16</v>
      </c>
      <c r="H14" s="11">
        <v>59</v>
      </c>
      <c r="I14" s="11">
        <v>0.99429999999999996</v>
      </c>
      <c r="J14" s="11">
        <v>3.58</v>
      </c>
      <c r="K14" s="11">
        <v>0.52</v>
      </c>
      <c r="L14" s="11">
        <v>9.9</v>
      </c>
      <c r="M14" s="64">
        <v>5</v>
      </c>
    </row>
    <row r="15" spans="1:17" hidden="1" x14ac:dyDescent="0.25">
      <c r="A15" s="63">
        <v>14</v>
      </c>
      <c r="B15" s="11">
        <v>7.8</v>
      </c>
      <c r="C15" s="11">
        <v>0.61</v>
      </c>
      <c r="D15" s="11">
        <v>0.28999999999999998</v>
      </c>
      <c r="E15" s="11">
        <v>1.6</v>
      </c>
      <c r="F15" s="11">
        <v>0.114</v>
      </c>
      <c r="G15" s="11">
        <v>9</v>
      </c>
      <c r="H15" s="11">
        <v>29</v>
      </c>
      <c r="I15" s="11">
        <v>0.99739999999999995</v>
      </c>
      <c r="J15" s="11">
        <v>3.26</v>
      </c>
      <c r="K15" s="11">
        <v>1.56</v>
      </c>
      <c r="L15" s="11">
        <v>9.1</v>
      </c>
      <c r="M15" s="64">
        <v>5</v>
      </c>
    </row>
    <row r="16" spans="1:17" hidden="1" x14ac:dyDescent="0.25">
      <c r="A16" s="63">
        <v>15</v>
      </c>
      <c r="B16" s="11">
        <v>8.9</v>
      </c>
      <c r="C16" s="11">
        <v>0.62</v>
      </c>
      <c r="D16" s="11">
        <v>0.18</v>
      </c>
      <c r="E16" s="11">
        <v>3.8</v>
      </c>
      <c r="F16" s="11">
        <v>0.17599999999999999</v>
      </c>
      <c r="G16" s="11">
        <v>52</v>
      </c>
      <c r="H16" s="11">
        <v>145</v>
      </c>
      <c r="I16" s="11">
        <v>0.99860000000000004</v>
      </c>
      <c r="J16" s="11">
        <v>3.16</v>
      </c>
      <c r="K16" s="11">
        <v>0.88</v>
      </c>
      <c r="L16" s="11">
        <v>9.1999999999999993</v>
      </c>
      <c r="M16" s="64">
        <v>5</v>
      </c>
    </row>
    <row r="17" spans="1:13" hidden="1" x14ac:dyDescent="0.25">
      <c r="A17" s="63">
        <v>16</v>
      </c>
      <c r="B17" s="11">
        <v>8.9</v>
      </c>
      <c r="C17" s="11">
        <v>0.62</v>
      </c>
      <c r="D17" s="11">
        <v>0.19</v>
      </c>
      <c r="E17" s="11">
        <v>3.9</v>
      </c>
      <c r="F17" s="11">
        <v>0.17</v>
      </c>
      <c r="G17" s="11">
        <v>51</v>
      </c>
      <c r="H17" s="11">
        <v>148</v>
      </c>
      <c r="I17" s="11">
        <v>0.99860000000000004</v>
      </c>
      <c r="J17" s="11">
        <v>3.17</v>
      </c>
      <c r="K17" s="11">
        <v>0.93</v>
      </c>
      <c r="L17" s="11">
        <v>9.1999999999999993</v>
      </c>
      <c r="M17" s="64">
        <v>5</v>
      </c>
    </row>
    <row r="18" spans="1:13" x14ac:dyDescent="0.25">
      <c r="A18" s="63">
        <v>17</v>
      </c>
      <c r="B18" s="11">
        <v>8.5</v>
      </c>
      <c r="C18" s="11">
        <v>0.28000000000000003</v>
      </c>
      <c r="D18" s="11">
        <v>0.56000000000000005</v>
      </c>
      <c r="E18" s="11">
        <v>1.8</v>
      </c>
      <c r="F18" s="11">
        <v>9.1999999999999998E-2</v>
      </c>
      <c r="G18" s="11">
        <v>35</v>
      </c>
      <c r="H18" s="11">
        <v>103</v>
      </c>
      <c r="I18" s="11">
        <v>0.99690000000000001</v>
      </c>
      <c r="J18" s="11">
        <v>3.3</v>
      </c>
      <c r="K18" s="11">
        <v>0.75</v>
      </c>
      <c r="L18" s="11">
        <v>10.5</v>
      </c>
      <c r="M18" s="64">
        <v>7</v>
      </c>
    </row>
    <row r="19" spans="1:13" hidden="1" x14ac:dyDescent="0.25">
      <c r="A19" s="63">
        <v>18</v>
      </c>
      <c r="B19" s="11">
        <v>8.1</v>
      </c>
      <c r="C19" s="11">
        <v>0.56000000000000005</v>
      </c>
      <c r="D19" s="11">
        <v>0.28000000000000003</v>
      </c>
      <c r="E19" s="11">
        <v>1.7</v>
      </c>
      <c r="F19" s="11">
        <v>0.36799999999999999</v>
      </c>
      <c r="G19" s="11">
        <v>16</v>
      </c>
      <c r="H19" s="11">
        <v>56</v>
      </c>
      <c r="I19" s="11">
        <v>0.99680000000000002</v>
      </c>
      <c r="J19" s="11">
        <v>3.11</v>
      </c>
      <c r="K19" s="11">
        <v>1.28</v>
      </c>
      <c r="L19" s="11">
        <v>9.3000000000000007</v>
      </c>
      <c r="M19" s="64">
        <v>5</v>
      </c>
    </row>
    <row r="20" spans="1:13" hidden="1" x14ac:dyDescent="0.25">
      <c r="A20" s="63">
        <v>19</v>
      </c>
      <c r="B20" s="11">
        <v>7.4</v>
      </c>
      <c r="C20" s="11">
        <v>0.59</v>
      </c>
      <c r="D20" s="11">
        <v>0.08</v>
      </c>
      <c r="E20" s="11">
        <v>4.4000000000000004</v>
      </c>
      <c r="F20" s="11">
        <v>8.5999999999999993E-2</v>
      </c>
      <c r="G20" s="11">
        <v>6</v>
      </c>
      <c r="H20" s="11">
        <v>29</v>
      </c>
      <c r="I20" s="11">
        <v>0.99739999999999995</v>
      </c>
      <c r="J20" s="11">
        <v>3.38</v>
      </c>
      <c r="K20" s="11">
        <v>0.5</v>
      </c>
      <c r="L20" s="11">
        <v>9</v>
      </c>
      <c r="M20" s="64">
        <v>4</v>
      </c>
    </row>
    <row r="21" spans="1:13" x14ac:dyDescent="0.25">
      <c r="A21" s="63">
        <v>20</v>
      </c>
      <c r="B21" s="11">
        <v>7.9</v>
      </c>
      <c r="C21" s="11">
        <v>0.32</v>
      </c>
      <c r="D21" s="11">
        <v>0.51</v>
      </c>
      <c r="E21" s="11">
        <v>1.8</v>
      </c>
      <c r="F21" s="11">
        <v>0.34100000000000003</v>
      </c>
      <c r="G21" s="11">
        <v>17</v>
      </c>
      <c r="H21" s="11">
        <v>56</v>
      </c>
      <c r="I21" s="11">
        <v>0.99690000000000001</v>
      </c>
      <c r="J21" s="11">
        <v>3.04</v>
      </c>
      <c r="K21" s="11">
        <v>1.08</v>
      </c>
      <c r="L21" s="11">
        <v>9.1999999999999993</v>
      </c>
      <c r="M21" s="64">
        <v>6</v>
      </c>
    </row>
    <row r="22" spans="1:13" x14ac:dyDescent="0.25">
      <c r="A22" s="63">
        <v>21</v>
      </c>
      <c r="B22" s="11">
        <v>8.9</v>
      </c>
      <c r="C22" s="11">
        <v>0.22</v>
      </c>
      <c r="D22" s="11">
        <v>0.48</v>
      </c>
      <c r="E22" s="11">
        <v>1.8</v>
      </c>
      <c r="F22" s="11">
        <v>7.6999999999999999E-2</v>
      </c>
      <c r="G22" s="11">
        <v>29</v>
      </c>
      <c r="H22" s="11">
        <v>60</v>
      </c>
      <c r="I22" s="11">
        <v>0.99680000000000002</v>
      </c>
      <c r="J22" s="11">
        <v>3.39</v>
      </c>
      <c r="K22" s="11">
        <v>0.53</v>
      </c>
      <c r="L22" s="11">
        <v>9.4</v>
      </c>
      <c r="M22" s="64">
        <v>6</v>
      </c>
    </row>
    <row r="23" spans="1:13" hidden="1" x14ac:dyDescent="0.25">
      <c r="A23" s="63">
        <v>22</v>
      </c>
      <c r="B23" s="11">
        <v>7.6</v>
      </c>
      <c r="C23" s="11">
        <v>0.39</v>
      </c>
      <c r="D23" s="11">
        <v>0.31</v>
      </c>
      <c r="E23" s="11">
        <v>2.2999999999999998</v>
      </c>
      <c r="F23" s="11">
        <v>8.1999999999999906E-2</v>
      </c>
      <c r="G23" s="11">
        <v>23</v>
      </c>
      <c r="H23" s="11">
        <v>71</v>
      </c>
      <c r="I23" s="11">
        <v>0.99819999999999998</v>
      </c>
      <c r="J23" s="11">
        <v>3.52</v>
      </c>
      <c r="K23" s="11">
        <v>0.65</v>
      </c>
      <c r="L23" s="11">
        <v>9.6999999999999993</v>
      </c>
      <c r="M23" s="64">
        <v>5</v>
      </c>
    </row>
    <row r="24" spans="1:13" hidden="1" x14ac:dyDescent="0.25">
      <c r="A24" s="63">
        <v>23</v>
      </c>
      <c r="B24" s="11">
        <v>7.9</v>
      </c>
      <c r="C24" s="11">
        <v>0.43</v>
      </c>
      <c r="D24" s="11">
        <v>0.21</v>
      </c>
      <c r="E24" s="11">
        <v>1.6</v>
      </c>
      <c r="F24" s="11">
        <v>0.106</v>
      </c>
      <c r="G24" s="11">
        <v>10</v>
      </c>
      <c r="H24" s="11">
        <v>37</v>
      </c>
      <c r="I24" s="11">
        <v>0.99660000000000004</v>
      </c>
      <c r="J24" s="11">
        <v>3.17</v>
      </c>
      <c r="K24" s="11">
        <v>0.91</v>
      </c>
      <c r="L24" s="11">
        <v>9.5</v>
      </c>
      <c r="M24" s="64">
        <v>5</v>
      </c>
    </row>
    <row r="25" spans="1:13" hidden="1" x14ac:dyDescent="0.25">
      <c r="A25" s="63">
        <v>24</v>
      </c>
      <c r="B25" s="11">
        <v>8.5</v>
      </c>
      <c r="C25" s="11">
        <v>0.49</v>
      </c>
      <c r="D25" s="11">
        <v>0.11</v>
      </c>
      <c r="E25" s="11">
        <v>2.2999999999999998</v>
      </c>
      <c r="F25" s="11">
        <v>8.4000000000000005E-2</v>
      </c>
      <c r="G25" s="11">
        <v>9</v>
      </c>
      <c r="H25" s="11">
        <v>67</v>
      </c>
      <c r="I25" s="11">
        <v>0.99680000000000002</v>
      </c>
      <c r="J25" s="11">
        <v>3.17</v>
      </c>
      <c r="K25" s="11">
        <v>0.53</v>
      </c>
      <c r="L25" s="11">
        <v>9.4</v>
      </c>
      <c r="M25" s="64">
        <v>5</v>
      </c>
    </row>
    <row r="26" spans="1:13" x14ac:dyDescent="0.25">
      <c r="A26" s="63">
        <v>25</v>
      </c>
      <c r="B26" s="11">
        <v>6.9</v>
      </c>
      <c r="C26" s="11">
        <v>0.4</v>
      </c>
      <c r="D26" s="11">
        <v>0.14000000000000001</v>
      </c>
      <c r="E26" s="11">
        <v>2.4</v>
      </c>
      <c r="F26" s="11">
        <v>8.5000000000000006E-2</v>
      </c>
      <c r="G26" s="11">
        <v>21</v>
      </c>
      <c r="H26" s="11">
        <v>40</v>
      </c>
      <c r="I26" s="11">
        <v>0.99680000000000002</v>
      </c>
      <c r="J26" s="11">
        <v>3.43</v>
      </c>
      <c r="K26" s="11">
        <v>0.63</v>
      </c>
      <c r="L26" s="11">
        <v>9.6999999999999993</v>
      </c>
      <c r="M26" s="64">
        <v>6</v>
      </c>
    </row>
    <row r="27" spans="1:13" hidden="1" x14ac:dyDescent="0.25">
      <c r="A27" s="63">
        <v>26</v>
      </c>
      <c r="B27" s="11">
        <v>6.3</v>
      </c>
      <c r="C27" s="11">
        <v>0.39</v>
      </c>
      <c r="D27" s="11">
        <v>0.16</v>
      </c>
      <c r="E27" s="11">
        <v>1.4</v>
      </c>
      <c r="F27" s="11">
        <v>0.08</v>
      </c>
      <c r="G27" s="11">
        <v>11</v>
      </c>
      <c r="H27" s="11">
        <v>23</v>
      </c>
      <c r="I27" s="11">
        <v>0.99550000000000005</v>
      </c>
      <c r="J27" s="11">
        <v>3.34</v>
      </c>
      <c r="K27" s="11">
        <v>0.56000000000000005</v>
      </c>
      <c r="L27" s="11">
        <v>9.3000000000000007</v>
      </c>
      <c r="M27" s="64">
        <v>5</v>
      </c>
    </row>
    <row r="28" spans="1:13" hidden="1" x14ac:dyDescent="0.25">
      <c r="A28" s="63">
        <v>27</v>
      </c>
      <c r="B28" s="11">
        <v>7.6</v>
      </c>
      <c r="C28" s="11">
        <v>0.41</v>
      </c>
      <c r="D28" s="11">
        <v>0.24</v>
      </c>
      <c r="E28" s="11">
        <v>1.8</v>
      </c>
      <c r="F28" s="11">
        <v>0.08</v>
      </c>
      <c r="G28" s="11">
        <v>4</v>
      </c>
      <c r="H28" s="11">
        <v>11</v>
      </c>
      <c r="I28" s="11">
        <v>0.99619999999999997</v>
      </c>
      <c r="J28" s="11">
        <v>3.28</v>
      </c>
      <c r="K28" s="11">
        <v>0.59</v>
      </c>
      <c r="L28" s="11">
        <v>9.5</v>
      </c>
      <c r="M28" s="64">
        <v>5</v>
      </c>
    </row>
    <row r="29" spans="1:13" hidden="1" x14ac:dyDescent="0.25">
      <c r="A29" s="63">
        <v>28</v>
      </c>
      <c r="B29" s="11">
        <v>7.9</v>
      </c>
      <c r="C29" s="11">
        <v>0.43</v>
      </c>
      <c r="D29" s="11">
        <v>0.21</v>
      </c>
      <c r="E29" s="11">
        <v>1.6</v>
      </c>
      <c r="F29" s="11">
        <v>0.106</v>
      </c>
      <c r="G29" s="11">
        <v>10</v>
      </c>
      <c r="H29" s="11">
        <v>37</v>
      </c>
      <c r="I29" s="11">
        <v>0.99660000000000004</v>
      </c>
      <c r="J29" s="11">
        <v>3.17</v>
      </c>
      <c r="K29" s="11">
        <v>0.91</v>
      </c>
      <c r="L29" s="11">
        <v>9.5</v>
      </c>
      <c r="M29" s="64">
        <v>5</v>
      </c>
    </row>
    <row r="30" spans="1:13" hidden="1" x14ac:dyDescent="0.25">
      <c r="A30" s="63">
        <v>29</v>
      </c>
      <c r="B30" s="11">
        <v>7.1</v>
      </c>
      <c r="C30" s="11">
        <v>0.71</v>
      </c>
      <c r="D30" s="11">
        <v>0</v>
      </c>
      <c r="E30" s="11">
        <v>1.9</v>
      </c>
      <c r="F30" s="11">
        <v>0.08</v>
      </c>
      <c r="G30" s="11">
        <v>14</v>
      </c>
      <c r="H30" s="11">
        <v>35</v>
      </c>
      <c r="I30" s="11">
        <v>0.99719999999999998</v>
      </c>
      <c r="J30" s="11">
        <v>3.47</v>
      </c>
      <c r="K30" s="11">
        <v>0.55000000000000004</v>
      </c>
      <c r="L30" s="11">
        <v>9.4</v>
      </c>
      <c r="M30" s="64">
        <v>5</v>
      </c>
    </row>
    <row r="31" spans="1:13" x14ac:dyDescent="0.25">
      <c r="A31" s="63">
        <v>30</v>
      </c>
      <c r="B31" s="11">
        <v>7.8</v>
      </c>
      <c r="C31" s="11">
        <v>0.64500000000000002</v>
      </c>
      <c r="D31" s="11">
        <v>0</v>
      </c>
      <c r="E31" s="11">
        <v>2</v>
      </c>
      <c r="F31" s="11">
        <v>8.1999999999999906E-2</v>
      </c>
      <c r="G31" s="11">
        <v>8</v>
      </c>
      <c r="H31" s="11">
        <v>16</v>
      </c>
      <c r="I31" s="11">
        <v>0.99639999999999995</v>
      </c>
      <c r="J31" s="11">
        <v>3.38</v>
      </c>
      <c r="K31" s="11">
        <v>0.59</v>
      </c>
      <c r="L31" s="11">
        <v>9.8000000000000007</v>
      </c>
      <c r="M31" s="64">
        <v>6</v>
      </c>
    </row>
    <row r="32" spans="1:13" hidden="1" x14ac:dyDescent="0.25">
      <c r="A32" s="63">
        <v>31</v>
      </c>
      <c r="B32" s="11">
        <v>6.7</v>
      </c>
      <c r="C32" s="11">
        <v>0.67500000000000004</v>
      </c>
      <c r="D32" s="11">
        <v>7.0000000000000007E-2</v>
      </c>
      <c r="E32" s="11">
        <v>2.4</v>
      </c>
      <c r="F32" s="11">
        <v>8.8999999999999996E-2</v>
      </c>
      <c r="G32" s="11">
        <v>17</v>
      </c>
      <c r="H32" s="11">
        <v>82</v>
      </c>
      <c r="I32" s="11">
        <v>0.99580000000000002</v>
      </c>
      <c r="J32" s="11">
        <v>3.35</v>
      </c>
      <c r="K32" s="11">
        <v>0.54</v>
      </c>
      <c r="L32" s="11">
        <v>10.1</v>
      </c>
      <c r="M32" s="64">
        <v>5</v>
      </c>
    </row>
    <row r="33" spans="1:13" x14ac:dyDescent="0.25">
      <c r="A33" s="63">
        <v>32</v>
      </c>
      <c r="B33" s="11">
        <v>6.9</v>
      </c>
      <c r="C33" s="11">
        <v>0.68500000000000005</v>
      </c>
      <c r="D33" s="11">
        <v>0</v>
      </c>
      <c r="E33" s="11">
        <v>2.5</v>
      </c>
      <c r="F33" s="11">
        <v>0.105</v>
      </c>
      <c r="G33" s="11">
        <v>22</v>
      </c>
      <c r="H33" s="11">
        <v>37</v>
      </c>
      <c r="I33" s="11">
        <v>0.99660000000000004</v>
      </c>
      <c r="J33" s="11">
        <v>3.46</v>
      </c>
      <c r="K33" s="11">
        <v>0.56999999999999995</v>
      </c>
      <c r="L33" s="11">
        <v>10.6</v>
      </c>
      <c r="M33" s="64">
        <v>6</v>
      </c>
    </row>
    <row r="34" spans="1:13" hidden="1" x14ac:dyDescent="0.25">
      <c r="A34" s="63">
        <v>33</v>
      </c>
      <c r="B34" s="11">
        <v>8.3000000000000007</v>
      </c>
      <c r="C34" s="11">
        <v>0.65500000000000003</v>
      </c>
      <c r="D34" s="11">
        <v>0.12</v>
      </c>
      <c r="E34" s="11">
        <v>2.2999999999999998</v>
      </c>
      <c r="F34" s="11">
        <v>8.3000000000000004E-2</v>
      </c>
      <c r="G34" s="11">
        <v>15</v>
      </c>
      <c r="H34" s="11">
        <v>113</v>
      </c>
      <c r="I34" s="11">
        <v>0.99660000000000004</v>
      </c>
      <c r="J34" s="11">
        <v>3.17</v>
      </c>
      <c r="K34" s="11">
        <v>0.66</v>
      </c>
      <c r="L34" s="11">
        <v>9.8000000000000007</v>
      </c>
      <c r="M34" s="64">
        <v>5</v>
      </c>
    </row>
    <row r="35" spans="1:13" x14ac:dyDescent="0.25">
      <c r="A35" s="63">
        <v>34</v>
      </c>
      <c r="B35" s="11">
        <v>6.9</v>
      </c>
      <c r="C35" s="11">
        <v>0.60499999999999998</v>
      </c>
      <c r="D35" s="11">
        <v>0.12</v>
      </c>
      <c r="E35" s="11">
        <v>10.7</v>
      </c>
      <c r="F35" s="11">
        <v>7.2999999999999995E-2</v>
      </c>
      <c r="G35" s="11">
        <v>40</v>
      </c>
      <c r="H35" s="11">
        <v>83</v>
      </c>
      <c r="I35" s="11">
        <v>0.99929999999999997</v>
      </c>
      <c r="J35" s="11">
        <v>3.45</v>
      </c>
      <c r="K35" s="11">
        <v>0.52</v>
      </c>
      <c r="L35" s="11">
        <v>9.4</v>
      </c>
      <c r="M35" s="64">
        <v>6</v>
      </c>
    </row>
    <row r="36" spans="1:13" hidden="1" x14ac:dyDescent="0.25">
      <c r="A36" s="63">
        <v>35</v>
      </c>
      <c r="B36" s="11">
        <v>5.2</v>
      </c>
      <c r="C36" s="11">
        <v>0.32</v>
      </c>
      <c r="D36" s="11">
        <v>0.25</v>
      </c>
      <c r="E36" s="11">
        <v>1.8</v>
      </c>
      <c r="F36" s="11">
        <v>0.10299999999999999</v>
      </c>
      <c r="G36" s="11">
        <v>13</v>
      </c>
      <c r="H36" s="11">
        <v>50</v>
      </c>
      <c r="I36" s="11">
        <v>0.99570000000000003</v>
      </c>
      <c r="J36" s="11">
        <v>3.38</v>
      </c>
      <c r="K36" s="11">
        <v>0.55000000000000004</v>
      </c>
      <c r="L36" s="11">
        <v>9.1999999999999993</v>
      </c>
      <c r="M36" s="64">
        <v>5</v>
      </c>
    </row>
    <row r="37" spans="1:13" x14ac:dyDescent="0.25">
      <c r="A37" s="63">
        <v>36</v>
      </c>
      <c r="B37" s="11">
        <v>7.8</v>
      </c>
      <c r="C37" s="11">
        <v>0.64500000000000002</v>
      </c>
      <c r="D37" s="11">
        <v>0</v>
      </c>
      <c r="E37" s="11">
        <v>5.5</v>
      </c>
      <c r="F37" s="11">
        <v>8.5999999999999993E-2</v>
      </c>
      <c r="G37" s="11">
        <v>5</v>
      </c>
      <c r="H37" s="11">
        <v>18</v>
      </c>
      <c r="I37" s="11">
        <v>0.99860000000000004</v>
      </c>
      <c r="J37" s="11">
        <v>3.4</v>
      </c>
      <c r="K37" s="11">
        <v>0.55000000000000004</v>
      </c>
      <c r="L37" s="11">
        <v>9.6</v>
      </c>
      <c r="M37" s="64">
        <v>6</v>
      </c>
    </row>
    <row r="38" spans="1:13" x14ac:dyDescent="0.25">
      <c r="A38" s="63">
        <v>37</v>
      </c>
      <c r="B38" s="11">
        <v>7.8</v>
      </c>
      <c r="C38" s="11">
        <v>0.6</v>
      </c>
      <c r="D38" s="11">
        <v>0.14000000000000001</v>
      </c>
      <c r="E38" s="11">
        <v>2.4</v>
      </c>
      <c r="F38" s="11">
        <v>8.5999999999999993E-2</v>
      </c>
      <c r="G38" s="11">
        <v>3</v>
      </c>
      <c r="H38" s="11">
        <v>15</v>
      </c>
      <c r="I38" s="11">
        <v>0.99750000000000005</v>
      </c>
      <c r="J38" s="11">
        <v>3.42</v>
      </c>
      <c r="K38" s="11">
        <v>0.6</v>
      </c>
      <c r="L38" s="11">
        <v>10.8</v>
      </c>
      <c r="M38" s="64">
        <v>6</v>
      </c>
    </row>
    <row r="39" spans="1:13" x14ac:dyDescent="0.25">
      <c r="A39" s="63">
        <v>38</v>
      </c>
      <c r="B39" s="11">
        <v>8.1</v>
      </c>
      <c r="C39" s="11">
        <v>0.38</v>
      </c>
      <c r="D39" s="11">
        <v>0.28000000000000003</v>
      </c>
      <c r="E39" s="11">
        <v>2.1</v>
      </c>
      <c r="F39" s="11">
        <v>6.6000000000000003E-2</v>
      </c>
      <c r="G39" s="11">
        <v>13</v>
      </c>
      <c r="H39" s="11">
        <v>30</v>
      </c>
      <c r="I39" s="11">
        <v>0.99680000000000002</v>
      </c>
      <c r="J39" s="11">
        <v>3.23</v>
      </c>
      <c r="K39" s="11">
        <v>0.73</v>
      </c>
      <c r="L39" s="11">
        <v>9.6999999999999993</v>
      </c>
      <c r="M39" s="64">
        <v>7</v>
      </c>
    </row>
    <row r="40" spans="1:13" hidden="1" x14ac:dyDescent="0.25">
      <c r="A40" s="63">
        <v>39</v>
      </c>
      <c r="B40" s="11">
        <v>5.7</v>
      </c>
      <c r="C40" s="11">
        <v>1.1299999999999999</v>
      </c>
      <c r="D40" s="11">
        <v>0.09</v>
      </c>
      <c r="E40" s="11">
        <v>1.5</v>
      </c>
      <c r="F40" s="11">
        <v>0.17199999999999999</v>
      </c>
      <c r="G40" s="11">
        <v>7</v>
      </c>
      <c r="H40" s="11">
        <v>19</v>
      </c>
      <c r="I40" s="11">
        <v>0.99399999999999999</v>
      </c>
      <c r="J40" s="11">
        <v>3.5</v>
      </c>
      <c r="K40" s="11">
        <v>0.48</v>
      </c>
      <c r="L40" s="11">
        <v>9.8000000000000007</v>
      </c>
      <c r="M40" s="64">
        <v>4</v>
      </c>
    </row>
    <row r="41" spans="1:13" hidden="1" x14ac:dyDescent="0.25">
      <c r="A41" s="63">
        <v>40</v>
      </c>
      <c r="B41" s="11">
        <v>7.3</v>
      </c>
      <c r="C41" s="11">
        <v>0.45</v>
      </c>
      <c r="D41" s="11">
        <v>0.36</v>
      </c>
      <c r="E41" s="11">
        <v>5.9</v>
      </c>
      <c r="F41" s="11">
        <v>7.3999999999999996E-2</v>
      </c>
      <c r="G41" s="11">
        <v>12</v>
      </c>
      <c r="H41" s="11">
        <v>87</v>
      </c>
      <c r="I41" s="11">
        <v>0.99780000000000002</v>
      </c>
      <c r="J41" s="11">
        <v>3.33</v>
      </c>
      <c r="K41" s="11">
        <v>0.83</v>
      </c>
      <c r="L41" s="11">
        <v>10.5</v>
      </c>
      <c r="M41" s="64">
        <v>5</v>
      </c>
    </row>
    <row r="42" spans="1:13" hidden="1" x14ac:dyDescent="0.25">
      <c r="A42" s="63">
        <v>41</v>
      </c>
      <c r="B42" s="11">
        <v>7.3</v>
      </c>
      <c r="C42" s="11">
        <v>0.45</v>
      </c>
      <c r="D42" s="11">
        <v>0.36</v>
      </c>
      <c r="E42" s="11">
        <v>5.9</v>
      </c>
      <c r="F42" s="11">
        <v>7.3999999999999996E-2</v>
      </c>
      <c r="G42" s="11">
        <v>12</v>
      </c>
      <c r="H42" s="11">
        <v>87</v>
      </c>
      <c r="I42" s="11">
        <v>0.99780000000000002</v>
      </c>
      <c r="J42" s="11">
        <v>3.33</v>
      </c>
      <c r="K42" s="11">
        <v>0.83</v>
      </c>
      <c r="L42" s="11">
        <v>10.5</v>
      </c>
      <c r="M42" s="64">
        <v>5</v>
      </c>
    </row>
    <row r="43" spans="1:13" hidden="1" x14ac:dyDescent="0.25">
      <c r="A43" s="63">
        <v>42</v>
      </c>
      <c r="B43" s="11">
        <v>8.8000000000000007</v>
      </c>
      <c r="C43" s="11">
        <v>0.61</v>
      </c>
      <c r="D43" s="11">
        <v>0.3</v>
      </c>
      <c r="E43" s="11">
        <v>2.8</v>
      </c>
      <c r="F43" s="11">
        <v>8.7999999999999995E-2</v>
      </c>
      <c r="G43" s="11">
        <v>17</v>
      </c>
      <c r="H43" s="11">
        <v>46</v>
      </c>
      <c r="I43" s="11">
        <v>0.99760000000000004</v>
      </c>
      <c r="J43" s="11">
        <v>3.26</v>
      </c>
      <c r="K43" s="11">
        <v>0.51</v>
      </c>
      <c r="L43" s="11">
        <v>9.3000000000000007</v>
      </c>
      <c r="M43" s="64">
        <v>4</v>
      </c>
    </row>
    <row r="44" spans="1:13" x14ac:dyDescent="0.25">
      <c r="A44" s="63">
        <v>43</v>
      </c>
      <c r="B44" s="11">
        <v>7.5</v>
      </c>
      <c r="C44" s="11">
        <v>0.49</v>
      </c>
      <c r="D44" s="11">
        <v>0.2</v>
      </c>
      <c r="E44" s="11">
        <v>2.6</v>
      </c>
      <c r="F44" s="11">
        <v>0.33200000000000002</v>
      </c>
      <c r="G44" s="11">
        <v>8</v>
      </c>
      <c r="H44" s="11">
        <v>14</v>
      </c>
      <c r="I44" s="11">
        <v>0.99680000000000002</v>
      </c>
      <c r="J44" s="11">
        <v>3.21</v>
      </c>
      <c r="K44" s="11">
        <v>0.9</v>
      </c>
      <c r="L44" s="11">
        <v>10.5</v>
      </c>
      <c r="M44" s="64">
        <v>6</v>
      </c>
    </row>
    <row r="45" spans="1:13" hidden="1" x14ac:dyDescent="0.25">
      <c r="A45" s="63">
        <v>44</v>
      </c>
      <c r="B45" s="11">
        <v>8.1</v>
      </c>
      <c r="C45" s="11">
        <v>0.66</v>
      </c>
      <c r="D45" s="11">
        <v>0.22</v>
      </c>
      <c r="E45" s="11">
        <v>2.2000000000000002</v>
      </c>
      <c r="F45" s="11">
        <v>6.9000000000000006E-2</v>
      </c>
      <c r="G45" s="11">
        <v>9</v>
      </c>
      <c r="H45" s="11">
        <v>23</v>
      </c>
      <c r="I45" s="11">
        <v>0.99680000000000002</v>
      </c>
      <c r="J45" s="11">
        <v>3.3</v>
      </c>
      <c r="K45" s="11">
        <v>1.2</v>
      </c>
      <c r="L45" s="11">
        <v>10.3</v>
      </c>
      <c r="M45" s="64">
        <v>5</v>
      </c>
    </row>
    <row r="46" spans="1:13" hidden="1" x14ac:dyDescent="0.25">
      <c r="A46" s="63">
        <v>45</v>
      </c>
      <c r="B46" s="11">
        <v>6.8</v>
      </c>
      <c r="C46" s="11">
        <v>0.67</v>
      </c>
      <c r="D46" s="11">
        <v>0.02</v>
      </c>
      <c r="E46" s="11">
        <v>1.8</v>
      </c>
      <c r="F46" s="11">
        <v>0.05</v>
      </c>
      <c r="G46" s="11">
        <v>5</v>
      </c>
      <c r="H46" s="11">
        <v>11</v>
      </c>
      <c r="I46" s="11">
        <v>0.99619999999999997</v>
      </c>
      <c r="J46" s="11">
        <v>3.48</v>
      </c>
      <c r="K46" s="11">
        <v>0.52</v>
      </c>
      <c r="L46" s="11">
        <v>9.5</v>
      </c>
      <c r="M46" s="64">
        <v>5</v>
      </c>
    </row>
    <row r="47" spans="1:13" hidden="1" x14ac:dyDescent="0.25">
      <c r="A47" s="63">
        <v>46</v>
      </c>
      <c r="B47" s="11">
        <v>4.5999999999999996</v>
      </c>
      <c r="C47" s="11">
        <v>0.52</v>
      </c>
      <c r="D47" s="11">
        <v>0.15</v>
      </c>
      <c r="E47" s="11">
        <v>2.1</v>
      </c>
      <c r="F47" s="11">
        <v>5.3999999999999999E-2</v>
      </c>
      <c r="G47" s="11">
        <v>8</v>
      </c>
      <c r="H47" s="11">
        <v>65</v>
      </c>
      <c r="I47" s="11">
        <v>0.99339999999999995</v>
      </c>
      <c r="J47" s="11">
        <v>3.9</v>
      </c>
      <c r="K47" s="11">
        <v>0.56000000000000005</v>
      </c>
      <c r="L47" s="11">
        <v>13.1</v>
      </c>
      <c r="M47" s="64">
        <v>4</v>
      </c>
    </row>
    <row r="48" spans="1:13" hidden="1" x14ac:dyDescent="0.25">
      <c r="A48" s="63">
        <v>47</v>
      </c>
      <c r="B48" s="11">
        <v>7.7</v>
      </c>
      <c r="C48" s="11">
        <v>0.93500000000000005</v>
      </c>
      <c r="D48" s="11">
        <v>0.43</v>
      </c>
      <c r="E48" s="11">
        <v>2.2000000000000002</v>
      </c>
      <c r="F48" s="11">
        <v>0.114</v>
      </c>
      <c r="G48" s="11">
        <v>22</v>
      </c>
      <c r="H48" s="11">
        <v>114</v>
      </c>
      <c r="I48" s="11">
        <v>0.997</v>
      </c>
      <c r="J48" s="11">
        <v>3.25</v>
      </c>
      <c r="K48" s="11">
        <v>0.73</v>
      </c>
      <c r="L48" s="11">
        <v>9.1999999999999993</v>
      </c>
      <c r="M48" s="64">
        <v>5</v>
      </c>
    </row>
    <row r="49" spans="1:13" hidden="1" x14ac:dyDescent="0.25">
      <c r="A49" s="63">
        <v>48</v>
      </c>
      <c r="B49" s="11">
        <v>8.6999999999999993</v>
      </c>
      <c r="C49" s="11">
        <v>0.28999999999999998</v>
      </c>
      <c r="D49" s="11">
        <v>0.52</v>
      </c>
      <c r="E49" s="11">
        <v>1.6</v>
      </c>
      <c r="F49" s="11">
        <v>0.113</v>
      </c>
      <c r="G49" s="11">
        <v>12</v>
      </c>
      <c r="H49" s="11">
        <v>37</v>
      </c>
      <c r="I49" s="11">
        <v>0.99690000000000001</v>
      </c>
      <c r="J49" s="11">
        <v>3.25</v>
      </c>
      <c r="K49" s="11">
        <v>0.57999999999999996</v>
      </c>
      <c r="L49" s="11">
        <v>9.5</v>
      </c>
      <c r="M49" s="64">
        <v>5</v>
      </c>
    </row>
    <row r="50" spans="1:13" hidden="1" x14ac:dyDescent="0.25">
      <c r="A50" s="63">
        <v>49</v>
      </c>
      <c r="B50" s="11">
        <v>6.4</v>
      </c>
      <c r="C50" s="11">
        <v>0.4</v>
      </c>
      <c r="D50" s="11">
        <v>0.23</v>
      </c>
      <c r="E50" s="11">
        <v>1.6</v>
      </c>
      <c r="F50" s="11">
        <v>6.6000000000000003E-2</v>
      </c>
      <c r="G50" s="11">
        <v>5</v>
      </c>
      <c r="H50" s="11">
        <v>12</v>
      </c>
      <c r="I50" s="11">
        <v>0.99580000000000002</v>
      </c>
      <c r="J50" s="11">
        <v>3.34</v>
      </c>
      <c r="K50" s="11">
        <v>0.56000000000000005</v>
      </c>
      <c r="L50" s="11">
        <v>9.1999999999999993</v>
      </c>
      <c r="M50" s="64">
        <v>5</v>
      </c>
    </row>
    <row r="51" spans="1:13" hidden="1" x14ac:dyDescent="0.25">
      <c r="A51" s="63">
        <v>50</v>
      </c>
      <c r="B51" s="11">
        <v>5.6</v>
      </c>
      <c r="C51" s="11">
        <v>0.31</v>
      </c>
      <c r="D51" s="11">
        <v>0.37</v>
      </c>
      <c r="E51" s="11">
        <v>1.4</v>
      </c>
      <c r="F51" s="11">
        <v>7.3999999999999996E-2</v>
      </c>
      <c r="G51" s="11">
        <v>12</v>
      </c>
      <c r="H51" s="11">
        <v>96</v>
      </c>
      <c r="I51" s="11">
        <v>0.99539999999999995</v>
      </c>
      <c r="J51" s="11">
        <v>3.32</v>
      </c>
      <c r="K51" s="11">
        <v>0.57999999999999996</v>
      </c>
      <c r="L51" s="11">
        <v>9.1999999999999993</v>
      </c>
      <c r="M51" s="64">
        <v>5</v>
      </c>
    </row>
    <row r="52" spans="1:13" hidden="1" x14ac:dyDescent="0.25">
      <c r="A52" s="63">
        <v>51</v>
      </c>
      <c r="B52" s="11">
        <v>8.8000000000000007</v>
      </c>
      <c r="C52" s="11">
        <v>0.66</v>
      </c>
      <c r="D52" s="11">
        <v>0.26</v>
      </c>
      <c r="E52" s="11">
        <v>1.7</v>
      </c>
      <c r="F52" s="11">
        <v>7.3999999999999996E-2</v>
      </c>
      <c r="G52" s="11">
        <v>4</v>
      </c>
      <c r="H52" s="11">
        <v>23</v>
      </c>
      <c r="I52" s="11">
        <v>0.99709999999999999</v>
      </c>
      <c r="J52" s="11">
        <v>3.15</v>
      </c>
      <c r="K52" s="11">
        <v>0.74</v>
      </c>
      <c r="L52" s="11">
        <v>9.1999999999999993</v>
      </c>
      <c r="M52" s="64">
        <v>5</v>
      </c>
    </row>
    <row r="53" spans="1:13" x14ac:dyDescent="0.25">
      <c r="A53" s="63">
        <v>52</v>
      </c>
      <c r="B53" s="11">
        <v>6.6</v>
      </c>
      <c r="C53" s="11">
        <v>0.52</v>
      </c>
      <c r="D53" s="11">
        <v>0.04</v>
      </c>
      <c r="E53" s="11">
        <v>2.2000000000000002</v>
      </c>
      <c r="F53" s="11">
        <v>6.9000000000000006E-2</v>
      </c>
      <c r="G53" s="11">
        <v>8</v>
      </c>
      <c r="H53" s="11">
        <v>15</v>
      </c>
      <c r="I53" s="11">
        <v>0.99560000000000004</v>
      </c>
      <c r="J53" s="11">
        <v>3.4</v>
      </c>
      <c r="K53" s="11">
        <v>0.63</v>
      </c>
      <c r="L53" s="11">
        <v>9.4</v>
      </c>
      <c r="M53" s="64">
        <v>6</v>
      </c>
    </row>
    <row r="54" spans="1:13" x14ac:dyDescent="0.25">
      <c r="A54" s="63">
        <v>53</v>
      </c>
      <c r="B54" s="11">
        <v>6.6</v>
      </c>
      <c r="C54" s="11">
        <v>0.5</v>
      </c>
      <c r="D54" s="11">
        <v>0.04</v>
      </c>
      <c r="E54" s="11">
        <v>2.1</v>
      </c>
      <c r="F54" s="11">
        <v>6.8000000000000005E-2</v>
      </c>
      <c r="G54" s="11">
        <v>6</v>
      </c>
      <c r="H54" s="11">
        <v>14</v>
      </c>
      <c r="I54" s="11">
        <v>0.99550000000000005</v>
      </c>
      <c r="J54" s="11">
        <v>3.39</v>
      </c>
      <c r="K54" s="11">
        <v>0.64</v>
      </c>
      <c r="L54" s="11">
        <v>9.4</v>
      </c>
      <c r="M54" s="64">
        <v>6</v>
      </c>
    </row>
    <row r="55" spans="1:13" hidden="1" x14ac:dyDescent="0.25">
      <c r="A55" s="63">
        <v>54</v>
      </c>
      <c r="B55" s="11">
        <v>8.6</v>
      </c>
      <c r="C55" s="11">
        <v>0.38</v>
      </c>
      <c r="D55" s="11">
        <v>0.36</v>
      </c>
      <c r="E55" s="11">
        <v>3</v>
      </c>
      <c r="F55" s="11">
        <v>8.1000000000000003E-2</v>
      </c>
      <c r="G55" s="11">
        <v>30</v>
      </c>
      <c r="H55" s="11">
        <v>119</v>
      </c>
      <c r="I55" s="11">
        <v>0.997</v>
      </c>
      <c r="J55" s="11">
        <v>3.2</v>
      </c>
      <c r="K55" s="11">
        <v>0.56000000000000005</v>
      </c>
      <c r="L55" s="11">
        <v>9.4</v>
      </c>
      <c r="M55" s="64">
        <v>5</v>
      </c>
    </row>
    <row r="56" spans="1:13" x14ac:dyDescent="0.25">
      <c r="A56" s="63">
        <v>55</v>
      </c>
      <c r="B56" s="11">
        <v>7.6</v>
      </c>
      <c r="C56" s="11">
        <v>0.51</v>
      </c>
      <c r="D56" s="11">
        <v>0.15</v>
      </c>
      <c r="E56" s="11">
        <v>2.8</v>
      </c>
      <c r="F56" s="11">
        <v>0.11</v>
      </c>
      <c r="G56" s="11">
        <v>33</v>
      </c>
      <c r="H56" s="11">
        <v>73</v>
      </c>
      <c r="I56" s="11">
        <v>0.99550000000000005</v>
      </c>
      <c r="J56" s="11">
        <v>3.17</v>
      </c>
      <c r="K56" s="11">
        <v>0.63</v>
      </c>
      <c r="L56" s="11">
        <v>10.199999999999999</v>
      </c>
      <c r="M56" s="64">
        <v>6</v>
      </c>
    </row>
    <row r="57" spans="1:13" hidden="1" x14ac:dyDescent="0.25">
      <c r="A57" s="63">
        <v>56</v>
      </c>
      <c r="B57" s="11">
        <v>7.7</v>
      </c>
      <c r="C57" s="11">
        <v>0.62</v>
      </c>
      <c r="D57" s="11">
        <v>0.04</v>
      </c>
      <c r="E57" s="11">
        <v>3.8</v>
      </c>
      <c r="F57" s="11">
        <v>8.4000000000000005E-2</v>
      </c>
      <c r="G57" s="11">
        <v>25</v>
      </c>
      <c r="H57" s="11">
        <v>45</v>
      </c>
      <c r="I57" s="11">
        <v>0.99780000000000002</v>
      </c>
      <c r="J57" s="11">
        <v>3.34</v>
      </c>
      <c r="K57" s="11">
        <v>0.53</v>
      </c>
      <c r="L57" s="11">
        <v>9.5</v>
      </c>
      <c r="M57" s="64">
        <v>5</v>
      </c>
    </row>
    <row r="58" spans="1:13" hidden="1" x14ac:dyDescent="0.25">
      <c r="A58" s="63">
        <v>57</v>
      </c>
      <c r="B58" s="11">
        <v>10.199999999999999</v>
      </c>
      <c r="C58" s="11">
        <v>0.42</v>
      </c>
      <c r="D58" s="11">
        <v>0.56999999999999995</v>
      </c>
      <c r="E58" s="11">
        <v>3.4</v>
      </c>
      <c r="F58" s="11">
        <v>7.0000000000000007E-2</v>
      </c>
      <c r="G58" s="11">
        <v>4</v>
      </c>
      <c r="H58" s="11">
        <v>10</v>
      </c>
      <c r="I58" s="11">
        <v>0.99709999999999999</v>
      </c>
      <c r="J58" s="11">
        <v>3.04</v>
      </c>
      <c r="K58" s="11">
        <v>0.63</v>
      </c>
      <c r="L58" s="11">
        <v>9.6</v>
      </c>
      <c r="M58" s="64">
        <v>5</v>
      </c>
    </row>
    <row r="59" spans="1:13" hidden="1" x14ac:dyDescent="0.25">
      <c r="A59" s="63">
        <v>58</v>
      </c>
      <c r="B59" s="11">
        <v>7.5</v>
      </c>
      <c r="C59" s="11">
        <v>0.63</v>
      </c>
      <c r="D59" s="11">
        <v>0.12</v>
      </c>
      <c r="E59" s="11">
        <v>5.0999999999999996</v>
      </c>
      <c r="F59" s="11">
        <v>0.111</v>
      </c>
      <c r="G59" s="11">
        <v>50</v>
      </c>
      <c r="H59" s="11">
        <v>110</v>
      </c>
      <c r="I59" s="11">
        <v>0.99829999999999997</v>
      </c>
      <c r="J59" s="11">
        <v>3.26</v>
      </c>
      <c r="K59" s="11">
        <v>0.77</v>
      </c>
      <c r="L59" s="11">
        <v>9.4</v>
      </c>
      <c r="M59" s="64">
        <v>5</v>
      </c>
    </row>
    <row r="60" spans="1:13" hidden="1" x14ac:dyDescent="0.25">
      <c r="A60" s="63">
        <v>59</v>
      </c>
      <c r="B60" s="11">
        <v>7.8</v>
      </c>
      <c r="C60" s="11">
        <v>0.59</v>
      </c>
      <c r="D60" s="11">
        <v>0.18</v>
      </c>
      <c r="E60" s="11">
        <v>2.2999999999999998</v>
      </c>
      <c r="F60" s="11">
        <v>7.5999999999999998E-2</v>
      </c>
      <c r="G60" s="11">
        <v>17</v>
      </c>
      <c r="H60" s="11">
        <v>54</v>
      </c>
      <c r="I60" s="11">
        <v>0.99750000000000005</v>
      </c>
      <c r="J60" s="11">
        <v>3.43</v>
      </c>
      <c r="K60" s="11">
        <v>0.59</v>
      </c>
      <c r="L60" s="11">
        <v>10</v>
      </c>
      <c r="M60" s="64">
        <v>5</v>
      </c>
    </row>
    <row r="61" spans="1:13" x14ac:dyDescent="0.25">
      <c r="A61" s="63">
        <v>60</v>
      </c>
      <c r="B61" s="11">
        <v>7.3</v>
      </c>
      <c r="C61" s="11">
        <v>0.39</v>
      </c>
      <c r="D61" s="11">
        <v>0.31</v>
      </c>
      <c r="E61" s="11">
        <v>2.4</v>
      </c>
      <c r="F61" s="11">
        <v>7.3999999999999996E-2</v>
      </c>
      <c r="G61" s="11">
        <v>9</v>
      </c>
      <c r="H61" s="11">
        <v>46</v>
      </c>
      <c r="I61" s="11">
        <v>0.99619999999999997</v>
      </c>
      <c r="J61" s="11">
        <v>3.41</v>
      </c>
      <c r="K61" s="11">
        <v>0.54</v>
      </c>
      <c r="L61" s="11">
        <v>9.4</v>
      </c>
      <c r="M61" s="64">
        <v>6</v>
      </c>
    </row>
    <row r="62" spans="1:13" hidden="1" x14ac:dyDescent="0.25">
      <c r="A62" s="63">
        <v>61</v>
      </c>
      <c r="B62" s="11">
        <v>8.8000000000000007</v>
      </c>
      <c r="C62" s="11">
        <v>0.4</v>
      </c>
      <c r="D62" s="11">
        <v>0.4</v>
      </c>
      <c r="E62" s="11">
        <v>2.2000000000000002</v>
      </c>
      <c r="F62" s="11">
        <v>7.9000000000000001E-2</v>
      </c>
      <c r="G62" s="11">
        <v>19</v>
      </c>
      <c r="H62" s="11">
        <v>52</v>
      </c>
      <c r="I62" s="11">
        <v>0.998</v>
      </c>
      <c r="J62" s="11">
        <v>3.44</v>
      </c>
      <c r="K62" s="11">
        <v>0.64</v>
      </c>
      <c r="L62" s="11">
        <v>9.1999999999999993</v>
      </c>
      <c r="M62" s="64">
        <v>5</v>
      </c>
    </row>
    <row r="63" spans="1:13" hidden="1" x14ac:dyDescent="0.25">
      <c r="A63" s="63">
        <v>62</v>
      </c>
      <c r="B63" s="11">
        <v>7.7</v>
      </c>
      <c r="C63" s="11">
        <v>0.69</v>
      </c>
      <c r="D63" s="11">
        <v>0.49</v>
      </c>
      <c r="E63" s="11">
        <v>1.8</v>
      </c>
      <c r="F63" s="11">
        <v>0.115</v>
      </c>
      <c r="G63" s="11">
        <v>20</v>
      </c>
      <c r="H63" s="11">
        <v>112</v>
      </c>
      <c r="I63" s="11">
        <v>0.99680000000000002</v>
      </c>
      <c r="J63" s="11">
        <v>3.21</v>
      </c>
      <c r="K63" s="11">
        <v>0.71</v>
      </c>
      <c r="L63" s="11">
        <v>9.3000000000000007</v>
      </c>
      <c r="M63" s="64">
        <v>5</v>
      </c>
    </row>
    <row r="64" spans="1:13" x14ac:dyDescent="0.25">
      <c r="A64" s="63">
        <v>63</v>
      </c>
      <c r="B64" s="11">
        <v>7.5</v>
      </c>
      <c r="C64" s="11">
        <v>0.52</v>
      </c>
      <c r="D64" s="11">
        <v>0.16</v>
      </c>
      <c r="E64" s="11">
        <v>1.9</v>
      </c>
      <c r="F64" s="11">
        <v>8.5000000000000006E-2</v>
      </c>
      <c r="G64" s="11">
        <v>12</v>
      </c>
      <c r="H64" s="11">
        <v>35</v>
      </c>
      <c r="I64" s="11">
        <v>0.99680000000000002</v>
      </c>
      <c r="J64" s="11">
        <v>3.38</v>
      </c>
      <c r="K64" s="11">
        <v>0.62</v>
      </c>
      <c r="L64" s="11">
        <v>9.5</v>
      </c>
      <c r="M64" s="64">
        <v>7</v>
      </c>
    </row>
    <row r="65" spans="1:13" hidden="1" x14ac:dyDescent="0.25">
      <c r="A65" s="63">
        <v>64</v>
      </c>
      <c r="B65" s="11">
        <v>7</v>
      </c>
      <c r="C65" s="11">
        <v>0.73499999999999999</v>
      </c>
      <c r="D65" s="11">
        <v>0.05</v>
      </c>
      <c r="E65" s="11">
        <v>2</v>
      </c>
      <c r="F65" s="11">
        <v>8.1000000000000003E-2</v>
      </c>
      <c r="G65" s="11">
        <v>13</v>
      </c>
      <c r="H65" s="11">
        <v>54</v>
      </c>
      <c r="I65" s="11">
        <v>0.99660000000000004</v>
      </c>
      <c r="J65" s="11">
        <v>3.39</v>
      </c>
      <c r="K65" s="11">
        <v>0.56999999999999995</v>
      </c>
      <c r="L65" s="11">
        <v>9.8000000000000007</v>
      </c>
      <c r="M65" s="64">
        <v>5</v>
      </c>
    </row>
    <row r="66" spans="1:13" hidden="1" x14ac:dyDescent="0.25">
      <c r="A66" s="63">
        <v>65</v>
      </c>
      <c r="B66" s="11">
        <v>7.2</v>
      </c>
      <c r="C66" s="11">
        <v>0.72499999999999998</v>
      </c>
      <c r="D66" s="11">
        <v>0.05</v>
      </c>
      <c r="E66" s="11">
        <v>4.6500000000000004</v>
      </c>
      <c r="F66" s="11">
        <v>8.5999999999999993E-2</v>
      </c>
      <c r="G66" s="11">
        <v>4</v>
      </c>
      <c r="H66" s="11">
        <v>11</v>
      </c>
      <c r="I66" s="11">
        <v>0.99619999999999997</v>
      </c>
      <c r="J66" s="11">
        <v>3.41</v>
      </c>
      <c r="K66" s="11">
        <v>0.39</v>
      </c>
      <c r="L66" s="11">
        <v>10.9</v>
      </c>
      <c r="M66" s="64">
        <v>5</v>
      </c>
    </row>
    <row r="67" spans="1:13" hidden="1" x14ac:dyDescent="0.25">
      <c r="A67" s="63">
        <v>66</v>
      </c>
      <c r="B67" s="11">
        <v>7.2</v>
      </c>
      <c r="C67" s="11">
        <v>0.72499999999999998</v>
      </c>
      <c r="D67" s="11">
        <v>0.05</v>
      </c>
      <c r="E67" s="11">
        <v>4.6500000000000004</v>
      </c>
      <c r="F67" s="11">
        <v>8.5999999999999993E-2</v>
      </c>
      <c r="G67" s="11">
        <v>4</v>
      </c>
      <c r="H67" s="11">
        <v>11</v>
      </c>
      <c r="I67" s="11">
        <v>0.99619999999999997</v>
      </c>
      <c r="J67" s="11">
        <v>3.41</v>
      </c>
      <c r="K67" s="11">
        <v>0.39</v>
      </c>
      <c r="L67" s="11">
        <v>10.9</v>
      </c>
      <c r="M67" s="64">
        <v>5</v>
      </c>
    </row>
    <row r="68" spans="1:13" hidden="1" x14ac:dyDescent="0.25">
      <c r="A68" s="63">
        <v>67</v>
      </c>
      <c r="B68" s="11">
        <v>7.5</v>
      </c>
      <c r="C68" s="11">
        <v>0.52</v>
      </c>
      <c r="D68" s="11">
        <v>0.11</v>
      </c>
      <c r="E68" s="11">
        <v>1.5</v>
      </c>
      <c r="F68" s="11">
        <v>7.9000000000000001E-2</v>
      </c>
      <c r="G68" s="11">
        <v>11</v>
      </c>
      <c r="H68" s="11">
        <v>39</v>
      </c>
      <c r="I68" s="11">
        <v>0.99680000000000002</v>
      </c>
      <c r="J68" s="11">
        <v>3.42</v>
      </c>
      <c r="K68" s="11">
        <v>0.57999999999999996</v>
      </c>
      <c r="L68" s="11">
        <v>9.6</v>
      </c>
      <c r="M68" s="64">
        <v>5</v>
      </c>
    </row>
    <row r="69" spans="1:13" hidden="1" x14ac:dyDescent="0.25">
      <c r="A69" s="63">
        <v>68</v>
      </c>
      <c r="B69" s="11">
        <v>6.6</v>
      </c>
      <c r="C69" s="11">
        <v>0.70499999999999996</v>
      </c>
      <c r="D69" s="11">
        <v>7.0000000000000007E-2</v>
      </c>
      <c r="E69" s="11">
        <v>1.6</v>
      </c>
      <c r="F69" s="11">
        <v>7.5999999999999998E-2</v>
      </c>
      <c r="G69" s="11">
        <v>6</v>
      </c>
      <c r="H69" s="11">
        <v>15</v>
      </c>
      <c r="I69" s="11">
        <v>0.99619999999999997</v>
      </c>
      <c r="J69" s="11">
        <v>3.44</v>
      </c>
      <c r="K69" s="11">
        <v>0.57999999999999996</v>
      </c>
      <c r="L69" s="11">
        <v>10.7</v>
      </c>
      <c r="M69" s="64">
        <v>5</v>
      </c>
    </row>
    <row r="70" spans="1:13" hidden="1" x14ac:dyDescent="0.25">
      <c r="A70" s="63">
        <v>69</v>
      </c>
      <c r="B70" s="11">
        <v>9.3000000000000007</v>
      </c>
      <c r="C70" s="11">
        <v>0.32</v>
      </c>
      <c r="D70" s="11">
        <v>0.56999999999999995</v>
      </c>
      <c r="E70" s="11">
        <v>2</v>
      </c>
      <c r="F70" s="11">
        <v>7.3999999999999996E-2</v>
      </c>
      <c r="G70" s="11">
        <v>27</v>
      </c>
      <c r="H70" s="11">
        <v>65</v>
      </c>
      <c r="I70" s="11">
        <v>0.99690000000000001</v>
      </c>
      <c r="J70" s="11">
        <v>3.28</v>
      </c>
      <c r="K70" s="11">
        <v>0.79</v>
      </c>
      <c r="L70" s="11">
        <v>10.7</v>
      </c>
      <c r="M70" s="64">
        <v>5</v>
      </c>
    </row>
    <row r="71" spans="1:13" x14ac:dyDescent="0.25">
      <c r="A71" s="63">
        <v>70</v>
      </c>
      <c r="B71" s="11">
        <v>8</v>
      </c>
      <c r="C71" s="11">
        <v>0.70499999999999996</v>
      </c>
      <c r="D71" s="11">
        <v>0.05</v>
      </c>
      <c r="E71" s="11">
        <v>1.9</v>
      </c>
      <c r="F71" s="11">
        <v>7.3999999999999996E-2</v>
      </c>
      <c r="G71" s="11">
        <v>8</v>
      </c>
      <c r="H71" s="11">
        <v>19</v>
      </c>
      <c r="I71" s="11">
        <v>0.99619999999999997</v>
      </c>
      <c r="J71" s="11">
        <v>3.34</v>
      </c>
      <c r="K71" s="11">
        <v>0.95</v>
      </c>
      <c r="L71" s="11">
        <v>10.5</v>
      </c>
      <c r="M71" s="64">
        <v>6</v>
      </c>
    </row>
    <row r="72" spans="1:13" x14ac:dyDescent="0.25">
      <c r="A72" s="63">
        <v>71</v>
      </c>
      <c r="B72" s="11">
        <v>7.7</v>
      </c>
      <c r="C72" s="11">
        <v>0.63</v>
      </c>
      <c r="D72" s="11">
        <v>0.08</v>
      </c>
      <c r="E72" s="11">
        <v>1.9</v>
      </c>
      <c r="F72" s="11">
        <v>7.5999999999999998E-2</v>
      </c>
      <c r="G72" s="11">
        <v>15</v>
      </c>
      <c r="H72" s="11">
        <v>27</v>
      </c>
      <c r="I72" s="11">
        <v>0.99670000000000003</v>
      </c>
      <c r="J72" s="11">
        <v>3.32</v>
      </c>
      <c r="K72" s="11">
        <v>0.54</v>
      </c>
      <c r="L72" s="11">
        <v>9.5</v>
      </c>
      <c r="M72" s="64">
        <v>6</v>
      </c>
    </row>
    <row r="73" spans="1:13" hidden="1" x14ac:dyDescent="0.25">
      <c r="A73" s="63">
        <v>72</v>
      </c>
      <c r="B73" s="11">
        <v>7.7</v>
      </c>
      <c r="C73" s="11">
        <v>0.67</v>
      </c>
      <c r="D73" s="11">
        <v>0.23</v>
      </c>
      <c r="E73" s="11">
        <v>2.1</v>
      </c>
      <c r="F73" s="11">
        <v>8.7999999999999995E-2</v>
      </c>
      <c r="G73" s="11">
        <v>17</v>
      </c>
      <c r="H73" s="11">
        <v>96</v>
      </c>
      <c r="I73" s="11">
        <v>0.99619999999999997</v>
      </c>
      <c r="J73" s="11">
        <v>3.32</v>
      </c>
      <c r="K73" s="11">
        <v>0.48</v>
      </c>
      <c r="L73" s="11">
        <v>9.5</v>
      </c>
      <c r="M73" s="64">
        <v>5</v>
      </c>
    </row>
    <row r="74" spans="1:13" hidden="1" x14ac:dyDescent="0.25">
      <c r="A74" s="63">
        <v>73</v>
      </c>
      <c r="B74" s="11">
        <v>7.7</v>
      </c>
      <c r="C74" s="11">
        <v>0.69</v>
      </c>
      <c r="D74" s="11">
        <v>0.22</v>
      </c>
      <c r="E74" s="11">
        <v>1.9</v>
      </c>
      <c r="F74" s="11">
        <v>8.4000000000000005E-2</v>
      </c>
      <c r="G74" s="11">
        <v>18</v>
      </c>
      <c r="H74" s="11">
        <v>94</v>
      </c>
      <c r="I74" s="11">
        <v>0.99609999999999999</v>
      </c>
      <c r="J74" s="11">
        <v>3.31</v>
      </c>
      <c r="K74" s="11">
        <v>0.48</v>
      </c>
      <c r="L74" s="11">
        <v>9.5</v>
      </c>
      <c r="M74" s="64">
        <v>5</v>
      </c>
    </row>
    <row r="75" spans="1:13" hidden="1" x14ac:dyDescent="0.25">
      <c r="A75" s="63">
        <v>74</v>
      </c>
      <c r="B75" s="11">
        <v>8.3000000000000007</v>
      </c>
      <c r="C75" s="11">
        <v>0.67500000000000004</v>
      </c>
      <c r="D75" s="11">
        <v>0.26</v>
      </c>
      <c r="E75" s="11">
        <v>2.1</v>
      </c>
      <c r="F75" s="11">
        <v>8.4000000000000005E-2</v>
      </c>
      <c r="G75" s="11">
        <v>11</v>
      </c>
      <c r="H75" s="11">
        <v>43</v>
      </c>
      <c r="I75" s="11">
        <v>0.99760000000000004</v>
      </c>
      <c r="J75" s="11">
        <v>3.31</v>
      </c>
      <c r="K75" s="11">
        <v>0.53</v>
      </c>
      <c r="L75" s="11">
        <v>9.1999999999999993</v>
      </c>
      <c r="M75" s="64">
        <v>4</v>
      </c>
    </row>
    <row r="76" spans="1:13" hidden="1" x14ac:dyDescent="0.25">
      <c r="A76" s="63">
        <v>75</v>
      </c>
      <c r="B76" s="11">
        <v>9.6999999999999993</v>
      </c>
      <c r="C76" s="11">
        <v>0.32</v>
      </c>
      <c r="D76" s="11">
        <v>0.54</v>
      </c>
      <c r="E76" s="11">
        <v>2.5</v>
      </c>
      <c r="F76" s="11">
        <v>9.4E-2</v>
      </c>
      <c r="G76" s="11">
        <v>28</v>
      </c>
      <c r="H76" s="11">
        <v>83</v>
      </c>
      <c r="I76" s="11">
        <v>0.99839999999999995</v>
      </c>
      <c r="J76" s="11">
        <v>3.28</v>
      </c>
      <c r="K76" s="11">
        <v>0.82</v>
      </c>
      <c r="L76" s="11">
        <v>9.6</v>
      </c>
      <c r="M76" s="64">
        <v>5</v>
      </c>
    </row>
    <row r="77" spans="1:13" hidden="1" x14ac:dyDescent="0.25">
      <c r="A77" s="63">
        <v>76</v>
      </c>
      <c r="B77" s="11">
        <v>8.8000000000000007</v>
      </c>
      <c r="C77" s="11">
        <v>0.41</v>
      </c>
      <c r="D77" s="11">
        <v>0.64</v>
      </c>
      <c r="E77" s="11">
        <v>2.2000000000000002</v>
      </c>
      <c r="F77" s="11">
        <v>9.2999999999999999E-2</v>
      </c>
      <c r="G77" s="11">
        <v>9</v>
      </c>
      <c r="H77" s="11">
        <v>42</v>
      </c>
      <c r="I77" s="11">
        <v>0.99860000000000004</v>
      </c>
      <c r="J77" s="11">
        <v>3.54</v>
      </c>
      <c r="K77" s="11">
        <v>0.66</v>
      </c>
      <c r="L77" s="11">
        <v>10.5</v>
      </c>
      <c r="M77" s="64">
        <v>5</v>
      </c>
    </row>
    <row r="78" spans="1:13" hidden="1" x14ac:dyDescent="0.25">
      <c r="A78" s="63">
        <v>77</v>
      </c>
      <c r="B78" s="11">
        <v>8.8000000000000007</v>
      </c>
      <c r="C78" s="11">
        <v>0.41</v>
      </c>
      <c r="D78" s="11">
        <v>0.64</v>
      </c>
      <c r="E78" s="11">
        <v>2.2000000000000002</v>
      </c>
      <c r="F78" s="11">
        <v>9.2999999999999999E-2</v>
      </c>
      <c r="G78" s="11">
        <v>9</v>
      </c>
      <c r="H78" s="11">
        <v>42</v>
      </c>
      <c r="I78" s="11">
        <v>0.99860000000000004</v>
      </c>
      <c r="J78" s="11">
        <v>3.54</v>
      </c>
      <c r="K78" s="11">
        <v>0.66</v>
      </c>
      <c r="L78" s="11">
        <v>10.5</v>
      </c>
      <c r="M78" s="64">
        <v>5</v>
      </c>
    </row>
    <row r="79" spans="1:13" x14ac:dyDescent="0.25">
      <c r="A79" s="63">
        <v>78</v>
      </c>
      <c r="B79" s="11">
        <v>6.8</v>
      </c>
      <c r="C79" s="11">
        <v>0.78500000000000003</v>
      </c>
      <c r="D79" s="11">
        <v>0</v>
      </c>
      <c r="E79" s="11">
        <v>2.4</v>
      </c>
      <c r="F79" s="11">
        <v>0.104</v>
      </c>
      <c r="G79" s="11">
        <v>14</v>
      </c>
      <c r="H79" s="11">
        <v>30</v>
      </c>
      <c r="I79" s="11">
        <v>0.99660000000000004</v>
      </c>
      <c r="J79" s="11">
        <v>3.52</v>
      </c>
      <c r="K79" s="11">
        <v>0.55000000000000004</v>
      </c>
      <c r="L79" s="11">
        <v>10.7</v>
      </c>
      <c r="M79" s="64">
        <v>6</v>
      </c>
    </row>
    <row r="80" spans="1:13" hidden="1" x14ac:dyDescent="0.25">
      <c r="A80" s="63">
        <v>79</v>
      </c>
      <c r="B80" s="11">
        <v>6.7</v>
      </c>
      <c r="C80" s="11">
        <v>0.75</v>
      </c>
      <c r="D80" s="11">
        <v>0.12</v>
      </c>
      <c r="E80" s="11">
        <v>2</v>
      </c>
      <c r="F80" s="11">
        <v>8.5999999999999993E-2</v>
      </c>
      <c r="G80" s="11">
        <v>12</v>
      </c>
      <c r="H80" s="11">
        <v>80</v>
      </c>
      <c r="I80" s="11">
        <v>0.99580000000000002</v>
      </c>
      <c r="J80" s="11">
        <v>3.38</v>
      </c>
      <c r="K80" s="11">
        <v>0.52</v>
      </c>
      <c r="L80" s="11">
        <v>10.1</v>
      </c>
      <c r="M80" s="64">
        <v>5</v>
      </c>
    </row>
    <row r="81" spans="1:13" hidden="1" x14ac:dyDescent="0.25">
      <c r="A81" s="63">
        <v>80</v>
      </c>
      <c r="B81" s="11">
        <v>8.3000000000000007</v>
      </c>
      <c r="C81" s="11">
        <v>0.625</v>
      </c>
      <c r="D81" s="11">
        <v>0.2</v>
      </c>
      <c r="E81" s="11">
        <v>1.5</v>
      </c>
      <c r="F81" s="11">
        <v>0.08</v>
      </c>
      <c r="G81" s="11">
        <v>27</v>
      </c>
      <c r="H81" s="11">
        <v>119</v>
      </c>
      <c r="I81" s="11">
        <v>0.99719999999999998</v>
      </c>
      <c r="J81" s="11">
        <v>3.16</v>
      </c>
      <c r="K81" s="11">
        <v>1.1200000000000001</v>
      </c>
      <c r="L81" s="11">
        <v>9.1</v>
      </c>
      <c r="M81" s="64">
        <v>4</v>
      </c>
    </row>
    <row r="82" spans="1:13" hidden="1" x14ac:dyDescent="0.25">
      <c r="A82" s="63">
        <v>81</v>
      </c>
      <c r="B82" s="11">
        <v>6.2</v>
      </c>
      <c r="C82" s="11">
        <v>0.45</v>
      </c>
      <c r="D82" s="11">
        <v>0.2</v>
      </c>
      <c r="E82" s="11">
        <v>1.6</v>
      </c>
      <c r="F82" s="11">
        <v>6.9000000000000006E-2</v>
      </c>
      <c r="G82" s="11">
        <v>3</v>
      </c>
      <c r="H82" s="11">
        <v>15</v>
      </c>
      <c r="I82" s="11">
        <v>0.99580000000000002</v>
      </c>
      <c r="J82" s="11">
        <v>3.41</v>
      </c>
      <c r="K82" s="11">
        <v>0.56000000000000005</v>
      </c>
      <c r="L82" s="11">
        <v>9.1999999999999993</v>
      </c>
      <c r="M82" s="64">
        <v>5</v>
      </c>
    </row>
    <row r="83" spans="1:13" hidden="1" x14ac:dyDescent="0.25">
      <c r="A83" s="63">
        <v>82</v>
      </c>
      <c r="B83" s="11">
        <v>7.8</v>
      </c>
      <c r="C83" s="11">
        <v>0.43</v>
      </c>
      <c r="D83" s="11">
        <v>0.7</v>
      </c>
      <c r="E83" s="11">
        <v>1.9</v>
      </c>
      <c r="F83" s="11">
        <v>0.46399999999999902</v>
      </c>
      <c r="G83" s="11">
        <v>22</v>
      </c>
      <c r="H83" s="11">
        <v>67</v>
      </c>
      <c r="I83" s="11">
        <v>0.99739999999999995</v>
      </c>
      <c r="J83" s="11">
        <v>3.13</v>
      </c>
      <c r="K83" s="11">
        <v>1.28</v>
      </c>
      <c r="L83" s="11">
        <v>9.4</v>
      </c>
      <c r="M83" s="64">
        <v>5</v>
      </c>
    </row>
    <row r="84" spans="1:13" hidden="1" x14ac:dyDescent="0.25">
      <c r="A84" s="63">
        <v>83</v>
      </c>
      <c r="B84" s="11">
        <v>7.4</v>
      </c>
      <c r="C84" s="11">
        <v>0.5</v>
      </c>
      <c r="D84" s="11">
        <v>0.47</v>
      </c>
      <c r="E84" s="11">
        <v>2</v>
      </c>
      <c r="F84" s="11">
        <v>8.5999999999999993E-2</v>
      </c>
      <c r="G84" s="11">
        <v>21</v>
      </c>
      <c r="H84" s="11">
        <v>73</v>
      </c>
      <c r="I84" s="11">
        <v>0.997</v>
      </c>
      <c r="J84" s="11">
        <v>3.36</v>
      </c>
      <c r="K84" s="11">
        <v>0.56999999999999995</v>
      </c>
      <c r="L84" s="11">
        <v>9.1</v>
      </c>
      <c r="M84" s="64">
        <v>5</v>
      </c>
    </row>
    <row r="85" spans="1:13" hidden="1" x14ac:dyDescent="0.25">
      <c r="A85" s="63">
        <v>84</v>
      </c>
      <c r="B85" s="11">
        <v>7.3</v>
      </c>
      <c r="C85" s="11">
        <v>0.67</v>
      </c>
      <c r="D85" s="11">
        <v>0.26</v>
      </c>
      <c r="E85" s="11">
        <v>1.8</v>
      </c>
      <c r="F85" s="11">
        <v>0.40100000000000002</v>
      </c>
      <c r="G85" s="11">
        <v>16</v>
      </c>
      <c r="H85" s="11">
        <v>51</v>
      </c>
      <c r="I85" s="11">
        <v>0.99690000000000001</v>
      </c>
      <c r="J85" s="11">
        <v>3.16</v>
      </c>
      <c r="K85" s="11">
        <v>1.1399999999999999</v>
      </c>
      <c r="L85" s="11">
        <v>9.4</v>
      </c>
      <c r="M85" s="64">
        <v>5</v>
      </c>
    </row>
    <row r="86" spans="1:13" x14ac:dyDescent="0.25">
      <c r="A86" s="63">
        <v>85</v>
      </c>
      <c r="B86" s="11">
        <v>6.3</v>
      </c>
      <c r="C86" s="11">
        <v>0.3</v>
      </c>
      <c r="D86" s="11">
        <v>0.48</v>
      </c>
      <c r="E86" s="11">
        <v>1.8</v>
      </c>
      <c r="F86" s="11">
        <v>6.9000000000000006E-2</v>
      </c>
      <c r="G86" s="11">
        <v>18</v>
      </c>
      <c r="H86" s="11">
        <v>61</v>
      </c>
      <c r="I86" s="11">
        <v>0.99590000000000001</v>
      </c>
      <c r="J86" s="11">
        <v>3.44</v>
      </c>
      <c r="K86" s="11">
        <v>0.78</v>
      </c>
      <c r="L86" s="11">
        <v>10.3</v>
      </c>
      <c r="M86" s="64">
        <v>6</v>
      </c>
    </row>
    <row r="87" spans="1:13" hidden="1" x14ac:dyDescent="0.25">
      <c r="A87" s="63">
        <v>86</v>
      </c>
      <c r="B87" s="11">
        <v>6.9</v>
      </c>
      <c r="C87" s="11">
        <v>0.55000000000000004</v>
      </c>
      <c r="D87" s="11">
        <v>0.15</v>
      </c>
      <c r="E87" s="11">
        <v>2.2000000000000002</v>
      </c>
      <c r="F87" s="11">
        <v>7.5999999999999998E-2</v>
      </c>
      <c r="G87" s="11">
        <v>19</v>
      </c>
      <c r="H87" s="11">
        <v>40</v>
      </c>
      <c r="I87" s="11">
        <v>0.99609999999999999</v>
      </c>
      <c r="J87" s="11">
        <v>3.41</v>
      </c>
      <c r="K87" s="11">
        <v>0.59</v>
      </c>
      <c r="L87" s="11">
        <v>10.1</v>
      </c>
      <c r="M87" s="64">
        <v>5</v>
      </c>
    </row>
    <row r="88" spans="1:13" x14ac:dyDescent="0.25">
      <c r="A88" s="63">
        <v>87</v>
      </c>
      <c r="B88" s="11">
        <v>8.6</v>
      </c>
      <c r="C88" s="11">
        <v>0.49</v>
      </c>
      <c r="D88" s="11">
        <v>0.28000000000000003</v>
      </c>
      <c r="E88" s="11">
        <v>1.9</v>
      </c>
      <c r="F88" s="11">
        <v>0.11</v>
      </c>
      <c r="G88" s="11">
        <v>20</v>
      </c>
      <c r="H88" s="11">
        <v>136</v>
      </c>
      <c r="I88" s="11">
        <v>0.99719999999999998</v>
      </c>
      <c r="J88" s="11">
        <v>2.93</v>
      </c>
      <c r="K88" s="11">
        <v>1.95</v>
      </c>
      <c r="L88" s="11">
        <v>9.9</v>
      </c>
      <c r="M88" s="64">
        <v>6</v>
      </c>
    </row>
    <row r="89" spans="1:13" hidden="1" x14ac:dyDescent="0.25">
      <c r="A89" s="63">
        <v>88</v>
      </c>
      <c r="B89" s="11">
        <v>7.7</v>
      </c>
      <c r="C89" s="11">
        <v>0.49</v>
      </c>
      <c r="D89" s="11">
        <v>0.26</v>
      </c>
      <c r="E89" s="11">
        <v>1.9</v>
      </c>
      <c r="F89" s="11">
        <v>6.2E-2</v>
      </c>
      <c r="G89" s="11">
        <v>9</v>
      </c>
      <c r="H89" s="11">
        <v>31</v>
      </c>
      <c r="I89" s="11">
        <v>0.99660000000000004</v>
      </c>
      <c r="J89" s="11">
        <v>3.39</v>
      </c>
      <c r="K89" s="11">
        <v>0.64</v>
      </c>
      <c r="L89" s="11">
        <v>9.6</v>
      </c>
      <c r="M89" s="64">
        <v>5</v>
      </c>
    </row>
    <row r="90" spans="1:13" hidden="1" x14ac:dyDescent="0.25">
      <c r="A90" s="63">
        <v>89</v>
      </c>
      <c r="B90" s="11">
        <v>9.3000000000000007</v>
      </c>
      <c r="C90" s="11">
        <v>0.39</v>
      </c>
      <c r="D90" s="11">
        <v>0.44</v>
      </c>
      <c r="E90" s="11">
        <v>2.1</v>
      </c>
      <c r="F90" s="11">
        <v>0.107</v>
      </c>
      <c r="G90" s="11">
        <v>34</v>
      </c>
      <c r="H90" s="11">
        <v>125</v>
      </c>
      <c r="I90" s="11">
        <v>0.99780000000000002</v>
      </c>
      <c r="J90" s="11">
        <v>3.14</v>
      </c>
      <c r="K90" s="11">
        <v>1.22</v>
      </c>
      <c r="L90" s="11">
        <v>9.5</v>
      </c>
      <c r="M90" s="64">
        <v>5</v>
      </c>
    </row>
    <row r="91" spans="1:13" hidden="1" x14ac:dyDescent="0.25">
      <c r="A91" s="63">
        <v>90</v>
      </c>
      <c r="B91" s="11">
        <v>7</v>
      </c>
      <c r="C91" s="11">
        <v>0.62</v>
      </c>
      <c r="D91" s="11">
        <v>0.08</v>
      </c>
      <c r="E91" s="11">
        <v>1.8</v>
      </c>
      <c r="F91" s="11">
        <v>7.5999999999999998E-2</v>
      </c>
      <c r="G91" s="11">
        <v>8</v>
      </c>
      <c r="H91" s="11">
        <v>24</v>
      </c>
      <c r="I91" s="11">
        <v>0.99780000000000002</v>
      </c>
      <c r="J91" s="11">
        <v>3.48</v>
      </c>
      <c r="K91" s="11">
        <v>0.53</v>
      </c>
      <c r="L91" s="11">
        <v>9</v>
      </c>
      <c r="M91" s="64">
        <v>5</v>
      </c>
    </row>
    <row r="92" spans="1:13" hidden="1" x14ac:dyDescent="0.25">
      <c r="A92" s="63">
        <v>91</v>
      </c>
      <c r="B92" s="11">
        <v>7.9</v>
      </c>
      <c r="C92" s="11">
        <v>0.52</v>
      </c>
      <c r="D92" s="11">
        <v>0.26</v>
      </c>
      <c r="E92" s="11">
        <v>1.9</v>
      </c>
      <c r="F92" s="11">
        <v>7.9000000000000001E-2</v>
      </c>
      <c r="G92" s="11">
        <v>42</v>
      </c>
      <c r="H92" s="11">
        <v>140</v>
      </c>
      <c r="I92" s="11">
        <v>0.99639999999999995</v>
      </c>
      <c r="J92" s="11">
        <v>3.23</v>
      </c>
      <c r="K92" s="11">
        <v>0.54</v>
      </c>
      <c r="L92" s="11">
        <v>9.5</v>
      </c>
      <c r="M92" s="64">
        <v>5</v>
      </c>
    </row>
    <row r="93" spans="1:13" x14ac:dyDescent="0.25">
      <c r="A93" s="63">
        <v>92</v>
      </c>
      <c r="B93" s="11">
        <v>8.6</v>
      </c>
      <c r="C93" s="11">
        <v>0.49</v>
      </c>
      <c r="D93" s="11">
        <v>0.28000000000000003</v>
      </c>
      <c r="E93" s="11">
        <v>1.9</v>
      </c>
      <c r="F93" s="11">
        <v>0.11</v>
      </c>
      <c r="G93" s="11">
        <v>20</v>
      </c>
      <c r="H93" s="11">
        <v>136</v>
      </c>
      <c r="I93" s="11">
        <v>0.99719999999999998</v>
      </c>
      <c r="J93" s="11">
        <v>2.93</v>
      </c>
      <c r="K93" s="11">
        <v>1.95</v>
      </c>
      <c r="L93" s="11">
        <v>9.9</v>
      </c>
      <c r="M93" s="64">
        <v>6</v>
      </c>
    </row>
    <row r="94" spans="1:13" hidden="1" x14ac:dyDescent="0.25">
      <c r="A94" s="63">
        <v>93</v>
      </c>
      <c r="B94" s="11">
        <v>8.6</v>
      </c>
      <c r="C94" s="11">
        <v>0.49</v>
      </c>
      <c r="D94" s="11">
        <v>0.28999999999999998</v>
      </c>
      <c r="E94" s="11">
        <v>2</v>
      </c>
      <c r="F94" s="11">
        <v>0.11</v>
      </c>
      <c r="G94" s="11">
        <v>19</v>
      </c>
      <c r="H94" s="11">
        <v>133</v>
      </c>
      <c r="I94" s="11">
        <v>0.99719999999999998</v>
      </c>
      <c r="J94" s="11">
        <v>2.93</v>
      </c>
      <c r="K94" s="11">
        <v>1.98</v>
      </c>
      <c r="L94" s="11">
        <v>9.8000000000000007</v>
      </c>
      <c r="M94" s="64">
        <v>5</v>
      </c>
    </row>
    <row r="95" spans="1:13" hidden="1" x14ac:dyDescent="0.25">
      <c r="A95" s="63">
        <v>94</v>
      </c>
      <c r="B95" s="11">
        <v>7.7</v>
      </c>
      <c r="C95" s="11">
        <v>0.49</v>
      </c>
      <c r="D95" s="11">
        <v>0.26</v>
      </c>
      <c r="E95" s="11">
        <v>1.9</v>
      </c>
      <c r="F95" s="11">
        <v>6.2E-2</v>
      </c>
      <c r="G95" s="11">
        <v>9</v>
      </c>
      <c r="H95" s="11">
        <v>31</v>
      </c>
      <c r="I95" s="11">
        <v>0.99660000000000004</v>
      </c>
      <c r="J95" s="11">
        <v>3.39</v>
      </c>
      <c r="K95" s="11">
        <v>0.64</v>
      </c>
      <c r="L95" s="11">
        <v>9.6</v>
      </c>
      <c r="M95" s="64">
        <v>5</v>
      </c>
    </row>
    <row r="96" spans="1:13" hidden="1" x14ac:dyDescent="0.25">
      <c r="A96" s="63">
        <v>95</v>
      </c>
      <c r="B96" s="11">
        <v>5</v>
      </c>
      <c r="C96" s="11">
        <v>1.02</v>
      </c>
      <c r="D96" s="11">
        <v>0.04</v>
      </c>
      <c r="E96" s="11">
        <v>1.4</v>
      </c>
      <c r="F96" s="11">
        <v>4.4999999999999998E-2</v>
      </c>
      <c r="G96" s="11">
        <v>41</v>
      </c>
      <c r="H96" s="11">
        <v>85</v>
      </c>
      <c r="I96" s="11">
        <v>0.99380000000000002</v>
      </c>
      <c r="J96" s="11">
        <v>3.75</v>
      </c>
      <c r="K96" s="11">
        <v>0.48</v>
      </c>
      <c r="L96" s="11">
        <v>10.5</v>
      </c>
      <c r="M96" s="64">
        <v>4</v>
      </c>
    </row>
    <row r="97" spans="1:13" x14ac:dyDescent="0.25">
      <c r="A97" s="63">
        <v>96</v>
      </c>
      <c r="B97" s="11">
        <v>4.7</v>
      </c>
      <c r="C97" s="11">
        <v>0.6</v>
      </c>
      <c r="D97" s="11">
        <v>0.17</v>
      </c>
      <c r="E97" s="11">
        <v>2.2999999999999998</v>
      </c>
      <c r="F97" s="11">
        <v>5.7999999999999899E-2</v>
      </c>
      <c r="G97" s="11">
        <v>17</v>
      </c>
      <c r="H97" s="11">
        <v>106</v>
      </c>
      <c r="I97" s="11">
        <v>0.99319999999999997</v>
      </c>
      <c r="J97" s="11">
        <v>3.85</v>
      </c>
      <c r="K97" s="11">
        <v>0.6</v>
      </c>
      <c r="L97" s="11">
        <v>12.9</v>
      </c>
      <c r="M97" s="64">
        <v>6</v>
      </c>
    </row>
    <row r="98" spans="1:13" hidden="1" x14ac:dyDescent="0.25">
      <c r="A98" s="63">
        <v>97</v>
      </c>
      <c r="B98" s="11">
        <v>6.8</v>
      </c>
      <c r="C98" s="11">
        <v>0.77500000000000002</v>
      </c>
      <c r="D98" s="11">
        <v>0</v>
      </c>
      <c r="E98" s="11">
        <v>3</v>
      </c>
      <c r="F98" s="11">
        <v>0.10199999999999999</v>
      </c>
      <c r="G98" s="11">
        <v>8</v>
      </c>
      <c r="H98" s="11">
        <v>23</v>
      </c>
      <c r="I98" s="11">
        <v>0.99650000000000005</v>
      </c>
      <c r="J98" s="11">
        <v>3.45</v>
      </c>
      <c r="K98" s="11">
        <v>0.56000000000000005</v>
      </c>
      <c r="L98" s="11">
        <v>10.7</v>
      </c>
      <c r="M98" s="64">
        <v>5</v>
      </c>
    </row>
    <row r="99" spans="1:13" hidden="1" x14ac:dyDescent="0.25">
      <c r="A99" s="63">
        <v>98</v>
      </c>
      <c r="B99" s="11">
        <v>7</v>
      </c>
      <c r="C99" s="11">
        <v>0.5</v>
      </c>
      <c r="D99" s="11">
        <v>0.25</v>
      </c>
      <c r="E99" s="11">
        <v>2</v>
      </c>
      <c r="F99" s="11">
        <v>7.0000000000000007E-2</v>
      </c>
      <c r="G99" s="11">
        <v>3</v>
      </c>
      <c r="H99" s="11">
        <v>22</v>
      </c>
      <c r="I99" s="11">
        <v>0.99629999999999996</v>
      </c>
      <c r="J99" s="11">
        <v>3.25</v>
      </c>
      <c r="K99" s="11">
        <v>0.63</v>
      </c>
      <c r="L99" s="11">
        <v>9.1999999999999993</v>
      </c>
      <c r="M99" s="64">
        <v>5</v>
      </c>
    </row>
    <row r="100" spans="1:13" hidden="1" x14ac:dyDescent="0.25">
      <c r="A100" s="63">
        <v>99</v>
      </c>
      <c r="B100" s="11">
        <v>7.6</v>
      </c>
      <c r="C100" s="11">
        <v>0.9</v>
      </c>
      <c r="D100" s="11">
        <v>0.06</v>
      </c>
      <c r="E100" s="11">
        <v>2.5</v>
      </c>
      <c r="F100" s="11">
        <v>7.9000000000000001E-2</v>
      </c>
      <c r="G100" s="11">
        <v>5</v>
      </c>
      <c r="H100" s="11">
        <v>10</v>
      </c>
      <c r="I100" s="11">
        <v>0.99670000000000003</v>
      </c>
      <c r="J100" s="11">
        <v>3.39</v>
      </c>
      <c r="K100" s="11">
        <v>0.56000000000000005</v>
      </c>
      <c r="L100" s="11">
        <v>9.8000000000000007</v>
      </c>
      <c r="M100" s="64">
        <v>5</v>
      </c>
    </row>
    <row r="101" spans="1:13" x14ac:dyDescent="0.25">
      <c r="A101" s="63">
        <v>100</v>
      </c>
      <c r="B101" s="11">
        <v>8.1</v>
      </c>
      <c r="C101" s="11">
        <v>0.54500000000000004</v>
      </c>
      <c r="D101" s="11">
        <v>0.18</v>
      </c>
      <c r="E101" s="11">
        <v>1.9</v>
      </c>
      <c r="F101" s="11">
        <v>0.08</v>
      </c>
      <c r="G101" s="11">
        <v>13</v>
      </c>
      <c r="H101" s="11">
        <v>35</v>
      </c>
      <c r="I101" s="11">
        <v>0.99719999999999998</v>
      </c>
      <c r="J101" s="11">
        <v>3.3</v>
      </c>
      <c r="K101" s="11">
        <v>0.59</v>
      </c>
      <c r="L101" s="11">
        <v>9</v>
      </c>
      <c r="M101" s="64">
        <v>6</v>
      </c>
    </row>
    <row r="102" spans="1:13" x14ac:dyDescent="0.25">
      <c r="A102" s="63">
        <v>101</v>
      </c>
      <c r="B102" s="11">
        <v>8.3000000000000007</v>
      </c>
      <c r="C102" s="11">
        <v>0.61</v>
      </c>
      <c r="D102" s="11">
        <v>0.3</v>
      </c>
      <c r="E102" s="11">
        <v>2.1</v>
      </c>
      <c r="F102" s="11">
        <v>8.4000000000000005E-2</v>
      </c>
      <c r="G102" s="11">
        <v>11</v>
      </c>
      <c r="H102" s="11">
        <v>50</v>
      </c>
      <c r="I102" s="11">
        <v>0.99719999999999998</v>
      </c>
      <c r="J102" s="11">
        <v>3.4</v>
      </c>
      <c r="K102" s="11">
        <v>0.61</v>
      </c>
      <c r="L102" s="11">
        <v>10.199999999999999</v>
      </c>
      <c r="M102" s="64">
        <v>6</v>
      </c>
    </row>
    <row r="103" spans="1:13" x14ac:dyDescent="0.25">
      <c r="A103" s="63">
        <v>102</v>
      </c>
      <c r="B103" s="11">
        <v>7.8</v>
      </c>
      <c r="C103" s="11">
        <v>0.5</v>
      </c>
      <c r="D103" s="11">
        <v>0.3</v>
      </c>
      <c r="E103" s="11">
        <v>1.9</v>
      </c>
      <c r="F103" s="11">
        <v>7.4999999999999997E-2</v>
      </c>
      <c r="G103" s="11">
        <v>8</v>
      </c>
      <c r="H103" s="11">
        <v>22</v>
      </c>
      <c r="I103" s="11">
        <v>0.99590000000000001</v>
      </c>
      <c r="J103" s="11">
        <v>3.31</v>
      </c>
      <c r="K103" s="11">
        <v>0.56000000000000005</v>
      </c>
      <c r="L103" s="11">
        <v>10.4</v>
      </c>
      <c r="M103" s="64">
        <v>6</v>
      </c>
    </row>
    <row r="104" spans="1:13" x14ac:dyDescent="0.25">
      <c r="A104" s="63">
        <v>103</v>
      </c>
      <c r="B104" s="11">
        <v>8.1</v>
      </c>
      <c r="C104" s="11">
        <v>0.54500000000000004</v>
      </c>
      <c r="D104" s="11">
        <v>0.18</v>
      </c>
      <c r="E104" s="11">
        <v>1.9</v>
      </c>
      <c r="F104" s="11">
        <v>0.08</v>
      </c>
      <c r="G104" s="11">
        <v>13</v>
      </c>
      <c r="H104" s="11">
        <v>35</v>
      </c>
      <c r="I104" s="11">
        <v>0.99719999999999998</v>
      </c>
      <c r="J104" s="11">
        <v>3.3</v>
      </c>
      <c r="K104" s="11">
        <v>0.59</v>
      </c>
      <c r="L104" s="11">
        <v>9</v>
      </c>
      <c r="M104" s="64">
        <v>6</v>
      </c>
    </row>
    <row r="105" spans="1:13" hidden="1" x14ac:dyDescent="0.25">
      <c r="A105" s="63">
        <v>104</v>
      </c>
      <c r="B105" s="11">
        <v>8.1</v>
      </c>
      <c r="C105" s="11">
        <v>0.57499999999999996</v>
      </c>
      <c r="D105" s="11">
        <v>0.22</v>
      </c>
      <c r="E105" s="11">
        <v>2.1</v>
      </c>
      <c r="F105" s="11">
        <v>7.6999999999999999E-2</v>
      </c>
      <c r="G105" s="11">
        <v>12</v>
      </c>
      <c r="H105" s="11">
        <v>65</v>
      </c>
      <c r="I105" s="11">
        <v>0.99670000000000003</v>
      </c>
      <c r="J105" s="11">
        <v>3.29</v>
      </c>
      <c r="K105" s="11">
        <v>0.51</v>
      </c>
      <c r="L105" s="11">
        <v>9.1999999999999993</v>
      </c>
      <c r="M105" s="64">
        <v>5</v>
      </c>
    </row>
    <row r="106" spans="1:13" hidden="1" x14ac:dyDescent="0.25">
      <c r="A106" s="63">
        <v>105</v>
      </c>
      <c r="B106" s="11">
        <v>7.2</v>
      </c>
      <c r="C106" s="11">
        <v>0.49</v>
      </c>
      <c r="D106" s="11">
        <v>0.24</v>
      </c>
      <c r="E106" s="11">
        <v>2.2000000000000002</v>
      </c>
      <c r="F106" s="11">
        <v>7.0000000000000007E-2</v>
      </c>
      <c r="G106" s="11">
        <v>5</v>
      </c>
      <c r="H106" s="11">
        <v>36</v>
      </c>
      <c r="I106" s="11">
        <v>0.996</v>
      </c>
      <c r="J106" s="11">
        <v>3.33</v>
      </c>
      <c r="K106" s="11">
        <v>0.48</v>
      </c>
      <c r="L106" s="11">
        <v>9.4</v>
      </c>
      <c r="M106" s="64">
        <v>5</v>
      </c>
    </row>
    <row r="107" spans="1:13" hidden="1" x14ac:dyDescent="0.25">
      <c r="A107" s="63">
        <v>106</v>
      </c>
      <c r="B107" s="11">
        <v>8.1</v>
      </c>
      <c r="C107" s="11">
        <v>0.57499999999999996</v>
      </c>
      <c r="D107" s="11">
        <v>0.22</v>
      </c>
      <c r="E107" s="11">
        <v>2.1</v>
      </c>
      <c r="F107" s="11">
        <v>7.6999999999999999E-2</v>
      </c>
      <c r="G107" s="11">
        <v>12</v>
      </c>
      <c r="H107" s="11">
        <v>65</v>
      </c>
      <c r="I107" s="11">
        <v>0.99670000000000003</v>
      </c>
      <c r="J107" s="11">
        <v>3.29</v>
      </c>
      <c r="K107" s="11">
        <v>0.51</v>
      </c>
      <c r="L107" s="11">
        <v>9.1999999999999993</v>
      </c>
      <c r="M107" s="64">
        <v>5</v>
      </c>
    </row>
    <row r="108" spans="1:13" hidden="1" x14ac:dyDescent="0.25">
      <c r="A108" s="63">
        <v>107</v>
      </c>
      <c r="B108" s="11">
        <v>7.8</v>
      </c>
      <c r="C108" s="11">
        <v>0.41</v>
      </c>
      <c r="D108" s="11">
        <v>0.68</v>
      </c>
      <c r="E108" s="11">
        <v>1.7</v>
      </c>
      <c r="F108" s="11">
        <v>0.46700000000000003</v>
      </c>
      <c r="G108" s="11">
        <v>18</v>
      </c>
      <c r="H108" s="11">
        <v>69</v>
      </c>
      <c r="I108" s="11">
        <v>0.99729999999999996</v>
      </c>
      <c r="J108" s="11">
        <v>3.08</v>
      </c>
      <c r="K108" s="11">
        <v>1.31</v>
      </c>
      <c r="L108" s="11">
        <v>9.3000000000000007</v>
      </c>
      <c r="M108" s="64">
        <v>5</v>
      </c>
    </row>
    <row r="109" spans="1:13" hidden="1" x14ac:dyDescent="0.25">
      <c r="A109" s="63">
        <v>108</v>
      </c>
      <c r="B109" s="11">
        <v>6.2</v>
      </c>
      <c r="C109" s="11">
        <v>0.63</v>
      </c>
      <c r="D109" s="11">
        <v>0.31</v>
      </c>
      <c r="E109" s="11">
        <v>1.7</v>
      </c>
      <c r="F109" s="11">
        <v>8.7999999999999995E-2</v>
      </c>
      <c r="G109" s="11">
        <v>15</v>
      </c>
      <c r="H109" s="11">
        <v>64</v>
      </c>
      <c r="I109" s="11">
        <v>0.99690000000000001</v>
      </c>
      <c r="J109" s="11">
        <v>3.46</v>
      </c>
      <c r="K109" s="11">
        <v>0.79</v>
      </c>
      <c r="L109" s="11">
        <v>9.3000000000000007</v>
      </c>
      <c r="M109" s="64">
        <v>5</v>
      </c>
    </row>
    <row r="110" spans="1:13" x14ac:dyDescent="0.25">
      <c r="A110" s="63">
        <v>109</v>
      </c>
      <c r="B110" s="11">
        <v>8</v>
      </c>
      <c r="C110" s="11">
        <v>0.33</v>
      </c>
      <c r="D110" s="11">
        <v>0.53</v>
      </c>
      <c r="E110" s="11">
        <v>2.5</v>
      </c>
      <c r="F110" s="11">
        <v>9.0999999999999998E-2</v>
      </c>
      <c r="G110" s="11">
        <v>18</v>
      </c>
      <c r="H110" s="11">
        <v>80</v>
      </c>
      <c r="I110" s="11">
        <v>0.99760000000000004</v>
      </c>
      <c r="J110" s="11">
        <v>3.37</v>
      </c>
      <c r="K110" s="11">
        <v>0.8</v>
      </c>
      <c r="L110" s="11">
        <v>9.6</v>
      </c>
      <c r="M110" s="64">
        <v>6</v>
      </c>
    </row>
    <row r="111" spans="1:13" hidden="1" x14ac:dyDescent="0.25">
      <c r="A111" s="63">
        <v>110</v>
      </c>
      <c r="B111" s="11">
        <v>8.1</v>
      </c>
      <c r="C111" s="11">
        <v>0.78500000000000003</v>
      </c>
      <c r="D111" s="11">
        <v>0.52</v>
      </c>
      <c r="E111" s="11">
        <v>2</v>
      </c>
      <c r="F111" s="11">
        <v>0.122</v>
      </c>
      <c r="G111" s="11">
        <v>37</v>
      </c>
      <c r="H111" s="11">
        <v>153</v>
      </c>
      <c r="I111" s="11">
        <v>0.99690000000000001</v>
      </c>
      <c r="J111" s="11">
        <v>3.21</v>
      </c>
      <c r="K111" s="11">
        <v>0.69</v>
      </c>
      <c r="L111" s="11">
        <v>9.3000000000000007</v>
      </c>
      <c r="M111" s="64">
        <v>5</v>
      </c>
    </row>
    <row r="112" spans="1:13" hidden="1" x14ac:dyDescent="0.25">
      <c r="A112" s="63">
        <v>111</v>
      </c>
      <c r="B112" s="11">
        <v>7.8</v>
      </c>
      <c r="C112" s="11">
        <v>0.56000000000000005</v>
      </c>
      <c r="D112" s="11">
        <v>0.19</v>
      </c>
      <c r="E112" s="11">
        <v>1.8</v>
      </c>
      <c r="F112" s="11">
        <v>0.104</v>
      </c>
      <c r="G112" s="11">
        <v>12</v>
      </c>
      <c r="H112" s="11">
        <v>47</v>
      </c>
      <c r="I112" s="11">
        <v>0.99639999999999995</v>
      </c>
      <c r="J112" s="11">
        <v>3.19</v>
      </c>
      <c r="K112" s="11">
        <v>0.93</v>
      </c>
      <c r="L112" s="11">
        <v>9.5</v>
      </c>
      <c r="M112" s="64">
        <v>5</v>
      </c>
    </row>
    <row r="113" spans="1:13" hidden="1" x14ac:dyDescent="0.25">
      <c r="A113" s="63">
        <v>112</v>
      </c>
      <c r="B113" s="11">
        <v>8.4</v>
      </c>
      <c r="C113" s="11">
        <v>0.62</v>
      </c>
      <c r="D113" s="11">
        <v>0.09</v>
      </c>
      <c r="E113" s="11">
        <v>2.2000000000000002</v>
      </c>
      <c r="F113" s="11">
        <v>8.4000000000000005E-2</v>
      </c>
      <c r="G113" s="11">
        <v>11</v>
      </c>
      <c r="H113" s="11">
        <v>108</v>
      </c>
      <c r="I113" s="11">
        <v>0.99639999999999995</v>
      </c>
      <c r="J113" s="11">
        <v>3.15</v>
      </c>
      <c r="K113" s="11">
        <v>0.66</v>
      </c>
      <c r="L113" s="11">
        <v>9.8000000000000007</v>
      </c>
      <c r="M113" s="64">
        <v>5</v>
      </c>
    </row>
    <row r="114" spans="1:13" hidden="1" x14ac:dyDescent="0.25">
      <c r="A114" s="63">
        <v>113</v>
      </c>
      <c r="B114" s="11">
        <v>8.4</v>
      </c>
      <c r="C114" s="11">
        <v>0.6</v>
      </c>
      <c r="D114" s="11">
        <v>0.1</v>
      </c>
      <c r="E114" s="11">
        <v>2.2000000000000002</v>
      </c>
      <c r="F114" s="11">
        <v>8.5000000000000006E-2</v>
      </c>
      <c r="G114" s="11">
        <v>14</v>
      </c>
      <c r="H114" s="11">
        <v>111</v>
      </c>
      <c r="I114" s="11">
        <v>0.99639999999999995</v>
      </c>
      <c r="J114" s="11">
        <v>3.15</v>
      </c>
      <c r="K114" s="11">
        <v>0.66</v>
      </c>
      <c r="L114" s="11">
        <v>9.8000000000000007</v>
      </c>
      <c r="M114" s="64">
        <v>5</v>
      </c>
    </row>
    <row r="115" spans="1:13" x14ac:dyDescent="0.25">
      <c r="A115" s="63">
        <v>114</v>
      </c>
      <c r="B115" s="11">
        <v>10.1</v>
      </c>
      <c r="C115" s="11">
        <v>0.31</v>
      </c>
      <c r="D115" s="11">
        <v>0.44</v>
      </c>
      <c r="E115" s="11">
        <v>2.2999999999999998</v>
      </c>
      <c r="F115" s="11">
        <v>0.08</v>
      </c>
      <c r="G115" s="11">
        <v>22</v>
      </c>
      <c r="H115" s="11">
        <v>46</v>
      </c>
      <c r="I115" s="11">
        <v>0.99880000000000002</v>
      </c>
      <c r="J115" s="11">
        <v>3.32</v>
      </c>
      <c r="K115" s="11">
        <v>0.67</v>
      </c>
      <c r="L115" s="11">
        <v>9.6999999999999993</v>
      </c>
      <c r="M115" s="64">
        <v>6</v>
      </c>
    </row>
    <row r="116" spans="1:13" hidden="1" x14ac:dyDescent="0.25">
      <c r="A116" s="63">
        <v>115</v>
      </c>
      <c r="B116" s="11">
        <v>7.8</v>
      </c>
      <c r="C116" s="11">
        <v>0.56000000000000005</v>
      </c>
      <c r="D116" s="11">
        <v>0.19</v>
      </c>
      <c r="E116" s="11">
        <v>1.8</v>
      </c>
      <c r="F116" s="11">
        <v>0.104</v>
      </c>
      <c r="G116" s="11">
        <v>12</v>
      </c>
      <c r="H116" s="11">
        <v>47</v>
      </c>
      <c r="I116" s="11">
        <v>0.99639999999999995</v>
      </c>
      <c r="J116" s="11">
        <v>3.19</v>
      </c>
      <c r="K116" s="11">
        <v>0.93</v>
      </c>
      <c r="L116" s="11">
        <v>9.5</v>
      </c>
      <c r="M116" s="64">
        <v>5</v>
      </c>
    </row>
    <row r="117" spans="1:13" x14ac:dyDescent="0.25">
      <c r="A117" s="63">
        <v>116</v>
      </c>
      <c r="B117" s="11">
        <v>9.4</v>
      </c>
      <c r="C117" s="11">
        <v>0.4</v>
      </c>
      <c r="D117" s="11">
        <v>0.31</v>
      </c>
      <c r="E117" s="11">
        <v>2.2000000000000002</v>
      </c>
      <c r="F117" s="11">
        <v>0.09</v>
      </c>
      <c r="G117" s="11">
        <v>13</v>
      </c>
      <c r="H117" s="11">
        <v>62</v>
      </c>
      <c r="I117" s="11">
        <v>0.99660000000000004</v>
      </c>
      <c r="J117" s="11">
        <v>3.07</v>
      </c>
      <c r="K117" s="11">
        <v>0.63</v>
      </c>
      <c r="L117" s="11">
        <v>10.5</v>
      </c>
      <c r="M117" s="64">
        <v>6</v>
      </c>
    </row>
    <row r="118" spans="1:13" x14ac:dyDescent="0.25">
      <c r="A118" s="63">
        <v>117</v>
      </c>
      <c r="B118" s="11">
        <v>8.3000000000000007</v>
      </c>
      <c r="C118" s="11">
        <v>0.54</v>
      </c>
      <c r="D118" s="11">
        <v>0.28000000000000003</v>
      </c>
      <c r="E118" s="11">
        <v>1.9</v>
      </c>
      <c r="F118" s="11">
        <v>7.6999999999999999E-2</v>
      </c>
      <c r="G118" s="11">
        <v>11</v>
      </c>
      <c r="H118" s="11">
        <v>40</v>
      </c>
      <c r="I118" s="11">
        <v>0.99780000000000002</v>
      </c>
      <c r="J118" s="11">
        <v>3.39</v>
      </c>
      <c r="K118" s="11">
        <v>0.61</v>
      </c>
      <c r="L118" s="11">
        <v>10</v>
      </c>
      <c r="M118" s="64">
        <v>6</v>
      </c>
    </row>
    <row r="119" spans="1:13" x14ac:dyDescent="0.25">
      <c r="A119" s="63">
        <v>118</v>
      </c>
      <c r="B119" s="11">
        <v>7.8</v>
      </c>
      <c r="C119" s="11">
        <v>0.56000000000000005</v>
      </c>
      <c r="D119" s="11">
        <v>0.12</v>
      </c>
      <c r="E119" s="11">
        <v>2</v>
      </c>
      <c r="F119" s="11">
        <v>8.1999999999999906E-2</v>
      </c>
      <c r="G119" s="11">
        <v>7</v>
      </c>
      <c r="H119" s="11">
        <v>28</v>
      </c>
      <c r="I119" s="11">
        <v>0.997</v>
      </c>
      <c r="J119" s="11">
        <v>3.37</v>
      </c>
      <c r="K119" s="11">
        <v>0.5</v>
      </c>
      <c r="L119" s="11">
        <v>9.4</v>
      </c>
      <c r="M119" s="64">
        <v>6</v>
      </c>
    </row>
    <row r="120" spans="1:13" x14ac:dyDescent="0.25">
      <c r="A120" s="63">
        <v>119</v>
      </c>
      <c r="B120" s="11">
        <v>8.8000000000000007</v>
      </c>
      <c r="C120" s="11">
        <v>0.55000000000000004</v>
      </c>
      <c r="D120" s="11">
        <v>0.04</v>
      </c>
      <c r="E120" s="11">
        <v>2.2000000000000002</v>
      </c>
      <c r="F120" s="11">
        <v>0.11899999999999999</v>
      </c>
      <c r="G120" s="11">
        <v>14</v>
      </c>
      <c r="H120" s="11">
        <v>56</v>
      </c>
      <c r="I120" s="11">
        <v>0.99619999999999997</v>
      </c>
      <c r="J120" s="11">
        <v>3.21</v>
      </c>
      <c r="K120" s="11">
        <v>0.6</v>
      </c>
      <c r="L120" s="11">
        <v>10.9</v>
      </c>
      <c r="M120" s="64">
        <v>6</v>
      </c>
    </row>
    <row r="121" spans="1:13" x14ac:dyDescent="0.25">
      <c r="A121" s="63">
        <v>120</v>
      </c>
      <c r="B121" s="11">
        <v>7</v>
      </c>
      <c r="C121" s="11">
        <v>0.69</v>
      </c>
      <c r="D121" s="11">
        <v>0.08</v>
      </c>
      <c r="E121" s="11">
        <v>1.8</v>
      </c>
      <c r="F121" s="11">
        <v>9.6999999999999906E-2</v>
      </c>
      <c r="G121" s="11">
        <v>22</v>
      </c>
      <c r="H121" s="11">
        <v>89</v>
      </c>
      <c r="I121" s="11">
        <v>0.99590000000000001</v>
      </c>
      <c r="J121" s="11">
        <v>3.34</v>
      </c>
      <c r="K121" s="11">
        <v>0.54</v>
      </c>
      <c r="L121" s="11">
        <v>9.1999999999999993</v>
      </c>
      <c r="M121" s="64">
        <v>6</v>
      </c>
    </row>
    <row r="122" spans="1:13" hidden="1" x14ac:dyDescent="0.25">
      <c r="A122" s="63">
        <v>121</v>
      </c>
      <c r="B122" s="11">
        <v>7.3</v>
      </c>
      <c r="C122" s="11">
        <v>1.07</v>
      </c>
      <c r="D122" s="11">
        <v>0.09</v>
      </c>
      <c r="E122" s="11">
        <v>1.7</v>
      </c>
      <c r="F122" s="11">
        <v>0.17799999999999999</v>
      </c>
      <c r="G122" s="11">
        <v>10</v>
      </c>
      <c r="H122" s="11">
        <v>89</v>
      </c>
      <c r="I122" s="11">
        <v>0.99619999999999997</v>
      </c>
      <c r="J122" s="11">
        <v>3.3</v>
      </c>
      <c r="K122" s="11">
        <v>0.56999999999999995</v>
      </c>
      <c r="L122" s="11">
        <v>9</v>
      </c>
      <c r="M122" s="64">
        <v>5</v>
      </c>
    </row>
    <row r="123" spans="1:13" x14ac:dyDescent="0.25">
      <c r="A123" s="63">
        <v>122</v>
      </c>
      <c r="B123" s="11">
        <v>8.8000000000000007</v>
      </c>
      <c r="C123" s="11">
        <v>0.55000000000000004</v>
      </c>
      <c r="D123" s="11">
        <v>0.04</v>
      </c>
      <c r="E123" s="11">
        <v>2.2000000000000002</v>
      </c>
      <c r="F123" s="11">
        <v>0.11899999999999999</v>
      </c>
      <c r="G123" s="11">
        <v>14</v>
      </c>
      <c r="H123" s="11">
        <v>56</v>
      </c>
      <c r="I123" s="11">
        <v>0.99619999999999997</v>
      </c>
      <c r="J123" s="11">
        <v>3.21</v>
      </c>
      <c r="K123" s="11">
        <v>0.6</v>
      </c>
      <c r="L123" s="11">
        <v>10.9</v>
      </c>
      <c r="M123" s="64">
        <v>6</v>
      </c>
    </row>
    <row r="124" spans="1:13" hidden="1" x14ac:dyDescent="0.25">
      <c r="A124" s="63">
        <v>123</v>
      </c>
      <c r="B124" s="11">
        <v>7.3</v>
      </c>
      <c r="C124" s="11">
        <v>0.69499999999999995</v>
      </c>
      <c r="D124" s="11">
        <v>0</v>
      </c>
      <c r="E124" s="11">
        <v>2.5</v>
      </c>
      <c r="F124" s="11">
        <v>7.4999999999999997E-2</v>
      </c>
      <c r="G124" s="11">
        <v>3</v>
      </c>
      <c r="H124" s="11">
        <v>13</v>
      </c>
      <c r="I124" s="11">
        <v>0.998</v>
      </c>
      <c r="J124" s="11">
        <v>3.49</v>
      </c>
      <c r="K124" s="11">
        <v>0.52</v>
      </c>
      <c r="L124" s="11">
        <v>9.1999999999999993</v>
      </c>
      <c r="M124" s="64">
        <v>5</v>
      </c>
    </row>
    <row r="125" spans="1:13" hidden="1" x14ac:dyDescent="0.25">
      <c r="A125" s="63">
        <v>124</v>
      </c>
      <c r="B125" s="11">
        <v>8</v>
      </c>
      <c r="C125" s="11">
        <v>0.71</v>
      </c>
      <c r="D125" s="11">
        <v>0</v>
      </c>
      <c r="E125" s="11">
        <v>2.6</v>
      </c>
      <c r="F125" s="11">
        <v>0.08</v>
      </c>
      <c r="G125" s="11">
        <v>11</v>
      </c>
      <c r="H125" s="11">
        <v>34</v>
      </c>
      <c r="I125" s="11">
        <v>0.99760000000000004</v>
      </c>
      <c r="J125" s="11">
        <v>3.44</v>
      </c>
      <c r="K125" s="11">
        <v>0.53</v>
      </c>
      <c r="L125" s="11">
        <v>9.5</v>
      </c>
      <c r="M125" s="64">
        <v>5</v>
      </c>
    </row>
    <row r="126" spans="1:13" hidden="1" x14ac:dyDescent="0.25">
      <c r="A126" s="63">
        <v>125</v>
      </c>
      <c r="B126" s="11">
        <v>7.8</v>
      </c>
      <c r="C126" s="11">
        <v>0.5</v>
      </c>
      <c r="D126" s="11">
        <v>0.17</v>
      </c>
      <c r="E126" s="11">
        <v>1.6</v>
      </c>
      <c r="F126" s="11">
        <v>8.1999999999999906E-2</v>
      </c>
      <c r="G126" s="11">
        <v>21</v>
      </c>
      <c r="H126" s="11">
        <v>102</v>
      </c>
      <c r="I126" s="11">
        <v>0.996</v>
      </c>
      <c r="J126" s="11">
        <v>3.39</v>
      </c>
      <c r="K126" s="11">
        <v>0.48</v>
      </c>
      <c r="L126" s="11">
        <v>9.5</v>
      </c>
      <c r="M126" s="64">
        <v>5</v>
      </c>
    </row>
    <row r="127" spans="1:13" hidden="1" x14ac:dyDescent="0.25">
      <c r="A127" s="63">
        <v>126</v>
      </c>
      <c r="B127" s="11">
        <v>9</v>
      </c>
      <c r="C127" s="11">
        <v>0.62</v>
      </c>
      <c r="D127" s="11">
        <v>0.04</v>
      </c>
      <c r="E127" s="11">
        <v>1.9</v>
      </c>
      <c r="F127" s="11">
        <v>0.14599999999999999</v>
      </c>
      <c r="G127" s="11">
        <v>27</v>
      </c>
      <c r="H127" s="11">
        <v>90</v>
      </c>
      <c r="I127" s="11">
        <v>0.99839999999999995</v>
      </c>
      <c r="J127" s="11">
        <v>3.16</v>
      </c>
      <c r="K127" s="11">
        <v>0.7</v>
      </c>
      <c r="L127" s="11">
        <v>9.4</v>
      </c>
      <c r="M127" s="64">
        <v>5</v>
      </c>
    </row>
    <row r="128" spans="1:13" hidden="1" x14ac:dyDescent="0.25">
      <c r="A128" s="63">
        <v>127</v>
      </c>
      <c r="B128" s="11">
        <v>8.1999999999999993</v>
      </c>
      <c r="C128" s="11">
        <v>1.33</v>
      </c>
      <c r="D128" s="11">
        <v>0</v>
      </c>
      <c r="E128" s="11">
        <v>1.7</v>
      </c>
      <c r="F128" s="11">
        <v>8.1000000000000003E-2</v>
      </c>
      <c r="G128" s="11">
        <v>3</v>
      </c>
      <c r="H128" s="11">
        <v>12</v>
      </c>
      <c r="I128" s="11">
        <v>0.99639999999999995</v>
      </c>
      <c r="J128" s="11">
        <v>3.53</v>
      </c>
      <c r="K128" s="11">
        <v>0.49</v>
      </c>
      <c r="L128" s="11">
        <v>10.9</v>
      </c>
      <c r="M128" s="64">
        <v>5</v>
      </c>
    </row>
    <row r="129" spans="1:13" hidden="1" x14ac:dyDescent="0.25">
      <c r="A129" s="63">
        <v>128</v>
      </c>
      <c r="B129" s="11">
        <v>8.1</v>
      </c>
      <c r="C129" s="11">
        <v>1.33</v>
      </c>
      <c r="D129" s="11">
        <v>0</v>
      </c>
      <c r="E129" s="11">
        <v>1.8</v>
      </c>
      <c r="F129" s="11">
        <v>8.1999999999999906E-2</v>
      </c>
      <c r="G129" s="11">
        <v>3</v>
      </c>
      <c r="H129" s="11">
        <v>12</v>
      </c>
      <c r="I129" s="11">
        <v>0.99639999999999995</v>
      </c>
      <c r="J129" s="11">
        <v>3.54</v>
      </c>
      <c r="K129" s="11">
        <v>0.48</v>
      </c>
      <c r="L129" s="11">
        <v>10.9</v>
      </c>
      <c r="M129" s="64">
        <v>5</v>
      </c>
    </row>
    <row r="130" spans="1:13" x14ac:dyDescent="0.25">
      <c r="A130" s="63">
        <v>129</v>
      </c>
      <c r="B130" s="11">
        <v>8</v>
      </c>
      <c r="C130" s="11">
        <v>0.59</v>
      </c>
      <c r="D130" s="11">
        <v>0.16</v>
      </c>
      <c r="E130" s="11">
        <v>1.8</v>
      </c>
      <c r="F130" s="11">
        <v>6.5000000000000002E-2</v>
      </c>
      <c r="G130" s="11">
        <v>3</v>
      </c>
      <c r="H130" s="11">
        <v>16</v>
      </c>
      <c r="I130" s="11">
        <v>0.99619999999999997</v>
      </c>
      <c r="J130" s="11">
        <v>3.42</v>
      </c>
      <c r="K130" s="11">
        <v>0.92</v>
      </c>
      <c r="L130" s="11">
        <v>10.5</v>
      </c>
      <c r="M130" s="64">
        <v>7</v>
      </c>
    </row>
    <row r="131" spans="1:13" hidden="1" x14ac:dyDescent="0.25">
      <c r="A131" s="63">
        <v>130</v>
      </c>
      <c r="B131" s="11">
        <v>6.1</v>
      </c>
      <c r="C131" s="11">
        <v>0.38</v>
      </c>
      <c r="D131" s="11">
        <v>0.15</v>
      </c>
      <c r="E131" s="11">
        <v>1.8</v>
      </c>
      <c r="F131" s="11">
        <v>7.1999999999999995E-2</v>
      </c>
      <c r="G131" s="11">
        <v>6</v>
      </c>
      <c r="H131" s="11">
        <v>19</v>
      </c>
      <c r="I131" s="11">
        <v>0.99550000000000005</v>
      </c>
      <c r="J131" s="11">
        <v>3.42</v>
      </c>
      <c r="K131" s="11">
        <v>0.56999999999999995</v>
      </c>
      <c r="L131" s="11">
        <v>9.4</v>
      </c>
      <c r="M131" s="64">
        <v>5</v>
      </c>
    </row>
    <row r="132" spans="1:13" hidden="1" x14ac:dyDescent="0.25">
      <c r="A132" s="63">
        <v>131</v>
      </c>
      <c r="B132" s="11">
        <v>8</v>
      </c>
      <c r="C132" s="11">
        <v>0.745</v>
      </c>
      <c r="D132" s="11">
        <v>0.56000000000000005</v>
      </c>
      <c r="E132" s="11">
        <v>2</v>
      </c>
      <c r="F132" s="11">
        <v>0.11799999999999999</v>
      </c>
      <c r="G132" s="11">
        <v>30</v>
      </c>
      <c r="H132" s="11">
        <v>134</v>
      </c>
      <c r="I132" s="11">
        <v>0.99680000000000002</v>
      </c>
      <c r="J132" s="11">
        <v>3.24</v>
      </c>
      <c r="K132" s="11">
        <v>0.66</v>
      </c>
      <c r="L132" s="11">
        <v>9.4</v>
      </c>
      <c r="M132" s="64">
        <v>5</v>
      </c>
    </row>
    <row r="133" spans="1:13" hidden="1" x14ac:dyDescent="0.25">
      <c r="A133" s="63">
        <v>132</v>
      </c>
      <c r="B133" s="11">
        <v>5.6</v>
      </c>
      <c r="C133" s="11">
        <v>0.5</v>
      </c>
      <c r="D133" s="11">
        <v>0.09</v>
      </c>
      <c r="E133" s="11">
        <v>2.2999999999999998</v>
      </c>
      <c r="F133" s="11">
        <v>4.9000000000000002E-2</v>
      </c>
      <c r="G133" s="11">
        <v>17</v>
      </c>
      <c r="H133" s="11">
        <v>99</v>
      </c>
      <c r="I133" s="11">
        <v>0.99370000000000003</v>
      </c>
      <c r="J133" s="11">
        <v>3.63</v>
      </c>
      <c r="K133" s="11">
        <v>0.63</v>
      </c>
      <c r="L133" s="11">
        <v>13</v>
      </c>
      <c r="M133" s="64">
        <v>5</v>
      </c>
    </row>
    <row r="134" spans="1:13" hidden="1" x14ac:dyDescent="0.25">
      <c r="A134" s="63">
        <v>133</v>
      </c>
      <c r="B134" s="11">
        <v>5.6</v>
      </c>
      <c r="C134" s="11">
        <v>0.5</v>
      </c>
      <c r="D134" s="11">
        <v>0.09</v>
      </c>
      <c r="E134" s="11">
        <v>2.2999999999999998</v>
      </c>
      <c r="F134" s="11">
        <v>4.9000000000000002E-2</v>
      </c>
      <c r="G134" s="11">
        <v>17</v>
      </c>
      <c r="H134" s="11">
        <v>99</v>
      </c>
      <c r="I134" s="11">
        <v>0.99370000000000003</v>
      </c>
      <c r="J134" s="11">
        <v>3.63</v>
      </c>
      <c r="K134" s="11">
        <v>0.63</v>
      </c>
      <c r="L134" s="11">
        <v>13</v>
      </c>
      <c r="M134" s="64">
        <v>5</v>
      </c>
    </row>
    <row r="135" spans="1:13" x14ac:dyDescent="0.25">
      <c r="A135" s="63">
        <v>134</v>
      </c>
      <c r="B135" s="11">
        <v>6.6</v>
      </c>
      <c r="C135" s="11">
        <v>0.5</v>
      </c>
      <c r="D135" s="11">
        <v>0.01</v>
      </c>
      <c r="E135" s="11">
        <v>1.5</v>
      </c>
      <c r="F135" s="11">
        <v>0.06</v>
      </c>
      <c r="G135" s="11">
        <v>17</v>
      </c>
      <c r="H135" s="11">
        <v>26</v>
      </c>
      <c r="I135" s="11">
        <v>0.99519999999999997</v>
      </c>
      <c r="J135" s="11">
        <v>3.4</v>
      </c>
      <c r="K135" s="11">
        <v>0.57999999999999996</v>
      </c>
      <c r="L135" s="11">
        <v>9.8000000000000007</v>
      </c>
      <c r="M135" s="64">
        <v>6</v>
      </c>
    </row>
    <row r="136" spans="1:13" x14ac:dyDescent="0.25">
      <c r="A136" s="63">
        <v>135</v>
      </c>
      <c r="B136" s="11">
        <v>7.9</v>
      </c>
      <c r="C136" s="11">
        <v>1.04</v>
      </c>
      <c r="D136" s="11">
        <v>0.05</v>
      </c>
      <c r="E136" s="11">
        <v>2.2000000000000002</v>
      </c>
      <c r="F136" s="11">
        <v>8.4000000000000005E-2</v>
      </c>
      <c r="G136" s="11">
        <v>13</v>
      </c>
      <c r="H136" s="11">
        <v>29</v>
      </c>
      <c r="I136" s="11">
        <v>0.99590000000000001</v>
      </c>
      <c r="J136" s="11">
        <v>3.22</v>
      </c>
      <c r="K136" s="11">
        <v>0.55000000000000004</v>
      </c>
      <c r="L136" s="11">
        <v>9.9</v>
      </c>
      <c r="M136" s="64">
        <v>6</v>
      </c>
    </row>
    <row r="137" spans="1:13" hidden="1" x14ac:dyDescent="0.25">
      <c r="A137" s="63">
        <v>136</v>
      </c>
      <c r="B137" s="11">
        <v>8.4</v>
      </c>
      <c r="C137" s="11">
        <v>0.745</v>
      </c>
      <c r="D137" s="11">
        <v>0.11</v>
      </c>
      <c r="E137" s="11">
        <v>1.9</v>
      </c>
      <c r="F137" s="11">
        <v>0.09</v>
      </c>
      <c r="G137" s="11">
        <v>16</v>
      </c>
      <c r="H137" s="11">
        <v>63</v>
      </c>
      <c r="I137" s="11">
        <v>0.99650000000000005</v>
      </c>
      <c r="J137" s="11">
        <v>3.19</v>
      </c>
      <c r="K137" s="11">
        <v>0.82</v>
      </c>
      <c r="L137" s="11">
        <v>9.6</v>
      </c>
      <c r="M137" s="64">
        <v>5</v>
      </c>
    </row>
    <row r="138" spans="1:13" hidden="1" x14ac:dyDescent="0.25">
      <c r="A138" s="63">
        <v>137</v>
      </c>
      <c r="B138" s="11">
        <v>8.3000000000000007</v>
      </c>
      <c r="C138" s="11">
        <v>0.71499999999999997</v>
      </c>
      <c r="D138" s="11">
        <v>0.15</v>
      </c>
      <c r="E138" s="11">
        <v>1.8</v>
      </c>
      <c r="F138" s="11">
        <v>8.8999999999999996E-2</v>
      </c>
      <c r="G138" s="11">
        <v>10</v>
      </c>
      <c r="H138" s="11">
        <v>52</v>
      </c>
      <c r="I138" s="11">
        <v>0.99680000000000002</v>
      </c>
      <c r="J138" s="11">
        <v>3.23</v>
      </c>
      <c r="K138" s="11">
        <v>0.77</v>
      </c>
      <c r="L138" s="11">
        <v>9.5</v>
      </c>
      <c r="M138" s="64">
        <v>5</v>
      </c>
    </row>
    <row r="139" spans="1:13" hidden="1" x14ac:dyDescent="0.25">
      <c r="A139" s="63">
        <v>138</v>
      </c>
      <c r="B139" s="11">
        <v>7.2</v>
      </c>
      <c r="C139" s="11">
        <v>0.41499999999999998</v>
      </c>
      <c r="D139" s="11">
        <v>0.36</v>
      </c>
      <c r="E139" s="11">
        <v>2</v>
      </c>
      <c r="F139" s="11">
        <v>8.1000000000000003E-2</v>
      </c>
      <c r="G139" s="11">
        <v>13</v>
      </c>
      <c r="H139" s="11">
        <v>45</v>
      </c>
      <c r="I139" s="11">
        <v>0.99719999999999998</v>
      </c>
      <c r="J139" s="11">
        <v>3.48</v>
      </c>
      <c r="K139" s="11">
        <v>0.64</v>
      </c>
      <c r="L139" s="11">
        <v>9.1999999999999993</v>
      </c>
      <c r="M139" s="64">
        <v>5</v>
      </c>
    </row>
    <row r="140" spans="1:13" hidden="1" x14ac:dyDescent="0.25">
      <c r="A140" s="63">
        <v>139</v>
      </c>
      <c r="B140" s="11">
        <v>7.8</v>
      </c>
      <c r="C140" s="11">
        <v>0.56000000000000005</v>
      </c>
      <c r="D140" s="11">
        <v>0.19</v>
      </c>
      <c r="E140" s="11">
        <v>2.1</v>
      </c>
      <c r="F140" s="11">
        <v>8.1000000000000003E-2</v>
      </c>
      <c r="G140" s="11">
        <v>15</v>
      </c>
      <c r="H140" s="11">
        <v>105</v>
      </c>
      <c r="I140" s="11">
        <v>0.99619999999999997</v>
      </c>
      <c r="J140" s="11">
        <v>3.33</v>
      </c>
      <c r="K140" s="11">
        <v>0.54</v>
      </c>
      <c r="L140" s="11">
        <v>9.5</v>
      </c>
      <c r="M140" s="64">
        <v>5</v>
      </c>
    </row>
    <row r="141" spans="1:13" hidden="1" x14ac:dyDescent="0.25">
      <c r="A141" s="63">
        <v>140</v>
      </c>
      <c r="B141" s="11">
        <v>7.8</v>
      </c>
      <c r="C141" s="11">
        <v>0.56000000000000005</v>
      </c>
      <c r="D141" s="11">
        <v>0.19</v>
      </c>
      <c r="E141" s="11">
        <v>2</v>
      </c>
      <c r="F141" s="11">
        <v>8.1000000000000003E-2</v>
      </c>
      <c r="G141" s="11">
        <v>17</v>
      </c>
      <c r="H141" s="11">
        <v>108</v>
      </c>
      <c r="I141" s="11">
        <v>0.99619999999999997</v>
      </c>
      <c r="J141" s="11">
        <v>3.32</v>
      </c>
      <c r="K141" s="11">
        <v>0.54</v>
      </c>
      <c r="L141" s="11">
        <v>9.5</v>
      </c>
      <c r="M141" s="64">
        <v>5</v>
      </c>
    </row>
    <row r="142" spans="1:13" hidden="1" x14ac:dyDescent="0.25">
      <c r="A142" s="63">
        <v>141</v>
      </c>
      <c r="B142" s="11">
        <v>8.4</v>
      </c>
      <c r="C142" s="11">
        <v>0.745</v>
      </c>
      <c r="D142" s="11">
        <v>0.11</v>
      </c>
      <c r="E142" s="11">
        <v>1.9</v>
      </c>
      <c r="F142" s="11">
        <v>0.09</v>
      </c>
      <c r="G142" s="11">
        <v>16</v>
      </c>
      <c r="H142" s="11">
        <v>63</v>
      </c>
      <c r="I142" s="11">
        <v>0.99650000000000005</v>
      </c>
      <c r="J142" s="11">
        <v>3.19</v>
      </c>
      <c r="K142" s="11">
        <v>0.82</v>
      </c>
      <c r="L142" s="11">
        <v>9.6</v>
      </c>
      <c r="M142" s="64">
        <v>5</v>
      </c>
    </row>
    <row r="143" spans="1:13" hidden="1" x14ac:dyDescent="0.25">
      <c r="A143" s="63">
        <v>142</v>
      </c>
      <c r="B143" s="11">
        <v>8.3000000000000007</v>
      </c>
      <c r="C143" s="11">
        <v>0.71499999999999997</v>
      </c>
      <c r="D143" s="11">
        <v>0.15</v>
      </c>
      <c r="E143" s="11">
        <v>1.8</v>
      </c>
      <c r="F143" s="11">
        <v>8.8999999999999996E-2</v>
      </c>
      <c r="G143" s="11">
        <v>10</v>
      </c>
      <c r="H143" s="11">
        <v>52</v>
      </c>
      <c r="I143" s="11">
        <v>0.99680000000000002</v>
      </c>
      <c r="J143" s="11">
        <v>3.23</v>
      </c>
      <c r="K143" s="11">
        <v>0.77</v>
      </c>
      <c r="L143" s="11">
        <v>9.5</v>
      </c>
      <c r="M143" s="64">
        <v>5</v>
      </c>
    </row>
    <row r="144" spans="1:13" x14ac:dyDescent="0.25">
      <c r="A144" s="63">
        <v>143</v>
      </c>
      <c r="B144" s="11">
        <v>5.2</v>
      </c>
      <c r="C144" s="11">
        <v>0.34</v>
      </c>
      <c r="D144" s="11">
        <v>0</v>
      </c>
      <c r="E144" s="11">
        <v>1.8</v>
      </c>
      <c r="F144" s="11">
        <v>0.05</v>
      </c>
      <c r="G144" s="11">
        <v>27</v>
      </c>
      <c r="H144" s="11">
        <v>63</v>
      </c>
      <c r="I144" s="11">
        <v>0.99160000000000004</v>
      </c>
      <c r="J144" s="11">
        <v>3.68</v>
      </c>
      <c r="K144" s="11">
        <v>0.79</v>
      </c>
      <c r="L144" s="11">
        <v>14</v>
      </c>
      <c r="M144" s="64">
        <v>6</v>
      </c>
    </row>
    <row r="145" spans="1:13" hidden="1" x14ac:dyDescent="0.25">
      <c r="A145" s="63">
        <v>144</v>
      </c>
      <c r="B145" s="11">
        <v>6.3</v>
      </c>
      <c r="C145" s="11">
        <v>0.39</v>
      </c>
      <c r="D145" s="11">
        <v>0.08</v>
      </c>
      <c r="E145" s="11">
        <v>1.7</v>
      </c>
      <c r="F145" s="11">
        <v>6.6000000000000003E-2</v>
      </c>
      <c r="G145" s="11">
        <v>3</v>
      </c>
      <c r="H145" s="11">
        <v>20</v>
      </c>
      <c r="I145" s="11">
        <v>0.99539999999999995</v>
      </c>
      <c r="J145" s="11">
        <v>3.34</v>
      </c>
      <c r="K145" s="11">
        <v>0.57999999999999996</v>
      </c>
      <c r="L145" s="11">
        <v>9.4</v>
      </c>
      <c r="M145" s="64">
        <v>5</v>
      </c>
    </row>
    <row r="146" spans="1:13" x14ac:dyDescent="0.25">
      <c r="A146" s="63">
        <v>145</v>
      </c>
      <c r="B146" s="11">
        <v>5.2</v>
      </c>
      <c r="C146" s="11">
        <v>0.34</v>
      </c>
      <c r="D146" s="11">
        <v>0</v>
      </c>
      <c r="E146" s="11">
        <v>1.8</v>
      </c>
      <c r="F146" s="11">
        <v>0.05</v>
      </c>
      <c r="G146" s="11">
        <v>27</v>
      </c>
      <c r="H146" s="11">
        <v>63</v>
      </c>
      <c r="I146" s="11">
        <v>0.99160000000000004</v>
      </c>
      <c r="J146" s="11">
        <v>3.68</v>
      </c>
      <c r="K146" s="11">
        <v>0.79</v>
      </c>
      <c r="L146" s="11">
        <v>14</v>
      </c>
      <c r="M146" s="64">
        <v>6</v>
      </c>
    </row>
    <row r="147" spans="1:13" hidden="1" x14ac:dyDescent="0.25">
      <c r="A147" s="63">
        <v>146</v>
      </c>
      <c r="B147" s="11">
        <v>8.1</v>
      </c>
      <c r="C147" s="11">
        <v>0.67</v>
      </c>
      <c r="D147" s="11">
        <v>0.55000000000000004</v>
      </c>
      <c r="E147" s="11">
        <v>1.8</v>
      </c>
      <c r="F147" s="11">
        <v>0.11699999999999899</v>
      </c>
      <c r="G147" s="11">
        <v>32</v>
      </c>
      <c r="H147" s="11">
        <v>141</v>
      </c>
      <c r="I147" s="11">
        <v>0.99680000000000002</v>
      </c>
      <c r="J147" s="11">
        <v>3.17</v>
      </c>
      <c r="K147" s="11">
        <v>0.62</v>
      </c>
      <c r="L147" s="11">
        <v>9.4</v>
      </c>
      <c r="M147" s="64">
        <v>5</v>
      </c>
    </row>
    <row r="148" spans="1:13" hidden="1" x14ac:dyDescent="0.25">
      <c r="A148" s="63">
        <v>147</v>
      </c>
      <c r="B148" s="11">
        <v>5.8</v>
      </c>
      <c r="C148" s="11">
        <v>0.68</v>
      </c>
      <c r="D148" s="11">
        <v>0.02</v>
      </c>
      <c r="E148" s="11">
        <v>1.8</v>
      </c>
      <c r="F148" s="11">
        <v>8.6999999999999994E-2</v>
      </c>
      <c r="G148" s="11">
        <v>21</v>
      </c>
      <c r="H148" s="11">
        <v>94</v>
      </c>
      <c r="I148" s="11">
        <v>0.99439999999999995</v>
      </c>
      <c r="J148" s="11">
        <v>3.54</v>
      </c>
      <c r="K148" s="11">
        <v>0.52</v>
      </c>
      <c r="L148" s="11">
        <v>10</v>
      </c>
      <c r="M148" s="64">
        <v>5</v>
      </c>
    </row>
    <row r="149" spans="1:13" hidden="1" x14ac:dyDescent="0.25">
      <c r="A149" s="63">
        <v>148</v>
      </c>
      <c r="B149" s="11">
        <v>7.6</v>
      </c>
      <c r="C149" s="11">
        <v>0.49</v>
      </c>
      <c r="D149" s="11">
        <v>0.26</v>
      </c>
      <c r="E149" s="11">
        <v>1.6</v>
      </c>
      <c r="F149" s="11">
        <v>0.23599999999999999</v>
      </c>
      <c r="G149" s="11">
        <v>10</v>
      </c>
      <c r="H149" s="11">
        <v>88</v>
      </c>
      <c r="I149" s="11">
        <v>0.99680000000000002</v>
      </c>
      <c r="J149" s="11">
        <v>3.11</v>
      </c>
      <c r="K149" s="11">
        <v>0.8</v>
      </c>
      <c r="L149" s="11">
        <v>9.3000000000000007</v>
      </c>
      <c r="M149" s="64">
        <v>5</v>
      </c>
    </row>
    <row r="150" spans="1:13" x14ac:dyDescent="0.25">
      <c r="A150" s="63">
        <v>149</v>
      </c>
      <c r="B150" s="11">
        <v>6.9</v>
      </c>
      <c r="C150" s="11">
        <v>0.49</v>
      </c>
      <c r="D150" s="11">
        <v>0.1</v>
      </c>
      <c r="E150" s="11">
        <v>2.2999999999999998</v>
      </c>
      <c r="F150" s="11">
        <v>7.3999999999999996E-2</v>
      </c>
      <c r="G150" s="11">
        <v>12</v>
      </c>
      <c r="H150" s="11">
        <v>30</v>
      </c>
      <c r="I150" s="11">
        <v>0.99590000000000001</v>
      </c>
      <c r="J150" s="11">
        <v>3.42</v>
      </c>
      <c r="K150" s="11">
        <v>0.57999999999999996</v>
      </c>
      <c r="L150" s="11">
        <v>10.199999999999999</v>
      </c>
      <c r="M150" s="64">
        <v>6</v>
      </c>
    </row>
    <row r="151" spans="1:13" x14ac:dyDescent="0.25">
      <c r="A151" s="63">
        <v>150</v>
      </c>
      <c r="B151" s="11">
        <v>8.1999999999999993</v>
      </c>
      <c r="C151" s="11">
        <v>0.4</v>
      </c>
      <c r="D151" s="11">
        <v>0.44</v>
      </c>
      <c r="E151" s="11">
        <v>2.8</v>
      </c>
      <c r="F151" s="11">
        <v>8.8999999999999996E-2</v>
      </c>
      <c r="G151" s="11">
        <v>11</v>
      </c>
      <c r="H151" s="11">
        <v>43</v>
      </c>
      <c r="I151" s="11">
        <v>0.99750000000000005</v>
      </c>
      <c r="J151" s="11">
        <v>3.53</v>
      </c>
      <c r="K151" s="11">
        <v>0.61</v>
      </c>
      <c r="L151" s="11">
        <v>10.5</v>
      </c>
      <c r="M151" s="64">
        <v>6</v>
      </c>
    </row>
    <row r="152" spans="1:13" x14ac:dyDescent="0.25">
      <c r="A152" s="63">
        <v>151</v>
      </c>
      <c r="B152" s="11">
        <v>7.3</v>
      </c>
      <c r="C152" s="11">
        <v>0.33</v>
      </c>
      <c r="D152" s="11">
        <v>0.47</v>
      </c>
      <c r="E152" s="11">
        <v>2.1</v>
      </c>
      <c r="F152" s="11">
        <v>7.6999999999999999E-2</v>
      </c>
      <c r="G152" s="11">
        <v>5</v>
      </c>
      <c r="H152" s="11">
        <v>11</v>
      </c>
      <c r="I152" s="11">
        <v>0.99580000000000002</v>
      </c>
      <c r="J152" s="11">
        <v>3.33</v>
      </c>
      <c r="K152" s="11">
        <v>0.53</v>
      </c>
      <c r="L152" s="11">
        <v>10.3</v>
      </c>
      <c r="M152" s="64">
        <v>6</v>
      </c>
    </row>
    <row r="153" spans="1:13" hidden="1" x14ac:dyDescent="0.25">
      <c r="A153" s="63">
        <v>152</v>
      </c>
      <c r="B153" s="11">
        <v>9.1999999999999993</v>
      </c>
      <c r="C153" s="11">
        <v>0.52</v>
      </c>
      <c r="D153" s="11">
        <v>1</v>
      </c>
      <c r="E153" s="11">
        <v>3.4</v>
      </c>
      <c r="F153" s="11">
        <v>0.61</v>
      </c>
      <c r="G153" s="11">
        <v>32</v>
      </c>
      <c r="H153" s="11">
        <v>69</v>
      </c>
      <c r="I153" s="11">
        <v>0.99960000000000004</v>
      </c>
      <c r="J153" s="11">
        <v>2.74</v>
      </c>
      <c r="K153" s="11">
        <v>2</v>
      </c>
      <c r="L153" s="11">
        <v>9.4</v>
      </c>
      <c r="M153" s="64">
        <v>4</v>
      </c>
    </row>
    <row r="154" spans="1:13" hidden="1" x14ac:dyDescent="0.25">
      <c r="A154" s="63">
        <v>153</v>
      </c>
      <c r="B154" s="11">
        <v>7.5</v>
      </c>
      <c r="C154" s="11">
        <v>0.6</v>
      </c>
      <c r="D154" s="11">
        <v>0.03</v>
      </c>
      <c r="E154" s="11">
        <v>1.8</v>
      </c>
      <c r="F154" s="11">
        <v>9.5000000000000001E-2</v>
      </c>
      <c r="G154" s="11">
        <v>25</v>
      </c>
      <c r="H154" s="11">
        <v>99</v>
      </c>
      <c r="I154" s="11">
        <v>0.995</v>
      </c>
      <c r="J154" s="11">
        <v>3.35</v>
      </c>
      <c r="K154" s="11">
        <v>0.54</v>
      </c>
      <c r="L154" s="11">
        <v>10.1</v>
      </c>
      <c r="M154" s="64">
        <v>5</v>
      </c>
    </row>
    <row r="155" spans="1:13" hidden="1" x14ac:dyDescent="0.25">
      <c r="A155" s="63">
        <v>154</v>
      </c>
      <c r="B155" s="11">
        <v>7.5</v>
      </c>
      <c r="C155" s="11">
        <v>0.6</v>
      </c>
      <c r="D155" s="11">
        <v>0.03</v>
      </c>
      <c r="E155" s="11">
        <v>1.8</v>
      </c>
      <c r="F155" s="11">
        <v>9.5000000000000001E-2</v>
      </c>
      <c r="G155" s="11">
        <v>25</v>
      </c>
      <c r="H155" s="11">
        <v>99</v>
      </c>
      <c r="I155" s="11">
        <v>0.995</v>
      </c>
      <c r="J155" s="11">
        <v>3.35</v>
      </c>
      <c r="K155" s="11">
        <v>0.54</v>
      </c>
      <c r="L155" s="11">
        <v>10.1</v>
      </c>
      <c r="M155" s="64">
        <v>5</v>
      </c>
    </row>
    <row r="156" spans="1:13" hidden="1" x14ac:dyDescent="0.25">
      <c r="A156" s="63">
        <v>155</v>
      </c>
      <c r="B156" s="11">
        <v>7.1</v>
      </c>
      <c r="C156" s="11">
        <v>0.43</v>
      </c>
      <c r="D156" s="11">
        <v>0.42</v>
      </c>
      <c r="E156" s="11">
        <v>5.5</v>
      </c>
      <c r="F156" s="11">
        <v>7.0000000000000007E-2</v>
      </c>
      <c r="G156" s="11">
        <v>29</v>
      </c>
      <c r="H156" s="11">
        <v>129</v>
      </c>
      <c r="I156" s="11">
        <v>0.99729999999999996</v>
      </c>
      <c r="J156" s="11">
        <v>3.42</v>
      </c>
      <c r="K156" s="11">
        <v>0.72</v>
      </c>
      <c r="L156" s="11">
        <v>10.5</v>
      </c>
      <c r="M156" s="64">
        <v>5</v>
      </c>
    </row>
    <row r="157" spans="1:13" hidden="1" x14ac:dyDescent="0.25">
      <c r="A157" s="63">
        <v>156</v>
      </c>
      <c r="B157" s="11">
        <v>7.1</v>
      </c>
      <c r="C157" s="11">
        <v>0.43</v>
      </c>
      <c r="D157" s="11">
        <v>0.42</v>
      </c>
      <c r="E157" s="11">
        <v>5.5</v>
      </c>
      <c r="F157" s="11">
        <v>7.0999999999999994E-2</v>
      </c>
      <c r="G157" s="11">
        <v>28</v>
      </c>
      <c r="H157" s="11">
        <v>128</v>
      </c>
      <c r="I157" s="11">
        <v>0.99729999999999996</v>
      </c>
      <c r="J157" s="11">
        <v>3.42</v>
      </c>
      <c r="K157" s="11">
        <v>0.71</v>
      </c>
      <c r="L157" s="11">
        <v>10.5</v>
      </c>
      <c r="M157" s="64">
        <v>5</v>
      </c>
    </row>
    <row r="158" spans="1:13" hidden="1" x14ac:dyDescent="0.25">
      <c r="A158" s="63">
        <v>157</v>
      </c>
      <c r="B158" s="11">
        <v>7.1</v>
      </c>
      <c r="C158" s="11">
        <v>0.43</v>
      </c>
      <c r="D158" s="11">
        <v>0.42</v>
      </c>
      <c r="E158" s="11">
        <v>5.5</v>
      </c>
      <c r="F158" s="11">
        <v>7.0000000000000007E-2</v>
      </c>
      <c r="G158" s="11">
        <v>29</v>
      </c>
      <c r="H158" s="11">
        <v>129</v>
      </c>
      <c r="I158" s="11">
        <v>0.99729999999999996</v>
      </c>
      <c r="J158" s="11">
        <v>3.42</v>
      </c>
      <c r="K158" s="11">
        <v>0.72</v>
      </c>
      <c r="L158" s="11">
        <v>10.5</v>
      </c>
      <c r="M158" s="64">
        <v>5</v>
      </c>
    </row>
    <row r="159" spans="1:13" hidden="1" x14ac:dyDescent="0.25">
      <c r="A159" s="63">
        <v>158</v>
      </c>
      <c r="B159" s="11">
        <v>7.1</v>
      </c>
      <c r="C159" s="11">
        <v>0.43</v>
      </c>
      <c r="D159" s="11">
        <v>0.42</v>
      </c>
      <c r="E159" s="11">
        <v>5.5</v>
      </c>
      <c r="F159" s="11">
        <v>7.0999999999999994E-2</v>
      </c>
      <c r="G159" s="11">
        <v>28</v>
      </c>
      <c r="H159" s="11">
        <v>128</v>
      </c>
      <c r="I159" s="11">
        <v>0.99729999999999996</v>
      </c>
      <c r="J159" s="11">
        <v>3.42</v>
      </c>
      <c r="K159" s="11">
        <v>0.71</v>
      </c>
      <c r="L159" s="11">
        <v>10.5</v>
      </c>
      <c r="M159" s="64">
        <v>5</v>
      </c>
    </row>
    <row r="160" spans="1:13" hidden="1" x14ac:dyDescent="0.25">
      <c r="A160" s="63">
        <v>159</v>
      </c>
      <c r="B160" s="11">
        <v>7.1</v>
      </c>
      <c r="C160" s="11">
        <v>0.68</v>
      </c>
      <c r="D160" s="11">
        <v>0</v>
      </c>
      <c r="E160" s="11">
        <v>2.2000000000000002</v>
      </c>
      <c r="F160" s="11">
        <v>7.2999999999999995E-2</v>
      </c>
      <c r="G160" s="11">
        <v>12</v>
      </c>
      <c r="H160" s="11">
        <v>22</v>
      </c>
      <c r="I160" s="11">
        <v>0.99690000000000001</v>
      </c>
      <c r="J160" s="11">
        <v>3.48</v>
      </c>
      <c r="K160" s="11">
        <v>0.5</v>
      </c>
      <c r="L160" s="11">
        <v>9.3000000000000007</v>
      </c>
      <c r="M160" s="64">
        <v>5</v>
      </c>
    </row>
    <row r="161" spans="1:13" x14ac:dyDescent="0.25">
      <c r="A161" s="63">
        <v>160</v>
      </c>
      <c r="B161" s="11">
        <v>6.8</v>
      </c>
      <c r="C161" s="11">
        <v>0.6</v>
      </c>
      <c r="D161" s="11">
        <v>0.18</v>
      </c>
      <c r="E161" s="11">
        <v>1.9</v>
      </c>
      <c r="F161" s="11">
        <v>7.9000000000000001E-2</v>
      </c>
      <c r="G161" s="11">
        <v>18</v>
      </c>
      <c r="H161" s="11">
        <v>86</v>
      </c>
      <c r="I161" s="11">
        <v>0.99680000000000002</v>
      </c>
      <c r="J161" s="11">
        <v>3.59</v>
      </c>
      <c r="K161" s="11">
        <v>0.56999999999999995</v>
      </c>
      <c r="L161" s="11">
        <v>9.3000000000000007</v>
      </c>
      <c r="M161" s="64">
        <v>6</v>
      </c>
    </row>
    <row r="162" spans="1:13" hidden="1" x14ac:dyDescent="0.25">
      <c r="A162" s="63">
        <v>161</v>
      </c>
      <c r="B162" s="11">
        <v>7.6</v>
      </c>
      <c r="C162" s="11">
        <v>0.95</v>
      </c>
      <c r="D162" s="11">
        <v>0.03</v>
      </c>
      <c r="E162" s="11">
        <v>2</v>
      </c>
      <c r="F162" s="11">
        <v>0.09</v>
      </c>
      <c r="G162" s="11">
        <v>7</v>
      </c>
      <c r="H162" s="11">
        <v>20</v>
      </c>
      <c r="I162" s="11">
        <v>0.99590000000000001</v>
      </c>
      <c r="J162" s="11">
        <v>3.2</v>
      </c>
      <c r="K162" s="11">
        <v>0.56000000000000005</v>
      </c>
      <c r="L162" s="11">
        <v>9.6</v>
      </c>
      <c r="M162" s="64">
        <v>5</v>
      </c>
    </row>
    <row r="163" spans="1:13" hidden="1" x14ac:dyDescent="0.25">
      <c r="A163" s="63">
        <v>162</v>
      </c>
      <c r="B163" s="11">
        <v>7.6</v>
      </c>
      <c r="C163" s="11">
        <v>0.68</v>
      </c>
      <c r="D163" s="11">
        <v>0.02</v>
      </c>
      <c r="E163" s="11">
        <v>1.3</v>
      </c>
      <c r="F163" s="11">
        <v>7.1999999999999995E-2</v>
      </c>
      <c r="G163" s="11">
        <v>9</v>
      </c>
      <c r="H163" s="11">
        <v>20</v>
      </c>
      <c r="I163" s="11">
        <v>0.99650000000000005</v>
      </c>
      <c r="J163" s="11">
        <v>3.17</v>
      </c>
      <c r="K163" s="11">
        <v>1.08</v>
      </c>
      <c r="L163" s="11">
        <v>9.1999999999999993</v>
      </c>
      <c r="M163" s="64">
        <v>4</v>
      </c>
    </row>
    <row r="164" spans="1:13" x14ac:dyDescent="0.25">
      <c r="A164" s="63">
        <v>163</v>
      </c>
      <c r="B164" s="11">
        <v>7.8</v>
      </c>
      <c r="C164" s="11">
        <v>0.53</v>
      </c>
      <c r="D164" s="11">
        <v>0.04</v>
      </c>
      <c r="E164" s="11">
        <v>1.7</v>
      </c>
      <c r="F164" s="11">
        <v>7.5999999999999998E-2</v>
      </c>
      <c r="G164" s="11">
        <v>17</v>
      </c>
      <c r="H164" s="11">
        <v>31</v>
      </c>
      <c r="I164" s="11">
        <v>0.99639999999999995</v>
      </c>
      <c r="J164" s="11">
        <v>3.33</v>
      </c>
      <c r="K164" s="11">
        <v>0.56000000000000005</v>
      </c>
      <c r="L164" s="11">
        <v>10</v>
      </c>
      <c r="M164" s="64">
        <v>6</v>
      </c>
    </row>
    <row r="165" spans="1:13" hidden="1" x14ac:dyDescent="0.25">
      <c r="A165" s="63">
        <v>164</v>
      </c>
      <c r="B165" s="11">
        <v>7.4</v>
      </c>
      <c r="C165" s="11">
        <v>0.6</v>
      </c>
      <c r="D165" s="11">
        <v>0.26</v>
      </c>
      <c r="E165" s="11">
        <v>7.3</v>
      </c>
      <c r="F165" s="11">
        <v>7.0000000000000007E-2</v>
      </c>
      <c r="G165" s="11">
        <v>36</v>
      </c>
      <c r="H165" s="11">
        <v>121</v>
      </c>
      <c r="I165" s="11">
        <v>0.99819999999999998</v>
      </c>
      <c r="J165" s="11">
        <v>3.37</v>
      </c>
      <c r="K165" s="11">
        <v>0.49</v>
      </c>
      <c r="L165" s="11">
        <v>9.4</v>
      </c>
      <c r="M165" s="64">
        <v>5</v>
      </c>
    </row>
    <row r="166" spans="1:13" hidden="1" x14ac:dyDescent="0.25">
      <c r="A166" s="63">
        <v>165</v>
      </c>
      <c r="B166" s="11">
        <v>7.3</v>
      </c>
      <c r="C166" s="11">
        <v>0.59</v>
      </c>
      <c r="D166" s="11">
        <v>0.26</v>
      </c>
      <c r="E166" s="11">
        <v>7.2</v>
      </c>
      <c r="F166" s="11">
        <v>7.0000000000000007E-2</v>
      </c>
      <c r="G166" s="11">
        <v>35</v>
      </c>
      <c r="H166" s="11">
        <v>121</v>
      </c>
      <c r="I166" s="11">
        <v>0.99809999999999999</v>
      </c>
      <c r="J166" s="11">
        <v>3.37</v>
      </c>
      <c r="K166" s="11">
        <v>0.49</v>
      </c>
      <c r="L166" s="11">
        <v>9.4</v>
      </c>
      <c r="M166" s="64">
        <v>5</v>
      </c>
    </row>
    <row r="167" spans="1:13" hidden="1" x14ac:dyDescent="0.25">
      <c r="A167" s="63">
        <v>166</v>
      </c>
      <c r="B167" s="11">
        <v>7.8</v>
      </c>
      <c r="C167" s="11">
        <v>0.63</v>
      </c>
      <c r="D167" s="11">
        <v>0.48</v>
      </c>
      <c r="E167" s="11">
        <v>1.7</v>
      </c>
      <c r="F167" s="11">
        <v>0.1</v>
      </c>
      <c r="G167" s="11">
        <v>14</v>
      </c>
      <c r="H167" s="11">
        <v>96</v>
      </c>
      <c r="I167" s="11">
        <v>0.99609999999999999</v>
      </c>
      <c r="J167" s="11">
        <v>3.19</v>
      </c>
      <c r="K167" s="11">
        <v>0.62</v>
      </c>
      <c r="L167" s="11">
        <v>9.5</v>
      </c>
      <c r="M167" s="64">
        <v>5</v>
      </c>
    </row>
    <row r="168" spans="1:13" hidden="1" x14ac:dyDescent="0.25">
      <c r="A168" s="63">
        <v>167</v>
      </c>
      <c r="B168" s="11">
        <v>6.8</v>
      </c>
      <c r="C168" s="11">
        <v>0.64</v>
      </c>
      <c r="D168" s="11">
        <v>0.1</v>
      </c>
      <c r="E168" s="11">
        <v>2.1</v>
      </c>
      <c r="F168" s="11">
        <v>8.5000000000000006E-2</v>
      </c>
      <c r="G168" s="11">
        <v>18</v>
      </c>
      <c r="H168" s="11">
        <v>101</v>
      </c>
      <c r="I168" s="11">
        <v>0.99560000000000004</v>
      </c>
      <c r="J168" s="11">
        <v>3.34</v>
      </c>
      <c r="K168" s="11">
        <v>0.52</v>
      </c>
      <c r="L168" s="11">
        <v>10.199999999999999</v>
      </c>
      <c r="M168" s="64">
        <v>5</v>
      </c>
    </row>
    <row r="169" spans="1:13" hidden="1" x14ac:dyDescent="0.25">
      <c r="A169" s="63">
        <v>168</v>
      </c>
      <c r="B169" s="11">
        <v>7.3</v>
      </c>
      <c r="C169" s="11">
        <v>0.55000000000000004</v>
      </c>
      <c r="D169" s="11">
        <v>0.03</v>
      </c>
      <c r="E169" s="11">
        <v>1.6</v>
      </c>
      <c r="F169" s="11">
        <v>7.1999999999999995E-2</v>
      </c>
      <c r="G169" s="11">
        <v>17</v>
      </c>
      <c r="H169" s="11">
        <v>42</v>
      </c>
      <c r="I169" s="11">
        <v>0.99560000000000004</v>
      </c>
      <c r="J169" s="11">
        <v>3.37</v>
      </c>
      <c r="K169" s="11">
        <v>0.48</v>
      </c>
      <c r="L169" s="11">
        <v>9</v>
      </c>
      <c r="M169" s="64">
        <v>4</v>
      </c>
    </row>
    <row r="170" spans="1:13" x14ac:dyDescent="0.25">
      <c r="A170" s="63">
        <v>169</v>
      </c>
      <c r="B170" s="11">
        <v>6.8</v>
      </c>
      <c r="C170" s="11">
        <v>0.63</v>
      </c>
      <c r="D170" s="11">
        <v>7.0000000000000007E-2</v>
      </c>
      <c r="E170" s="11">
        <v>2.1</v>
      </c>
      <c r="F170" s="11">
        <v>8.8999999999999996E-2</v>
      </c>
      <c r="G170" s="11">
        <v>11</v>
      </c>
      <c r="H170" s="11">
        <v>44</v>
      </c>
      <c r="I170" s="11">
        <v>0.99529999999999996</v>
      </c>
      <c r="J170" s="11">
        <v>3.47</v>
      </c>
      <c r="K170" s="11">
        <v>0.55000000000000004</v>
      </c>
      <c r="L170" s="11">
        <v>10.4</v>
      </c>
      <c r="M170" s="64">
        <v>6</v>
      </c>
    </row>
    <row r="171" spans="1:13" hidden="1" x14ac:dyDescent="0.25">
      <c r="A171" s="63">
        <v>170</v>
      </c>
      <c r="B171" s="11">
        <v>7.5</v>
      </c>
      <c r="C171" s="11">
        <v>0.70499999999999996</v>
      </c>
      <c r="D171" s="11">
        <v>0.24</v>
      </c>
      <c r="E171" s="11">
        <v>1.8</v>
      </c>
      <c r="F171" s="11">
        <v>0.36</v>
      </c>
      <c r="G171" s="11">
        <v>15</v>
      </c>
      <c r="H171" s="11">
        <v>63</v>
      </c>
      <c r="I171" s="11">
        <v>0.99639999999999995</v>
      </c>
      <c r="J171" s="11">
        <v>3</v>
      </c>
      <c r="K171" s="11">
        <v>1.59</v>
      </c>
      <c r="L171" s="11">
        <v>9.5</v>
      </c>
      <c r="M171" s="64">
        <v>5</v>
      </c>
    </row>
    <row r="172" spans="1:13" hidden="1" x14ac:dyDescent="0.25">
      <c r="A172" s="63">
        <v>171</v>
      </c>
      <c r="B172" s="11">
        <v>7.9</v>
      </c>
      <c r="C172" s="11">
        <v>0.88500000000000001</v>
      </c>
      <c r="D172" s="11">
        <v>0.03</v>
      </c>
      <c r="E172" s="11">
        <v>1.8</v>
      </c>
      <c r="F172" s="11">
        <v>5.7999999999999899E-2</v>
      </c>
      <c r="G172" s="11">
        <v>4</v>
      </c>
      <c r="H172" s="11">
        <v>8</v>
      </c>
      <c r="I172" s="11">
        <v>0.99719999999999998</v>
      </c>
      <c r="J172" s="11">
        <v>3.36</v>
      </c>
      <c r="K172" s="11">
        <v>0.33</v>
      </c>
      <c r="L172" s="11">
        <v>9.1</v>
      </c>
      <c r="M172" s="64">
        <v>4</v>
      </c>
    </row>
    <row r="173" spans="1:13" x14ac:dyDescent="0.25">
      <c r="A173" s="63">
        <v>172</v>
      </c>
      <c r="B173" s="11">
        <v>8</v>
      </c>
      <c r="C173" s="11">
        <v>0.42</v>
      </c>
      <c r="D173" s="11">
        <v>0.17</v>
      </c>
      <c r="E173" s="11">
        <v>2</v>
      </c>
      <c r="F173" s="11">
        <v>7.2999999999999995E-2</v>
      </c>
      <c r="G173" s="11">
        <v>6</v>
      </c>
      <c r="H173" s="11">
        <v>18</v>
      </c>
      <c r="I173" s="11">
        <v>0.99719999999999998</v>
      </c>
      <c r="J173" s="11">
        <v>3.29</v>
      </c>
      <c r="K173" s="11">
        <v>0.61</v>
      </c>
      <c r="L173" s="11">
        <v>9.1999999999999993</v>
      </c>
      <c r="M173" s="64">
        <v>6</v>
      </c>
    </row>
    <row r="174" spans="1:13" x14ac:dyDescent="0.25">
      <c r="A174" s="63">
        <v>173</v>
      </c>
      <c r="B174" s="11">
        <v>8</v>
      </c>
      <c r="C174" s="11">
        <v>0.42</v>
      </c>
      <c r="D174" s="11">
        <v>0.17</v>
      </c>
      <c r="E174" s="11">
        <v>2</v>
      </c>
      <c r="F174" s="11">
        <v>7.2999999999999995E-2</v>
      </c>
      <c r="G174" s="11">
        <v>6</v>
      </c>
      <c r="H174" s="11">
        <v>18</v>
      </c>
      <c r="I174" s="11">
        <v>0.99719999999999998</v>
      </c>
      <c r="J174" s="11">
        <v>3.29</v>
      </c>
      <c r="K174" s="11">
        <v>0.61</v>
      </c>
      <c r="L174" s="11">
        <v>9.1999999999999993</v>
      </c>
      <c r="M174" s="64">
        <v>6</v>
      </c>
    </row>
    <row r="175" spans="1:13" x14ac:dyDescent="0.25">
      <c r="A175" s="63">
        <v>174</v>
      </c>
      <c r="B175" s="11">
        <v>7.4</v>
      </c>
      <c r="C175" s="11">
        <v>0.62</v>
      </c>
      <c r="D175" s="11">
        <v>0.05</v>
      </c>
      <c r="E175" s="11">
        <v>1.9</v>
      </c>
      <c r="F175" s="11">
        <v>6.8000000000000005E-2</v>
      </c>
      <c r="G175" s="11">
        <v>24</v>
      </c>
      <c r="H175" s="11">
        <v>42</v>
      </c>
      <c r="I175" s="11">
        <v>0.99609999999999999</v>
      </c>
      <c r="J175" s="11">
        <v>3.42</v>
      </c>
      <c r="K175" s="11">
        <v>0.56999999999999995</v>
      </c>
      <c r="L175" s="11">
        <v>11.5</v>
      </c>
      <c r="M175" s="64">
        <v>6</v>
      </c>
    </row>
    <row r="176" spans="1:13" hidden="1" x14ac:dyDescent="0.25">
      <c r="A176" s="63">
        <v>175</v>
      </c>
      <c r="B176" s="11">
        <v>7.3</v>
      </c>
      <c r="C176" s="11">
        <v>0.38</v>
      </c>
      <c r="D176" s="11">
        <v>0.21</v>
      </c>
      <c r="E176" s="11">
        <v>2</v>
      </c>
      <c r="F176" s="11">
        <v>0.08</v>
      </c>
      <c r="G176" s="11">
        <v>7</v>
      </c>
      <c r="H176" s="11">
        <v>35</v>
      </c>
      <c r="I176" s="11">
        <v>0.99609999999999999</v>
      </c>
      <c r="J176" s="11">
        <v>3.33</v>
      </c>
      <c r="K176" s="11">
        <v>0.47</v>
      </c>
      <c r="L176" s="11">
        <v>9.5</v>
      </c>
      <c r="M176" s="64">
        <v>5</v>
      </c>
    </row>
    <row r="177" spans="1:13" hidden="1" x14ac:dyDescent="0.25">
      <c r="A177" s="63">
        <v>176</v>
      </c>
      <c r="B177" s="11">
        <v>6.9</v>
      </c>
      <c r="C177" s="11">
        <v>0.5</v>
      </c>
      <c r="D177" s="11">
        <v>0.04</v>
      </c>
      <c r="E177" s="11">
        <v>1.5</v>
      </c>
      <c r="F177" s="11">
        <v>8.5000000000000006E-2</v>
      </c>
      <c r="G177" s="11">
        <v>19</v>
      </c>
      <c r="H177" s="11">
        <v>49</v>
      </c>
      <c r="I177" s="11">
        <v>0.99580000000000002</v>
      </c>
      <c r="J177" s="11">
        <v>3.35</v>
      </c>
      <c r="K177" s="11">
        <v>0.78</v>
      </c>
      <c r="L177" s="11">
        <v>9.5</v>
      </c>
      <c r="M177" s="64">
        <v>5</v>
      </c>
    </row>
    <row r="178" spans="1:13" hidden="1" x14ac:dyDescent="0.25">
      <c r="A178" s="63">
        <v>177</v>
      </c>
      <c r="B178" s="11">
        <v>7.3</v>
      </c>
      <c r="C178" s="11">
        <v>0.38</v>
      </c>
      <c r="D178" s="11">
        <v>0.21</v>
      </c>
      <c r="E178" s="11">
        <v>2</v>
      </c>
      <c r="F178" s="11">
        <v>0.08</v>
      </c>
      <c r="G178" s="11">
        <v>7</v>
      </c>
      <c r="H178" s="11">
        <v>35</v>
      </c>
      <c r="I178" s="11">
        <v>0.99609999999999999</v>
      </c>
      <c r="J178" s="11">
        <v>3.33</v>
      </c>
      <c r="K178" s="11">
        <v>0.47</v>
      </c>
      <c r="L178" s="11">
        <v>9.5</v>
      </c>
      <c r="M178" s="64">
        <v>5</v>
      </c>
    </row>
    <row r="179" spans="1:13" x14ac:dyDescent="0.25">
      <c r="A179" s="63">
        <v>178</v>
      </c>
      <c r="B179" s="11">
        <v>7.5</v>
      </c>
      <c r="C179" s="11">
        <v>0.52</v>
      </c>
      <c r="D179" s="11">
        <v>0.42</v>
      </c>
      <c r="E179" s="11">
        <v>2.2999999999999998</v>
      </c>
      <c r="F179" s="11">
        <v>8.6999999999999994E-2</v>
      </c>
      <c r="G179" s="11">
        <v>8</v>
      </c>
      <c r="H179" s="11">
        <v>38</v>
      </c>
      <c r="I179" s="11">
        <v>0.99719999999999998</v>
      </c>
      <c r="J179" s="11">
        <v>3.58</v>
      </c>
      <c r="K179" s="11">
        <v>0.61</v>
      </c>
      <c r="L179" s="11">
        <v>10.5</v>
      </c>
      <c r="M179" s="64">
        <v>6</v>
      </c>
    </row>
    <row r="180" spans="1:13" hidden="1" x14ac:dyDescent="0.25">
      <c r="A180" s="63">
        <v>179</v>
      </c>
      <c r="B180" s="11">
        <v>7</v>
      </c>
      <c r="C180" s="11">
        <v>0.80500000000000005</v>
      </c>
      <c r="D180" s="11">
        <v>0</v>
      </c>
      <c r="E180" s="11">
        <v>2.5</v>
      </c>
      <c r="F180" s="11">
        <v>6.8000000000000005E-2</v>
      </c>
      <c r="G180" s="11">
        <v>7</v>
      </c>
      <c r="H180" s="11">
        <v>20</v>
      </c>
      <c r="I180" s="11">
        <v>0.99690000000000001</v>
      </c>
      <c r="J180" s="11">
        <v>3.48</v>
      </c>
      <c r="K180" s="11">
        <v>0.56000000000000005</v>
      </c>
      <c r="L180" s="11">
        <v>9.6</v>
      </c>
      <c r="M180" s="64">
        <v>5</v>
      </c>
    </row>
    <row r="181" spans="1:13" hidden="1" x14ac:dyDescent="0.25">
      <c r="A181" s="63">
        <v>180</v>
      </c>
      <c r="B181" s="11">
        <v>8.8000000000000007</v>
      </c>
      <c r="C181" s="11">
        <v>0.61</v>
      </c>
      <c r="D181" s="11">
        <v>0.14000000000000001</v>
      </c>
      <c r="E181" s="11">
        <v>2.4</v>
      </c>
      <c r="F181" s="11">
        <v>6.7000000000000004E-2</v>
      </c>
      <c r="G181" s="11">
        <v>10</v>
      </c>
      <c r="H181" s="11">
        <v>42</v>
      </c>
      <c r="I181" s="11">
        <v>0.99690000000000001</v>
      </c>
      <c r="J181" s="11">
        <v>3.19</v>
      </c>
      <c r="K181" s="11">
        <v>0.59</v>
      </c>
      <c r="L181" s="11">
        <v>9.5</v>
      </c>
      <c r="M181" s="64">
        <v>5</v>
      </c>
    </row>
    <row r="182" spans="1:13" hidden="1" x14ac:dyDescent="0.25">
      <c r="A182" s="63">
        <v>181</v>
      </c>
      <c r="B182" s="11">
        <v>8.8000000000000007</v>
      </c>
      <c r="C182" s="11">
        <v>0.61</v>
      </c>
      <c r="D182" s="11">
        <v>0.14000000000000001</v>
      </c>
      <c r="E182" s="11">
        <v>2.4</v>
      </c>
      <c r="F182" s="11">
        <v>6.7000000000000004E-2</v>
      </c>
      <c r="G182" s="11">
        <v>10</v>
      </c>
      <c r="H182" s="11">
        <v>42</v>
      </c>
      <c r="I182" s="11">
        <v>0.99690000000000001</v>
      </c>
      <c r="J182" s="11">
        <v>3.19</v>
      </c>
      <c r="K182" s="11">
        <v>0.59</v>
      </c>
      <c r="L182" s="11">
        <v>9.5</v>
      </c>
      <c r="M182" s="64">
        <v>5</v>
      </c>
    </row>
    <row r="183" spans="1:13" hidden="1" x14ac:dyDescent="0.25">
      <c r="A183" s="63">
        <v>182</v>
      </c>
      <c r="B183" s="11">
        <v>8.9</v>
      </c>
      <c r="C183" s="11">
        <v>0.61</v>
      </c>
      <c r="D183" s="11">
        <v>0.49</v>
      </c>
      <c r="E183" s="11">
        <v>2</v>
      </c>
      <c r="F183" s="11">
        <v>0.27</v>
      </c>
      <c r="G183" s="11">
        <v>23</v>
      </c>
      <c r="H183" s="11">
        <v>110</v>
      </c>
      <c r="I183" s="11">
        <v>0.99719999999999998</v>
      </c>
      <c r="J183" s="11">
        <v>3.12</v>
      </c>
      <c r="K183" s="11">
        <v>1.02</v>
      </c>
      <c r="L183" s="11">
        <v>9.3000000000000007</v>
      </c>
      <c r="M183" s="64">
        <v>5</v>
      </c>
    </row>
    <row r="184" spans="1:13" hidden="1" x14ac:dyDescent="0.25">
      <c r="A184" s="63">
        <v>183</v>
      </c>
      <c r="B184" s="11">
        <v>7.2</v>
      </c>
      <c r="C184" s="11">
        <v>0.73</v>
      </c>
      <c r="D184" s="11">
        <v>0.02</v>
      </c>
      <c r="E184" s="11">
        <v>2.5</v>
      </c>
      <c r="F184" s="11">
        <v>7.5999999999999998E-2</v>
      </c>
      <c r="G184" s="11">
        <v>16</v>
      </c>
      <c r="H184" s="11">
        <v>42</v>
      </c>
      <c r="I184" s="11">
        <v>0.99719999999999998</v>
      </c>
      <c r="J184" s="11">
        <v>3.44</v>
      </c>
      <c r="K184" s="11">
        <v>0.52</v>
      </c>
      <c r="L184" s="11">
        <v>9.3000000000000007</v>
      </c>
      <c r="M184" s="64">
        <v>5</v>
      </c>
    </row>
    <row r="185" spans="1:13" hidden="1" x14ac:dyDescent="0.25">
      <c r="A185" s="63">
        <v>184</v>
      </c>
      <c r="B185" s="11">
        <v>6.8</v>
      </c>
      <c r="C185" s="11">
        <v>0.61</v>
      </c>
      <c r="D185" s="11">
        <v>0.2</v>
      </c>
      <c r="E185" s="11">
        <v>1.8</v>
      </c>
      <c r="F185" s="11">
        <v>7.6999999999999999E-2</v>
      </c>
      <c r="G185" s="11">
        <v>11</v>
      </c>
      <c r="H185" s="11">
        <v>65</v>
      </c>
      <c r="I185" s="11">
        <v>0.99709999999999999</v>
      </c>
      <c r="J185" s="11">
        <v>3.54</v>
      </c>
      <c r="K185" s="11">
        <v>0.57999999999999996</v>
      </c>
      <c r="L185" s="11">
        <v>9.3000000000000007</v>
      </c>
      <c r="M185" s="64">
        <v>5</v>
      </c>
    </row>
    <row r="186" spans="1:13" x14ac:dyDescent="0.25">
      <c r="A186" s="63">
        <v>185</v>
      </c>
      <c r="B186" s="11">
        <v>6.7</v>
      </c>
      <c r="C186" s="11">
        <v>0.62</v>
      </c>
      <c r="D186" s="11">
        <v>0.21</v>
      </c>
      <c r="E186" s="11">
        <v>1.9</v>
      </c>
      <c r="F186" s="11">
        <v>7.9000000000000001E-2</v>
      </c>
      <c r="G186" s="11">
        <v>8</v>
      </c>
      <c r="H186" s="11">
        <v>62</v>
      </c>
      <c r="I186" s="11">
        <v>0.997</v>
      </c>
      <c r="J186" s="11">
        <v>3.52</v>
      </c>
      <c r="K186" s="11">
        <v>0.57999999999999996</v>
      </c>
      <c r="L186" s="11">
        <v>9.3000000000000007</v>
      </c>
      <c r="M186" s="64">
        <v>6</v>
      </c>
    </row>
    <row r="187" spans="1:13" hidden="1" x14ac:dyDescent="0.25">
      <c r="A187" s="63">
        <v>186</v>
      </c>
      <c r="B187" s="11">
        <v>8.9</v>
      </c>
      <c r="C187" s="11">
        <v>0.31</v>
      </c>
      <c r="D187" s="11">
        <v>0.56999999999999995</v>
      </c>
      <c r="E187" s="11">
        <v>2</v>
      </c>
      <c r="F187" s="11">
        <v>0.111</v>
      </c>
      <c r="G187" s="11">
        <v>26</v>
      </c>
      <c r="H187" s="11">
        <v>85</v>
      </c>
      <c r="I187" s="11">
        <v>0.99709999999999999</v>
      </c>
      <c r="J187" s="11">
        <v>3.26</v>
      </c>
      <c r="K187" s="11">
        <v>0.53</v>
      </c>
      <c r="L187" s="11">
        <v>9.6999999999999993</v>
      </c>
      <c r="M187" s="64">
        <v>5</v>
      </c>
    </row>
    <row r="188" spans="1:13" hidden="1" x14ac:dyDescent="0.25">
      <c r="A188" s="63">
        <v>187</v>
      </c>
      <c r="B188" s="11">
        <v>7.4</v>
      </c>
      <c r="C188" s="11">
        <v>0.39</v>
      </c>
      <c r="D188" s="11">
        <v>0.48</v>
      </c>
      <c r="E188" s="11">
        <v>2</v>
      </c>
      <c r="F188" s="11">
        <v>8.1999999999999906E-2</v>
      </c>
      <c r="G188" s="11">
        <v>14</v>
      </c>
      <c r="H188" s="11">
        <v>67</v>
      </c>
      <c r="I188" s="11">
        <v>0.99719999999999998</v>
      </c>
      <c r="J188" s="11">
        <v>3.34</v>
      </c>
      <c r="K188" s="11">
        <v>0.55000000000000004</v>
      </c>
      <c r="L188" s="11">
        <v>9.1999999999999993</v>
      </c>
      <c r="M188" s="64">
        <v>5</v>
      </c>
    </row>
    <row r="189" spans="1:13" hidden="1" x14ac:dyDescent="0.25">
      <c r="A189" s="63">
        <v>188</v>
      </c>
      <c r="B189" s="11">
        <v>7.7</v>
      </c>
      <c r="C189" s="11">
        <v>0.70499999999999996</v>
      </c>
      <c r="D189" s="11">
        <v>0.1</v>
      </c>
      <c r="E189" s="11">
        <v>2.6</v>
      </c>
      <c r="F189" s="11">
        <v>8.4000000000000005E-2</v>
      </c>
      <c r="G189" s="11">
        <v>9</v>
      </c>
      <c r="H189" s="11">
        <v>26</v>
      </c>
      <c r="I189" s="11">
        <v>0.99760000000000004</v>
      </c>
      <c r="J189" s="11">
        <v>3.39</v>
      </c>
      <c r="K189" s="11">
        <v>0.49</v>
      </c>
      <c r="L189" s="11">
        <v>9.6999999999999993</v>
      </c>
      <c r="M189" s="64">
        <v>5</v>
      </c>
    </row>
    <row r="190" spans="1:13" hidden="1" x14ac:dyDescent="0.25">
      <c r="A190" s="63">
        <v>189</v>
      </c>
      <c r="B190" s="11">
        <v>7.9</v>
      </c>
      <c r="C190" s="11">
        <v>0.5</v>
      </c>
      <c r="D190" s="11">
        <v>0.33</v>
      </c>
      <c r="E190" s="11">
        <v>2</v>
      </c>
      <c r="F190" s="11">
        <v>8.4000000000000005E-2</v>
      </c>
      <c r="G190" s="11">
        <v>15</v>
      </c>
      <c r="H190" s="11">
        <v>143</v>
      </c>
      <c r="I190" s="11">
        <v>0.99680000000000002</v>
      </c>
      <c r="J190" s="11">
        <v>3.2</v>
      </c>
      <c r="K190" s="11">
        <v>0.55000000000000004</v>
      </c>
      <c r="L190" s="11">
        <v>9.5</v>
      </c>
      <c r="M190" s="64">
        <v>5</v>
      </c>
    </row>
    <row r="191" spans="1:13" hidden="1" x14ac:dyDescent="0.25">
      <c r="A191" s="63">
        <v>190</v>
      </c>
      <c r="B191" s="11">
        <v>7.9</v>
      </c>
      <c r="C191" s="11">
        <v>0.49</v>
      </c>
      <c r="D191" s="11">
        <v>0.32</v>
      </c>
      <c r="E191" s="11">
        <v>1.9</v>
      </c>
      <c r="F191" s="11">
        <v>8.1999999999999906E-2</v>
      </c>
      <c r="G191" s="11">
        <v>17</v>
      </c>
      <c r="H191" s="11">
        <v>144</v>
      </c>
      <c r="I191" s="11">
        <v>0.99680000000000002</v>
      </c>
      <c r="J191" s="11">
        <v>3.2</v>
      </c>
      <c r="K191" s="11">
        <v>0.55000000000000004</v>
      </c>
      <c r="L191" s="11">
        <v>9.5</v>
      </c>
      <c r="M191" s="64">
        <v>5</v>
      </c>
    </row>
    <row r="192" spans="1:13" hidden="1" x14ac:dyDescent="0.25">
      <c r="A192" s="63">
        <v>191</v>
      </c>
      <c r="B192" s="11">
        <v>8.1999999999999993</v>
      </c>
      <c r="C192" s="11">
        <v>0.5</v>
      </c>
      <c r="D192" s="11">
        <v>0.35</v>
      </c>
      <c r="E192" s="11">
        <v>2.9</v>
      </c>
      <c r="F192" s="11">
        <v>7.6999999999999999E-2</v>
      </c>
      <c r="G192" s="11">
        <v>21</v>
      </c>
      <c r="H192" s="11">
        <v>127</v>
      </c>
      <c r="I192" s="11">
        <v>0.99760000000000004</v>
      </c>
      <c r="J192" s="11">
        <v>3.23</v>
      </c>
      <c r="K192" s="11">
        <v>0.62</v>
      </c>
      <c r="L192" s="11">
        <v>9.4</v>
      </c>
      <c r="M192" s="64">
        <v>5</v>
      </c>
    </row>
    <row r="193" spans="1:13" x14ac:dyDescent="0.25">
      <c r="A193" s="63">
        <v>192</v>
      </c>
      <c r="B193" s="11">
        <v>6.4</v>
      </c>
      <c r="C193" s="11">
        <v>0.37</v>
      </c>
      <c r="D193" s="11">
        <v>0.25</v>
      </c>
      <c r="E193" s="11">
        <v>1.9</v>
      </c>
      <c r="F193" s="11">
        <v>7.3999999999999996E-2</v>
      </c>
      <c r="G193" s="11">
        <v>21</v>
      </c>
      <c r="H193" s="11">
        <v>49</v>
      </c>
      <c r="I193" s="11">
        <v>0.99739999999999995</v>
      </c>
      <c r="J193" s="11">
        <v>3.57</v>
      </c>
      <c r="K193" s="11">
        <v>0.62</v>
      </c>
      <c r="L193" s="11">
        <v>9.8000000000000007</v>
      </c>
      <c r="M193" s="64">
        <v>6</v>
      </c>
    </row>
    <row r="194" spans="1:13" hidden="1" x14ac:dyDescent="0.25">
      <c r="A194" s="63">
        <v>193</v>
      </c>
      <c r="B194" s="11">
        <v>6.8</v>
      </c>
      <c r="C194" s="11">
        <v>0.63</v>
      </c>
      <c r="D194" s="11">
        <v>0.12</v>
      </c>
      <c r="E194" s="11">
        <v>3.8</v>
      </c>
      <c r="F194" s="11">
        <v>9.9000000000000005E-2</v>
      </c>
      <c r="G194" s="11">
        <v>16</v>
      </c>
      <c r="H194" s="11">
        <v>126</v>
      </c>
      <c r="I194" s="11">
        <v>0.99690000000000001</v>
      </c>
      <c r="J194" s="11">
        <v>3.28</v>
      </c>
      <c r="K194" s="11">
        <v>0.61</v>
      </c>
      <c r="L194" s="11">
        <v>9.5</v>
      </c>
      <c r="M194" s="64">
        <v>5</v>
      </c>
    </row>
    <row r="195" spans="1:13" hidden="1" x14ac:dyDescent="0.25">
      <c r="A195" s="63">
        <v>194</v>
      </c>
      <c r="B195" s="11">
        <v>7.6</v>
      </c>
      <c r="C195" s="11">
        <v>0.55000000000000004</v>
      </c>
      <c r="D195" s="11">
        <v>0.21</v>
      </c>
      <c r="E195" s="11">
        <v>2.2000000000000002</v>
      </c>
      <c r="F195" s="11">
        <v>7.0999999999999994E-2</v>
      </c>
      <c r="G195" s="11">
        <v>7</v>
      </c>
      <c r="H195" s="11">
        <v>28</v>
      </c>
      <c r="I195" s="11">
        <v>0.99639999999999995</v>
      </c>
      <c r="J195" s="11">
        <v>3.28</v>
      </c>
      <c r="K195" s="11">
        <v>0.55000000000000004</v>
      </c>
      <c r="L195" s="11">
        <v>9.6999999999999993</v>
      </c>
      <c r="M195" s="64">
        <v>5</v>
      </c>
    </row>
    <row r="196" spans="1:13" hidden="1" x14ac:dyDescent="0.25">
      <c r="A196" s="63">
        <v>195</v>
      </c>
      <c r="B196" s="11">
        <v>7.6</v>
      </c>
      <c r="C196" s="11">
        <v>0.55000000000000004</v>
      </c>
      <c r="D196" s="11">
        <v>0.21</v>
      </c>
      <c r="E196" s="11">
        <v>2.2000000000000002</v>
      </c>
      <c r="F196" s="11">
        <v>7.0999999999999994E-2</v>
      </c>
      <c r="G196" s="11">
        <v>7</v>
      </c>
      <c r="H196" s="11">
        <v>28</v>
      </c>
      <c r="I196" s="11">
        <v>0.99639999999999995</v>
      </c>
      <c r="J196" s="11">
        <v>3.28</v>
      </c>
      <c r="K196" s="11">
        <v>0.55000000000000004</v>
      </c>
      <c r="L196" s="11">
        <v>9.6999999999999993</v>
      </c>
      <c r="M196" s="64">
        <v>5</v>
      </c>
    </row>
    <row r="197" spans="1:13" hidden="1" x14ac:dyDescent="0.25">
      <c r="A197" s="63">
        <v>196</v>
      </c>
      <c r="B197" s="11">
        <v>7.8</v>
      </c>
      <c r="C197" s="11">
        <v>0.59</v>
      </c>
      <c r="D197" s="11">
        <v>0.33</v>
      </c>
      <c r="E197" s="11">
        <v>2</v>
      </c>
      <c r="F197" s="11">
        <v>7.3999999999999996E-2</v>
      </c>
      <c r="G197" s="11">
        <v>24</v>
      </c>
      <c r="H197" s="11">
        <v>120</v>
      </c>
      <c r="I197" s="11">
        <v>0.99680000000000002</v>
      </c>
      <c r="J197" s="11">
        <v>3.25</v>
      </c>
      <c r="K197" s="11">
        <v>0.54</v>
      </c>
      <c r="L197" s="11">
        <v>9.4</v>
      </c>
      <c r="M197" s="64">
        <v>5</v>
      </c>
    </row>
    <row r="198" spans="1:13" hidden="1" x14ac:dyDescent="0.25">
      <c r="A198" s="63">
        <v>197</v>
      </c>
      <c r="B198" s="11">
        <v>7.3</v>
      </c>
      <c r="C198" s="11">
        <v>0.57999999999999996</v>
      </c>
      <c r="D198" s="11">
        <v>0.3</v>
      </c>
      <c r="E198" s="11">
        <v>2.4</v>
      </c>
      <c r="F198" s="11">
        <v>7.3999999999999996E-2</v>
      </c>
      <c r="G198" s="11">
        <v>15</v>
      </c>
      <c r="H198" s="11">
        <v>55</v>
      </c>
      <c r="I198" s="11">
        <v>0.99680000000000002</v>
      </c>
      <c r="J198" s="11">
        <v>3.46</v>
      </c>
      <c r="K198" s="11">
        <v>0.59</v>
      </c>
      <c r="L198" s="11">
        <v>10.199999999999999</v>
      </c>
      <c r="M198" s="64">
        <v>5</v>
      </c>
    </row>
    <row r="199" spans="1:13" x14ac:dyDescent="0.25">
      <c r="A199" s="63">
        <v>198</v>
      </c>
      <c r="B199" s="11">
        <v>11.5</v>
      </c>
      <c r="C199" s="11">
        <v>0.3</v>
      </c>
      <c r="D199" s="11">
        <v>0.6</v>
      </c>
      <c r="E199" s="11">
        <v>2</v>
      </c>
      <c r="F199" s="11">
        <v>6.7000000000000004E-2</v>
      </c>
      <c r="G199" s="11">
        <v>12</v>
      </c>
      <c r="H199" s="11">
        <v>27</v>
      </c>
      <c r="I199" s="11">
        <v>0.99809999999999999</v>
      </c>
      <c r="J199" s="11">
        <v>3.11</v>
      </c>
      <c r="K199" s="11">
        <v>0.97</v>
      </c>
      <c r="L199" s="11">
        <v>10.1</v>
      </c>
      <c r="M199" s="64">
        <v>6</v>
      </c>
    </row>
    <row r="200" spans="1:13" x14ac:dyDescent="0.25">
      <c r="A200" s="63">
        <v>199</v>
      </c>
      <c r="B200" s="11">
        <v>5.4</v>
      </c>
      <c r="C200" s="11">
        <v>0.83499999999999996</v>
      </c>
      <c r="D200" s="11">
        <v>0.08</v>
      </c>
      <c r="E200" s="11">
        <v>1.2</v>
      </c>
      <c r="F200" s="11">
        <v>4.5999999999999999E-2</v>
      </c>
      <c r="G200" s="11">
        <v>13</v>
      </c>
      <c r="H200" s="11">
        <v>93</v>
      </c>
      <c r="I200" s="11">
        <v>0.99239999999999995</v>
      </c>
      <c r="J200" s="11">
        <v>3.57</v>
      </c>
      <c r="K200" s="11">
        <v>0.85</v>
      </c>
      <c r="L200" s="11">
        <v>13</v>
      </c>
      <c r="M200" s="64">
        <v>7</v>
      </c>
    </row>
    <row r="201" spans="1:13" hidden="1" x14ac:dyDescent="0.25">
      <c r="A201" s="63">
        <v>200</v>
      </c>
      <c r="B201" s="11">
        <v>6.9</v>
      </c>
      <c r="C201" s="11">
        <v>1.0900000000000001</v>
      </c>
      <c r="D201" s="11">
        <v>0.06</v>
      </c>
      <c r="E201" s="11">
        <v>2.1</v>
      </c>
      <c r="F201" s="11">
        <v>6.0999999999999999E-2</v>
      </c>
      <c r="G201" s="11">
        <v>12</v>
      </c>
      <c r="H201" s="11">
        <v>31</v>
      </c>
      <c r="I201" s="11">
        <v>0.99480000000000002</v>
      </c>
      <c r="J201" s="11">
        <v>3.51</v>
      </c>
      <c r="K201" s="11">
        <v>0.43</v>
      </c>
      <c r="L201" s="11">
        <v>11.4</v>
      </c>
      <c r="M201" s="64">
        <v>4</v>
      </c>
    </row>
    <row r="202" spans="1:13" x14ac:dyDescent="0.25">
      <c r="A202" s="63">
        <v>201</v>
      </c>
      <c r="B202" s="11">
        <v>9.6</v>
      </c>
      <c r="C202" s="11">
        <v>0.32</v>
      </c>
      <c r="D202" s="11">
        <v>0.47</v>
      </c>
      <c r="E202" s="11">
        <v>1.4</v>
      </c>
      <c r="F202" s="11">
        <v>5.5999999999999897E-2</v>
      </c>
      <c r="G202" s="11">
        <v>9</v>
      </c>
      <c r="H202" s="11">
        <v>24</v>
      </c>
      <c r="I202" s="11">
        <v>0.99695</v>
      </c>
      <c r="J202" s="11">
        <v>3.22</v>
      </c>
      <c r="K202" s="11">
        <v>0.82</v>
      </c>
      <c r="L202" s="11">
        <v>10.3</v>
      </c>
      <c r="M202" s="64">
        <v>7</v>
      </c>
    </row>
    <row r="203" spans="1:13" hidden="1" x14ac:dyDescent="0.25">
      <c r="A203" s="63">
        <v>202</v>
      </c>
      <c r="B203" s="11">
        <v>8.8000000000000007</v>
      </c>
      <c r="C203" s="11">
        <v>0.37</v>
      </c>
      <c r="D203" s="11">
        <v>0.48</v>
      </c>
      <c r="E203" s="11">
        <v>2.1</v>
      </c>
      <c r="F203" s="11">
        <v>9.6999999999999906E-2</v>
      </c>
      <c r="G203" s="11">
        <v>39</v>
      </c>
      <c r="H203" s="11">
        <v>145</v>
      </c>
      <c r="I203" s="11">
        <v>0.99750000000000005</v>
      </c>
      <c r="J203" s="11">
        <v>3.04</v>
      </c>
      <c r="K203" s="11">
        <v>1.03</v>
      </c>
      <c r="L203" s="11">
        <v>9.3000000000000007</v>
      </c>
      <c r="M203" s="64">
        <v>5</v>
      </c>
    </row>
    <row r="204" spans="1:13" hidden="1" x14ac:dyDescent="0.25">
      <c r="A204" s="63">
        <v>203</v>
      </c>
      <c r="B204" s="11">
        <v>6.8</v>
      </c>
      <c r="C204" s="11">
        <v>0.5</v>
      </c>
      <c r="D204" s="11">
        <v>0.11</v>
      </c>
      <c r="E204" s="11">
        <v>1.5</v>
      </c>
      <c r="F204" s="11">
        <v>7.4999999999999997E-2</v>
      </c>
      <c r="G204" s="11">
        <v>16</v>
      </c>
      <c r="H204" s="11">
        <v>49</v>
      </c>
      <c r="I204" s="11">
        <v>0.99544999999999995</v>
      </c>
      <c r="J204" s="11">
        <v>3.36</v>
      </c>
      <c r="K204" s="11">
        <v>0.79</v>
      </c>
      <c r="L204" s="11">
        <v>9.5</v>
      </c>
      <c r="M204" s="64">
        <v>5</v>
      </c>
    </row>
    <row r="205" spans="1:13" hidden="1" x14ac:dyDescent="0.25">
      <c r="A205" s="63">
        <v>204</v>
      </c>
      <c r="B205" s="11">
        <v>7</v>
      </c>
      <c r="C205" s="11">
        <v>0.42</v>
      </c>
      <c r="D205" s="11">
        <v>0.35</v>
      </c>
      <c r="E205" s="11">
        <v>1.6</v>
      </c>
      <c r="F205" s="11">
        <v>8.7999999999999995E-2</v>
      </c>
      <c r="G205" s="11">
        <v>16</v>
      </c>
      <c r="H205" s="11">
        <v>39</v>
      </c>
      <c r="I205" s="11">
        <v>0.99609999999999999</v>
      </c>
      <c r="J205" s="11">
        <v>3.34</v>
      </c>
      <c r="K205" s="11">
        <v>0.55000000000000004</v>
      </c>
      <c r="L205" s="11">
        <v>9.1999999999999993</v>
      </c>
      <c r="M205" s="64">
        <v>5</v>
      </c>
    </row>
    <row r="206" spans="1:13" x14ac:dyDescent="0.25">
      <c r="A206" s="63">
        <v>205</v>
      </c>
      <c r="B206" s="11">
        <v>7</v>
      </c>
      <c r="C206" s="11">
        <v>0.43</v>
      </c>
      <c r="D206" s="11">
        <v>0.36</v>
      </c>
      <c r="E206" s="11">
        <v>1.6</v>
      </c>
      <c r="F206" s="11">
        <v>8.8999999999999996E-2</v>
      </c>
      <c r="G206" s="11">
        <v>14</v>
      </c>
      <c r="H206" s="11">
        <v>37</v>
      </c>
      <c r="I206" s="11">
        <v>0.99614999999999998</v>
      </c>
      <c r="J206" s="11">
        <v>3.34</v>
      </c>
      <c r="K206" s="11">
        <v>0.56000000000000005</v>
      </c>
      <c r="L206" s="11">
        <v>9.1999999999999993</v>
      </c>
      <c r="M206" s="64">
        <v>6</v>
      </c>
    </row>
    <row r="207" spans="1:13" x14ac:dyDescent="0.25">
      <c r="A207" s="63">
        <v>206</v>
      </c>
      <c r="B207" s="11">
        <v>12.8</v>
      </c>
      <c r="C207" s="11">
        <v>0.3</v>
      </c>
      <c r="D207" s="11">
        <v>0.74</v>
      </c>
      <c r="E207" s="11">
        <v>2.6</v>
      </c>
      <c r="F207" s="11">
        <v>9.5000000000000001E-2</v>
      </c>
      <c r="G207" s="11">
        <v>9</v>
      </c>
      <c r="H207" s="11">
        <v>28</v>
      </c>
      <c r="I207" s="11">
        <v>0.99939999999999996</v>
      </c>
      <c r="J207" s="11">
        <v>3.2</v>
      </c>
      <c r="K207" s="11">
        <v>0.77</v>
      </c>
      <c r="L207" s="11">
        <v>10.8</v>
      </c>
      <c r="M207" s="64">
        <v>7</v>
      </c>
    </row>
    <row r="208" spans="1:13" x14ac:dyDescent="0.25">
      <c r="A208" s="63">
        <v>207</v>
      </c>
      <c r="B208" s="11">
        <v>12.8</v>
      </c>
      <c r="C208" s="11">
        <v>0.3</v>
      </c>
      <c r="D208" s="11">
        <v>0.74</v>
      </c>
      <c r="E208" s="11">
        <v>2.6</v>
      </c>
      <c r="F208" s="11">
        <v>9.5000000000000001E-2</v>
      </c>
      <c r="G208" s="11">
        <v>9</v>
      </c>
      <c r="H208" s="11">
        <v>28</v>
      </c>
      <c r="I208" s="11">
        <v>0.99939999999999996</v>
      </c>
      <c r="J208" s="11">
        <v>3.2</v>
      </c>
      <c r="K208" s="11">
        <v>0.77</v>
      </c>
      <c r="L208" s="11">
        <v>10.8</v>
      </c>
      <c r="M208" s="64">
        <v>7</v>
      </c>
    </row>
    <row r="209" spans="1:13" hidden="1" x14ac:dyDescent="0.25">
      <c r="A209" s="63">
        <v>208</v>
      </c>
      <c r="B209" s="11">
        <v>7.8</v>
      </c>
      <c r="C209" s="11">
        <v>0.56999999999999995</v>
      </c>
      <c r="D209" s="11">
        <v>0.31</v>
      </c>
      <c r="E209" s="11">
        <v>1.8</v>
      </c>
      <c r="F209" s="11">
        <v>6.9000000000000006E-2</v>
      </c>
      <c r="G209" s="11">
        <v>26</v>
      </c>
      <c r="H209" s="11">
        <v>120</v>
      </c>
      <c r="I209" s="11">
        <v>0.99624999999999997</v>
      </c>
      <c r="J209" s="11">
        <v>3.29</v>
      </c>
      <c r="K209" s="11">
        <v>0.53</v>
      </c>
      <c r="L209" s="11">
        <v>9.3000000000000007</v>
      </c>
      <c r="M209" s="64">
        <v>5</v>
      </c>
    </row>
    <row r="210" spans="1:13" hidden="1" x14ac:dyDescent="0.25">
      <c r="A210" s="63">
        <v>209</v>
      </c>
      <c r="B210" s="11">
        <v>7.8</v>
      </c>
      <c r="C210" s="11">
        <v>0.44</v>
      </c>
      <c r="D210" s="11">
        <v>0.28000000000000003</v>
      </c>
      <c r="E210" s="11">
        <v>2.7</v>
      </c>
      <c r="F210" s="11">
        <v>0.1</v>
      </c>
      <c r="G210" s="11">
        <v>18</v>
      </c>
      <c r="H210" s="11">
        <v>95</v>
      </c>
      <c r="I210" s="11">
        <v>0.99660000000000004</v>
      </c>
      <c r="J210" s="11">
        <v>3.22</v>
      </c>
      <c r="K210" s="11">
        <v>0.67</v>
      </c>
      <c r="L210" s="11">
        <v>9.4</v>
      </c>
      <c r="M210" s="64">
        <v>5</v>
      </c>
    </row>
    <row r="211" spans="1:13" x14ac:dyDescent="0.25">
      <c r="A211" s="63">
        <v>210</v>
      </c>
      <c r="B211" s="11">
        <v>11</v>
      </c>
      <c r="C211" s="11">
        <v>0.3</v>
      </c>
      <c r="D211" s="11">
        <v>0.57999999999999996</v>
      </c>
      <c r="E211" s="11">
        <v>2.1</v>
      </c>
      <c r="F211" s="11">
        <v>5.3999999999999999E-2</v>
      </c>
      <c r="G211" s="11">
        <v>7</v>
      </c>
      <c r="H211" s="11">
        <v>19</v>
      </c>
      <c r="I211" s="11">
        <v>0.998</v>
      </c>
      <c r="J211" s="11">
        <v>3.31</v>
      </c>
      <c r="K211" s="11">
        <v>0.88</v>
      </c>
      <c r="L211" s="11">
        <v>10.5</v>
      </c>
      <c r="M211" s="64">
        <v>7</v>
      </c>
    </row>
    <row r="212" spans="1:13" x14ac:dyDescent="0.25">
      <c r="A212" s="63">
        <v>211</v>
      </c>
      <c r="B212" s="11">
        <v>9.6999999999999993</v>
      </c>
      <c r="C212" s="11">
        <v>0.53</v>
      </c>
      <c r="D212" s="11">
        <v>0.6</v>
      </c>
      <c r="E212" s="11">
        <v>2</v>
      </c>
      <c r="F212" s="11">
        <v>3.9E-2</v>
      </c>
      <c r="G212" s="11">
        <v>5</v>
      </c>
      <c r="H212" s="11">
        <v>19</v>
      </c>
      <c r="I212" s="11">
        <v>0.99585000000000001</v>
      </c>
      <c r="J212" s="11">
        <v>3.3</v>
      </c>
      <c r="K212" s="11">
        <v>0.86</v>
      </c>
      <c r="L212" s="11">
        <v>12.4</v>
      </c>
      <c r="M212" s="64">
        <v>6</v>
      </c>
    </row>
    <row r="213" spans="1:13" x14ac:dyDescent="0.25">
      <c r="A213" s="63">
        <v>212</v>
      </c>
      <c r="B213" s="11">
        <v>8</v>
      </c>
      <c r="C213" s="11">
        <v>0.72499999999999998</v>
      </c>
      <c r="D213" s="11">
        <v>0.24</v>
      </c>
      <c r="E213" s="11">
        <v>2.8</v>
      </c>
      <c r="F213" s="11">
        <v>8.3000000000000004E-2</v>
      </c>
      <c r="G213" s="11">
        <v>10</v>
      </c>
      <c r="H213" s="11">
        <v>62</v>
      </c>
      <c r="I213" s="11">
        <v>0.99685000000000001</v>
      </c>
      <c r="J213" s="11">
        <v>3.35</v>
      </c>
      <c r="K213" s="11">
        <v>0.56000000000000005</v>
      </c>
      <c r="L213" s="11">
        <v>10</v>
      </c>
      <c r="M213" s="64">
        <v>6</v>
      </c>
    </row>
    <row r="214" spans="1:13" x14ac:dyDescent="0.25">
      <c r="A214" s="63">
        <v>213</v>
      </c>
      <c r="B214" s="11">
        <v>11.6</v>
      </c>
      <c r="C214" s="11">
        <v>0.44</v>
      </c>
      <c r="D214" s="11">
        <v>0.64</v>
      </c>
      <c r="E214" s="11">
        <v>2.1</v>
      </c>
      <c r="F214" s="11">
        <v>5.8999999999999997E-2</v>
      </c>
      <c r="G214" s="11">
        <v>5</v>
      </c>
      <c r="H214" s="11">
        <v>15</v>
      </c>
      <c r="I214" s="11">
        <v>0.998</v>
      </c>
      <c r="J214" s="11">
        <v>3.21</v>
      </c>
      <c r="K214" s="11">
        <v>0.67</v>
      </c>
      <c r="L214" s="11">
        <v>10.199999999999999</v>
      </c>
      <c r="M214" s="64">
        <v>6</v>
      </c>
    </row>
    <row r="215" spans="1:13" hidden="1" x14ac:dyDescent="0.25">
      <c r="A215" s="63">
        <v>214</v>
      </c>
      <c r="B215" s="11">
        <v>8.1999999999999993</v>
      </c>
      <c r="C215" s="11">
        <v>0.56999999999999995</v>
      </c>
      <c r="D215" s="11">
        <v>0.26</v>
      </c>
      <c r="E215" s="11">
        <v>2.2000000000000002</v>
      </c>
      <c r="F215" s="11">
        <v>0.06</v>
      </c>
      <c r="G215" s="11">
        <v>28</v>
      </c>
      <c r="H215" s="11">
        <v>65</v>
      </c>
      <c r="I215" s="11">
        <v>0.99590000000000001</v>
      </c>
      <c r="J215" s="11">
        <v>3.3</v>
      </c>
      <c r="K215" s="11">
        <v>0.43</v>
      </c>
      <c r="L215" s="11">
        <v>10.1</v>
      </c>
      <c r="M215" s="64">
        <v>5</v>
      </c>
    </row>
    <row r="216" spans="1:13" x14ac:dyDescent="0.25">
      <c r="A216" s="63">
        <v>215</v>
      </c>
      <c r="B216" s="11">
        <v>7.8</v>
      </c>
      <c r="C216" s="11">
        <v>0.73499999999999999</v>
      </c>
      <c r="D216" s="11">
        <v>0.08</v>
      </c>
      <c r="E216" s="11">
        <v>2.4</v>
      </c>
      <c r="F216" s="11">
        <v>9.1999999999999998E-2</v>
      </c>
      <c r="G216" s="11">
        <v>10</v>
      </c>
      <c r="H216" s="11">
        <v>41</v>
      </c>
      <c r="I216" s="11">
        <v>0.99739999999999995</v>
      </c>
      <c r="J216" s="11">
        <v>3.24</v>
      </c>
      <c r="K216" s="11">
        <v>0.71</v>
      </c>
      <c r="L216" s="11">
        <v>9.8000000000000007</v>
      </c>
      <c r="M216" s="64">
        <v>6</v>
      </c>
    </row>
    <row r="217" spans="1:13" hidden="1" x14ac:dyDescent="0.25">
      <c r="A217" s="63">
        <v>216</v>
      </c>
      <c r="B217" s="11">
        <v>7</v>
      </c>
      <c r="C217" s="11">
        <v>0.49</v>
      </c>
      <c r="D217" s="11">
        <v>0.49</v>
      </c>
      <c r="E217" s="11">
        <v>5.6</v>
      </c>
      <c r="F217" s="11">
        <v>0.06</v>
      </c>
      <c r="G217" s="11">
        <v>26</v>
      </c>
      <c r="H217" s="11">
        <v>121</v>
      </c>
      <c r="I217" s="11">
        <v>0.99739999999999995</v>
      </c>
      <c r="J217" s="11">
        <v>3.34</v>
      </c>
      <c r="K217" s="11">
        <v>0.76</v>
      </c>
      <c r="L217" s="11">
        <v>10.5</v>
      </c>
      <c r="M217" s="64">
        <v>5</v>
      </c>
    </row>
    <row r="218" spans="1:13" hidden="1" x14ac:dyDescent="0.25">
      <c r="A218" s="63">
        <v>217</v>
      </c>
      <c r="B218" s="11">
        <v>8.6999999999999993</v>
      </c>
      <c r="C218" s="11">
        <v>0.625</v>
      </c>
      <c r="D218" s="11">
        <v>0.16</v>
      </c>
      <c r="E218" s="11">
        <v>2</v>
      </c>
      <c r="F218" s="11">
        <v>0.10099999999999899</v>
      </c>
      <c r="G218" s="11">
        <v>13</v>
      </c>
      <c r="H218" s="11">
        <v>49</v>
      </c>
      <c r="I218" s="11">
        <v>0.99619999999999997</v>
      </c>
      <c r="J218" s="11">
        <v>3.14</v>
      </c>
      <c r="K218" s="11">
        <v>0.56999999999999995</v>
      </c>
      <c r="L218" s="11">
        <v>11</v>
      </c>
      <c r="M218" s="64">
        <v>5</v>
      </c>
    </row>
    <row r="219" spans="1:13" hidden="1" x14ac:dyDescent="0.25">
      <c r="A219" s="63">
        <v>218</v>
      </c>
      <c r="B219" s="11">
        <v>8.1</v>
      </c>
      <c r="C219" s="11">
        <v>0.72499999999999998</v>
      </c>
      <c r="D219" s="11">
        <v>0.22</v>
      </c>
      <c r="E219" s="11">
        <v>2.2000000000000002</v>
      </c>
      <c r="F219" s="11">
        <v>7.1999999999999995E-2</v>
      </c>
      <c r="G219" s="11">
        <v>11</v>
      </c>
      <c r="H219" s="11">
        <v>41</v>
      </c>
      <c r="I219" s="11">
        <v>0.99670000000000003</v>
      </c>
      <c r="J219" s="11">
        <v>3.36</v>
      </c>
      <c r="K219" s="11">
        <v>0.55000000000000004</v>
      </c>
      <c r="L219" s="11">
        <v>9.1</v>
      </c>
      <c r="M219" s="64">
        <v>5</v>
      </c>
    </row>
    <row r="220" spans="1:13" hidden="1" x14ac:dyDescent="0.25">
      <c r="A220" s="63">
        <v>219</v>
      </c>
      <c r="B220" s="11">
        <v>7.5</v>
      </c>
      <c r="C220" s="11">
        <v>0.49</v>
      </c>
      <c r="D220" s="11">
        <v>0.19</v>
      </c>
      <c r="E220" s="11">
        <v>1.9</v>
      </c>
      <c r="F220" s="11">
        <v>7.5999999999999998E-2</v>
      </c>
      <c r="G220" s="11">
        <v>10</v>
      </c>
      <c r="H220" s="11">
        <v>44</v>
      </c>
      <c r="I220" s="11">
        <v>0.99570000000000003</v>
      </c>
      <c r="J220" s="11">
        <v>3.39</v>
      </c>
      <c r="K220" s="11">
        <v>0.54</v>
      </c>
      <c r="L220" s="11">
        <v>9.6999999999999993</v>
      </c>
      <c r="M220" s="64">
        <v>5</v>
      </c>
    </row>
    <row r="221" spans="1:13" hidden="1" x14ac:dyDescent="0.25">
      <c r="A221" s="63">
        <v>220</v>
      </c>
      <c r="B221" s="11">
        <v>7.8</v>
      </c>
      <c r="C221" s="11">
        <v>0.53</v>
      </c>
      <c r="D221" s="11">
        <v>0.33</v>
      </c>
      <c r="E221" s="11">
        <v>2.4</v>
      </c>
      <c r="F221" s="11">
        <v>0.08</v>
      </c>
      <c r="G221" s="11">
        <v>24</v>
      </c>
      <c r="H221" s="11">
        <v>144</v>
      </c>
      <c r="I221" s="11">
        <v>0.99655000000000005</v>
      </c>
      <c r="J221" s="11">
        <v>3.3</v>
      </c>
      <c r="K221" s="11">
        <v>0.6</v>
      </c>
      <c r="L221" s="11">
        <v>9.5</v>
      </c>
      <c r="M221" s="64">
        <v>5</v>
      </c>
    </row>
    <row r="222" spans="1:13" x14ac:dyDescent="0.25">
      <c r="A222" s="63">
        <v>221</v>
      </c>
      <c r="B222" s="11">
        <v>7.8</v>
      </c>
      <c r="C222" s="11">
        <v>0.34</v>
      </c>
      <c r="D222" s="11">
        <v>0.37</v>
      </c>
      <c r="E222" s="11">
        <v>2</v>
      </c>
      <c r="F222" s="11">
        <v>8.1999999999999906E-2</v>
      </c>
      <c r="G222" s="11">
        <v>24</v>
      </c>
      <c r="H222" s="11">
        <v>58</v>
      </c>
      <c r="I222" s="11">
        <v>0.99639999999999995</v>
      </c>
      <c r="J222" s="11">
        <v>3.34</v>
      </c>
      <c r="K222" s="11">
        <v>0.59</v>
      </c>
      <c r="L222" s="11">
        <v>9.4</v>
      </c>
      <c r="M222" s="64">
        <v>6</v>
      </c>
    </row>
    <row r="223" spans="1:13" hidden="1" x14ac:dyDescent="0.25">
      <c r="A223" s="63">
        <v>222</v>
      </c>
      <c r="B223" s="11">
        <v>7.4</v>
      </c>
      <c r="C223" s="11">
        <v>0.53</v>
      </c>
      <c r="D223" s="11">
        <v>0.26</v>
      </c>
      <c r="E223" s="11">
        <v>2</v>
      </c>
      <c r="F223" s="11">
        <v>0.10099999999999899</v>
      </c>
      <c r="G223" s="11">
        <v>16</v>
      </c>
      <c r="H223" s="11">
        <v>72</v>
      </c>
      <c r="I223" s="11">
        <v>0.99570000000000003</v>
      </c>
      <c r="J223" s="11">
        <v>3.15</v>
      </c>
      <c r="K223" s="11">
        <v>0.56999999999999995</v>
      </c>
      <c r="L223" s="11">
        <v>9.4</v>
      </c>
      <c r="M223" s="64">
        <v>5</v>
      </c>
    </row>
    <row r="224" spans="1:13" hidden="1" x14ac:dyDescent="0.25">
      <c r="A224" s="63">
        <v>223</v>
      </c>
      <c r="B224" s="11">
        <v>6.8</v>
      </c>
      <c r="C224" s="11">
        <v>0.61</v>
      </c>
      <c r="D224" s="11">
        <v>0.04</v>
      </c>
      <c r="E224" s="11">
        <v>1.5</v>
      </c>
      <c r="F224" s="11">
        <v>5.7000000000000002E-2</v>
      </c>
      <c r="G224" s="11">
        <v>5</v>
      </c>
      <c r="H224" s="11">
        <v>10</v>
      </c>
      <c r="I224" s="11">
        <v>0.99524999999999997</v>
      </c>
      <c r="J224" s="11">
        <v>3.42</v>
      </c>
      <c r="K224" s="11">
        <v>0.6</v>
      </c>
      <c r="L224" s="11">
        <v>9.5</v>
      </c>
      <c r="M224" s="64">
        <v>5</v>
      </c>
    </row>
    <row r="225" spans="1:13" x14ac:dyDescent="0.25">
      <c r="A225" s="63">
        <v>224</v>
      </c>
      <c r="B225" s="11">
        <v>8.6</v>
      </c>
      <c r="C225" s="11">
        <v>0.64500000000000002</v>
      </c>
      <c r="D225" s="11">
        <v>0.25</v>
      </c>
      <c r="E225" s="11">
        <v>2</v>
      </c>
      <c r="F225" s="11">
        <v>8.3000000000000004E-2</v>
      </c>
      <c r="G225" s="11">
        <v>8</v>
      </c>
      <c r="H225" s="11">
        <v>28</v>
      </c>
      <c r="I225" s="11">
        <v>0.99814999999999998</v>
      </c>
      <c r="J225" s="11">
        <v>3.28</v>
      </c>
      <c r="K225" s="11">
        <v>0.6</v>
      </c>
      <c r="L225" s="11">
        <v>10</v>
      </c>
      <c r="M225" s="64">
        <v>6</v>
      </c>
    </row>
    <row r="226" spans="1:13" hidden="1" x14ac:dyDescent="0.25">
      <c r="A226" s="63">
        <v>225</v>
      </c>
      <c r="B226" s="11">
        <v>8.4</v>
      </c>
      <c r="C226" s="11">
        <v>0.63500000000000001</v>
      </c>
      <c r="D226" s="11">
        <v>0.36</v>
      </c>
      <c r="E226" s="11">
        <v>2</v>
      </c>
      <c r="F226" s="11">
        <v>8.8999999999999996E-2</v>
      </c>
      <c r="G226" s="11">
        <v>15</v>
      </c>
      <c r="H226" s="11">
        <v>55</v>
      </c>
      <c r="I226" s="11">
        <v>0.99744999999999995</v>
      </c>
      <c r="J226" s="11">
        <v>3.31</v>
      </c>
      <c r="K226" s="11">
        <v>0.56999999999999995</v>
      </c>
      <c r="L226" s="11">
        <v>10.4</v>
      </c>
      <c r="M226" s="64">
        <v>4</v>
      </c>
    </row>
    <row r="227" spans="1:13" x14ac:dyDescent="0.25">
      <c r="A227" s="63">
        <v>226</v>
      </c>
      <c r="B227" s="11">
        <v>7.7</v>
      </c>
      <c r="C227" s="11">
        <v>0.43</v>
      </c>
      <c r="D227" s="11">
        <v>0.25</v>
      </c>
      <c r="E227" s="11">
        <v>2.6</v>
      </c>
      <c r="F227" s="11">
        <v>7.2999999999999995E-2</v>
      </c>
      <c r="G227" s="11">
        <v>29</v>
      </c>
      <c r="H227" s="11">
        <v>63</v>
      </c>
      <c r="I227" s="11">
        <v>0.99614999999999998</v>
      </c>
      <c r="J227" s="11">
        <v>3.37</v>
      </c>
      <c r="K227" s="11">
        <v>0.57999999999999996</v>
      </c>
      <c r="L227" s="11">
        <v>10.5</v>
      </c>
      <c r="M227" s="64">
        <v>6</v>
      </c>
    </row>
    <row r="228" spans="1:13" x14ac:dyDescent="0.25">
      <c r="A228" s="63">
        <v>227</v>
      </c>
      <c r="B228" s="11">
        <v>8.9</v>
      </c>
      <c r="C228" s="11">
        <v>0.59</v>
      </c>
      <c r="D228" s="11">
        <v>0.5</v>
      </c>
      <c r="E228" s="11">
        <v>2</v>
      </c>
      <c r="F228" s="11">
        <v>0.33700000000000002</v>
      </c>
      <c r="G228" s="11">
        <v>27</v>
      </c>
      <c r="H228" s="11">
        <v>81</v>
      </c>
      <c r="I228" s="11">
        <v>0.99639999999999995</v>
      </c>
      <c r="J228" s="11">
        <v>3.04</v>
      </c>
      <c r="K228" s="11">
        <v>1.61</v>
      </c>
      <c r="L228" s="11">
        <v>9.5</v>
      </c>
      <c r="M228" s="64">
        <v>6</v>
      </c>
    </row>
    <row r="229" spans="1:13" hidden="1" x14ac:dyDescent="0.25">
      <c r="A229" s="63">
        <v>228</v>
      </c>
      <c r="B229" s="11">
        <v>9</v>
      </c>
      <c r="C229" s="11">
        <v>0.82</v>
      </c>
      <c r="D229" s="11">
        <v>0.14000000000000001</v>
      </c>
      <c r="E229" s="11">
        <v>2.6</v>
      </c>
      <c r="F229" s="11">
        <v>8.8999999999999996E-2</v>
      </c>
      <c r="G229" s="11">
        <v>9</v>
      </c>
      <c r="H229" s="11">
        <v>23</v>
      </c>
      <c r="I229" s="11">
        <v>0.99839999999999995</v>
      </c>
      <c r="J229" s="11">
        <v>3.39</v>
      </c>
      <c r="K229" s="11">
        <v>0.63</v>
      </c>
      <c r="L229" s="11">
        <v>9.8000000000000007</v>
      </c>
      <c r="M229" s="64">
        <v>5</v>
      </c>
    </row>
    <row r="230" spans="1:13" x14ac:dyDescent="0.25">
      <c r="A230" s="63">
        <v>229</v>
      </c>
      <c r="B230" s="11">
        <v>7.7</v>
      </c>
      <c r="C230" s="11">
        <v>0.43</v>
      </c>
      <c r="D230" s="11">
        <v>0.25</v>
      </c>
      <c r="E230" s="11">
        <v>2.6</v>
      </c>
      <c r="F230" s="11">
        <v>7.2999999999999995E-2</v>
      </c>
      <c r="G230" s="11">
        <v>29</v>
      </c>
      <c r="H230" s="11">
        <v>63</v>
      </c>
      <c r="I230" s="11">
        <v>0.99614999999999998</v>
      </c>
      <c r="J230" s="11">
        <v>3.37</v>
      </c>
      <c r="K230" s="11">
        <v>0.57999999999999996</v>
      </c>
      <c r="L230" s="11">
        <v>10.5</v>
      </c>
      <c r="M230" s="64">
        <v>6</v>
      </c>
    </row>
    <row r="231" spans="1:13" hidden="1" x14ac:dyDescent="0.25">
      <c r="A231" s="63">
        <v>230</v>
      </c>
      <c r="B231" s="11">
        <v>6.9</v>
      </c>
      <c r="C231" s="11">
        <v>0.52</v>
      </c>
      <c r="D231" s="11">
        <v>0.25</v>
      </c>
      <c r="E231" s="11">
        <v>2.6</v>
      </c>
      <c r="F231" s="11">
        <v>8.1000000000000003E-2</v>
      </c>
      <c r="G231" s="11">
        <v>10</v>
      </c>
      <c r="H231" s="11">
        <v>37</v>
      </c>
      <c r="I231" s="11">
        <v>0.99685000000000001</v>
      </c>
      <c r="J231" s="11">
        <v>3.46</v>
      </c>
      <c r="K231" s="11">
        <v>0.5</v>
      </c>
      <c r="L231" s="11">
        <v>11</v>
      </c>
      <c r="M231" s="64">
        <v>5</v>
      </c>
    </row>
    <row r="232" spans="1:13" x14ac:dyDescent="0.25">
      <c r="A232" s="63">
        <v>231</v>
      </c>
      <c r="B232" s="11">
        <v>5.2</v>
      </c>
      <c r="C232" s="11">
        <v>0.48</v>
      </c>
      <c r="D232" s="11">
        <v>0.04</v>
      </c>
      <c r="E232" s="11">
        <v>1.6</v>
      </c>
      <c r="F232" s="11">
        <v>5.3999999999999999E-2</v>
      </c>
      <c r="G232" s="11">
        <v>19</v>
      </c>
      <c r="H232" s="11">
        <v>106</v>
      </c>
      <c r="I232" s="11">
        <v>0.99270000000000003</v>
      </c>
      <c r="J232" s="11">
        <v>3.54</v>
      </c>
      <c r="K232" s="11">
        <v>0.62</v>
      </c>
      <c r="L232" s="11">
        <v>12.2</v>
      </c>
      <c r="M232" s="64">
        <v>7</v>
      </c>
    </row>
    <row r="233" spans="1:13" x14ac:dyDescent="0.25">
      <c r="A233" s="63">
        <v>232</v>
      </c>
      <c r="B233" s="11">
        <v>8</v>
      </c>
      <c r="C233" s="11">
        <v>0.38</v>
      </c>
      <c r="D233" s="11">
        <v>0.06</v>
      </c>
      <c r="E233" s="11">
        <v>1.8</v>
      </c>
      <c r="F233" s="11">
        <v>7.8E-2</v>
      </c>
      <c r="G233" s="11">
        <v>12</v>
      </c>
      <c r="H233" s="11">
        <v>49</v>
      </c>
      <c r="I233" s="11">
        <v>0.99624999999999997</v>
      </c>
      <c r="J233" s="11">
        <v>3.37</v>
      </c>
      <c r="K233" s="11">
        <v>0.52</v>
      </c>
      <c r="L233" s="11">
        <v>9.9</v>
      </c>
      <c r="M233" s="64">
        <v>6</v>
      </c>
    </row>
    <row r="234" spans="1:13" x14ac:dyDescent="0.25">
      <c r="A234" s="63">
        <v>233</v>
      </c>
      <c r="B234" s="11">
        <v>8.5</v>
      </c>
      <c r="C234" s="11">
        <v>0.37</v>
      </c>
      <c r="D234" s="11">
        <v>0.2</v>
      </c>
      <c r="E234" s="11">
        <v>2.8</v>
      </c>
      <c r="F234" s="11">
        <v>0.09</v>
      </c>
      <c r="G234" s="11">
        <v>18</v>
      </c>
      <c r="H234" s="11">
        <v>58</v>
      </c>
      <c r="I234" s="11">
        <v>0.998</v>
      </c>
      <c r="J234" s="11">
        <v>3.34</v>
      </c>
      <c r="K234" s="11">
        <v>0.7</v>
      </c>
      <c r="L234" s="11">
        <v>9.6</v>
      </c>
      <c r="M234" s="64">
        <v>6</v>
      </c>
    </row>
    <row r="235" spans="1:13" hidden="1" x14ac:dyDescent="0.25">
      <c r="A235" s="63">
        <v>234</v>
      </c>
      <c r="B235" s="11">
        <v>6.9</v>
      </c>
      <c r="C235" s="11">
        <v>0.52</v>
      </c>
      <c r="D235" s="11">
        <v>0.25</v>
      </c>
      <c r="E235" s="11">
        <v>2.6</v>
      </c>
      <c r="F235" s="11">
        <v>8.1000000000000003E-2</v>
      </c>
      <c r="G235" s="11">
        <v>10</v>
      </c>
      <c r="H235" s="11">
        <v>37</v>
      </c>
      <c r="I235" s="11">
        <v>0.99685000000000001</v>
      </c>
      <c r="J235" s="11">
        <v>3.46</v>
      </c>
      <c r="K235" s="11">
        <v>0.5</v>
      </c>
      <c r="L235" s="11">
        <v>11</v>
      </c>
      <c r="M235" s="64">
        <v>5</v>
      </c>
    </row>
    <row r="236" spans="1:13" x14ac:dyDescent="0.25">
      <c r="A236" s="63">
        <v>235</v>
      </c>
      <c r="B236" s="11">
        <v>8.1999999999999993</v>
      </c>
      <c r="C236" s="11">
        <v>1</v>
      </c>
      <c r="D236" s="11">
        <v>0.09</v>
      </c>
      <c r="E236" s="11">
        <v>2.2999999999999998</v>
      </c>
      <c r="F236" s="11">
        <v>6.5000000000000002E-2</v>
      </c>
      <c r="G236" s="11">
        <v>7</v>
      </c>
      <c r="H236" s="11">
        <v>37</v>
      </c>
      <c r="I236" s="11">
        <v>0.99685000000000001</v>
      </c>
      <c r="J236" s="11">
        <v>3.32</v>
      </c>
      <c r="K236" s="11">
        <v>0.55000000000000004</v>
      </c>
      <c r="L236" s="11">
        <v>9</v>
      </c>
      <c r="M236" s="64">
        <v>6</v>
      </c>
    </row>
    <row r="237" spans="1:13" x14ac:dyDescent="0.25">
      <c r="A237" s="63">
        <v>236</v>
      </c>
      <c r="B237" s="11">
        <v>7.2</v>
      </c>
      <c r="C237" s="11">
        <v>0.63</v>
      </c>
      <c r="D237" s="11">
        <v>0</v>
      </c>
      <c r="E237" s="11">
        <v>1.9</v>
      </c>
      <c r="F237" s="11">
        <v>9.6999999999999906E-2</v>
      </c>
      <c r="G237" s="11">
        <v>14</v>
      </c>
      <c r="H237" s="11">
        <v>38</v>
      </c>
      <c r="I237" s="11">
        <v>0.99675000000000002</v>
      </c>
      <c r="J237" s="11">
        <v>3.37</v>
      </c>
      <c r="K237" s="11">
        <v>0.57999999999999996</v>
      </c>
      <c r="L237" s="11">
        <v>9</v>
      </c>
      <c r="M237" s="64">
        <v>6</v>
      </c>
    </row>
    <row r="238" spans="1:13" x14ac:dyDescent="0.25">
      <c r="A238" s="63">
        <v>237</v>
      </c>
      <c r="B238" s="11">
        <v>7.2</v>
      </c>
      <c r="C238" s="11">
        <v>0.63</v>
      </c>
      <c r="D238" s="11">
        <v>0</v>
      </c>
      <c r="E238" s="11">
        <v>1.9</v>
      </c>
      <c r="F238" s="11">
        <v>9.6999999999999906E-2</v>
      </c>
      <c r="G238" s="11">
        <v>14</v>
      </c>
      <c r="H238" s="11">
        <v>38</v>
      </c>
      <c r="I238" s="11">
        <v>0.99675000000000002</v>
      </c>
      <c r="J238" s="11">
        <v>3.37</v>
      </c>
      <c r="K238" s="11">
        <v>0.57999999999999996</v>
      </c>
      <c r="L238" s="11">
        <v>9</v>
      </c>
      <c r="M238" s="64">
        <v>6</v>
      </c>
    </row>
    <row r="239" spans="1:13" x14ac:dyDescent="0.25">
      <c r="A239" s="63">
        <v>238</v>
      </c>
      <c r="B239" s="11">
        <v>7.2</v>
      </c>
      <c r="C239" s="11">
        <v>0.64500000000000002</v>
      </c>
      <c r="D239" s="11">
        <v>0</v>
      </c>
      <c r="E239" s="11">
        <v>1.9</v>
      </c>
      <c r="F239" s="11">
        <v>9.6999999999999906E-2</v>
      </c>
      <c r="G239" s="11">
        <v>15</v>
      </c>
      <c r="H239" s="11">
        <v>39</v>
      </c>
      <c r="I239" s="11">
        <v>0.99675000000000002</v>
      </c>
      <c r="J239" s="11">
        <v>3.37</v>
      </c>
      <c r="K239" s="11">
        <v>0.57999999999999996</v>
      </c>
      <c r="L239" s="11">
        <v>9.1999999999999993</v>
      </c>
      <c r="M239" s="64">
        <v>6</v>
      </c>
    </row>
    <row r="240" spans="1:13" x14ac:dyDescent="0.25">
      <c r="A240" s="63">
        <v>239</v>
      </c>
      <c r="B240" s="11">
        <v>7.2</v>
      </c>
      <c r="C240" s="11">
        <v>0.63</v>
      </c>
      <c r="D240" s="11">
        <v>0</v>
      </c>
      <c r="E240" s="11">
        <v>1.9</v>
      </c>
      <c r="F240" s="11">
        <v>9.6999999999999906E-2</v>
      </c>
      <c r="G240" s="11">
        <v>14</v>
      </c>
      <c r="H240" s="11">
        <v>38</v>
      </c>
      <c r="I240" s="11">
        <v>0.99675000000000002</v>
      </c>
      <c r="J240" s="11">
        <v>3.37</v>
      </c>
      <c r="K240" s="11">
        <v>0.57999999999999996</v>
      </c>
      <c r="L240" s="11">
        <v>9</v>
      </c>
      <c r="M240" s="64">
        <v>6</v>
      </c>
    </row>
    <row r="241" spans="1:13" x14ac:dyDescent="0.25">
      <c r="A241" s="63">
        <v>240</v>
      </c>
      <c r="B241" s="11">
        <v>8.1999999999999993</v>
      </c>
      <c r="C241" s="11">
        <v>1</v>
      </c>
      <c r="D241" s="11">
        <v>0.09</v>
      </c>
      <c r="E241" s="11">
        <v>2.2999999999999998</v>
      </c>
      <c r="F241" s="11">
        <v>6.5000000000000002E-2</v>
      </c>
      <c r="G241" s="11">
        <v>7</v>
      </c>
      <c r="H241" s="11">
        <v>37</v>
      </c>
      <c r="I241" s="11">
        <v>0.99685000000000001</v>
      </c>
      <c r="J241" s="11">
        <v>3.32</v>
      </c>
      <c r="K241" s="11">
        <v>0.55000000000000004</v>
      </c>
      <c r="L241" s="11">
        <v>9</v>
      </c>
      <c r="M241" s="64">
        <v>6</v>
      </c>
    </row>
    <row r="242" spans="1:13" hidden="1" x14ac:dyDescent="0.25">
      <c r="A242" s="63">
        <v>241</v>
      </c>
      <c r="B242" s="11">
        <v>8.9</v>
      </c>
      <c r="C242" s="11">
        <v>0.63500000000000001</v>
      </c>
      <c r="D242" s="11">
        <v>0.37</v>
      </c>
      <c r="E242" s="11">
        <v>1.7</v>
      </c>
      <c r="F242" s="11">
        <v>0.26300000000000001</v>
      </c>
      <c r="G242" s="11">
        <v>5</v>
      </c>
      <c r="H242" s="11">
        <v>62</v>
      </c>
      <c r="I242" s="11">
        <v>0.99709999999999999</v>
      </c>
      <c r="J242" s="11">
        <v>3</v>
      </c>
      <c r="K242" s="11">
        <v>1.0900000000000001</v>
      </c>
      <c r="L242" s="11">
        <v>9.3000000000000007</v>
      </c>
      <c r="M242" s="64">
        <v>5</v>
      </c>
    </row>
    <row r="243" spans="1:13" x14ac:dyDescent="0.25">
      <c r="A243" s="63">
        <v>242</v>
      </c>
      <c r="B243" s="11">
        <v>12</v>
      </c>
      <c r="C243" s="11">
        <v>0.38</v>
      </c>
      <c r="D243" s="11">
        <v>0.56000000000000005</v>
      </c>
      <c r="E243" s="11">
        <v>2.1</v>
      </c>
      <c r="F243" s="11">
        <v>9.2999999999999999E-2</v>
      </c>
      <c r="G243" s="11">
        <v>6</v>
      </c>
      <c r="H243" s="11">
        <v>24</v>
      </c>
      <c r="I243" s="11">
        <v>0.99924999999999997</v>
      </c>
      <c r="J243" s="11">
        <v>3.14</v>
      </c>
      <c r="K243" s="11">
        <v>0.71</v>
      </c>
      <c r="L243" s="11">
        <v>10.9</v>
      </c>
      <c r="M243" s="64">
        <v>6</v>
      </c>
    </row>
    <row r="244" spans="1:13" x14ac:dyDescent="0.25">
      <c r="A244" s="63">
        <v>243</v>
      </c>
      <c r="B244" s="11">
        <v>7.7</v>
      </c>
      <c r="C244" s="11">
        <v>0.57999999999999996</v>
      </c>
      <c r="D244" s="11">
        <v>0.1</v>
      </c>
      <c r="E244" s="11">
        <v>1.8</v>
      </c>
      <c r="F244" s="11">
        <v>0.10199999999999999</v>
      </c>
      <c r="G244" s="11">
        <v>28</v>
      </c>
      <c r="H244" s="11">
        <v>109</v>
      </c>
      <c r="I244" s="11">
        <v>0.99565000000000003</v>
      </c>
      <c r="J244" s="11">
        <v>3.08</v>
      </c>
      <c r="K244" s="11">
        <v>0.49</v>
      </c>
      <c r="L244" s="11">
        <v>9.8000000000000007</v>
      </c>
      <c r="M244" s="64">
        <v>6</v>
      </c>
    </row>
    <row r="245" spans="1:13" x14ac:dyDescent="0.25">
      <c r="A245" s="63">
        <v>244</v>
      </c>
      <c r="B245" s="11">
        <v>15</v>
      </c>
      <c r="C245" s="11">
        <v>0.21</v>
      </c>
      <c r="D245" s="11">
        <v>0.44</v>
      </c>
      <c r="E245" s="11">
        <v>2.2000000000000002</v>
      </c>
      <c r="F245" s="11">
        <v>7.4999999999999997E-2</v>
      </c>
      <c r="G245" s="11">
        <v>10</v>
      </c>
      <c r="H245" s="11">
        <v>24</v>
      </c>
      <c r="I245" s="11">
        <v>1.0000500000000001</v>
      </c>
      <c r="J245" s="11">
        <v>3.07</v>
      </c>
      <c r="K245" s="11">
        <v>0.84</v>
      </c>
      <c r="L245" s="11">
        <v>9.1999999999999993</v>
      </c>
      <c r="M245" s="64">
        <v>7</v>
      </c>
    </row>
    <row r="246" spans="1:13" x14ac:dyDescent="0.25">
      <c r="A246" s="63">
        <v>245</v>
      </c>
      <c r="B246" s="11">
        <v>15</v>
      </c>
      <c r="C246" s="11">
        <v>0.21</v>
      </c>
      <c r="D246" s="11">
        <v>0.44</v>
      </c>
      <c r="E246" s="11">
        <v>2.2000000000000002</v>
      </c>
      <c r="F246" s="11">
        <v>7.4999999999999997E-2</v>
      </c>
      <c r="G246" s="11">
        <v>10</v>
      </c>
      <c r="H246" s="11">
        <v>24</v>
      </c>
      <c r="I246" s="11">
        <v>1.0000500000000001</v>
      </c>
      <c r="J246" s="11">
        <v>3.07</v>
      </c>
      <c r="K246" s="11">
        <v>0.84</v>
      </c>
      <c r="L246" s="11">
        <v>9.1999999999999993</v>
      </c>
      <c r="M246" s="64">
        <v>7</v>
      </c>
    </row>
    <row r="247" spans="1:13" x14ac:dyDescent="0.25">
      <c r="A247" s="63">
        <v>246</v>
      </c>
      <c r="B247" s="11">
        <v>7.3</v>
      </c>
      <c r="C247" s="11">
        <v>0.66</v>
      </c>
      <c r="D247" s="11">
        <v>0</v>
      </c>
      <c r="E247" s="11">
        <v>2</v>
      </c>
      <c r="F247" s="11">
        <v>8.4000000000000005E-2</v>
      </c>
      <c r="G247" s="11">
        <v>6</v>
      </c>
      <c r="H247" s="11">
        <v>23</v>
      </c>
      <c r="I247" s="11">
        <v>0.99829999999999997</v>
      </c>
      <c r="J247" s="11">
        <v>3.61</v>
      </c>
      <c r="K247" s="11">
        <v>0.96</v>
      </c>
      <c r="L247" s="11">
        <v>9.9</v>
      </c>
      <c r="M247" s="64">
        <v>6</v>
      </c>
    </row>
    <row r="248" spans="1:13" hidden="1" x14ac:dyDescent="0.25">
      <c r="A248" s="63">
        <v>247</v>
      </c>
      <c r="B248" s="11">
        <v>7.1</v>
      </c>
      <c r="C248" s="11">
        <v>0.68</v>
      </c>
      <c r="D248" s="11">
        <v>7.0000000000000007E-2</v>
      </c>
      <c r="E248" s="11">
        <v>1.9</v>
      </c>
      <c r="F248" s="11">
        <v>7.4999999999999997E-2</v>
      </c>
      <c r="G248" s="11">
        <v>16</v>
      </c>
      <c r="H248" s="11">
        <v>51</v>
      </c>
      <c r="I248" s="11">
        <v>0.99685000000000001</v>
      </c>
      <c r="J248" s="11">
        <v>3.38</v>
      </c>
      <c r="K248" s="11">
        <v>0.52</v>
      </c>
      <c r="L248" s="11">
        <v>9.5</v>
      </c>
      <c r="M248" s="64">
        <v>5</v>
      </c>
    </row>
    <row r="249" spans="1:13" hidden="1" x14ac:dyDescent="0.25">
      <c r="A249" s="63">
        <v>248</v>
      </c>
      <c r="B249" s="11">
        <v>8.1999999999999993</v>
      </c>
      <c r="C249" s="11">
        <v>0.6</v>
      </c>
      <c r="D249" s="11">
        <v>0.17</v>
      </c>
      <c r="E249" s="11">
        <v>2.2999999999999998</v>
      </c>
      <c r="F249" s="11">
        <v>7.1999999999999995E-2</v>
      </c>
      <c r="G249" s="11">
        <v>11</v>
      </c>
      <c r="H249" s="11">
        <v>73</v>
      </c>
      <c r="I249" s="11">
        <v>0.99629999999999996</v>
      </c>
      <c r="J249" s="11">
        <v>3.2</v>
      </c>
      <c r="K249" s="11">
        <v>0.45</v>
      </c>
      <c r="L249" s="11">
        <v>9.3000000000000007</v>
      </c>
      <c r="M249" s="64">
        <v>5</v>
      </c>
    </row>
    <row r="250" spans="1:13" x14ac:dyDescent="0.25">
      <c r="A250" s="63">
        <v>249</v>
      </c>
      <c r="B250" s="11">
        <v>7.7</v>
      </c>
      <c r="C250" s="11">
        <v>0.53</v>
      </c>
      <c r="D250" s="11">
        <v>0.06</v>
      </c>
      <c r="E250" s="11">
        <v>1.7</v>
      </c>
      <c r="F250" s="11">
        <v>7.3999999999999996E-2</v>
      </c>
      <c r="G250" s="11">
        <v>9</v>
      </c>
      <c r="H250" s="11">
        <v>39</v>
      </c>
      <c r="I250" s="11">
        <v>0.99614999999999998</v>
      </c>
      <c r="J250" s="11">
        <v>3.35</v>
      </c>
      <c r="K250" s="11">
        <v>0.48</v>
      </c>
      <c r="L250" s="11">
        <v>9.8000000000000007</v>
      </c>
      <c r="M250" s="64">
        <v>6</v>
      </c>
    </row>
    <row r="251" spans="1:13" x14ac:dyDescent="0.25">
      <c r="A251" s="63">
        <v>250</v>
      </c>
      <c r="B251" s="11">
        <v>7.3</v>
      </c>
      <c r="C251" s="11">
        <v>0.66</v>
      </c>
      <c r="D251" s="11">
        <v>0</v>
      </c>
      <c r="E251" s="11">
        <v>2</v>
      </c>
      <c r="F251" s="11">
        <v>8.4000000000000005E-2</v>
      </c>
      <c r="G251" s="11">
        <v>6</v>
      </c>
      <c r="H251" s="11">
        <v>23</v>
      </c>
      <c r="I251" s="11">
        <v>0.99829999999999997</v>
      </c>
      <c r="J251" s="11">
        <v>3.61</v>
      </c>
      <c r="K251" s="11">
        <v>0.96</v>
      </c>
      <c r="L251" s="11">
        <v>9.9</v>
      </c>
      <c r="M251" s="64">
        <v>6</v>
      </c>
    </row>
    <row r="252" spans="1:13" x14ac:dyDescent="0.25">
      <c r="A252" s="63">
        <v>251</v>
      </c>
      <c r="B252" s="11">
        <v>10.8</v>
      </c>
      <c r="C252" s="11">
        <v>0.32</v>
      </c>
      <c r="D252" s="11">
        <v>0.44</v>
      </c>
      <c r="E252" s="11">
        <v>1.6</v>
      </c>
      <c r="F252" s="11">
        <v>6.3E-2</v>
      </c>
      <c r="G252" s="11">
        <v>16</v>
      </c>
      <c r="H252" s="11">
        <v>37</v>
      </c>
      <c r="I252" s="11">
        <v>0.99850000000000005</v>
      </c>
      <c r="J252" s="11">
        <v>3.22</v>
      </c>
      <c r="K252" s="11">
        <v>0.78</v>
      </c>
      <c r="L252" s="11">
        <v>10</v>
      </c>
      <c r="M252" s="64">
        <v>6</v>
      </c>
    </row>
    <row r="253" spans="1:13" x14ac:dyDescent="0.25">
      <c r="A253" s="63">
        <v>252</v>
      </c>
      <c r="B253" s="11">
        <v>7.1</v>
      </c>
      <c r="C253" s="11">
        <v>0.6</v>
      </c>
      <c r="D253" s="11">
        <v>0</v>
      </c>
      <c r="E253" s="11">
        <v>1.8</v>
      </c>
      <c r="F253" s="11">
        <v>7.3999999999999996E-2</v>
      </c>
      <c r="G253" s="11">
        <v>16</v>
      </c>
      <c r="H253" s="11">
        <v>34</v>
      </c>
      <c r="I253" s="11">
        <v>0.99719999999999998</v>
      </c>
      <c r="J253" s="11">
        <v>3.47</v>
      </c>
      <c r="K253" s="11">
        <v>0.7</v>
      </c>
      <c r="L253" s="11">
        <v>9.9</v>
      </c>
      <c r="M253" s="64">
        <v>6</v>
      </c>
    </row>
    <row r="254" spans="1:13" hidden="1" x14ac:dyDescent="0.25">
      <c r="A254" s="63">
        <v>253</v>
      </c>
      <c r="B254" s="11">
        <v>11.1</v>
      </c>
      <c r="C254" s="11">
        <v>0.35</v>
      </c>
      <c r="D254" s="11">
        <v>0.48</v>
      </c>
      <c r="E254" s="11">
        <v>3.1</v>
      </c>
      <c r="F254" s="11">
        <v>0.09</v>
      </c>
      <c r="G254" s="11">
        <v>5</v>
      </c>
      <c r="H254" s="11">
        <v>21</v>
      </c>
      <c r="I254" s="11">
        <v>0.99860000000000004</v>
      </c>
      <c r="J254" s="11">
        <v>3.17</v>
      </c>
      <c r="K254" s="11">
        <v>0.53</v>
      </c>
      <c r="L254" s="11">
        <v>10.5</v>
      </c>
      <c r="M254" s="64">
        <v>5</v>
      </c>
    </row>
    <row r="255" spans="1:13" hidden="1" x14ac:dyDescent="0.25">
      <c r="A255" s="63">
        <v>254</v>
      </c>
      <c r="B255" s="11">
        <v>7.7</v>
      </c>
      <c r="C255" s="11">
        <v>0.77500000000000002</v>
      </c>
      <c r="D255" s="11">
        <v>0.42</v>
      </c>
      <c r="E255" s="11">
        <v>1.9</v>
      </c>
      <c r="F255" s="11">
        <v>9.1999999999999998E-2</v>
      </c>
      <c r="G255" s="11">
        <v>8</v>
      </c>
      <c r="H255" s="11">
        <v>86</v>
      </c>
      <c r="I255" s="11">
        <v>0.99590000000000001</v>
      </c>
      <c r="J255" s="11">
        <v>3.23</v>
      </c>
      <c r="K255" s="11">
        <v>0.59</v>
      </c>
      <c r="L255" s="11">
        <v>9.5</v>
      </c>
      <c r="M255" s="64">
        <v>5</v>
      </c>
    </row>
    <row r="256" spans="1:13" x14ac:dyDescent="0.25">
      <c r="A256" s="63">
        <v>255</v>
      </c>
      <c r="B256" s="11">
        <v>7.1</v>
      </c>
      <c r="C256" s="11">
        <v>0.6</v>
      </c>
      <c r="D256" s="11">
        <v>0</v>
      </c>
      <c r="E256" s="11">
        <v>1.8</v>
      </c>
      <c r="F256" s="11">
        <v>7.3999999999999996E-2</v>
      </c>
      <c r="G256" s="11">
        <v>16</v>
      </c>
      <c r="H256" s="11">
        <v>34</v>
      </c>
      <c r="I256" s="11">
        <v>0.99719999999999998</v>
      </c>
      <c r="J256" s="11">
        <v>3.47</v>
      </c>
      <c r="K256" s="11">
        <v>0.7</v>
      </c>
      <c r="L256" s="11">
        <v>9.9</v>
      </c>
      <c r="M256" s="64">
        <v>6</v>
      </c>
    </row>
    <row r="257" spans="1:13" hidden="1" x14ac:dyDescent="0.25">
      <c r="A257" s="63">
        <v>256</v>
      </c>
      <c r="B257" s="11">
        <v>8</v>
      </c>
      <c r="C257" s="11">
        <v>0.56999999999999995</v>
      </c>
      <c r="D257" s="11">
        <v>0.23</v>
      </c>
      <c r="E257" s="11">
        <v>3.2</v>
      </c>
      <c r="F257" s="11">
        <v>7.2999999999999995E-2</v>
      </c>
      <c r="G257" s="11">
        <v>17</v>
      </c>
      <c r="H257" s="11">
        <v>119</v>
      </c>
      <c r="I257" s="11">
        <v>0.99675000000000002</v>
      </c>
      <c r="J257" s="11">
        <v>3.26</v>
      </c>
      <c r="K257" s="11">
        <v>0.56999999999999995</v>
      </c>
      <c r="L257" s="11">
        <v>9.3000000000000007</v>
      </c>
      <c r="M257" s="64">
        <v>5</v>
      </c>
    </row>
    <row r="258" spans="1:13" hidden="1" x14ac:dyDescent="0.25">
      <c r="A258" s="63">
        <v>257</v>
      </c>
      <c r="B258" s="11">
        <v>9.4</v>
      </c>
      <c r="C258" s="11">
        <v>0.34</v>
      </c>
      <c r="D258" s="11">
        <v>0.37</v>
      </c>
      <c r="E258" s="11">
        <v>2.2000000000000002</v>
      </c>
      <c r="F258" s="11">
        <v>7.4999999999999997E-2</v>
      </c>
      <c r="G258" s="11">
        <v>5</v>
      </c>
      <c r="H258" s="11">
        <v>13</v>
      </c>
      <c r="I258" s="11">
        <v>0.998</v>
      </c>
      <c r="J258" s="11">
        <v>3.22</v>
      </c>
      <c r="K258" s="11">
        <v>0.62</v>
      </c>
      <c r="L258" s="11">
        <v>9.1999999999999993</v>
      </c>
      <c r="M258" s="64">
        <v>5</v>
      </c>
    </row>
    <row r="259" spans="1:13" hidden="1" x14ac:dyDescent="0.25">
      <c r="A259" s="63">
        <v>258</v>
      </c>
      <c r="B259" s="11">
        <v>6.6</v>
      </c>
      <c r="C259" s="11">
        <v>0.69499999999999995</v>
      </c>
      <c r="D259" s="11">
        <v>0</v>
      </c>
      <c r="E259" s="11">
        <v>2.1</v>
      </c>
      <c r="F259" s="11">
        <v>7.4999999999999997E-2</v>
      </c>
      <c r="G259" s="11">
        <v>12</v>
      </c>
      <c r="H259" s="11">
        <v>56</v>
      </c>
      <c r="I259" s="11">
        <v>0.99680000000000002</v>
      </c>
      <c r="J259" s="11">
        <v>3.49</v>
      </c>
      <c r="K259" s="11">
        <v>0.67</v>
      </c>
      <c r="L259" s="11">
        <v>9.1999999999999993</v>
      </c>
      <c r="M259" s="64">
        <v>5</v>
      </c>
    </row>
    <row r="260" spans="1:13" hidden="1" x14ac:dyDescent="0.25">
      <c r="A260" s="63">
        <v>259</v>
      </c>
      <c r="B260" s="11">
        <v>7.7</v>
      </c>
      <c r="C260" s="11">
        <v>0.41</v>
      </c>
      <c r="D260" s="11">
        <v>0.76</v>
      </c>
      <c r="E260" s="11">
        <v>1.8</v>
      </c>
      <c r="F260" s="11">
        <v>0.61099999999999999</v>
      </c>
      <c r="G260" s="11">
        <v>8</v>
      </c>
      <c r="H260" s="11">
        <v>45</v>
      </c>
      <c r="I260" s="11">
        <v>0.99680000000000002</v>
      </c>
      <c r="J260" s="11">
        <v>3.06</v>
      </c>
      <c r="K260" s="11">
        <v>1.26</v>
      </c>
      <c r="L260" s="11">
        <v>9.4</v>
      </c>
      <c r="M260" s="64">
        <v>5</v>
      </c>
    </row>
    <row r="261" spans="1:13" x14ac:dyDescent="0.25">
      <c r="A261" s="63">
        <v>260</v>
      </c>
      <c r="B261" s="11">
        <v>10</v>
      </c>
      <c r="C261" s="11">
        <v>0.31</v>
      </c>
      <c r="D261" s="11">
        <v>0.47</v>
      </c>
      <c r="E261" s="11">
        <v>2.6</v>
      </c>
      <c r="F261" s="11">
        <v>8.5000000000000006E-2</v>
      </c>
      <c r="G261" s="11">
        <v>14</v>
      </c>
      <c r="H261" s="11">
        <v>33</v>
      </c>
      <c r="I261" s="11">
        <v>0.99965000000000004</v>
      </c>
      <c r="J261" s="11">
        <v>3.36</v>
      </c>
      <c r="K261" s="11">
        <v>0.8</v>
      </c>
      <c r="L261" s="11">
        <v>10.5</v>
      </c>
      <c r="M261" s="64">
        <v>7</v>
      </c>
    </row>
    <row r="262" spans="1:13" hidden="1" x14ac:dyDescent="0.25">
      <c r="A262" s="63">
        <v>261</v>
      </c>
      <c r="B262" s="11">
        <v>7.9</v>
      </c>
      <c r="C262" s="11">
        <v>0.33</v>
      </c>
      <c r="D262" s="11">
        <v>0.23</v>
      </c>
      <c r="E262" s="11">
        <v>1.7</v>
      </c>
      <c r="F262" s="11">
        <v>7.6999999999999999E-2</v>
      </c>
      <c r="G262" s="11">
        <v>18</v>
      </c>
      <c r="H262" s="11">
        <v>45</v>
      </c>
      <c r="I262" s="11">
        <v>0.99624999999999997</v>
      </c>
      <c r="J262" s="11">
        <v>3.29</v>
      </c>
      <c r="K262" s="11">
        <v>0.65</v>
      </c>
      <c r="L262" s="11">
        <v>9.3000000000000007</v>
      </c>
      <c r="M262" s="64">
        <v>5</v>
      </c>
    </row>
    <row r="263" spans="1:13" hidden="1" x14ac:dyDescent="0.25">
      <c r="A263" s="63">
        <v>262</v>
      </c>
      <c r="B263" s="11">
        <v>7</v>
      </c>
      <c r="C263" s="11">
        <v>0.97499999999999998</v>
      </c>
      <c r="D263" s="11">
        <v>0.04</v>
      </c>
      <c r="E263" s="11">
        <v>2</v>
      </c>
      <c r="F263" s="11">
        <v>8.6999999999999994E-2</v>
      </c>
      <c r="G263" s="11">
        <v>12</v>
      </c>
      <c r="H263" s="11">
        <v>67</v>
      </c>
      <c r="I263" s="11">
        <v>0.99565000000000003</v>
      </c>
      <c r="J263" s="11">
        <v>3.35</v>
      </c>
      <c r="K263" s="11">
        <v>0.6</v>
      </c>
      <c r="L263" s="11">
        <v>9.4</v>
      </c>
      <c r="M263" s="64">
        <v>4</v>
      </c>
    </row>
    <row r="264" spans="1:13" hidden="1" x14ac:dyDescent="0.25">
      <c r="A264" s="63">
        <v>263</v>
      </c>
      <c r="B264" s="11">
        <v>8</v>
      </c>
      <c r="C264" s="11">
        <v>0.52</v>
      </c>
      <c r="D264" s="11">
        <v>0.03</v>
      </c>
      <c r="E264" s="11">
        <v>1.7</v>
      </c>
      <c r="F264" s="11">
        <v>7.0000000000000007E-2</v>
      </c>
      <c r="G264" s="11">
        <v>10</v>
      </c>
      <c r="H264" s="11">
        <v>35</v>
      </c>
      <c r="I264" s="11">
        <v>0.99575000000000002</v>
      </c>
      <c r="J264" s="11">
        <v>3.34</v>
      </c>
      <c r="K264" s="11">
        <v>0.56999999999999995</v>
      </c>
      <c r="L264" s="11">
        <v>10</v>
      </c>
      <c r="M264" s="64">
        <v>5</v>
      </c>
    </row>
    <row r="265" spans="1:13" hidden="1" x14ac:dyDescent="0.25">
      <c r="A265" s="63">
        <v>264</v>
      </c>
      <c r="B265" s="11">
        <v>7.9</v>
      </c>
      <c r="C265" s="11">
        <v>0.37</v>
      </c>
      <c r="D265" s="11">
        <v>0.23</v>
      </c>
      <c r="E265" s="11">
        <v>1.8</v>
      </c>
      <c r="F265" s="11">
        <v>7.6999999999999999E-2</v>
      </c>
      <c r="G265" s="11">
        <v>23</v>
      </c>
      <c r="H265" s="11">
        <v>49</v>
      </c>
      <c r="I265" s="11">
        <v>0.99629999999999996</v>
      </c>
      <c r="J265" s="11">
        <v>3.28</v>
      </c>
      <c r="K265" s="11">
        <v>0.67</v>
      </c>
      <c r="L265" s="11">
        <v>9.3000000000000007</v>
      </c>
      <c r="M265" s="64">
        <v>5</v>
      </c>
    </row>
    <row r="266" spans="1:13" hidden="1" x14ac:dyDescent="0.25">
      <c r="A266" s="63">
        <v>265</v>
      </c>
      <c r="B266" s="11">
        <v>12.5</v>
      </c>
      <c r="C266" s="11">
        <v>0.56000000000000005</v>
      </c>
      <c r="D266" s="11">
        <v>0.49</v>
      </c>
      <c r="E266" s="11">
        <v>2.4</v>
      </c>
      <c r="F266" s="11">
        <v>6.4000000000000001E-2</v>
      </c>
      <c r="G266" s="11">
        <v>5</v>
      </c>
      <c r="H266" s="11">
        <v>27</v>
      </c>
      <c r="I266" s="11">
        <v>0.99990000000000001</v>
      </c>
      <c r="J266" s="11">
        <v>3.08</v>
      </c>
      <c r="K266" s="11">
        <v>0.87</v>
      </c>
      <c r="L266" s="11">
        <v>10.9</v>
      </c>
      <c r="M266" s="64">
        <v>5</v>
      </c>
    </row>
    <row r="267" spans="1:13" x14ac:dyDescent="0.25">
      <c r="A267" s="63">
        <v>266</v>
      </c>
      <c r="B267" s="11">
        <v>11.8</v>
      </c>
      <c r="C267" s="11">
        <v>0.26</v>
      </c>
      <c r="D267" s="11">
        <v>0.52</v>
      </c>
      <c r="E267" s="11">
        <v>1.8</v>
      </c>
      <c r="F267" s="11">
        <v>7.0999999999999994E-2</v>
      </c>
      <c r="G267" s="11">
        <v>6</v>
      </c>
      <c r="H267" s="11">
        <v>10</v>
      </c>
      <c r="I267" s="11">
        <v>0.99680000000000002</v>
      </c>
      <c r="J267" s="11">
        <v>3.2</v>
      </c>
      <c r="K267" s="11">
        <v>0.72</v>
      </c>
      <c r="L267" s="11">
        <v>10.199999999999999</v>
      </c>
      <c r="M267" s="64">
        <v>7</v>
      </c>
    </row>
    <row r="268" spans="1:13" hidden="1" x14ac:dyDescent="0.25">
      <c r="A268" s="63">
        <v>267</v>
      </c>
      <c r="B268" s="11">
        <v>8.1</v>
      </c>
      <c r="C268" s="11">
        <v>0.87</v>
      </c>
      <c r="D268" s="11">
        <v>0</v>
      </c>
      <c r="E268" s="11">
        <v>3.3</v>
      </c>
      <c r="F268" s="11">
        <v>9.6000000000000002E-2</v>
      </c>
      <c r="G268" s="11">
        <v>26</v>
      </c>
      <c r="H268" s="11">
        <v>61</v>
      </c>
      <c r="I268" s="11">
        <v>1.0002500000000001</v>
      </c>
      <c r="J268" s="11">
        <v>3.6</v>
      </c>
      <c r="K268" s="11">
        <v>0.72</v>
      </c>
      <c r="L268" s="11">
        <v>9.8000000000000007</v>
      </c>
      <c r="M268" s="64">
        <v>4</v>
      </c>
    </row>
    <row r="269" spans="1:13" x14ac:dyDescent="0.25">
      <c r="A269" s="63">
        <v>268</v>
      </c>
      <c r="B269" s="11">
        <v>7.9</v>
      </c>
      <c r="C269" s="11">
        <v>0.35</v>
      </c>
      <c r="D269" s="11">
        <v>0.46</v>
      </c>
      <c r="E269" s="11">
        <v>3.6</v>
      </c>
      <c r="F269" s="11">
        <v>7.8E-2</v>
      </c>
      <c r="G269" s="11">
        <v>15</v>
      </c>
      <c r="H269" s="11">
        <v>37</v>
      </c>
      <c r="I269" s="11">
        <v>0.99729999999999996</v>
      </c>
      <c r="J269" s="11">
        <v>3.35</v>
      </c>
      <c r="K269" s="11">
        <v>0.86</v>
      </c>
      <c r="L269" s="11">
        <v>12.8</v>
      </c>
      <c r="M269" s="64">
        <v>8</v>
      </c>
    </row>
    <row r="270" spans="1:13" x14ac:dyDescent="0.25">
      <c r="A270" s="63">
        <v>269</v>
      </c>
      <c r="B270" s="11">
        <v>6.9</v>
      </c>
      <c r="C270" s="11">
        <v>0.54</v>
      </c>
      <c r="D270" s="11">
        <v>0.04</v>
      </c>
      <c r="E270" s="11">
        <v>3</v>
      </c>
      <c r="F270" s="11">
        <v>7.6999999999999999E-2</v>
      </c>
      <c r="G270" s="11">
        <v>7</v>
      </c>
      <c r="H270" s="11">
        <v>27</v>
      </c>
      <c r="I270" s="11">
        <v>0.99870000000000003</v>
      </c>
      <c r="J270" s="11">
        <v>3.69</v>
      </c>
      <c r="K270" s="11">
        <v>0.91</v>
      </c>
      <c r="L270" s="11">
        <v>9.4</v>
      </c>
      <c r="M270" s="64">
        <v>6</v>
      </c>
    </row>
    <row r="271" spans="1:13" x14ac:dyDescent="0.25">
      <c r="A271" s="63">
        <v>270</v>
      </c>
      <c r="B271" s="11">
        <v>11.5</v>
      </c>
      <c r="C271" s="11">
        <v>0.18</v>
      </c>
      <c r="D271" s="11">
        <v>0.51</v>
      </c>
      <c r="E271" s="11">
        <v>4</v>
      </c>
      <c r="F271" s="11">
        <v>0.104</v>
      </c>
      <c r="G271" s="11">
        <v>4</v>
      </c>
      <c r="H271" s="11">
        <v>23</v>
      </c>
      <c r="I271" s="11">
        <v>0.99960000000000004</v>
      </c>
      <c r="J271" s="11">
        <v>3.28</v>
      </c>
      <c r="K271" s="11">
        <v>0.97</v>
      </c>
      <c r="L271" s="11">
        <v>10.1</v>
      </c>
      <c r="M271" s="64">
        <v>6</v>
      </c>
    </row>
    <row r="272" spans="1:13" x14ac:dyDescent="0.25">
      <c r="A272" s="63">
        <v>271</v>
      </c>
      <c r="B272" s="11">
        <v>7.9</v>
      </c>
      <c r="C272" s="11">
        <v>0.54500000000000004</v>
      </c>
      <c r="D272" s="11">
        <v>0.06</v>
      </c>
      <c r="E272" s="11">
        <v>4</v>
      </c>
      <c r="F272" s="11">
        <v>8.6999999999999994E-2</v>
      </c>
      <c r="G272" s="11">
        <v>27</v>
      </c>
      <c r="H272" s="11">
        <v>61</v>
      </c>
      <c r="I272" s="11">
        <v>0.99650000000000005</v>
      </c>
      <c r="J272" s="11">
        <v>3.36</v>
      </c>
      <c r="K272" s="11">
        <v>0.67</v>
      </c>
      <c r="L272" s="11">
        <v>10.7</v>
      </c>
      <c r="M272" s="64">
        <v>6</v>
      </c>
    </row>
    <row r="273" spans="1:13" x14ac:dyDescent="0.25">
      <c r="A273" s="63">
        <v>272</v>
      </c>
      <c r="B273" s="11">
        <v>11.5</v>
      </c>
      <c r="C273" s="11">
        <v>0.18</v>
      </c>
      <c r="D273" s="11">
        <v>0.51</v>
      </c>
      <c r="E273" s="11">
        <v>4</v>
      </c>
      <c r="F273" s="11">
        <v>0.104</v>
      </c>
      <c r="G273" s="11">
        <v>4</v>
      </c>
      <c r="H273" s="11">
        <v>23</v>
      </c>
      <c r="I273" s="11">
        <v>0.99960000000000004</v>
      </c>
      <c r="J273" s="11">
        <v>3.28</v>
      </c>
      <c r="K273" s="11">
        <v>0.97</v>
      </c>
      <c r="L273" s="11">
        <v>10.1</v>
      </c>
      <c r="M273" s="64">
        <v>6</v>
      </c>
    </row>
    <row r="274" spans="1:13" hidden="1" x14ac:dyDescent="0.25">
      <c r="A274" s="63">
        <v>273</v>
      </c>
      <c r="B274" s="11">
        <v>10.9</v>
      </c>
      <c r="C274" s="11">
        <v>0.37</v>
      </c>
      <c r="D274" s="11">
        <v>0.57999999999999996</v>
      </c>
      <c r="E274" s="11">
        <v>4</v>
      </c>
      <c r="F274" s="11">
        <v>7.0999999999999994E-2</v>
      </c>
      <c r="G274" s="11">
        <v>17</v>
      </c>
      <c r="H274" s="11">
        <v>65</v>
      </c>
      <c r="I274" s="11">
        <v>0.99934999999999996</v>
      </c>
      <c r="J274" s="11">
        <v>3.22</v>
      </c>
      <c r="K274" s="11">
        <v>0.78</v>
      </c>
      <c r="L274" s="11">
        <v>10.1</v>
      </c>
      <c r="M274" s="64">
        <v>5</v>
      </c>
    </row>
    <row r="275" spans="1:13" hidden="1" x14ac:dyDescent="0.25">
      <c r="A275" s="63">
        <v>274</v>
      </c>
      <c r="B275" s="11">
        <v>8.4</v>
      </c>
      <c r="C275" s="11">
        <v>0.71499999999999997</v>
      </c>
      <c r="D275" s="11">
        <v>0.2</v>
      </c>
      <c r="E275" s="11">
        <v>2.4</v>
      </c>
      <c r="F275" s="11">
        <v>7.5999999999999998E-2</v>
      </c>
      <c r="G275" s="11">
        <v>10</v>
      </c>
      <c r="H275" s="11">
        <v>38</v>
      </c>
      <c r="I275" s="11">
        <v>0.99734999999999996</v>
      </c>
      <c r="J275" s="11">
        <v>3.31</v>
      </c>
      <c r="K275" s="11">
        <v>0.64</v>
      </c>
      <c r="L275" s="11">
        <v>9.4</v>
      </c>
      <c r="M275" s="64">
        <v>5</v>
      </c>
    </row>
    <row r="276" spans="1:13" hidden="1" x14ac:dyDescent="0.25">
      <c r="A276" s="63">
        <v>275</v>
      </c>
      <c r="B276" s="11">
        <v>7.5</v>
      </c>
      <c r="C276" s="11">
        <v>0.65</v>
      </c>
      <c r="D276" s="11">
        <v>0.18</v>
      </c>
      <c r="E276" s="11">
        <v>7</v>
      </c>
      <c r="F276" s="11">
        <v>8.7999999999999995E-2</v>
      </c>
      <c r="G276" s="11">
        <v>27</v>
      </c>
      <c r="H276" s="11">
        <v>94</v>
      </c>
      <c r="I276" s="11">
        <v>0.99914999999999998</v>
      </c>
      <c r="J276" s="11">
        <v>3.38</v>
      </c>
      <c r="K276" s="11">
        <v>0.77</v>
      </c>
      <c r="L276" s="11">
        <v>9.4</v>
      </c>
      <c r="M276" s="64">
        <v>5</v>
      </c>
    </row>
    <row r="277" spans="1:13" x14ac:dyDescent="0.25">
      <c r="A277" s="63">
        <v>276</v>
      </c>
      <c r="B277" s="11">
        <v>7.9</v>
      </c>
      <c r="C277" s="11">
        <v>0.54500000000000004</v>
      </c>
      <c r="D277" s="11">
        <v>0.06</v>
      </c>
      <c r="E277" s="11">
        <v>4</v>
      </c>
      <c r="F277" s="11">
        <v>8.6999999999999994E-2</v>
      </c>
      <c r="G277" s="11">
        <v>27</v>
      </c>
      <c r="H277" s="11">
        <v>61</v>
      </c>
      <c r="I277" s="11">
        <v>0.99650000000000005</v>
      </c>
      <c r="J277" s="11">
        <v>3.36</v>
      </c>
      <c r="K277" s="11">
        <v>0.67</v>
      </c>
      <c r="L277" s="11">
        <v>10.7</v>
      </c>
      <c r="M277" s="64">
        <v>6</v>
      </c>
    </row>
    <row r="278" spans="1:13" x14ac:dyDescent="0.25">
      <c r="A278" s="63">
        <v>277</v>
      </c>
      <c r="B278" s="11">
        <v>6.9</v>
      </c>
      <c r="C278" s="11">
        <v>0.54</v>
      </c>
      <c r="D278" s="11">
        <v>0.04</v>
      </c>
      <c r="E278" s="11">
        <v>3</v>
      </c>
      <c r="F278" s="11">
        <v>7.6999999999999999E-2</v>
      </c>
      <c r="G278" s="11">
        <v>7</v>
      </c>
      <c r="H278" s="11">
        <v>27</v>
      </c>
      <c r="I278" s="11">
        <v>0.99870000000000003</v>
      </c>
      <c r="J278" s="11">
        <v>3.69</v>
      </c>
      <c r="K278" s="11">
        <v>0.91</v>
      </c>
      <c r="L278" s="11">
        <v>9.4</v>
      </c>
      <c r="M278" s="64">
        <v>6</v>
      </c>
    </row>
    <row r="279" spans="1:13" x14ac:dyDescent="0.25">
      <c r="A279" s="63">
        <v>278</v>
      </c>
      <c r="B279" s="11">
        <v>11.5</v>
      </c>
      <c r="C279" s="11">
        <v>0.18</v>
      </c>
      <c r="D279" s="11">
        <v>0.51</v>
      </c>
      <c r="E279" s="11">
        <v>4</v>
      </c>
      <c r="F279" s="11">
        <v>0.104</v>
      </c>
      <c r="G279" s="11">
        <v>4</v>
      </c>
      <c r="H279" s="11">
        <v>23</v>
      </c>
      <c r="I279" s="11">
        <v>0.99960000000000004</v>
      </c>
      <c r="J279" s="11">
        <v>3.28</v>
      </c>
      <c r="K279" s="11">
        <v>0.97</v>
      </c>
      <c r="L279" s="11">
        <v>10.1</v>
      </c>
      <c r="M279" s="64">
        <v>6</v>
      </c>
    </row>
    <row r="280" spans="1:13" x14ac:dyDescent="0.25">
      <c r="A280" s="63">
        <v>279</v>
      </c>
      <c r="B280" s="11">
        <v>10.3</v>
      </c>
      <c r="C280" s="11">
        <v>0.32</v>
      </c>
      <c r="D280" s="11">
        <v>0.45</v>
      </c>
      <c r="E280" s="11">
        <v>6.4</v>
      </c>
      <c r="F280" s="11">
        <v>7.2999999999999995E-2</v>
      </c>
      <c r="G280" s="11">
        <v>5</v>
      </c>
      <c r="H280" s="11">
        <v>13</v>
      </c>
      <c r="I280" s="11">
        <v>0.99760000000000004</v>
      </c>
      <c r="J280" s="11">
        <v>3.23</v>
      </c>
      <c r="K280" s="11">
        <v>0.82</v>
      </c>
      <c r="L280" s="11">
        <v>12.6</v>
      </c>
      <c r="M280" s="64">
        <v>8</v>
      </c>
    </row>
    <row r="281" spans="1:13" x14ac:dyDescent="0.25">
      <c r="A281" s="63">
        <v>280</v>
      </c>
      <c r="B281" s="11">
        <v>8.9</v>
      </c>
      <c r="C281" s="11">
        <v>0.4</v>
      </c>
      <c r="D281" s="11">
        <v>0.32</v>
      </c>
      <c r="E281" s="11">
        <v>5.6</v>
      </c>
      <c r="F281" s="11">
        <v>8.6999999999999994E-2</v>
      </c>
      <c r="G281" s="11">
        <v>10</v>
      </c>
      <c r="H281" s="11">
        <v>47</v>
      </c>
      <c r="I281" s="11">
        <v>0.99909999999999999</v>
      </c>
      <c r="J281" s="11">
        <v>3.38</v>
      </c>
      <c r="K281" s="11">
        <v>0.77</v>
      </c>
      <c r="L281" s="11">
        <v>10.5</v>
      </c>
      <c r="M281" s="64">
        <v>7</v>
      </c>
    </row>
    <row r="282" spans="1:13" x14ac:dyDescent="0.25">
      <c r="A282" s="63">
        <v>281</v>
      </c>
      <c r="B282" s="11">
        <v>11.4</v>
      </c>
      <c r="C282" s="11">
        <v>0.26</v>
      </c>
      <c r="D282" s="11">
        <v>0.44</v>
      </c>
      <c r="E282" s="11">
        <v>3.6</v>
      </c>
      <c r="F282" s="11">
        <v>7.0999999999999994E-2</v>
      </c>
      <c r="G282" s="11">
        <v>6</v>
      </c>
      <c r="H282" s="11">
        <v>19</v>
      </c>
      <c r="I282" s="11">
        <v>0.99860000000000004</v>
      </c>
      <c r="J282" s="11">
        <v>3.12</v>
      </c>
      <c r="K282" s="11">
        <v>0.82</v>
      </c>
      <c r="L282" s="11">
        <v>9.3000000000000007</v>
      </c>
      <c r="M282" s="64">
        <v>6</v>
      </c>
    </row>
    <row r="283" spans="1:13" x14ac:dyDescent="0.25">
      <c r="A283" s="63">
        <v>282</v>
      </c>
      <c r="B283" s="11">
        <v>7.7</v>
      </c>
      <c r="C283" s="11">
        <v>0.27</v>
      </c>
      <c r="D283" s="11">
        <v>0.68</v>
      </c>
      <c r="E283" s="11">
        <v>3.5</v>
      </c>
      <c r="F283" s="11">
        <v>0.35799999999999998</v>
      </c>
      <c r="G283" s="11">
        <v>5</v>
      </c>
      <c r="H283" s="11">
        <v>10</v>
      </c>
      <c r="I283" s="11">
        <v>0.99719999999999998</v>
      </c>
      <c r="J283" s="11">
        <v>3.25</v>
      </c>
      <c r="K283" s="11">
        <v>1.08</v>
      </c>
      <c r="L283" s="11">
        <v>9.9</v>
      </c>
      <c r="M283" s="64">
        <v>7</v>
      </c>
    </row>
    <row r="284" spans="1:13" hidden="1" x14ac:dyDescent="0.25">
      <c r="A284" s="63">
        <v>283</v>
      </c>
      <c r="B284" s="11">
        <v>7.6</v>
      </c>
      <c r="C284" s="11">
        <v>0.52</v>
      </c>
      <c r="D284" s="11">
        <v>0.12</v>
      </c>
      <c r="E284" s="11">
        <v>3</v>
      </c>
      <c r="F284" s="11">
        <v>6.7000000000000004E-2</v>
      </c>
      <c r="G284" s="11">
        <v>12</v>
      </c>
      <c r="H284" s="11">
        <v>53</v>
      </c>
      <c r="I284" s="11">
        <v>0.99709999999999999</v>
      </c>
      <c r="J284" s="11">
        <v>3.36</v>
      </c>
      <c r="K284" s="11">
        <v>0.56999999999999995</v>
      </c>
      <c r="L284" s="11">
        <v>9.1</v>
      </c>
      <c r="M284" s="64">
        <v>5</v>
      </c>
    </row>
    <row r="285" spans="1:13" x14ac:dyDescent="0.25">
      <c r="A285" s="63">
        <v>284</v>
      </c>
      <c r="B285" s="11">
        <v>8.9</v>
      </c>
      <c r="C285" s="11">
        <v>0.4</v>
      </c>
      <c r="D285" s="11">
        <v>0.32</v>
      </c>
      <c r="E285" s="11">
        <v>5.6</v>
      </c>
      <c r="F285" s="11">
        <v>8.6999999999999994E-2</v>
      </c>
      <c r="G285" s="11">
        <v>10</v>
      </c>
      <c r="H285" s="11">
        <v>47</v>
      </c>
      <c r="I285" s="11">
        <v>0.99909999999999999</v>
      </c>
      <c r="J285" s="11">
        <v>3.38</v>
      </c>
      <c r="K285" s="11">
        <v>0.77</v>
      </c>
      <c r="L285" s="11">
        <v>10.5</v>
      </c>
      <c r="M285" s="64">
        <v>7</v>
      </c>
    </row>
    <row r="286" spans="1:13" hidden="1" x14ac:dyDescent="0.25">
      <c r="A286" s="63">
        <v>285</v>
      </c>
      <c r="B286" s="11">
        <v>9.9</v>
      </c>
      <c r="C286" s="11">
        <v>0.59</v>
      </c>
      <c r="D286" s="11">
        <v>7.0000000000000007E-2</v>
      </c>
      <c r="E286" s="11">
        <v>3.4</v>
      </c>
      <c r="F286" s="11">
        <v>0.10199999999999999</v>
      </c>
      <c r="G286" s="11">
        <v>32</v>
      </c>
      <c r="H286" s="11">
        <v>71</v>
      </c>
      <c r="I286" s="11">
        <v>1.0001500000000001</v>
      </c>
      <c r="J286" s="11">
        <v>3.31</v>
      </c>
      <c r="K286" s="11">
        <v>0.71</v>
      </c>
      <c r="L286" s="11">
        <v>9.8000000000000007</v>
      </c>
      <c r="M286" s="64">
        <v>5</v>
      </c>
    </row>
    <row r="287" spans="1:13" hidden="1" x14ac:dyDescent="0.25">
      <c r="A287" s="63">
        <v>286</v>
      </c>
      <c r="B287" s="11">
        <v>9.9</v>
      </c>
      <c r="C287" s="11">
        <v>0.59</v>
      </c>
      <c r="D287" s="11">
        <v>7.0000000000000007E-2</v>
      </c>
      <c r="E287" s="11">
        <v>3.4</v>
      </c>
      <c r="F287" s="11">
        <v>0.10199999999999999</v>
      </c>
      <c r="G287" s="11">
        <v>32</v>
      </c>
      <c r="H287" s="11">
        <v>71</v>
      </c>
      <c r="I287" s="11">
        <v>1.0001500000000001</v>
      </c>
      <c r="J287" s="11">
        <v>3.31</v>
      </c>
      <c r="K287" s="11">
        <v>0.71</v>
      </c>
      <c r="L287" s="11">
        <v>9.8000000000000007</v>
      </c>
      <c r="M287" s="64">
        <v>5</v>
      </c>
    </row>
    <row r="288" spans="1:13" x14ac:dyDescent="0.25">
      <c r="A288" s="63">
        <v>287</v>
      </c>
      <c r="B288" s="11">
        <v>12</v>
      </c>
      <c r="C288" s="11">
        <v>0.45</v>
      </c>
      <c r="D288" s="11">
        <v>0.55000000000000004</v>
      </c>
      <c r="E288" s="11">
        <v>2</v>
      </c>
      <c r="F288" s="11">
        <v>7.2999999999999995E-2</v>
      </c>
      <c r="G288" s="11">
        <v>25</v>
      </c>
      <c r="H288" s="11">
        <v>49</v>
      </c>
      <c r="I288" s="11">
        <v>0.99970000000000003</v>
      </c>
      <c r="J288" s="11">
        <v>3.1</v>
      </c>
      <c r="K288" s="11">
        <v>0.76</v>
      </c>
      <c r="L288" s="11">
        <v>10.3</v>
      </c>
      <c r="M288" s="64">
        <v>6</v>
      </c>
    </row>
    <row r="289" spans="1:13" x14ac:dyDescent="0.25">
      <c r="A289" s="63">
        <v>288</v>
      </c>
      <c r="B289" s="11">
        <v>7.5</v>
      </c>
      <c r="C289" s="11">
        <v>0.4</v>
      </c>
      <c r="D289" s="11">
        <v>0.12</v>
      </c>
      <c r="E289" s="11">
        <v>3</v>
      </c>
      <c r="F289" s="11">
        <v>9.1999999999999998E-2</v>
      </c>
      <c r="G289" s="11">
        <v>29</v>
      </c>
      <c r="H289" s="11">
        <v>53</v>
      </c>
      <c r="I289" s="11">
        <v>0.99670000000000003</v>
      </c>
      <c r="J289" s="11">
        <v>3.37</v>
      </c>
      <c r="K289" s="11">
        <v>0.7</v>
      </c>
      <c r="L289" s="11">
        <v>10.3</v>
      </c>
      <c r="M289" s="64">
        <v>6</v>
      </c>
    </row>
    <row r="290" spans="1:13" x14ac:dyDescent="0.25">
      <c r="A290" s="63">
        <v>289</v>
      </c>
      <c r="B290" s="11">
        <v>8.6999999999999993</v>
      </c>
      <c r="C290" s="11">
        <v>0.52</v>
      </c>
      <c r="D290" s="11">
        <v>0.09</v>
      </c>
      <c r="E290" s="11">
        <v>2.5</v>
      </c>
      <c r="F290" s="11">
        <v>9.0999999999999998E-2</v>
      </c>
      <c r="G290" s="11">
        <v>20</v>
      </c>
      <c r="H290" s="11">
        <v>49</v>
      </c>
      <c r="I290" s="11">
        <v>0.99760000000000004</v>
      </c>
      <c r="J290" s="11">
        <v>3.34</v>
      </c>
      <c r="K290" s="11">
        <v>0.86</v>
      </c>
      <c r="L290" s="11">
        <v>10.6</v>
      </c>
      <c r="M290" s="64">
        <v>7</v>
      </c>
    </row>
    <row r="291" spans="1:13" hidden="1" x14ac:dyDescent="0.25">
      <c r="A291" s="63">
        <v>290</v>
      </c>
      <c r="B291" s="11">
        <v>11.6</v>
      </c>
      <c r="C291" s="11">
        <v>0.42</v>
      </c>
      <c r="D291" s="11">
        <v>0.53</v>
      </c>
      <c r="E291" s="11">
        <v>3.3</v>
      </c>
      <c r="F291" s="11">
        <v>0.105</v>
      </c>
      <c r="G291" s="11">
        <v>33</v>
      </c>
      <c r="H291" s="11">
        <v>98</v>
      </c>
      <c r="I291" s="11">
        <v>1.0009999999999999</v>
      </c>
      <c r="J291" s="11">
        <v>3.2</v>
      </c>
      <c r="K291" s="11">
        <v>0.95</v>
      </c>
      <c r="L291" s="11">
        <v>9.1999999999999993</v>
      </c>
      <c r="M291" s="64">
        <v>5</v>
      </c>
    </row>
    <row r="292" spans="1:13" x14ac:dyDescent="0.25">
      <c r="A292" s="63">
        <v>291</v>
      </c>
      <c r="B292" s="11">
        <v>8.6999999999999993</v>
      </c>
      <c r="C292" s="11">
        <v>0.52</v>
      </c>
      <c r="D292" s="11">
        <v>0.09</v>
      </c>
      <c r="E292" s="11">
        <v>2.5</v>
      </c>
      <c r="F292" s="11">
        <v>9.0999999999999998E-2</v>
      </c>
      <c r="G292" s="11">
        <v>20</v>
      </c>
      <c r="H292" s="11">
        <v>49</v>
      </c>
      <c r="I292" s="11">
        <v>0.99760000000000004</v>
      </c>
      <c r="J292" s="11">
        <v>3.34</v>
      </c>
      <c r="K292" s="11">
        <v>0.86</v>
      </c>
      <c r="L292" s="11">
        <v>10.6</v>
      </c>
      <c r="M292" s="64">
        <v>7</v>
      </c>
    </row>
    <row r="293" spans="1:13" hidden="1" x14ac:dyDescent="0.25">
      <c r="A293" s="63">
        <v>292</v>
      </c>
      <c r="B293" s="11">
        <v>11</v>
      </c>
      <c r="C293" s="11">
        <v>0.2</v>
      </c>
      <c r="D293" s="11">
        <v>0.48</v>
      </c>
      <c r="E293" s="11">
        <v>2</v>
      </c>
      <c r="F293" s="11">
        <v>0.34299999999999897</v>
      </c>
      <c r="G293" s="11">
        <v>6</v>
      </c>
      <c r="H293" s="11">
        <v>18</v>
      </c>
      <c r="I293" s="11">
        <v>0.99790000000000001</v>
      </c>
      <c r="J293" s="11">
        <v>3.3</v>
      </c>
      <c r="K293" s="11">
        <v>0.71</v>
      </c>
      <c r="L293" s="11">
        <v>10.5</v>
      </c>
      <c r="M293" s="64">
        <v>5</v>
      </c>
    </row>
    <row r="294" spans="1:13" x14ac:dyDescent="0.25">
      <c r="A294" s="63">
        <v>293</v>
      </c>
      <c r="B294" s="11">
        <v>10.4</v>
      </c>
      <c r="C294" s="11">
        <v>0.55000000000000004</v>
      </c>
      <c r="D294" s="11">
        <v>0.23</v>
      </c>
      <c r="E294" s="11">
        <v>2.7</v>
      </c>
      <c r="F294" s="11">
        <v>9.0999999999999998E-2</v>
      </c>
      <c r="G294" s="11">
        <v>18</v>
      </c>
      <c r="H294" s="11">
        <v>48</v>
      </c>
      <c r="I294" s="11">
        <v>0.99939999999999996</v>
      </c>
      <c r="J294" s="11">
        <v>3.22</v>
      </c>
      <c r="K294" s="11">
        <v>0.64</v>
      </c>
      <c r="L294" s="11">
        <v>10.3</v>
      </c>
      <c r="M294" s="64">
        <v>6</v>
      </c>
    </row>
    <row r="295" spans="1:13" x14ac:dyDescent="0.25">
      <c r="A295" s="63">
        <v>294</v>
      </c>
      <c r="B295" s="11">
        <v>6.9</v>
      </c>
      <c r="C295" s="11">
        <v>0.36</v>
      </c>
      <c r="D295" s="11">
        <v>0.25</v>
      </c>
      <c r="E295" s="11">
        <v>2.4</v>
      </c>
      <c r="F295" s="11">
        <v>9.8000000000000004E-2</v>
      </c>
      <c r="G295" s="11">
        <v>5</v>
      </c>
      <c r="H295" s="11">
        <v>16</v>
      </c>
      <c r="I295" s="11">
        <v>0.99639999999999995</v>
      </c>
      <c r="J295" s="11">
        <v>3.41</v>
      </c>
      <c r="K295" s="11">
        <v>0.6</v>
      </c>
      <c r="L295" s="11">
        <v>10.1</v>
      </c>
      <c r="M295" s="64">
        <v>6</v>
      </c>
    </row>
    <row r="296" spans="1:13" x14ac:dyDescent="0.25">
      <c r="A296" s="63">
        <v>295</v>
      </c>
      <c r="B296" s="11">
        <v>13.3</v>
      </c>
      <c r="C296" s="11">
        <v>0.34</v>
      </c>
      <c r="D296" s="11">
        <v>0.52</v>
      </c>
      <c r="E296" s="11">
        <v>3.2</v>
      </c>
      <c r="F296" s="11">
        <v>9.4E-2</v>
      </c>
      <c r="G296" s="11">
        <v>17</v>
      </c>
      <c r="H296" s="11">
        <v>53</v>
      </c>
      <c r="I296" s="11">
        <v>1.0014000000000001</v>
      </c>
      <c r="J296" s="11">
        <v>3.05</v>
      </c>
      <c r="K296" s="11">
        <v>0.81</v>
      </c>
      <c r="L296" s="11">
        <v>9.5</v>
      </c>
      <c r="M296" s="64">
        <v>6</v>
      </c>
    </row>
    <row r="297" spans="1:13" hidden="1" x14ac:dyDescent="0.25">
      <c r="A297" s="63">
        <v>296</v>
      </c>
      <c r="B297" s="11">
        <v>10.8</v>
      </c>
      <c r="C297" s="11">
        <v>0.5</v>
      </c>
      <c r="D297" s="11">
        <v>0.46</v>
      </c>
      <c r="E297" s="11">
        <v>2.5</v>
      </c>
      <c r="F297" s="11">
        <v>7.2999999999999995E-2</v>
      </c>
      <c r="G297" s="11">
        <v>5</v>
      </c>
      <c r="H297" s="11">
        <v>27</v>
      </c>
      <c r="I297" s="11">
        <v>1.0001</v>
      </c>
      <c r="J297" s="11">
        <v>3.05</v>
      </c>
      <c r="K297" s="11">
        <v>0.64</v>
      </c>
      <c r="L297" s="11">
        <v>9.5</v>
      </c>
      <c r="M297" s="64">
        <v>5</v>
      </c>
    </row>
    <row r="298" spans="1:13" hidden="1" x14ac:dyDescent="0.25">
      <c r="A298" s="63">
        <v>297</v>
      </c>
      <c r="B298" s="11">
        <v>10.6</v>
      </c>
      <c r="C298" s="11">
        <v>0.83</v>
      </c>
      <c r="D298" s="11">
        <v>0.37</v>
      </c>
      <c r="E298" s="11">
        <v>2.6</v>
      </c>
      <c r="F298" s="11">
        <v>8.5999999999999993E-2</v>
      </c>
      <c r="G298" s="11">
        <v>26</v>
      </c>
      <c r="H298" s="11">
        <v>70</v>
      </c>
      <c r="I298" s="11">
        <v>0.99809999999999999</v>
      </c>
      <c r="J298" s="11">
        <v>3.16</v>
      </c>
      <c r="K298" s="11">
        <v>0.52</v>
      </c>
      <c r="L298" s="11">
        <v>9.9</v>
      </c>
      <c r="M298" s="64">
        <v>5</v>
      </c>
    </row>
    <row r="299" spans="1:13" hidden="1" x14ac:dyDescent="0.25">
      <c r="A299" s="63">
        <v>298</v>
      </c>
      <c r="B299" s="11">
        <v>7.1</v>
      </c>
      <c r="C299" s="11">
        <v>0.63</v>
      </c>
      <c r="D299" s="11">
        <v>0.06</v>
      </c>
      <c r="E299" s="11">
        <v>2</v>
      </c>
      <c r="F299" s="11">
        <v>8.3000000000000004E-2</v>
      </c>
      <c r="G299" s="11">
        <v>8</v>
      </c>
      <c r="H299" s="11">
        <v>29</v>
      </c>
      <c r="I299" s="11">
        <v>0.99855000000000005</v>
      </c>
      <c r="J299" s="11">
        <v>3.67</v>
      </c>
      <c r="K299" s="11">
        <v>0.73</v>
      </c>
      <c r="L299" s="11">
        <v>9.6</v>
      </c>
      <c r="M299" s="64">
        <v>5</v>
      </c>
    </row>
    <row r="300" spans="1:13" hidden="1" x14ac:dyDescent="0.25">
      <c r="A300" s="63">
        <v>299</v>
      </c>
      <c r="B300" s="11">
        <v>7.2</v>
      </c>
      <c r="C300" s="11">
        <v>0.65</v>
      </c>
      <c r="D300" s="11">
        <v>0.02</v>
      </c>
      <c r="E300" s="11">
        <v>2.2999999999999998</v>
      </c>
      <c r="F300" s="11">
        <v>9.4E-2</v>
      </c>
      <c r="G300" s="11">
        <v>5</v>
      </c>
      <c r="H300" s="11">
        <v>31</v>
      </c>
      <c r="I300" s="11">
        <v>0.99929999999999997</v>
      </c>
      <c r="J300" s="11">
        <v>3.67</v>
      </c>
      <c r="K300" s="11">
        <v>0.8</v>
      </c>
      <c r="L300" s="11">
        <v>9.6999999999999993</v>
      </c>
      <c r="M300" s="64">
        <v>5</v>
      </c>
    </row>
    <row r="301" spans="1:13" hidden="1" x14ac:dyDescent="0.25">
      <c r="A301" s="63">
        <v>300</v>
      </c>
      <c r="B301" s="11">
        <v>6.9</v>
      </c>
      <c r="C301" s="11">
        <v>0.67</v>
      </c>
      <c r="D301" s="11">
        <v>0.06</v>
      </c>
      <c r="E301" s="11">
        <v>2.1</v>
      </c>
      <c r="F301" s="11">
        <v>0.08</v>
      </c>
      <c r="G301" s="11">
        <v>8</v>
      </c>
      <c r="H301" s="11">
        <v>33</v>
      </c>
      <c r="I301" s="11">
        <v>0.99844999999999995</v>
      </c>
      <c r="J301" s="11">
        <v>3.68</v>
      </c>
      <c r="K301" s="11">
        <v>0.71</v>
      </c>
      <c r="L301" s="11">
        <v>9.6</v>
      </c>
      <c r="M301" s="64">
        <v>5</v>
      </c>
    </row>
    <row r="302" spans="1:13" x14ac:dyDescent="0.25">
      <c r="A302" s="63">
        <v>301</v>
      </c>
      <c r="B302" s="11">
        <v>7.5</v>
      </c>
      <c r="C302" s="11">
        <v>0.53</v>
      </c>
      <c r="D302" s="11">
        <v>0.06</v>
      </c>
      <c r="E302" s="11">
        <v>2.6</v>
      </c>
      <c r="F302" s="11">
        <v>8.5999999999999993E-2</v>
      </c>
      <c r="G302" s="11">
        <v>20</v>
      </c>
      <c r="H302" s="11">
        <v>44</v>
      </c>
      <c r="I302" s="11">
        <v>0.99650000000000005</v>
      </c>
      <c r="J302" s="11">
        <v>3.38</v>
      </c>
      <c r="K302" s="11">
        <v>0.59</v>
      </c>
      <c r="L302" s="11">
        <v>10.7</v>
      </c>
      <c r="M302" s="64">
        <v>6</v>
      </c>
    </row>
    <row r="303" spans="1:13" x14ac:dyDescent="0.25">
      <c r="A303" s="63">
        <v>302</v>
      </c>
      <c r="B303" s="11">
        <v>11.1</v>
      </c>
      <c r="C303" s="11">
        <v>0.18</v>
      </c>
      <c r="D303" s="11">
        <v>0.48</v>
      </c>
      <c r="E303" s="11">
        <v>1.5</v>
      </c>
      <c r="F303" s="11">
        <v>6.8000000000000005E-2</v>
      </c>
      <c r="G303" s="11">
        <v>7</v>
      </c>
      <c r="H303" s="11">
        <v>15</v>
      </c>
      <c r="I303" s="11">
        <v>0.99729999999999996</v>
      </c>
      <c r="J303" s="11">
        <v>3.22</v>
      </c>
      <c r="K303" s="11">
        <v>0.64</v>
      </c>
      <c r="L303" s="11">
        <v>10.1</v>
      </c>
      <c r="M303" s="64">
        <v>6</v>
      </c>
    </row>
    <row r="304" spans="1:13" hidden="1" x14ac:dyDescent="0.25">
      <c r="A304" s="63">
        <v>303</v>
      </c>
      <c r="B304" s="11">
        <v>8.3000000000000007</v>
      </c>
      <c r="C304" s="11">
        <v>0.70499999999999996</v>
      </c>
      <c r="D304" s="11">
        <v>0.12</v>
      </c>
      <c r="E304" s="11">
        <v>2.6</v>
      </c>
      <c r="F304" s="11">
        <v>9.1999999999999998E-2</v>
      </c>
      <c r="G304" s="11">
        <v>12</v>
      </c>
      <c r="H304" s="11">
        <v>28</v>
      </c>
      <c r="I304" s="11">
        <v>0.99939999999999996</v>
      </c>
      <c r="J304" s="11">
        <v>3.51</v>
      </c>
      <c r="K304" s="11">
        <v>0.72</v>
      </c>
      <c r="L304" s="11">
        <v>10</v>
      </c>
      <c r="M304" s="64">
        <v>5</v>
      </c>
    </row>
    <row r="305" spans="1:13" hidden="1" x14ac:dyDescent="0.25">
      <c r="A305" s="63">
        <v>304</v>
      </c>
      <c r="B305" s="11">
        <v>7.4</v>
      </c>
      <c r="C305" s="11">
        <v>0.67</v>
      </c>
      <c r="D305" s="11">
        <v>0.12</v>
      </c>
      <c r="E305" s="11">
        <v>1.6</v>
      </c>
      <c r="F305" s="11">
        <v>0.186</v>
      </c>
      <c r="G305" s="11">
        <v>5</v>
      </c>
      <c r="H305" s="11">
        <v>21</v>
      </c>
      <c r="I305" s="11">
        <v>0.996</v>
      </c>
      <c r="J305" s="11">
        <v>3.39</v>
      </c>
      <c r="K305" s="11">
        <v>0.54</v>
      </c>
      <c r="L305" s="11">
        <v>9.5</v>
      </c>
      <c r="M305" s="64">
        <v>5</v>
      </c>
    </row>
    <row r="306" spans="1:13" hidden="1" x14ac:dyDescent="0.25">
      <c r="A306" s="63">
        <v>305</v>
      </c>
      <c r="B306" s="11">
        <v>8.4</v>
      </c>
      <c r="C306" s="11">
        <v>0.65</v>
      </c>
      <c r="D306" s="11">
        <v>0.6</v>
      </c>
      <c r="E306" s="11">
        <v>2.1</v>
      </c>
      <c r="F306" s="11">
        <v>0.111999999999999</v>
      </c>
      <c r="G306" s="11">
        <v>12</v>
      </c>
      <c r="H306" s="11">
        <v>90</v>
      </c>
      <c r="I306" s="11">
        <v>0.99729999999999996</v>
      </c>
      <c r="J306" s="11">
        <v>3.2</v>
      </c>
      <c r="K306" s="11">
        <v>0.52</v>
      </c>
      <c r="L306" s="11">
        <v>9.1999999999999993</v>
      </c>
      <c r="M306" s="64">
        <v>5</v>
      </c>
    </row>
    <row r="307" spans="1:13" x14ac:dyDescent="0.25">
      <c r="A307" s="63">
        <v>306</v>
      </c>
      <c r="B307" s="11">
        <v>10.3</v>
      </c>
      <c r="C307" s="11">
        <v>0.53</v>
      </c>
      <c r="D307" s="11">
        <v>0.48</v>
      </c>
      <c r="E307" s="11">
        <v>2.5</v>
      </c>
      <c r="F307" s="11">
        <v>6.3E-2</v>
      </c>
      <c r="G307" s="11">
        <v>6</v>
      </c>
      <c r="H307" s="11">
        <v>25</v>
      </c>
      <c r="I307" s="11">
        <v>0.99980000000000002</v>
      </c>
      <c r="J307" s="11">
        <v>3.12</v>
      </c>
      <c r="K307" s="11">
        <v>0.59</v>
      </c>
      <c r="L307" s="11">
        <v>9.3000000000000007</v>
      </c>
      <c r="M307" s="64">
        <v>6</v>
      </c>
    </row>
    <row r="308" spans="1:13" hidden="1" x14ac:dyDescent="0.25">
      <c r="A308" s="63">
        <v>307</v>
      </c>
      <c r="B308" s="11">
        <v>7.6</v>
      </c>
      <c r="C308" s="11">
        <v>0.62</v>
      </c>
      <c r="D308" s="11">
        <v>0.32</v>
      </c>
      <c r="E308" s="11">
        <v>2.2000000000000002</v>
      </c>
      <c r="F308" s="11">
        <v>8.1999999999999906E-2</v>
      </c>
      <c r="G308" s="11">
        <v>7</v>
      </c>
      <c r="H308" s="11">
        <v>54</v>
      </c>
      <c r="I308" s="11">
        <v>0.99660000000000004</v>
      </c>
      <c r="J308" s="11">
        <v>3.36</v>
      </c>
      <c r="K308" s="11">
        <v>0.52</v>
      </c>
      <c r="L308" s="11">
        <v>9.4</v>
      </c>
      <c r="M308" s="64">
        <v>5</v>
      </c>
    </row>
    <row r="309" spans="1:13" x14ac:dyDescent="0.25">
      <c r="A309" s="63">
        <v>308</v>
      </c>
      <c r="B309" s="11">
        <v>10.3</v>
      </c>
      <c r="C309" s="11">
        <v>0.41</v>
      </c>
      <c r="D309" s="11">
        <v>0.42</v>
      </c>
      <c r="E309" s="11">
        <v>2.4</v>
      </c>
      <c r="F309" s="11">
        <v>0.21299999999999999</v>
      </c>
      <c r="G309" s="11">
        <v>6</v>
      </c>
      <c r="H309" s="11">
        <v>14</v>
      </c>
      <c r="I309" s="11">
        <v>0.99939999999999996</v>
      </c>
      <c r="J309" s="11">
        <v>3.19</v>
      </c>
      <c r="K309" s="11">
        <v>0.62</v>
      </c>
      <c r="L309" s="11">
        <v>9.5</v>
      </c>
      <c r="M309" s="64">
        <v>6</v>
      </c>
    </row>
    <row r="310" spans="1:13" x14ac:dyDescent="0.25">
      <c r="A310" s="63">
        <v>309</v>
      </c>
      <c r="B310" s="11">
        <v>10.3</v>
      </c>
      <c r="C310" s="11">
        <v>0.43</v>
      </c>
      <c r="D310" s="11">
        <v>0.44</v>
      </c>
      <c r="E310" s="11">
        <v>2.4</v>
      </c>
      <c r="F310" s="11">
        <v>0.214</v>
      </c>
      <c r="G310" s="11">
        <v>5</v>
      </c>
      <c r="H310" s="11">
        <v>12</v>
      </c>
      <c r="I310" s="11">
        <v>0.99939999999999996</v>
      </c>
      <c r="J310" s="11">
        <v>3.19</v>
      </c>
      <c r="K310" s="11">
        <v>0.63</v>
      </c>
      <c r="L310" s="11">
        <v>9.5</v>
      </c>
      <c r="M310" s="64">
        <v>6</v>
      </c>
    </row>
    <row r="311" spans="1:13" x14ac:dyDescent="0.25">
      <c r="A311" s="63">
        <v>310</v>
      </c>
      <c r="B311" s="11">
        <v>7.4</v>
      </c>
      <c r="C311" s="11">
        <v>0.28999999999999998</v>
      </c>
      <c r="D311" s="11">
        <v>0.38</v>
      </c>
      <c r="E311" s="11">
        <v>1.7</v>
      </c>
      <c r="F311" s="11">
        <v>6.2E-2</v>
      </c>
      <c r="G311" s="11">
        <v>9</v>
      </c>
      <c r="H311" s="11">
        <v>30</v>
      </c>
      <c r="I311" s="11">
        <v>0.99680000000000002</v>
      </c>
      <c r="J311" s="11">
        <v>3.41</v>
      </c>
      <c r="K311" s="11">
        <v>0.53</v>
      </c>
      <c r="L311" s="11">
        <v>9.5</v>
      </c>
      <c r="M311" s="64">
        <v>6</v>
      </c>
    </row>
    <row r="312" spans="1:13" x14ac:dyDescent="0.25">
      <c r="A312" s="63">
        <v>311</v>
      </c>
      <c r="B312" s="11">
        <v>10.3</v>
      </c>
      <c r="C312" s="11">
        <v>0.53</v>
      </c>
      <c r="D312" s="11">
        <v>0.48</v>
      </c>
      <c r="E312" s="11">
        <v>2.5</v>
      </c>
      <c r="F312" s="11">
        <v>6.3E-2</v>
      </c>
      <c r="G312" s="11">
        <v>6</v>
      </c>
      <c r="H312" s="11">
        <v>25</v>
      </c>
      <c r="I312" s="11">
        <v>0.99980000000000002</v>
      </c>
      <c r="J312" s="11">
        <v>3.12</v>
      </c>
      <c r="K312" s="11">
        <v>0.59</v>
      </c>
      <c r="L312" s="11">
        <v>9.3000000000000007</v>
      </c>
      <c r="M312" s="64">
        <v>6</v>
      </c>
    </row>
    <row r="313" spans="1:13" x14ac:dyDescent="0.25">
      <c r="A313" s="63">
        <v>312</v>
      </c>
      <c r="B313" s="11">
        <v>7.9</v>
      </c>
      <c r="C313" s="11">
        <v>0.53</v>
      </c>
      <c r="D313" s="11">
        <v>0.24</v>
      </c>
      <c r="E313" s="11">
        <v>2</v>
      </c>
      <c r="F313" s="11">
        <v>7.1999999999999995E-2</v>
      </c>
      <c r="G313" s="11">
        <v>15</v>
      </c>
      <c r="H313" s="11">
        <v>105</v>
      </c>
      <c r="I313" s="11">
        <v>0.996</v>
      </c>
      <c r="J313" s="11">
        <v>3.27</v>
      </c>
      <c r="K313" s="11">
        <v>0.54</v>
      </c>
      <c r="L313" s="11">
        <v>9.4</v>
      </c>
      <c r="M313" s="64">
        <v>6</v>
      </c>
    </row>
    <row r="314" spans="1:13" x14ac:dyDescent="0.25">
      <c r="A314" s="63">
        <v>313</v>
      </c>
      <c r="B314" s="11">
        <v>9</v>
      </c>
      <c r="C314" s="11">
        <v>0.46</v>
      </c>
      <c r="D314" s="11">
        <v>0.31</v>
      </c>
      <c r="E314" s="11">
        <v>2.8</v>
      </c>
      <c r="F314" s="11">
        <v>9.2999999999999999E-2</v>
      </c>
      <c r="G314" s="11">
        <v>19</v>
      </c>
      <c r="H314" s="11">
        <v>98</v>
      </c>
      <c r="I314" s="11">
        <v>0.99814999999999998</v>
      </c>
      <c r="J314" s="11">
        <v>3.32</v>
      </c>
      <c r="K314" s="11">
        <v>0.63</v>
      </c>
      <c r="L314" s="11">
        <v>9.5</v>
      </c>
      <c r="M314" s="64">
        <v>6</v>
      </c>
    </row>
    <row r="315" spans="1:13" hidden="1" x14ac:dyDescent="0.25">
      <c r="A315" s="63">
        <v>314</v>
      </c>
      <c r="B315" s="11">
        <v>8.6</v>
      </c>
      <c r="C315" s="11">
        <v>0.47</v>
      </c>
      <c r="D315" s="11">
        <v>0.3</v>
      </c>
      <c r="E315" s="11">
        <v>3</v>
      </c>
      <c r="F315" s="11">
        <v>7.5999999999999998E-2</v>
      </c>
      <c r="G315" s="11">
        <v>30</v>
      </c>
      <c r="H315" s="11">
        <v>135</v>
      </c>
      <c r="I315" s="11">
        <v>0.99760000000000004</v>
      </c>
      <c r="J315" s="11">
        <v>3.3</v>
      </c>
      <c r="K315" s="11">
        <v>0.53</v>
      </c>
      <c r="L315" s="11">
        <v>9.4</v>
      </c>
      <c r="M315" s="64">
        <v>5</v>
      </c>
    </row>
    <row r="316" spans="1:13" hidden="1" x14ac:dyDescent="0.25">
      <c r="A316" s="63">
        <v>315</v>
      </c>
      <c r="B316" s="11">
        <v>7.4</v>
      </c>
      <c r="C316" s="11">
        <v>0.36</v>
      </c>
      <c r="D316" s="11">
        <v>0.28999999999999998</v>
      </c>
      <c r="E316" s="11">
        <v>2.6</v>
      </c>
      <c r="F316" s="11">
        <v>8.6999999999999994E-2</v>
      </c>
      <c r="G316" s="11">
        <v>26</v>
      </c>
      <c r="H316" s="11">
        <v>72</v>
      </c>
      <c r="I316" s="11">
        <v>0.99644999999999995</v>
      </c>
      <c r="J316" s="11">
        <v>3.39</v>
      </c>
      <c r="K316" s="11">
        <v>0.68</v>
      </c>
      <c r="L316" s="11">
        <v>11</v>
      </c>
      <c r="M316" s="64">
        <v>5</v>
      </c>
    </row>
    <row r="317" spans="1:13" x14ac:dyDescent="0.25">
      <c r="A317" s="63">
        <v>316</v>
      </c>
      <c r="B317" s="11">
        <v>7.1</v>
      </c>
      <c r="C317" s="11">
        <v>0.35</v>
      </c>
      <c r="D317" s="11">
        <v>0.28999999999999998</v>
      </c>
      <c r="E317" s="11">
        <v>2.5</v>
      </c>
      <c r="F317" s="11">
        <v>9.6000000000000002E-2</v>
      </c>
      <c r="G317" s="11">
        <v>20</v>
      </c>
      <c r="H317" s="11">
        <v>53</v>
      </c>
      <c r="I317" s="11">
        <v>0.99619999999999997</v>
      </c>
      <c r="J317" s="11">
        <v>3.42</v>
      </c>
      <c r="K317" s="11">
        <v>0.65</v>
      </c>
      <c r="L317" s="11">
        <v>11</v>
      </c>
      <c r="M317" s="64">
        <v>6</v>
      </c>
    </row>
    <row r="318" spans="1:13" hidden="1" x14ac:dyDescent="0.25">
      <c r="A318" s="63">
        <v>317</v>
      </c>
      <c r="B318" s="11">
        <v>9.6</v>
      </c>
      <c r="C318" s="11">
        <v>0.56000000000000005</v>
      </c>
      <c r="D318" s="11">
        <v>0.23</v>
      </c>
      <c r="E318" s="11">
        <v>3.4</v>
      </c>
      <c r="F318" s="11">
        <v>0.10199999999999999</v>
      </c>
      <c r="G318" s="11">
        <v>37</v>
      </c>
      <c r="H318" s="11">
        <v>92</v>
      </c>
      <c r="I318" s="11">
        <v>0.99960000000000004</v>
      </c>
      <c r="J318" s="11">
        <v>3.3</v>
      </c>
      <c r="K318" s="11">
        <v>0.65</v>
      </c>
      <c r="L318" s="11">
        <v>10.1</v>
      </c>
      <c r="M318" s="64">
        <v>5</v>
      </c>
    </row>
    <row r="319" spans="1:13" x14ac:dyDescent="0.25">
      <c r="A319" s="63">
        <v>318</v>
      </c>
      <c r="B319" s="11">
        <v>9.6</v>
      </c>
      <c r="C319" s="11">
        <v>0.77</v>
      </c>
      <c r="D319" s="11">
        <v>0.12</v>
      </c>
      <c r="E319" s="11">
        <v>2.9</v>
      </c>
      <c r="F319" s="11">
        <v>8.1999999999999906E-2</v>
      </c>
      <c r="G319" s="11">
        <v>30</v>
      </c>
      <c r="H319" s="11">
        <v>74</v>
      </c>
      <c r="I319" s="11">
        <v>0.99865000000000004</v>
      </c>
      <c r="J319" s="11">
        <v>3.3</v>
      </c>
      <c r="K319" s="11">
        <v>0.64</v>
      </c>
      <c r="L319" s="11">
        <v>10.4</v>
      </c>
      <c r="M319" s="64">
        <v>6</v>
      </c>
    </row>
    <row r="320" spans="1:13" x14ac:dyDescent="0.25">
      <c r="A320" s="63">
        <v>319</v>
      </c>
      <c r="B320" s="11">
        <v>9.8000000000000007</v>
      </c>
      <c r="C320" s="11">
        <v>0.66</v>
      </c>
      <c r="D320" s="11">
        <v>0.39</v>
      </c>
      <c r="E320" s="11">
        <v>3.2</v>
      </c>
      <c r="F320" s="11">
        <v>8.3000000000000004E-2</v>
      </c>
      <c r="G320" s="11">
        <v>21</v>
      </c>
      <c r="H320" s="11">
        <v>59</v>
      </c>
      <c r="I320" s="11">
        <v>0.99890000000000001</v>
      </c>
      <c r="J320" s="11">
        <v>3.37</v>
      </c>
      <c r="K320" s="11">
        <v>0.71</v>
      </c>
      <c r="L320" s="11">
        <v>11.5</v>
      </c>
      <c r="M320" s="64">
        <v>7</v>
      </c>
    </row>
    <row r="321" spans="1:13" x14ac:dyDescent="0.25">
      <c r="A321" s="63">
        <v>320</v>
      </c>
      <c r="B321" s="11">
        <v>9.6</v>
      </c>
      <c r="C321" s="11">
        <v>0.77</v>
      </c>
      <c r="D321" s="11">
        <v>0.12</v>
      </c>
      <c r="E321" s="11">
        <v>2.9</v>
      </c>
      <c r="F321" s="11">
        <v>8.1999999999999906E-2</v>
      </c>
      <c r="G321" s="11">
        <v>30</v>
      </c>
      <c r="H321" s="11">
        <v>74</v>
      </c>
      <c r="I321" s="11">
        <v>0.99865000000000004</v>
      </c>
      <c r="J321" s="11">
        <v>3.3</v>
      </c>
      <c r="K321" s="11">
        <v>0.64</v>
      </c>
      <c r="L321" s="11">
        <v>10.4</v>
      </c>
      <c r="M321" s="64">
        <v>6</v>
      </c>
    </row>
    <row r="322" spans="1:13" x14ac:dyDescent="0.25">
      <c r="A322" s="63">
        <v>321</v>
      </c>
      <c r="B322" s="11">
        <v>9.8000000000000007</v>
      </c>
      <c r="C322" s="11">
        <v>0.66</v>
      </c>
      <c r="D322" s="11">
        <v>0.39</v>
      </c>
      <c r="E322" s="11">
        <v>3.2</v>
      </c>
      <c r="F322" s="11">
        <v>8.3000000000000004E-2</v>
      </c>
      <c r="G322" s="11">
        <v>21</v>
      </c>
      <c r="H322" s="11">
        <v>59</v>
      </c>
      <c r="I322" s="11">
        <v>0.99890000000000001</v>
      </c>
      <c r="J322" s="11">
        <v>3.37</v>
      </c>
      <c r="K322" s="11">
        <v>0.71</v>
      </c>
      <c r="L322" s="11">
        <v>11.5</v>
      </c>
      <c r="M322" s="64">
        <v>7</v>
      </c>
    </row>
    <row r="323" spans="1:13" hidden="1" x14ac:dyDescent="0.25">
      <c r="A323" s="63">
        <v>322</v>
      </c>
      <c r="B323" s="11">
        <v>9.3000000000000007</v>
      </c>
      <c r="C323" s="11">
        <v>0.61</v>
      </c>
      <c r="D323" s="11">
        <v>0.26</v>
      </c>
      <c r="E323" s="11">
        <v>3.4</v>
      </c>
      <c r="F323" s="11">
        <v>0.09</v>
      </c>
      <c r="G323" s="11">
        <v>25</v>
      </c>
      <c r="H323" s="11">
        <v>87</v>
      </c>
      <c r="I323" s="11">
        <v>0.99975000000000003</v>
      </c>
      <c r="J323" s="11">
        <v>3.24</v>
      </c>
      <c r="K323" s="11">
        <v>0.62</v>
      </c>
      <c r="L323" s="11">
        <v>9.6999999999999993</v>
      </c>
      <c r="M323" s="64">
        <v>5</v>
      </c>
    </row>
    <row r="324" spans="1:13" hidden="1" x14ac:dyDescent="0.25">
      <c r="A324" s="63">
        <v>323</v>
      </c>
      <c r="B324" s="11">
        <v>7.8</v>
      </c>
      <c r="C324" s="11">
        <v>0.62</v>
      </c>
      <c r="D324" s="11">
        <v>0.05</v>
      </c>
      <c r="E324" s="11">
        <v>2.2999999999999998</v>
      </c>
      <c r="F324" s="11">
        <v>7.9000000000000001E-2</v>
      </c>
      <c r="G324" s="11">
        <v>6</v>
      </c>
      <c r="H324" s="11">
        <v>18</v>
      </c>
      <c r="I324" s="11">
        <v>0.99734999999999996</v>
      </c>
      <c r="J324" s="11">
        <v>3.29</v>
      </c>
      <c r="K324" s="11">
        <v>0.63</v>
      </c>
      <c r="L324" s="11">
        <v>9.3000000000000007</v>
      </c>
      <c r="M324" s="64">
        <v>5</v>
      </c>
    </row>
    <row r="325" spans="1:13" x14ac:dyDescent="0.25">
      <c r="A325" s="63">
        <v>324</v>
      </c>
      <c r="B325" s="11">
        <v>10.3</v>
      </c>
      <c r="C325" s="11">
        <v>0.59</v>
      </c>
      <c r="D325" s="11">
        <v>0.42</v>
      </c>
      <c r="E325" s="11">
        <v>2.8</v>
      </c>
      <c r="F325" s="11">
        <v>0.09</v>
      </c>
      <c r="G325" s="11">
        <v>35</v>
      </c>
      <c r="H325" s="11">
        <v>73</v>
      </c>
      <c r="I325" s="11">
        <v>0.999</v>
      </c>
      <c r="J325" s="11">
        <v>3.28</v>
      </c>
      <c r="K325" s="11">
        <v>0.7</v>
      </c>
      <c r="L325" s="11">
        <v>9.5</v>
      </c>
      <c r="M325" s="64">
        <v>6</v>
      </c>
    </row>
    <row r="326" spans="1:13" x14ac:dyDescent="0.25">
      <c r="A326" s="63">
        <v>325</v>
      </c>
      <c r="B326" s="11">
        <v>10</v>
      </c>
      <c r="C326" s="11">
        <v>0.49</v>
      </c>
      <c r="D326" s="11">
        <v>0.2</v>
      </c>
      <c r="E326" s="11">
        <v>11</v>
      </c>
      <c r="F326" s="11">
        <v>7.0999999999999994E-2</v>
      </c>
      <c r="G326" s="11">
        <v>13</v>
      </c>
      <c r="H326" s="11">
        <v>50</v>
      </c>
      <c r="I326" s="11">
        <v>1.0015000000000001</v>
      </c>
      <c r="J326" s="11">
        <v>3.16</v>
      </c>
      <c r="K326" s="11">
        <v>0.69</v>
      </c>
      <c r="L326" s="11">
        <v>9.1999999999999993</v>
      </c>
      <c r="M326" s="64">
        <v>6</v>
      </c>
    </row>
    <row r="327" spans="1:13" x14ac:dyDescent="0.25">
      <c r="A327" s="63">
        <v>326</v>
      </c>
      <c r="B327" s="11">
        <v>10</v>
      </c>
      <c r="C327" s="11">
        <v>0.49</v>
      </c>
      <c r="D327" s="11">
        <v>0.2</v>
      </c>
      <c r="E327" s="11">
        <v>11</v>
      </c>
      <c r="F327" s="11">
        <v>7.0999999999999994E-2</v>
      </c>
      <c r="G327" s="11">
        <v>13</v>
      </c>
      <c r="H327" s="11">
        <v>50</v>
      </c>
      <c r="I327" s="11">
        <v>1.0015000000000001</v>
      </c>
      <c r="J327" s="11">
        <v>3.16</v>
      </c>
      <c r="K327" s="11">
        <v>0.69</v>
      </c>
      <c r="L327" s="11">
        <v>9.1999999999999993</v>
      </c>
      <c r="M327" s="64">
        <v>6</v>
      </c>
    </row>
    <row r="328" spans="1:13" x14ac:dyDescent="0.25">
      <c r="A328" s="63">
        <v>327</v>
      </c>
      <c r="B328" s="11">
        <v>11.6</v>
      </c>
      <c r="C328" s="11">
        <v>0.53</v>
      </c>
      <c r="D328" s="11">
        <v>0.66</v>
      </c>
      <c r="E328" s="11">
        <v>3.65</v>
      </c>
      <c r="F328" s="11">
        <v>0.121</v>
      </c>
      <c r="G328" s="11">
        <v>6</v>
      </c>
      <c r="H328" s="11">
        <v>14</v>
      </c>
      <c r="I328" s="11">
        <v>0.99780000000000002</v>
      </c>
      <c r="J328" s="11">
        <v>3.05</v>
      </c>
      <c r="K328" s="11">
        <v>0.74</v>
      </c>
      <c r="L328" s="11">
        <v>11.5</v>
      </c>
      <c r="M328" s="64">
        <v>7</v>
      </c>
    </row>
    <row r="329" spans="1:13" hidden="1" x14ac:dyDescent="0.25">
      <c r="A329" s="63">
        <v>328</v>
      </c>
      <c r="B329" s="11">
        <v>10.3</v>
      </c>
      <c r="C329" s="11">
        <v>0.44</v>
      </c>
      <c r="D329" s="11">
        <v>0.5</v>
      </c>
      <c r="E329" s="11">
        <v>4.5</v>
      </c>
      <c r="F329" s="11">
        <v>0.107</v>
      </c>
      <c r="G329" s="11">
        <v>5</v>
      </c>
      <c r="H329" s="11">
        <v>13</v>
      </c>
      <c r="I329" s="11">
        <v>0.998</v>
      </c>
      <c r="J329" s="11">
        <v>3.28</v>
      </c>
      <c r="K329" s="11">
        <v>0.83</v>
      </c>
      <c r="L329" s="11">
        <v>11.5</v>
      </c>
      <c r="M329" s="64">
        <v>5</v>
      </c>
    </row>
    <row r="330" spans="1:13" x14ac:dyDescent="0.25">
      <c r="A330" s="63">
        <v>329</v>
      </c>
      <c r="B330" s="11">
        <v>13.4</v>
      </c>
      <c r="C330" s="11">
        <v>0.27</v>
      </c>
      <c r="D330" s="11">
        <v>0.62</v>
      </c>
      <c r="E330" s="11">
        <v>2.6</v>
      </c>
      <c r="F330" s="11">
        <v>8.1999999999999906E-2</v>
      </c>
      <c r="G330" s="11">
        <v>6</v>
      </c>
      <c r="H330" s="11">
        <v>21</v>
      </c>
      <c r="I330" s="11">
        <v>1.0002</v>
      </c>
      <c r="J330" s="11">
        <v>3.16</v>
      </c>
      <c r="K330" s="11">
        <v>0.67</v>
      </c>
      <c r="L330" s="11">
        <v>9.6999999999999993</v>
      </c>
      <c r="M330" s="64">
        <v>6</v>
      </c>
    </row>
    <row r="331" spans="1:13" hidden="1" x14ac:dyDescent="0.25">
      <c r="A331" s="63">
        <v>330</v>
      </c>
      <c r="B331" s="11">
        <v>10.7</v>
      </c>
      <c r="C331" s="11">
        <v>0.46</v>
      </c>
      <c r="D331" s="11">
        <v>0.39</v>
      </c>
      <c r="E331" s="11">
        <v>2</v>
      </c>
      <c r="F331" s="11">
        <v>6.0999999999999999E-2</v>
      </c>
      <c r="G331" s="11">
        <v>7</v>
      </c>
      <c r="H331" s="11">
        <v>15</v>
      </c>
      <c r="I331" s="11">
        <v>0.99809999999999999</v>
      </c>
      <c r="J331" s="11">
        <v>3.18</v>
      </c>
      <c r="K331" s="11">
        <v>0.62</v>
      </c>
      <c r="L331" s="11">
        <v>9.5</v>
      </c>
      <c r="M331" s="64">
        <v>5</v>
      </c>
    </row>
    <row r="332" spans="1:13" x14ac:dyDescent="0.25">
      <c r="A332" s="63">
        <v>331</v>
      </c>
      <c r="B332" s="11">
        <v>10.199999999999999</v>
      </c>
      <c r="C332" s="11">
        <v>0.36</v>
      </c>
      <c r="D332" s="11">
        <v>0.64</v>
      </c>
      <c r="E332" s="11">
        <v>2.9</v>
      </c>
      <c r="F332" s="11">
        <v>0.122</v>
      </c>
      <c r="G332" s="11">
        <v>10</v>
      </c>
      <c r="H332" s="11">
        <v>41</v>
      </c>
      <c r="I332" s="11">
        <v>0.998</v>
      </c>
      <c r="J332" s="11">
        <v>3.23</v>
      </c>
      <c r="K332" s="11">
        <v>0.66</v>
      </c>
      <c r="L332" s="11">
        <v>12.5</v>
      </c>
      <c r="M332" s="64">
        <v>6</v>
      </c>
    </row>
    <row r="333" spans="1:13" x14ac:dyDescent="0.25">
      <c r="A333" s="63">
        <v>332</v>
      </c>
      <c r="B333" s="11">
        <v>10.199999999999999</v>
      </c>
      <c r="C333" s="11">
        <v>0.36</v>
      </c>
      <c r="D333" s="11">
        <v>0.64</v>
      </c>
      <c r="E333" s="11">
        <v>2.9</v>
      </c>
      <c r="F333" s="11">
        <v>0.122</v>
      </c>
      <c r="G333" s="11">
        <v>10</v>
      </c>
      <c r="H333" s="11">
        <v>41</v>
      </c>
      <c r="I333" s="11">
        <v>0.998</v>
      </c>
      <c r="J333" s="11">
        <v>3.23</v>
      </c>
      <c r="K333" s="11">
        <v>0.66</v>
      </c>
      <c r="L333" s="11">
        <v>12.5</v>
      </c>
      <c r="M333" s="64">
        <v>6</v>
      </c>
    </row>
    <row r="334" spans="1:13" x14ac:dyDescent="0.25">
      <c r="A334" s="63">
        <v>333</v>
      </c>
      <c r="B334" s="11">
        <v>8</v>
      </c>
      <c r="C334" s="11">
        <v>0.57999999999999996</v>
      </c>
      <c r="D334" s="11">
        <v>0.28000000000000003</v>
      </c>
      <c r="E334" s="11">
        <v>3.2</v>
      </c>
      <c r="F334" s="11">
        <v>6.6000000000000003E-2</v>
      </c>
      <c r="G334" s="11">
        <v>21</v>
      </c>
      <c r="H334" s="11">
        <v>114</v>
      </c>
      <c r="I334" s="11">
        <v>0.99729999999999996</v>
      </c>
      <c r="J334" s="11">
        <v>3.22</v>
      </c>
      <c r="K334" s="11">
        <v>0.54</v>
      </c>
      <c r="L334" s="11">
        <v>9.4</v>
      </c>
      <c r="M334" s="64">
        <v>6</v>
      </c>
    </row>
    <row r="335" spans="1:13" hidden="1" x14ac:dyDescent="0.25">
      <c r="A335" s="63">
        <v>334</v>
      </c>
      <c r="B335" s="11">
        <v>8.4</v>
      </c>
      <c r="C335" s="11">
        <v>0.56000000000000005</v>
      </c>
      <c r="D335" s="11">
        <v>0.08</v>
      </c>
      <c r="E335" s="11">
        <v>2.1</v>
      </c>
      <c r="F335" s="11">
        <v>0.105</v>
      </c>
      <c r="G335" s="11">
        <v>16</v>
      </c>
      <c r="H335" s="11">
        <v>44</v>
      </c>
      <c r="I335" s="11">
        <v>0.99580000000000002</v>
      </c>
      <c r="J335" s="11">
        <v>3.13</v>
      </c>
      <c r="K335" s="11">
        <v>0.52</v>
      </c>
      <c r="L335" s="11">
        <v>11</v>
      </c>
      <c r="M335" s="64">
        <v>5</v>
      </c>
    </row>
    <row r="336" spans="1:13" x14ac:dyDescent="0.25">
      <c r="A336" s="63">
        <v>335</v>
      </c>
      <c r="B336" s="11">
        <v>7.9</v>
      </c>
      <c r="C336" s="11">
        <v>0.65</v>
      </c>
      <c r="D336" s="11">
        <v>0.01</v>
      </c>
      <c r="E336" s="11">
        <v>2.5</v>
      </c>
      <c r="F336" s="11">
        <v>7.8E-2</v>
      </c>
      <c r="G336" s="11">
        <v>17</v>
      </c>
      <c r="H336" s="11">
        <v>38</v>
      </c>
      <c r="I336" s="11">
        <v>0.99629999999999996</v>
      </c>
      <c r="J336" s="11">
        <v>3.34</v>
      </c>
      <c r="K336" s="11">
        <v>0.74</v>
      </c>
      <c r="L336" s="11">
        <v>11.7</v>
      </c>
      <c r="M336" s="64">
        <v>7</v>
      </c>
    </row>
    <row r="337" spans="1:13" x14ac:dyDescent="0.25">
      <c r="A337" s="63">
        <v>336</v>
      </c>
      <c r="B337" s="11">
        <v>11.9</v>
      </c>
      <c r="C337" s="11">
        <v>0.69499999999999995</v>
      </c>
      <c r="D337" s="11">
        <v>0.53</v>
      </c>
      <c r="E337" s="11">
        <v>3.4</v>
      </c>
      <c r="F337" s="11">
        <v>0.128</v>
      </c>
      <c r="G337" s="11">
        <v>7</v>
      </c>
      <c r="H337" s="11">
        <v>21</v>
      </c>
      <c r="I337" s="11">
        <v>0.99919999999999998</v>
      </c>
      <c r="J337" s="11">
        <v>3.17</v>
      </c>
      <c r="K337" s="11">
        <v>0.84</v>
      </c>
      <c r="L337" s="11">
        <v>12.2</v>
      </c>
      <c r="M337" s="64">
        <v>7</v>
      </c>
    </row>
    <row r="338" spans="1:13" x14ac:dyDescent="0.25">
      <c r="A338" s="63">
        <v>337</v>
      </c>
      <c r="B338" s="11">
        <v>8.9</v>
      </c>
      <c r="C338" s="11">
        <v>0.43</v>
      </c>
      <c r="D338" s="11">
        <v>0.45</v>
      </c>
      <c r="E338" s="11">
        <v>1.9</v>
      </c>
      <c r="F338" s="11">
        <v>5.1999999999999998E-2</v>
      </c>
      <c r="G338" s="11">
        <v>6</v>
      </c>
      <c r="H338" s="11">
        <v>16</v>
      </c>
      <c r="I338" s="11">
        <v>0.99480000000000002</v>
      </c>
      <c r="J338" s="11">
        <v>3.35</v>
      </c>
      <c r="K338" s="11">
        <v>0.7</v>
      </c>
      <c r="L338" s="11">
        <v>12.5</v>
      </c>
      <c r="M338" s="64">
        <v>6</v>
      </c>
    </row>
    <row r="339" spans="1:13" hidden="1" x14ac:dyDescent="0.25">
      <c r="A339" s="63">
        <v>338</v>
      </c>
      <c r="B339" s="11">
        <v>7.8</v>
      </c>
      <c r="C339" s="11">
        <v>0.43</v>
      </c>
      <c r="D339" s="11">
        <v>0.32</v>
      </c>
      <c r="E339" s="11">
        <v>2.8</v>
      </c>
      <c r="F339" s="11">
        <v>0.08</v>
      </c>
      <c r="G339" s="11">
        <v>29</v>
      </c>
      <c r="H339" s="11">
        <v>58</v>
      </c>
      <c r="I339" s="11">
        <v>0.99739999999999995</v>
      </c>
      <c r="J339" s="11">
        <v>3.31</v>
      </c>
      <c r="K339" s="11">
        <v>0.64</v>
      </c>
      <c r="L339" s="11">
        <v>10.3</v>
      </c>
      <c r="M339" s="64">
        <v>5</v>
      </c>
    </row>
    <row r="340" spans="1:13" x14ac:dyDescent="0.25">
      <c r="A340" s="63">
        <v>339</v>
      </c>
      <c r="B340" s="11">
        <v>12.4</v>
      </c>
      <c r="C340" s="11">
        <v>0.49</v>
      </c>
      <c r="D340" s="11">
        <v>0.57999999999999996</v>
      </c>
      <c r="E340" s="11">
        <v>3</v>
      </c>
      <c r="F340" s="11">
        <v>0.10299999999999999</v>
      </c>
      <c r="G340" s="11">
        <v>28</v>
      </c>
      <c r="H340" s="11">
        <v>99</v>
      </c>
      <c r="I340" s="11">
        <v>1.0007999999999999</v>
      </c>
      <c r="J340" s="11">
        <v>3.16</v>
      </c>
      <c r="K340" s="11">
        <v>1</v>
      </c>
      <c r="L340" s="11">
        <v>11.5</v>
      </c>
      <c r="M340" s="64">
        <v>6</v>
      </c>
    </row>
    <row r="341" spans="1:13" x14ac:dyDescent="0.25">
      <c r="A341" s="63">
        <v>340</v>
      </c>
      <c r="B341" s="11">
        <v>12.5</v>
      </c>
      <c r="C341" s="11">
        <v>0.28000000000000003</v>
      </c>
      <c r="D341" s="11">
        <v>0.54</v>
      </c>
      <c r="E341" s="11">
        <v>2.2999999999999998</v>
      </c>
      <c r="F341" s="11">
        <v>8.1999999999999906E-2</v>
      </c>
      <c r="G341" s="11">
        <v>12</v>
      </c>
      <c r="H341" s="11">
        <v>29</v>
      </c>
      <c r="I341" s="11">
        <v>0.99970000000000003</v>
      </c>
      <c r="J341" s="11">
        <v>3.11</v>
      </c>
      <c r="K341" s="11">
        <v>1.36</v>
      </c>
      <c r="L341" s="11">
        <v>9.8000000000000007</v>
      </c>
      <c r="M341" s="64">
        <v>7</v>
      </c>
    </row>
    <row r="342" spans="1:13" x14ac:dyDescent="0.25">
      <c r="A342" s="63">
        <v>341</v>
      </c>
      <c r="B342" s="11">
        <v>12.2</v>
      </c>
      <c r="C342" s="11">
        <v>0.34</v>
      </c>
      <c r="D342" s="11">
        <v>0.5</v>
      </c>
      <c r="E342" s="11">
        <v>2.4</v>
      </c>
      <c r="F342" s="11">
        <v>6.6000000000000003E-2</v>
      </c>
      <c r="G342" s="11">
        <v>10</v>
      </c>
      <c r="H342" s="11">
        <v>21</v>
      </c>
      <c r="I342" s="11">
        <v>1</v>
      </c>
      <c r="J342" s="11">
        <v>3.12</v>
      </c>
      <c r="K342" s="11">
        <v>1.18</v>
      </c>
      <c r="L342" s="11">
        <v>9.1999999999999993</v>
      </c>
      <c r="M342" s="64">
        <v>6</v>
      </c>
    </row>
    <row r="343" spans="1:13" x14ac:dyDescent="0.25">
      <c r="A343" s="63">
        <v>342</v>
      </c>
      <c r="B343" s="11">
        <v>10.6</v>
      </c>
      <c r="C343" s="11">
        <v>0.42</v>
      </c>
      <c r="D343" s="11">
        <v>0.48</v>
      </c>
      <c r="E343" s="11">
        <v>2.7</v>
      </c>
      <c r="F343" s="11">
        <v>6.5000000000000002E-2</v>
      </c>
      <c r="G343" s="11">
        <v>5</v>
      </c>
      <c r="H343" s="11">
        <v>18</v>
      </c>
      <c r="I343" s="11">
        <v>0.99719999999999998</v>
      </c>
      <c r="J343" s="11">
        <v>3.21</v>
      </c>
      <c r="K343" s="11">
        <v>0.87</v>
      </c>
      <c r="L343" s="11">
        <v>11.3</v>
      </c>
      <c r="M343" s="64">
        <v>6</v>
      </c>
    </row>
    <row r="344" spans="1:13" x14ac:dyDescent="0.25">
      <c r="A344" s="63">
        <v>343</v>
      </c>
      <c r="B344" s="11">
        <v>10.9</v>
      </c>
      <c r="C344" s="11">
        <v>0.39</v>
      </c>
      <c r="D344" s="11">
        <v>0.47</v>
      </c>
      <c r="E344" s="11">
        <v>1.8</v>
      </c>
      <c r="F344" s="11">
        <v>0.11799999999999999</v>
      </c>
      <c r="G344" s="11">
        <v>6</v>
      </c>
      <c r="H344" s="11">
        <v>14</v>
      </c>
      <c r="I344" s="11">
        <v>0.99819999999999998</v>
      </c>
      <c r="J344" s="11">
        <v>3.3</v>
      </c>
      <c r="K344" s="11">
        <v>0.75</v>
      </c>
      <c r="L344" s="11">
        <v>9.8000000000000007</v>
      </c>
      <c r="M344" s="64">
        <v>6</v>
      </c>
    </row>
    <row r="345" spans="1:13" x14ac:dyDescent="0.25">
      <c r="A345" s="63">
        <v>344</v>
      </c>
      <c r="B345" s="11">
        <v>10.9</v>
      </c>
      <c r="C345" s="11">
        <v>0.39</v>
      </c>
      <c r="D345" s="11">
        <v>0.47</v>
      </c>
      <c r="E345" s="11">
        <v>1.8</v>
      </c>
      <c r="F345" s="11">
        <v>0.11799999999999999</v>
      </c>
      <c r="G345" s="11">
        <v>6</v>
      </c>
      <c r="H345" s="11">
        <v>14</v>
      </c>
      <c r="I345" s="11">
        <v>0.99819999999999998</v>
      </c>
      <c r="J345" s="11">
        <v>3.3</v>
      </c>
      <c r="K345" s="11">
        <v>0.75</v>
      </c>
      <c r="L345" s="11">
        <v>9.8000000000000007</v>
      </c>
      <c r="M345" s="64">
        <v>6</v>
      </c>
    </row>
    <row r="346" spans="1:13" x14ac:dyDescent="0.25">
      <c r="A346" s="63">
        <v>345</v>
      </c>
      <c r="B346" s="11">
        <v>11.9</v>
      </c>
      <c r="C346" s="11">
        <v>0.56999999999999995</v>
      </c>
      <c r="D346" s="11">
        <v>0.5</v>
      </c>
      <c r="E346" s="11">
        <v>2.6</v>
      </c>
      <c r="F346" s="11">
        <v>8.1999999999999906E-2</v>
      </c>
      <c r="G346" s="11">
        <v>6</v>
      </c>
      <c r="H346" s="11">
        <v>32</v>
      </c>
      <c r="I346" s="11">
        <v>1.0005999999999999</v>
      </c>
      <c r="J346" s="11">
        <v>3.12</v>
      </c>
      <c r="K346" s="11">
        <v>0.78</v>
      </c>
      <c r="L346" s="11">
        <v>10.7</v>
      </c>
      <c r="M346" s="64">
        <v>6</v>
      </c>
    </row>
    <row r="347" spans="1:13" hidden="1" x14ac:dyDescent="0.25">
      <c r="A347" s="63">
        <v>346</v>
      </c>
      <c r="B347" s="11">
        <v>7</v>
      </c>
      <c r="C347" s="11">
        <v>0.68500000000000005</v>
      </c>
      <c r="D347" s="11">
        <v>0</v>
      </c>
      <c r="E347" s="11">
        <v>1.9</v>
      </c>
      <c r="F347" s="11">
        <v>6.7000000000000004E-2</v>
      </c>
      <c r="G347" s="11">
        <v>40</v>
      </c>
      <c r="H347" s="11">
        <v>63</v>
      </c>
      <c r="I347" s="11">
        <v>0.99790000000000001</v>
      </c>
      <c r="J347" s="11">
        <v>3.6</v>
      </c>
      <c r="K347" s="11">
        <v>0.81</v>
      </c>
      <c r="L347" s="11">
        <v>9.9</v>
      </c>
      <c r="M347" s="64">
        <v>5</v>
      </c>
    </row>
    <row r="348" spans="1:13" x14ac:dyDescent="0.25">
      <c r="A348" s="63">
        <v>347</v>
      </c>
      <c r="B348" s="11">
        <v>6.6</v>
      </c>
      <c r="C348" s="11">
        <v>0.81499999999999995</v>
      </c>
      <c r="D348" s="11">
        <v>0.02</v>
      </c>
      <c r="E348" s="11">
        <v>2.7</v>
      </c>
      <c r="F348" s="11">
        <v>7.1999999999999995E-2</v>
      </c>
      <c r="G348" s="11">
        <v>17</v>
      </c>
      <c r="H348" s="11">
        <v>34</v>
      </c>
      <c r="I348" s="11">
        <v>0.99550000000000005</v>
      </c>
      <c r="J348" s="11">
        <v>3.58</v>
      </c>
      <c r="K348" s="11">
        <v>0.89</v>
      </c>
      <c r="L348" s="11">
        <v>12.3</v>
      </c>
      <c r="M348" s="64">
        <v>7</v>
      </c>
    </row>
    <row r="349" spans="1:13" x14ac:dyDescent="0.25">
      <c r="A349" s="63">
        <v>348</v>
      </c>
      <c r="B349" s="11">
        <v>13.8</v>
      </c>
      <c r="C349" s="11">
        <v>0.49</v>
      </c>
      <c r="D349" s="11">
        <v>0.67</v>
      </c>
      <c r="E349" s="11">
        <v>3</v>
      </c>
      <c r="F349" s="11">
        <v>9.2999999999999999E-2</v>
      </c>
      <c r="G349" s="11">
        <v>6</v>
      </c>
      <c r="H349" s="11">
        <v>15</v>
      </c>
      <c r="I349" s="11">
        <v>0.99860000000000004</v>
      </c>
      <c r="J349" s="11">
        <v>3.02</v>
      </c>
      <c r="K349" s="11">
        <v>0.93</v>
      </c>
      <c r="L349" s="11">
        <v>12</v>
      </c>
      <c r="M349" s="64">
        <v>6</v>
      </c>
    </row>
    <row r="350" spans="1:13" x14ac:dyDescent="0.25">
      <c r="A350" s="63">
        <v>349</v>
      </c>
      <c r="B350" s="11">
        <v>9.6</v>
      </c>
      <c r="C350" s="11">
        <v>0.56000000000000005</v>
      </c>
      <c r="D350" s="11">
        <v>0.31</v>
      </c>
      <c r="E350" s="11">
        <v>2.8</v>
      </c>
      <c r="F350" s="11">
        <v>8.8999999999999996E-2</v>
      </c>
      <c r="G350" s="11">
        <v>15</v>
      </c>
      <c r="H350" s="11">
        <v>46</v>
      </c>
      <c r="I350" s="11">
        <v>0.99790000000000001</v>
      </c>
      <c r="J350" s="11">
        <v>3.11</v>
      </c>
      <c r="K350" s="11">
        <v>0.92</v>
      </c>
      <c r="L350" s="11">
        <v>10</v>
      </c>
      <c r="M350" s="64">
        <v>6</v>
      </c>
    </row>
    <row r="351" spans="1:13" x14ac:dyDescent="0.25">
      <c r="A351" s="63">
        <v>350</v>
      </c>
      <c r="B351" s="11">
        <v>9.1</v>
      </c>
      <c r="C351" s="11">
        <v>0.78500000000000003</v>
      </c>
      <c r="D351" s="11">
        <v>0</v>
      </c>
      <c r="E351" s="11">
        <v>2.6</v>
      </c>
      <c r="F351" s="11">
        <v>9.2999999999999999E-2</v>
      </c>
      <c r="G351" s="11">
        <v>11</v>
      </c>
      <c r="H351" s="11">
        <v>28</v>
      </c>
      <c r="I351" s="11">
        <v>0.99939999999999996</v>
      </c>
      <c r="J351" s="11">
        <v>3.36</v>
      </c>
      <c r="K351" s="11">
        <v>0.86</v>
      </c>
      <c r="L351" s="11">
        <v>9.4</v>
      </c>
      <c r="M351" s="64">
        <v>6</v>
      </c>
    </row>
    <row r="352" spans="1:13" x14ac:dyDescent="0.25">
      <c r="A352" s="63">
        <v>351</v>
      </c>
      <c r="B352" s="11">
        <v>10.7</v>
      </c>
      <c r="C352" s="11">
        <v>0.67</v>
      </c>
      <c r="D352" s="11">
        <v>0.22</v>
      </c>
      <c r="E352" s="11">
        <v>2.7</v>
      </c>
      <c r="F352" s="11">
        <v>0.107</v>
      </c>
      <c r="G352" s="11">
        <v>17</v>
      </c>
      <c r="H352" s="11">
        <v>34</v>
      </c>
      <c r="I352" s="11">
        <v>1.0004</v>
      </c>
      <c r="J352" s="11">
        <v>3.28</v>
      </c>
      <c r="K352" s="11">
        <v>0.98</v>
      </c>
      <c r="L352" s="11">
        <v>9.9</v>
      </c>
      <c r="M352" s="64">
        <v>6</v>
      </c>
    </row>
    <row r="353" spans="1:13" x14ac:dyDescent="0.25">
      <c r="A353" s="63">
        <v>352</v>
      </c>
      <c r="B353" s="11">
        <v>9.1</v>
      </c>
      <c r="C353" s="11">
        <v>0.79500000000000004</v>
      </c>
      <c r="D353" s="11">
        <v>0</v>
      </c>
      <c r="E353" s="11">
        <v>2.6</v>
      </c>
      <c r="F353" s="11">
        <v>9.6000000000000002E-2</v>
      </c>
      <c r="G353" s="11">
        <v>11</v>
      </c>
      <c r="H353" s="11">
        <v>26</v>
      </c>
      <c r="I353" s="11">
        <v>0.99939999999999996</v>
      </c>
      <c r="J353" s="11">
        <v>3.35</v>
      </c>
      <c r="K353" s="11">
        <v>0.83</v>
      </c>
      <c r="L353" s="11">
        <v>9.4</v>
      </c>
      <c r="M353" s="64">
        <v>6</v>
      </c>
    </row>
    <row r="354" spans="1:13" hidden="1" x14ac:dyDescent="0.25">
      <c r="A354" s="63">
        <v>353</v>
      </c>
      <c r="B354" s="11">
        <v>7.7</v>
      </c>
      <c r="C354" s="11">
        <v>0.66500000000000004</v>
      </c>
      <c r="D354" s="11">
        <v>0</v>
      </c>
      <c r="E354" s="11">
        <v>2.4</v>
      </c>
      <c r="F354" s="11">
        <v>0.09</v>
      </c>
      <c r="G354" s="11">
        <v>8</v>
      </c>
      <c r="H354" s="11">
        <v>19</v>
      </c>
      <c r="I354" s="11">
        <v>0.99739999999999995</v>
      </c>
      <c r="J354" s="11">
        <v>3.27</v>
      </c>
      <c r="K354" s="11">
        <v>0.73</v>
      </c>
      <c r="L354" s="11">
        <v>9.3000000000000007</v>
      </c>
      <c r="M354" s="64">
        <v>5</v>
      </c>
    </row>
    <row r="355" spans="1:13" hidden="1" x14ac:dyDescent="0.25">
      <c r="A355" s="63">
        <v>354</v>
      </c>
      <c r="B355" s="11">
        <v>13.5</v>
      </c>
      <c r="C355" s="11">
        <v>0.53</v>
      </c>
      <c r="D355" s="11">
        <v>0.79</v>
      </c>
      <c r="E355" s="11">
        <v>4.8</v>
      </c>
      <c r="F355" s="11">
        <v>0.12</v>
      </c>
      <c r="G355" s="11">
        <v>23</v>
      </c>
      <c r="H355" s="11">
        <v>77</v>
      </c>
      <c r="I355" s="11">
        <v>1.0018</v>
      </c>
      <c r="J355" s="11">
        <v>3.18</v>
      </c>
      <c r="K355" s="11">
        <v>0.77</v>
      </c>
      <c r="L355" s="11">
        <v>13</v>
      </c>
      <c r="M355" s="64">
        <v>5</v>
      </c>
    </row>
    <row r="356" spans="1:13" x14ac:dyDescent="0.25">
      <c r="A356" s="63">
        <v>355</v>
      </c>
      <c r="B356" s="11">
        <v>6.1</v>
      </c>
      <c r="C356" s="11">
        <v>0.21</v>
      </c>
      <c r="D356" s="11">
        <v>0.4</v>
      </c>
      <c r="E356" s="11">
        <v>1.4</v>
      </c>
      <c r="F356" s="11">
        <v>6.6000000000000003E-2</v>
      </c>
      <c r="G356" s="11">
        <v>40.5</v>
      </c>
      <c r="H356" s="11">
        <v>165</v>
      </c>
      <c r="I356" s="11">
        <v>0.99119999999999997</v>
      </c>
      <c r="J356" s="11">
        <v>3.25</v>
      </c>
      <c r="K356" s="11">
        <v>0.59</v>
      </c>
      <c r="L356" s="11">
        <v>11.9</v>
      </c>
      <c r="M356" s="64">
        <v>6</v>
      </c>
    </row>
    <row r="357" spans="1:13" x14ac:dyDescent="0.25">
      <c r="A357" s="63">
        <v>356</v>
      </c>
      <c r="B357" s="11">
        <v>6.7</v>
      </c>
      <c r="C357" s="11">
        <v>0.75</v>
      </c>
      <c r="D357" s="11">
        <v>0.01</v>
      </c>
      <c r="E357" s="11">
        <v>2.4</v>
      </c>
      <c r="F357" s="11">
        <v>7.8E-2</v>
      </c>
      <c r="G357" s="11">
        <v>17</v>
      </c>
      <c r="H357" s="11">
        <v>32</v>
      </c>
      <c r="I357" s="11">
        <v>0.99550000000000005</v>
      </c>
      <c r="J357" s="11">
        <v>3.55</v>
      </c>
      <c r="K357" s="11">
        <v>0.61</v>
      </c>
      <c r="L357" s="11">
        <v>12.8</v>
      </c>
      <c r="M357" s="64">
        <v>6</v>
      </c>
    </row>
    <row r="358" spans="1:13" hidden="1" x14ac:dyDescent="0.25">
      <c r="A358" s="63">
        <v>357</v>
      </c>
      <c r="B358" s="11">
        <v>11.5</v>
      </c>
      <c r="C358" s="11">
        <v>0.41</v>
      </c>
      <c r="D358" s="11">
        <v>0.52</v>
      </c>
      <c r="E358" s="11">
        <v>3</v>
      </c>
      <c r="F358" s="11">
        <v>0.08</v>
      </c>
      <c r="G358" s="11">
        <v>29</v>
      </c>
      <c r="H358" s="11">
        <v>55</v>
      </c>
      <c r="I358" s="11">
        <v>1.0001</v>
      </c>
      <c r="J358" s="11">
        <v>3.26</v>
      </c>
      <c r="K358" s="11">
        <v>0.88</v>
      </c>
      <c r="L358" s="11">
        <v>11</v>
      </c>
      <c r="M358" s="64">
        <v>5</v>
      </c>
    </row>
    <row r="359" spans="1:13" x14ac:dyDescent="0.25">
      <c r="A359" s="63">
        <v>358</v>
      </c>
      <c r="B359" s="11">
        <v>10.5</v>
      </c>
      <c r="C359" s="11">
        <v>0.42</v>
      </c>
      <c r="D359" s="11">
        <v>0.66</v>
      </c>
      <c r="E359" s="11">
        <v>2.95</v>
      </c>
      <c r="F359" s="11">
        <v>0.11599999999999901</v>
      </c>
      <c r="G359" s="11">
        <v>12</v>
      </c>
      <c r="H359" s="11">
        <v>29</v>
      </c>
      <c r="I359" s="11">
        <v>0.997</v>
      </c>
      <c r="J359" s="11">
        <v>3.24</v>
      </c>
      <c r="K359" s="11">
        <v>0.75</v>
      </c>
      <c r="L359" s="11">
        <v>11.7</v>
      </c>
      <c r="M359" s="64">
        <v>7</v>
      </c>
    </row>
    <row r="360" spans="1:13" x14ac:dyDescent="0.25">
      <c r="A360" s="63">
        <v>359</v>
      </c>
      <c r="B360" s="11">
        <v>11.9</v>
      </c>
      <c r="C360" s="11">
        <v>0.43</v>
      </c>
      <c r="D360" s="11">
        <v>0.66</v>
      </c>
      <c r="E360" s="11">
        <v>3.1</v>
      </c>
      <c r="F360" s="11">
        <v>0.109</v>
      </c>
      <c r="G360" s="11">
        <v>10</v>
      </c>
      <c r="H360" s="11">
        <v>23</v>
      </c>
      <c r="I360" s="11">
        <v>1</v>
      </c>
      <c r="J360" s="11">
        <v>3.15</v>
      </c>
      <c r="K360" s="11">
        <v>0.85</v>
      </c>
      <c r="L360" s="11">
        <v>10.4</v>
      </c>
      <c r="M360" s="64">
        <v>7</v>
      </c>
    </row>
    <row r="361" spans="1:13" x14ac:dyDescent="0.25">
      <c r="A361" s="63">
        <v>360</v>
      </c>
      <c r="B361" s="11">
        <v>12.6</v>
      </c>
      <c r="C361" s="11">
        <v>0.38</v>
      </c>
      <c r="D361" s="11">
        <v>0.66</v>
      </c>
      <c r="E361" s="11">
        <v>2.6</v>
      </c>
      <c r="F361" s="11">
        <v>8.7999999999999995E-2</v>
      </c>
      <c r="G361" s="11">
        <v>10</v>
      </c>
      <c r="H361" s="11">
        <v>41</v>
      </c>
      <c r="I361" s="11">
        <v>1.0009999999999999</v>
      </c>
      <c r="J361" s="11">
        <v>3.17</v>
      </c>
      <c r="K361" s="11">
        <v>0.68</v>
      </c>
      <c r="L361" s="11">
        <v>9.8000000000000007</v>
      </c>
      <c r="M361" s="64">
        <v>6</v>
      </c>
    </row>
    <row r="362" spans="1:13" hidden="1" x14ac:dyDescent="0.25">
      <c r="A362" s="63">
        <v>361</v>
      </c>
      <c r="B362" s="11">
        <v>8.1999999999999993</v>
      </c>
      <c r="C362" s="11">
        <v>0.7</v>
      </c>
      <c r="D362" s="11">
        <v>0.23</v>
      </c>
      <c r="E362" s="11">
        <v>2</v>
      </c>
      <c r="F362" s="11">
        <v>9.9000000000000005E-2</v>
      </c>
      <c r="G362" s="11">
        <v>14</v>
      </c>
      <c r="H362" s="11">
        <v>81</v>
      </c>
      <c r="I362" s="11">
        <v>0.99729999999999996</v>
      </c>
      <c r="J362" s="11">
        <v>3.19</v>
      </c>
      <c r="K362" s="11">
        <v>0.7</v>
      </c>
      <c r="L362" s="11">
        <v>9.4</v>
      </c>
      <c r="M362" s="64">
        <v>5</v>
      </c>
    </row>
    <row r="363" spans="1:13" x14ac:dyDescent="0.25">
      <c r="A363" s="63">
        <v>362</v>
      </c>
      <c r="B363" s="11">
        <v>8.6</v>
      </c>
      <c r="C363" s="11">
        <v>0.45</v>
      </c>
      <c r="D363" s="11">
        <v>0.31</v>
      </c>
      <c r="E363" s="11">
        <v>2.6</v>
      </c>
      <c r="F363" s="11">
        <v>8.5999999999999993E-2</v>
      </c>
      <c r="G363" s="11">
        <v>21</v>
      </c>
      <c r="H363" s="11">
        <v>50</v>
      </c>
      <c r="I363" s="11">
        <v>0.99819999999999998</v>
      </c>
      <c r="J363" s="11">
        <v>3.37</v>
      </c>
      <c r="K363" s="11">
        <v>0.91</v>
      </c>
      <c r="L363" s="11">
        <v>9.9</v>
      </c>
      <c r="M363" s="64">
        <v>6</v>
      </c>
    </row>
    <row r="364" spans="1:13" hidden="1" x14ac:dyDescent="0.25">
      <c r="A364" s="63">
        <v>363</v>
      </c>
      <c r="B364" s="11">
        <v>11.9</v>
      </c>
      <c r="C364" s="11">
        <v>0.57999999999999996</v>
      </c>
      <c r="D364" s="11">
        <v>0.66</v>
      </c>
      <c r="E364" s="11">
        <v>2.5</v>
      </c>
      <c r="F364" s="11">
        <v>7.1999999999999995E-2</v>
      </c>
      <c r="G364" s="11">
        <v>6</v>
      </c>
      <c r="H364" s="11">
        <v>37</v>
      </c>
      <c r="I364" s="11">
        <v>0.99919999999999998</v>
      </c>
      <c r="J364" s="11">
        <v>3.05</v>
      </c>
      <c r="K364" s="11">
        <v>0.56000000000000005</v>
      </c>
      <c r="L364" s="11">
        <v>10</v>
      </c>
      <c r="M364" s="64">
        <v>5</v>
      </c>
    </row>
    <row r="365" spans="1:13" hidden="1" x14ac:dyDescent="0.25">
      <c r="A365" s="63">
        <v>364</v>
      </c>
      <c r="B365" s="11">
        <v>12.5</v>
      </c>
      <c r="C365" s="11">
        <v>0.46</v>
      </c>
      <c r="D365" s="11">
        <v>0.63</v>
      </c>
      <c r="E365" s="11">
        <v>2</v>
      </c>
      <c r="F365" s="11">
        <v>7.0999999999999994E-2</v>
      </c>
      <c r="G365" s="11">
        <v>6</v>
      </c>
      <c r="H365" s="11">
        <v>15</v>
      </c>
      <c r="I365" s="11">
        <v>0.99880000000000002</v>
      </c>
      <c r="J365" s="11">
        <v>2.99</v>
      </c>
      <c r="K365" s="11">
        <v>0.87</v>
      </c>
      <c r="L365" s="11">
        <v>10.199999999999999</v>
      </c>
      <c r="M365" s="64">
        <v>5</v>
      </c>
    </row>
    <row r="366" spans="1:13" x14ac:dyDescent="0.25">
      <c r="A366" s="63">
        <v>365</v>
      </c>
      <c r="B366" s="11">
        <v>12.8</v>
      </c>
      <c r="C366" s="11">
        <v>0.61499999999999999</v>
      </c>
      <c r="D366" s="11">
        <v>0.66</v>
      </c>
      <c r="E366" s="11">
        <v>5.8</v>
      </c>
      <c r="F366" s="11">
        <v>8.3000000000000004E-2</v>
      </c>
      <c r="G366" s="11">
        <v>7</v>
      </c>
      <c r="H366" s="11">
        <v>42</v>
      </c>
      <c r="I366" s="11">
        <v>1.0022</v>
      </c>
      <c r="J366" s="11">
        <v>3.07</v>
      </c>
      <c r="K366" s="11">
        <v>0.73</v>
      </c>
      <c r="L366" s="11">
        <v>10</v>
      </c>
      <c r="M366" s="64">
        <v>7</v>
      </c>
    </row>
    <row r="367" spans="1:13" x14ac:dyDescent="0.25">
      <c r="A367" s="63">
        <v>366</v>
      </c>
      <c r="B367" s="11">
        <v>10</v>
      </c>
      <c r="C367" s="11">
        <v>0.42</v>
      </c>
      <c r="D367" s="11">
        <v>0.5</v>
      </c>
      <c r="E367" s="11">
        <v>3.4</v>
      </c>
      <c r="F367" s="11">
        <v>0.107</v>
      </c>
      <c r="G367" s="11">
        <v>7</v>
      </c>
      <c r="H367" s="11">
        <v>21</v>
      </c>
      <c r="I367" s="11">
        <v>0.99790000000000001</v>
      </c>
      <c r="J367" s="11">
        <v>3.26</v>
      </c>
      <c r="K367" s="11">
        <v>0.93</v>
      </c>
      <c r="L367" s="11">
        <v>11.8</v>
      </c>
      <c r="M367" s="64">
        <v>6</v>
      </c>
    </row>
    <row r="368" spans="1:13" x14ac:dyDescent="0.25">
      <c r="A368" s="63">
        <v>367</v>
      </c>
      <c r="B368" s="11">
        <v>12.8</v>
      </c>
      <c r="C368" s="11">
        <v>0.61499999999999999</v>
      </c>
      <c r="D368" s="11">
        <v>0.66</v>
      </c>
      <c r="E368" s="11">
        <v>5.8</v>
      </c>
      <c r="F368" s="11">
        <v>8.3000000000000004E-2</v>
      </c>
      <c r="G368" s="11">
        <v>7</v>
      </c>
      <c r="H368" s="11">
        <v>42</v>
      </c>
      <c r="I368" s="11">
        <v>1.0022</v>
      </c>
      <c r="J368" s="11">
        <v>3.07</v>
      </c>
      <c r="K368" s="11">
        <v>0.73</v>
      </c>
      <c r="L368" s="11">
        <v>10</v>
      </c>
      <c r="M368" s="64">
        <v>7</v>
      </c>
    </row>
    <row r="369" spans="1:13" hidden="1" x14ac:dyDescent="0.25">
      <c r="A369" s="63">
        <v>368</v>
      </c>
      <c r="B369" s="11">
        <v>10.4</v>
      </c>
      <c r="C369" s="11">
        <v>0.57499999999999996</v>
      </c>
      <c r="D369" s="11">
        <v>0.61</v>
      </c>
      <c r="E369" s="11">
        <v>2.6</v>
      </c>
      <c r="F369" s="11">
        <v>7.5999999999999998E-2</v>
      </c>
      <c r="G369" s="11">
        <v>11</v>
      </c>
      <c r="H369" s="11">
        <v>24</v>
      </c>
      <c r="I369" s="11">
        <v>1</v>
      </c>
      <c r="J369" s="11">
        <v>3.16</v>
      </c>
      <c r="K369" s="11">
        <v>0.69</v>
      </c>
      <c r="L369" s="11">
        <v>9</v>
      </c>
      <c r="M369" s="64">
        <v>5</v>
      </c>
    </row>
    <row r="370" spans="1:13" hidden="1" x14ac:dyDescent="0.25">
      <c r="A370" s="63">
        <v>369</v>
      </c>
      <c r="B370" s="11">
        <v>10.3</v>
      </c>
      <c r="C370" s="11">
        <v>0.34</v>
      </c>
      <c r="D370" s="11">
        <v>0.52</v>
      </c>
      <c r="E370" s="11">
        <v>2.8</v>
      </c>
      <c r="F370" s="11">
        <v>0.159</v>
      </c>
      <c r="G370" s="11">
        <v>15</v>
      </c>
      <c r="H370" s="11">
        <v>75</v>
      </c>
      <c r="I370" s="11">
        <v>0.99980000000000002</v>
      </c>
      <c r="J370" s="11">
        <v>3.18</v>
      </c>
      <c r="K370" s="11">
        <v>0.64</v>
      </c>
      <c r="L370" s="11">
        <v>9.4</v>
      </c>
      <c r="M370" s="64">
        <v>5</v>
      </c>
    </row>
    <row r="371" spans="1:13" x14ac:dyDescent="0.25">
      <c r="A371" s="63">
        <v>370</v>
      </c>
      <c r="B371" s="11">
        <v>9.4</v>
      </c>
      <c r="C371" s="11">
        <v>0.27</v>
      </c>
      <c r="D371" s="11">
        <v>0.53</v>
      </c>
      <c r="E371" s="11">
        <v>2.4</v>
      </c>
      <c r="F371" s="11">
        <v>7.3999999999999996E-2</v>
      </c>
      <c r="G371" s="11">
        <v>6</v>
      </c>
      <c r="H371" s="11">
        <v>18</v>
      </c>
      <c r="I371" s="11">
        <v>0.99619999999999997</v>
      </c>
      <c r="J371" s="11">
        <v>3.2</v>
      </c>
      <c r="K371" s="11">
        <v>1.1299999999999999</v>
      </c>
      <c r="L371" s="11">
        <v>12</v>
      </c>
      <c r="M371" s="64">
        <v>7</v>
      </c>
    </row>
    <row r="372" spans="1:13" hidden="1" x14ac:dyDescent="0.25">
      <c r="A372" s="63">
        <v>371</v>
      </c>
      <c r="B372" s="11">
        <v>6.9</v>
      </c>
      <c r="C372" s="11">
        <v>0.76500000000000001</v>
      </c>
      <c r="D372" s="11">
        <v>0.02</v>
      </c>
      <c r="E372" s="11">
        <v>2.2999999999999998</v>
      </c>
      <c r="F372" s="11">
        <v>6.3E-2</v>
      </c>
      <c r="G372" s="11">
        <v>35</v>
      </c>
      <c r="H372" s="11">
        <v>63</v>
      </c>
      <c r="I372" s="11">
        <v>0.99750000000000005</v>
      </c>
      <c r="J372" s="11">
        <v>3.57</v>
      </c>
      <c r="K372" s="11">
        <v>0.78</v>
      </c>
      <c r="L372" s="11">
        <v>9.9</v>
      </c>
      <c r="M372" s="64">
        <v>5</v>
      </c>
    </row>
    <row r="373" spans="1:13" x14ac:dyDescent="0.25">
      <c r="A373" s="63">
        <v>372</v>
      </c>
      <c r="B373" s="11">
        <v>7.9</v>
      </c>
      <c r="C373" s="11">
        <v>0.24</v>
      </c>
      <c r="D373" s="11">
        <v>0.4</v>
      </c>
      <c r="E373" s="11">
        <v>1.6</v>
      </c>
      <c r="F373" s="11">
        <v>5.5999999999999897E-2</v>
      </c>
      <c r="G373" s="11">
        <v>11</v>
      </c>
      <c r="H373" s="11">
        <v>25</v>
      </c>
      <c r="I373" s="11">
        <v>0.99670000000000003</v>
      </c>
      <c r="J373" s="11">
        <v>3.32</v>
      </c>
      <c r="K373" s="11">
        <v>0.87</v>
      </c>
      <c r="L373" s="11">
        <v>8.6999999999999993</v>
      </c>
      <c r="M373" s="64">
        <v>6</v>
      </c>
    </row>
    <row r="374" spans="1:13" x14ac:dyDescent="0.25">
      <c r="A374" s="63">
        <v>373</v>
      </c>
      <c r="B374" s="11">
        <v>9.1</v>
      </c>
      <c r="C374" s="11">
        <v>0.28000000000000003</v>
      </c>
      <c r="D374" s="11">
        <v>0.48</v>
      </c>
      <c r="E374" s="11">
        <v>1.8</v>
      </c>
      <c r="F374" s="11">
        <v>6.7000000000000004E-2</v>
      </c>
      <c r="G374" s="11">
        <v>26</v>
      </c>
      <c r="H374" s="11">
        <v>46</v>
      </c>
      <c r="I374" s="11">
        <v>0.99670000000000003</v>
      </c>
      <c r="J374" s="11">
        <v>3.32</v>
      </c>
      <c r="K374" s="11">
        <v>1.04</v>
      </c>
      <c r="L374" s="11">
        <v>10.6</v>
      </c>
      <c r="M374" s="64">
        <v>6</v>
      </c>
    </row>
    <row r="375" spans="1:13" hidden="1" x14ac:dyDescent="0.25">
      <c r="A375" s="63">
        <v>374</v>
      </c>
      <c r="B375" s="11">
        <v>7.4</v>
      </c>
      <c r="C375" s="11">
        <v>0.55000000000000004</v>
      </c>
      <c r="D375" s="11">
        <v>0.22</v>
      </c>
      <c r="E375" s="11">
        <v>2.2000000000000002</v>
      </c>
      <c r="F375" s="11">
        <v>0.106</v>
      </c>
      <c r="G375" s="11">
        <v>12</v>
      </c>
      <c r="H375" s="11">
        <v>72</v>
      </c>
      <c r="I375" s="11">
        <v>0.99590000000000001</v>
      </c>
      <c r="J375" s="11">
        <v>3.05</v>
      </c>
      <c r="K375" s="11">
        <v>0.63</v>
      </c>
      <c r="L375" s="11">
        <v>9.1999999999999993</v>
      </c>
      <c r="M375" s="64">
        <v>5</v>
      </c>
    </row>
    <row r="376" spans="1:13" x14ac:dyDescent="0.25">
      <c r="A376" s="63">
        <v>375</v>
      </c>
      <c r="B376" s="11">
        <v>14</v>
      </c>
      <c r="C376" s="11">
        <v>0.41</v>
      </c>
      <c r="D376" s="11">
        <v>0.63</v>
      </c>
      <c r="E376" s="11">
        <v>3.8</v>
      </c>
      <c r="F376" s="11">
        <v>8.8999999999999996E-2</v>
      </c>
      <c r="G376" s="11">
        <v>6</v>
      </c>
      <c r="H376" s="11">
        <v>47</v>
      </c>
      <c r="I376" s="11">
        <v>1.0014000000000001</v>
      </c>
      <c r="J376" s="11">
        <v>3.01</v>
      </c>
      <c r="K376" s="11">
        <v>0.81</v>
      </c>
      <c r="L376" s="11">
        <v>10.8</v>
      </c>
      <c r="M376" s="64">
        <v>6</v>
      </c>
    </row>
    <row r="377" spans="1:13" x14ac:dyDescent="0.25">
      <c r="A377" s="63">
        <v>376</v>
      </c>
      <c r="B377" s="11">
        <v>11.5</v>
      </c>
      <c r="C377" s="11">
        <v>0.54</v>
      </c>
      <c r="D377" s="11">
        <v>0.71</v>
      </c>
      <c r="E377" s="11">
        <v>4.4000000000000004</v>
      </c>
      <c r="F377" s="11">
        <v>0.124</v>
      </c>
      <c r="G377" s="11">
        <v>6</v>
      </c>
      <c r="H377" s="11">
        <v>15</v>
      </c>
      <c r="I377" s="11">
        <v>0.99839999999999995</v>
      </c>
      <c r="J377" s="11">
        <v>3.01</v>
      </c>
      <c r="K377" s="11">
        <v>0.83</v>
      </c>
      <c r="L377" s="11">
        <v>11.8</v>
      </c>
      <c r="M377" s="64">
        <v>7</v>
      </c>
    </row>
    <row r="378" spans="1:13" x14ac:dyDescent="0.25">
      <c r="A378" s="63">
        <v>377</v>
      </c>
      <c r="B378" s="11">
        <v>11.5</v>
      </c>
      <c r="C378" s="11">
        <v>0.45</v>
      </c>
      <c r="D378" s="11">
        <v>0.5</v>
      </c>
      <c r="E378" s="11">
        <v>3</v>
      </c>
      <c r="F378" s="11">
        <v>7.8E-2</v>
      </c>
      <c r="G378" s="11">
        <v>19</v>
      </c>
      <c r="H378" s="11">
        <v>47</v>
      </c>
      <c r="I378" s="11">
        <v>1.0003</v>
      </c>
      <c r="J378" s="11">
        <v>3.26</v>
      </c>
      <c r="K378" s="11">
        <v>1.1100000000000001</v>
      </c>
      <c r="L378" s="11">
        <v>11</v>
      </c>
      <c r="M378" s="64">
        <v>6</v>
      </c>
    </row>
    <row r="379" spans="1:13" x14ac:dyDescent="0.25">
      <c r="A379" s="63">
        <v>378</v>
      </c>
      <c r="B379" s="11">
        <v>9.4</v>
      </c>
      <c r="C379" s="11">
        <v>0.27</v>
      </c>
      <c r="D379" s="11">
        <v>0.53</v>
      </c>
      <c r="E379" s="11">
        <v>2.4</v>
      </c>
      <c r="F379" s="11">
        <v>7.3999999999999996E-2</v>
      </c>
      <c r="G379" s="11">
        <v>6</v>
      </c>
      <c r="H379" s="11">
        <v>18</v>
      </c>
      <c r="I379" s="11">
        <v>0.99619999999999997</v>
      </c>
      <c r="J379" s="11">
        <v>3.2</v>
      </c>
      <c r="K379" s="11">
        <v>1.1299999999999999</v>
      </c>
      <c r="L379" s="11">
        <v>12</v>
      </c>
      <c r="M379" s="64">
        <v>7</v>
      </c>
    </row>
    <row r="380" spans="1:13" x14ac:dyDescent="0.25">
      <c r="A380" s="63">
        <v>379</v>
      </c>
      <c r="B380" s="11">
        <v>11.4</v>
      </c>
      <c r="C380" s="11">
        <v>0.625</v>
      </c>
      <c r="D380" s="11">
        <v>0.66</v>
      </c>
      <c r="E380" s="11">
        <v>6.2</v>
      </c>
      <c r="F380" s="11">
        <v>8.7999999999999995E-2</v>
      </c>
      <c r="G380" s="11">
        <v>6</v>
      </c>
      <c r="H380" s="11">
        <v>24</v>
      </c>
      <c r="I380" s="11">
        <v>0.99880000000000002</v>
      </c>
      <c r="J380" s="11">
        <v>3.11</v>
      </c>
      <c r="K380" s="11">
        <v>0.99</v>
      </c>
      <c r="L380" s="11">
        <v>13.3</v>
      </c>
      <c r="M380" s="64">
        <v>6</v>
      </c>
    </row>
    <row r="381" spans="1:13" x14ac:dyDescent="0.25">
      <c r="A381" s="63">
        <v>380</v>
      </c>
      <c r="B381" s="11">
        <v>8.3000000000000007</v>
      </c>
      <c r="C381" s="11">
        <v>0.42</v>
      </c>
      <c r="D381" s="11">
        <v>0.38</v>
      </c>
      <c r="E381" s="11">
        <v>2.5</v>
      </c>
      <c r="F381" s="11">
        <v>9.4E-2</v>
      </c>
      <c r="G381" s="11">
        <v>24</v>
      </c>
      <c r="H381" s="11">
        <v>60</v>
      </c>
      <c r="I381" s="11">
        <v>0.99790000000000001</v>
      </c>
      <c r="J381" s="11">
        <v>3.31</v>
      </c>
      <c r="K381" s="11">
        <v>0.7</v>
      </c>
      <c r="L381" s="11">
        <v>10.8</v>
      </c>
      <c r="M381" s="64">
        <v>6</v>
      </c>
    </row>
    <row r="382" spans="1:13" x14ac:dyDescent="0.25">
      <c r="A382" s="63">
        <v>381</v>
      </c>
      <c r="B382" s="11">
        <v>8.3000000000000007</v>
      </c>
      <c r="C382" s="11">
        <v>0.26</v>
      </c>
      <c r="D382" s="11">
        <v>0.42</v>
      </c>
      <c r="E382" s="11">
        <v>2</v>
      </c>
      <c r="F382" s="11">
        <v>0.08</v>
      </c>
      <c r="G382" s="11">
        <v>11</v>
      </c>
      <c r="H382" s="11">
        <v>27</v>
      </c>
      <c r="I382" s="11">
        <v>0.99739999999999995</v>
      </c>
      <c r="J382" s="11">
        <v>3.21</v>
      </c>
      <c r="K382" s="11">
        <v>0.8</v>
      </c>
      <c r="L382" s="11">
        <v>9.4</v>
      </c>
      <c r="M382" s="64">
        <v>6</v>
      </c>
    </row>
    <row r="383" spans="1:13" x14ac:dyDescent="0.25">
      <c r="A383" s="63">
        <v>382</v>
      </c>
      <c r="B383" s="11">
        <v>13.7</v>
      </c>
      <c r="C383" s="11">
        <v>0.41499999999999998</v>
      </c>
      <c r="D383" s="11">
        <v>0.68</v>
      </c>
      <c r="E383" s="11">
        <v>2.9</v>
      </c>
      <c r="F383" s="11">
        <v>8.5000000000000006E-2</v>
      </c>
      <c r="G383" s="11">
        <v>17</v>
      </c>
      <c r="H383" s="11">
        <v>43</v>
      </c>
      <c r="I383" s="11">
        <v>1.0014000000000001</v>
      </c>
      <c r="J383" s="11">
        <v>3.06</v>
      </c>
      <c r="K383" s="11">
        <v>0.8</v>
      </c>
      <c r="L383" s="11">
        <v>10</v>
      </c>
      <c r="M383" s="64">
        <v>6</v>
      </c>
    </row>
    <row r="384" spans="1:13" x14ac:dyDescent="0.25">
      <c r="A384" s="63">
        <v>383</v>
      </c>
      <c r="B384" s="11">
        <v>8.3000000000000007</v>
      </c>
      <c r="C384" s="11">
        <v>0.26</v>
      </c>
      <c r="D384" s="11">
        <v>0.42</v>
      </c>
      <c r="E384" s="11">
        <v>2</v>
      </c>
      <c r="F384" s="11">
        <v>0.08</v>
      </c>
      <c r="G384" s="11">
        <v>11</v>
      </c>
      <c r="H384" s="11">
        <v>27</v>
      </c>
      <c r="I384" s="11">
        <v>0.99739999999999995</v>
      </c>
      <c r="J384" s="11">
        <v>3.21</v>
      </c>
      <c r="K384" s="11">
        <v>0.8</v>
      </c>
      <c r="L384" s="11">
        <v>9.4</v>
      </c>
      <c r="M384" s="64">
        <v>6</v>
      </c>
    </row>
    <row r="385" spans="1:13" x14ac:dyDescent="0.25">
      <c r="A385" s="63">
        <v>384</v>
      </c>
      <c r="B385" s="11">
        <v>8.3000000000000007</v>
      </c>
      <c r="C385" s="11">
        <v>0.26</v>
      </c>
      <c r="D385" s="11">
        <v>0.42</v>
      </c>
      <c r="E385" s="11">
        <v>2</v>
      </c>
      <c r="F385" s="11">
        <v>0.08</v>
      </c>
      <c r="G385" s="11">
        <v>11</v>
      </c>
      <c r="H385" s="11">
        <v>27</v>
      </c>
      <c r="I385" s="11">
        <v>0.99739999999999995</v>
      </c>
      <c r="J385" s="11">
        <v>3.21</v>
      </c>
      <c r="K385" s="11">
        <v>0.8</v>
      </c>
      <c r="L385" s="11">
        <v>9.4</v>
      </c>
      <c r="M385" s="64">
        <v>6</v>
      </c>
    </row>
    <row r="386" spans="1:13" hidden="1" x14ac:dyDescent="0.25">
      <c r="A386" s="63">
        <v>385</v>
      </c>
      <c r="B386" s="11">
        <v>7.7</v>
      </c>
      <c r="C386" s="11">
        <v>0.51</v>
      </c>
      <c r="D386" s="11">
        <v>0.28000000000000003</v>
      </c>
      <c r="E386" s="11">
        <v>2.1</v>
      </c>
      <c r="F386" s="11">
        <v>8.6999999999999994E-2</v>
      </c>
      <c r="G386" s="11">
        <v>23</v>
      </c>
      <c r="H386" s="11">
        <v>54</v>
      </c>
      <c r="I386" s="11">
        <v>0.998</v>
      </c>
      <c r="J386" s="11">
        <v>3.42</v>
      </c>
      <c r="K386" s="11">
        <v>0.74</v>
      </c>
      <c r="L386" s="11">
        <v>9.1999999999999993</v>
      </c>
      <c r="M386" s="64">
        <v>5</v>
      </c>
    </row>
    <row r="387" spans="1:13" x14ac:dyDescent="0.25">
      <c r="A387" s="63">
        <v>386</v>
      </c>
      <c r="B387" s="11">
        <v>7.4</v>
      </c>
      <c r="C387" s="11">
        <v>0.63</v>
      </c>
      <c r="D387" s="11">
        <v>7.0000000000000007E-2</v>
      </c>
      <c r="E387" s="11">
        <v>2.4</v>
      </c>
      <c r="F387" s="11">
        <v>0.09</v>
      </c>
      <c r="G387" s="11">
        <v>11</v>
      </c>
      <c r="H387" s="11">
        <v>37</v>
      </c>
      <c r="I387" s="11">
        <v>0.99790000000000001</v>
      </c>
      <c r="J387" s="11">
        <v>3.43</v>
      </c>
      <c r="K387" s="11">
        <v>0.76</v>
      </c>
      <c r="L387" s="11">
        <v>9.6999999999999993</v>
      </c>
      <c r="M387" s="64">
        <v>6</v>
      </c>
    </row>
    <row r="388" spans="1:13" x14ac:dyDescent="0.25">
      <c r="A388" s="63">
        <v>387</v>
      </c>
      <c r="B388" s="11">
        <v>7.8</v>
      </c>
      <c r="C388" s="11">
        <v>0.54</v>
      </c>
      <c r="D388" s="11">
        <v>0.26</v>
      </c>
      <c r="E388" s="11">
        <v>2</v>
      </c>
      <c r="F388" s="11">
        <v>8.7999999999999995E-2</v>
      </c>
      <c r="G388" s="11">
        <v>23</v>
      </c>
      <c r="H388" s="11">
        <v>48</v>
      </c>
      <c r="I388" s="11">
        <v>0.99809999999999999</v>
      </c>
      <c r="J388" s="11">
        <v>3.41</v>
      </c>
      <c r="K388" s="11">
        <v>0.74</v>
      </c>
      <c r="L388" s="11">
        <v>9.1999999999999993</v>
      </c>
      <c r="M388" s="64">
        <v>6</v>
      </c>
    </row>
    <row r="389" spans="1:13" x14ac:dyDescent="0.25">
      <c r="A389" s="63">
        <v>388</v>
      </c>
      <c r="B389" s="11">
        <v>8.3000000000000007</v>
      </c>
      <c r="C389" s="11">
        <v>0.66</v>
      </c>
      <c r="D389" s="11">
        <v>0.15</v>
      </c>
      <c r="E389" s="11">
        <v>1.9</v>
      </c>
      <c r="F389" s="11">
        <v>7.9000000000000001E-2</v>
      </c>
      <c r="G389" s="11">
        <v>17</v>
      </c>
      <c r="H389" s="11">
        <v>42</v>
      </c>
      <c r="I389" s="11">
        <v>0.99719999999999998</v>
      </c>
      <c r="J389" s="11">
        <v>3.31</v>
      </c>
      <c r="K389" s="11">
        <v>0.54</v>
      </c>
      <c r="L389" s="11">
        <v>9.6</v>
      </c>
      <c r="M389" s="64">
        <v>6</v>
      </c>
    </row>
    <row r="390" spans="1:13" x14ac:dyDescent="0.25">
      <c r="A390" s="63">
        <v>389</v>
      </c>
      <c r="B390" s="11">
        <v>7.8</v>
      </c>
      <c r="C390" s="11">
        <v>0.46</v>
      </c>
      <c r="D390" s="11">
        <v>0.26</v>
      </c>
      <c r="E390" s="11">
        <v>1.9</v>
      </c>
      <c r="F390" s="11">
        <v>8.7999999999999995E-2</v>
      </c>
      <c r="G390" s="11">
        <v>23</v>
      </c>
      <c r="H390" s="11">
        <v>53</v>
      </c>
      <c r="I390" s="11">
        <v>0.99809999999999999</v>
      </c>
      <c r="J390" s="11">
        <v>3.43</v>
      </c>
      <c r="K390" s="11">
        <v>0.74</v>
      </c>
      <c r="L390" s="11">
        <v>9.1999999999999993</v>
      </c>
      <c r="M390" s="64">
        <v>6</v>
      </c>
    </row>
    <row r="391" spans="1:13" x14ac:dyDescent="0.25">
      <c r="A391" s="63">
        <v>390</v>
      </c>
      <c r="B391" s="11">
        <v>9.6</v>
      </c>
      <c r="C391" s="11">
        <v>0.38</v>
      </c>
      <c r="D391" s="11">
        <v>0.31</v>
      </c>
      <c r="E391" s="11">
        <v>2.5</v>
      </c>
      <c r="F391" s="11">
        <v>9.6000000000000002E-2</v>
      </c>
      <c r="G391" s="11">
        <v>16</v>
      </c>
      <c r="H391" s="11">
        <v>49</v>
      </c>
      <c r="I391" s="11">
        <v>0.99819999999999998</v>
      </c>
      <c r="J391" s="11">
        <v>3.19</v>
      </c>
      <c r="K391" s="11">
        <v>0.7</v>
      </c>
      <c r="L391" s="11">
        <v>10</v>
      </c>
      <c r="M391" s="64">
        <v>7</v>
      </c>
    </row>
    <row r="392" spans="1:13" x14ac:dyDescent="0.25">
      <c r="A392" s="63">
        <v>391</v>
      </c>
      <c r="B392" s="11">
        <v>5.6</v>
      </c>
      <c r="C392" s="11">
        <v>0.85</v>
      </c>
      <c r="D392" s="11">
        <v>0.05</v>
      </c>
      <c r="E392" s="11">
        <v>1.4</v>
      </c>
      <c r="F392" s="11">
        <v>4.4999999999999998E-2</v>
      </c>
      <c r="G392" s="11">
        <v>12</v>
      </c>
      <c r="H392" s="11">
        <v>88</v>
      </c>
      <c r="I392" s="11">
        <v>0.99239999999999995</v>
      </c>
      <c r="J392" s="11">
        <v>3.56</v>
      </c>
      <c r="K392" s="11">
        <v>0.82</v>
      </c>
      <c r="L392" s="11">
        <v>12.9</v>
      </c>
      <c r="M392" s="64">
        <v>8</v>
      </c>
    </row>
    <row r="393" spans="1:13" x14ac:dyDescent="0.25">
      <c r="A393" s="63">
        <v>392</v>
      </c>
      <c r="B393" s="11">
        <v>13.7</v>
      </c>
      <c r="C393" s="11">
        <v>0.41499999999999998</v>
      </c>
      <c r="D393" s="11">
        <v>0.68</v>
      </c>
      <c r="E393" s="11">
        <v>2.9</v>
      </c>
      <c r="F393" s="11">
        <v>8.5000000000000006E-2</v>
      </c>
      <c r="G393" s="11">
        <v>17</v>
      </c>
      <c r="H393" s="11">
        <v>43</v>
      </c>
      <c r="I393" s="11">
        <v>1.0014000000000001</v>
      </c>
      <c r="J393" s="11">
        <v>3.06</v>
      </c>
      <c r="K393" s="11">
        <v>0.8</v>
      </c>
      <c r="L393" s="11">
        <v>10</v>
      </c>
      <c r="M393" s="64">
        <v>6</v>
      </c>
    </row>
    <row r="394" spans="1:13" hidden="1" x14ac:dyDescent="0.25">
      <c r="A394" s="63">
        <v>393</v>
      </c>
      <c r="B394" s="11">
        <v>9.5</v>
      </c>
      <c r="C394" s="11">
        <v>0.37</v>
      </c>
      <c r="D394" s="11">
        <v>0.52</v>
      </c>
      <c r="E394" s="11">
        <v>2</v>
      </c>
      <c r="F394" s="11">
        <v>8.1999999999999906E-2</v>
      </c>
      <c r="G394" s="11">
        <v>6</v>
      </c>
      <c r="H394" s="11">
        <v>26</v>
      </c>
      <c r="I394" s="11">
        <v>0.998</v>
      </c>
      <c r="J394" s="11">
        <v>3.18</v>
      </c>
      <c r="K394" s="11">
        <v>0.51</v>
      </c>
      <c r="L394" s="11">
        <v>9.5</v>
      </c>
      <c r="M394" s="64">
        <v>5</v>
      </c>
    </row>
    <row r="395" spans="1:13" hidden="1" x14ac:dyDescent="0.25">
      <c r="A395" s="63">
        <v>394</v>
      </c>
      <c r="B395" s="11">
        <v>8.4</v>
      </c>
      <c r="C395" s="11">
        <v>0.66500000000000004</v>
      </c>
      <c r="D395" s="11">
        <v>0.61</v>
      </c>
      <c r="E395" s="11">
        <v>2</v>
      </c>
      <c r="F395" s="11">
        <v>0.111999999999999</v>
      </c>
      <c r="G395" s="11">
        <v>13</v>
      </c>
      <c r="H395" s="11">
        <v>95</v>
      </c>
      <c r="I395" s="11">
        <v>0.997</v>
      </c>
      <c r="J395" s="11">
        <v>3.16</v>
      </c>
      <c r="K395" s="11">
        <v>0.54</v>
      </c>
      <c r="L395" s="11">
        <v>9.1</v>
      </c>
      <c r="M395" s="64">
        <v>5</v>
      </c>
    </row>
    <row r="396" spans="1:13" hidden="1" x14ac:dyDescent="0.25">
      <c r="A396" s="63">
        <v>395</v>
      </c>
      <c r="B396" s="11">
        <v>12.7</v>
      </c>
      <c r="C396" s="11">
        <v>0.6</v>
      </c>
      <c r="D396" s="11">
        <v>0.65</v>
      </c>
      <c r="E396" s="11">
        <v>2.2999999999999998</v>
      </c>
      <c r="F396" s="11">
        <v>6.3E-2</v>
      </c>
      <c r="G396" s="11">
        <v>6</v>
      </c>
      <c r="H396" s="11">
        <v>25</v>
      </c>
      <c r="I396" s="11">
        <v>0.99970000000000003</v>
      </c>
      <c r="J396" s="11">
        <v>3.03</v>
      </c>
      <c r="K396" s="11">
        <v>0.56999999999999995</v>
      </c>
      <c r="L396" s="11">
        <v>9.9</v>
      </c>
      <c r="M396" s="64">
        <v>5</v>
      </c>
    </row>
    <row r="397" spans="1:13" x14ac:dyDescent="0.25">
      <c r="A397" s="63">
        <v>396</v>
      </c>
      <c r="B397" s="11">
        <v>12</v>
      </c>
      <c r="C397" s="11">
        <v>0.37</v>
      </c>
      <c r="D397" s="11">
        <v>0.76</v>
      </c>
      <c r="E397" s="11">
        <v>4.2</v>
      </c>
      <c r="F397" s="11">
        <v>6.6000000000000003E-2</v>
      </c>
      <c r="G397" s="11">
        <v>7</v>
      </c>
      <c r="H397" s="11">
        <v>38</v>
      </c>
      <c r="I397" s="11">
        <v>1.0004</v>
      </c>
      <c r="J397" s="11">
        <v>3.22</v>
      </c>
      <c r="K397" s="11">
        <v>0.6</v>
      </c>
      <c r="L397" s="11">
        <v>13</v>
      </c>
      <c r="M397" s="64">
        <v>7</v>
      </c>
    </row>
    <row r="398" spans="1:13" hidden="1" x14ac:dyDescent="0.25">
      <c r="A398" s="63">
        <v>397</v>
      </c>
      <c r="B398" s="11">
        <v>6.6</v>
      </c>
      <c r="C398" s="11">
        <v>0.73499999999999999</v>
      </c>
      <c r="D398" s="11">
        <v>0.02</v>
      </c>
      <c r="E398" s="11">
        <v>7.9</v>
      </c>
      <c r="F398" s="11">
        <v>0.122</v>
      </c>
      <c r="G398" s="11">
        <v>68</v>
      </c>
      <c r="H398" s="11">
        <v>124</v>
      </c>
      <c r="I398" s="11">
        <v>0.99939999999999996</v>
      </c>
      <c r="J398" s="11">
        <v>3.47</v>
      </c>
      <c r="K398" s="11">
        <v>0.53</v>
      </c>
      <c r="L398" s="11">
        <v>9.9</v>
      </c>
      <c r="M398" s="64">
        <v>5</v>
      </c>
    </row>
    <row r="399" spans="1:13" x14ac:dyDescent="0.25">
      <c r="A399" s="63">
        <v>398</v>
      </c>
      <c r="B399" s="11">
        <v>11.5</v>
      </c>
      <c r="C399" s="11">
        <v>0.59</v>
      </c>
      <c r="D399" s="11">
        <v>0.59</v>
      </c>
      <c r="E399" s="11">
        <v>2.6</v>
      </c>
      <c r="F399" s="11">
        <v>8.6999999999999994E-2</v>
      </c>
      <c r="G399" s="11">
        <v>13</v>
      </c>
      <c r="H399" s="11">
        <v>49</v>
      </c>
      <c r="I399" s="11">
        <v>0.99880000000000002</v>
      </c>
      <c r="J399" s="11">
        <v>3.18</v>
      </c>
      <c r="K399" s="11">
        <v>0.65</v>
      </c>
      <c r="L399" s="11">
        <v>11</v>
      </c>
      <c r="M399" s="64">
        <v>6</v>
      </c>
    </row>
    <row r="400" spans="1:13" x14ac:dyDescent="0.25">
      <c r="A400" s="63">
        <v>399</v>
      </c>
      <c r="B400" s="11">
        <v>11.5</v>
      </c>
      <c r="C400" s="11">
        <v>0.59</v>
      </c>
      <c r="D400" s="11">
        <v>0.59</v>
      </c>
      <c r="E400" s="11">
        <v>2.6</v>
      </c>
      <c r="F400" s="11">
        <v>8.6999999999999994E-2</v>
      </c>
      <c r="G400" s="11">
        <v>13</v>
      </c>
      <c r="H400" s="11">
        <v>49</v>
      </c>
      <c r="I400" s="11">
        <v>0.99880000000000002</v>
      </c>
      <c r="J400" s="11">
        <v>3.18</v>
      </c>
      <c r="K400" s="11">
        <v>0.65</v>
      </c>
      <c r="L400" s="11">
        <v>11</v>
      </c>
      <c r="M400" s="64">
        <v>6</v>
      </c>
    </row>
    <row r="401" spans="1:13" hidden="1" x14ac:dyDescent="0.25">
      <c r="A401" s="63">
        <v>400</v>
      </c>
      <c r="B401" s="11">
        <v>8.6999999999999993</v>
      </c>
      <c r="C401" s="11">
        <v>0.76500000000000001</v>
      </c>
      <c r="D401" s="11">
        <v>0.22</v>
      </c>
      <c r="E401" s="11">
        <v>2.2999999999999998</v>
      </c>
      <c r="F401" s="11">
        <v>6.4000000000000001E-2</v>
      </c>
      <c r="G401" s="11">
        <v>9</v>
      </c>
      <c r="H401" s="11">
        <v>42</v>
      </c>
      <c r="I401" s="11">
        <v>0.99629999999999996</v>
      </c>
      <c r="J401" s="11">
        <v>3.1</v>
      </c>
      <c r="K401" s="11">
        <v>0.55000000000000004</v>
      </c>
      <c r="L401" s="11">
        <v>9.4</v>
      </c>
      <c r="M401" s="64">
        <v>5</v>
      </c>
    </row>
    <row r="402" spans="1:13" hidden="1" x14ac:dyDescent="0.25">
      <c r="A402" s="63">
        <v>401</v>
      </c>
      <c r="B402" s="11">
        <v>6.6</v>
      </c>
      <c r="C402" s="11">
        <v>0.73499999999999999</v>
      </c>
      <c r="D402" s="11">
        <v>0.02</v>
      </c>
      <c r="E402" s="11">
        <v>7.9</v>
      </c>
      <c r="F402" s="11">
        <v>0.122</v>
      </c>
      <c r="G402" s="11">
        <v>68</v>
      </c>
      <c r="H402" s="11">
        <v>124</v>
      </c>
      <c r="I402" s="11">
        <v>0.99939999999999996</v>
      </c>
      <c r="J402" s="11">
        <v>3.47</v>
      </c>
      <c r="K402" s="11">
        <v>0.53</v>
      </c>
      <c r="L402" s="11">
        <v>9.9</v>
      </c>
      <c r="M402" s="64">
        <v>5</v>
      </c>
    </row>
    <row r="403" spans="1:13" x14ac:dyDescent="0.25">
      <c r="A403" s="63">
        <v>402</v>
      </c>
      <c r="B403" s="11">
        <v>7.7</v>
      </c>
      <c r="C403" s="11">
        <v>0.26</v>
      </c>
      <c r="D403" s="11">
        <v>0.3</v>
      </c>
      <c r="E403" s="11">
        <v>1.7</v>
      </c>
      <c r="F403" s="11">
        <v>5.8999999999999997E-2</v>
      </c>
      <c r="G403" s="11">
        <v>20</v>
      </c>
      <c r="H403" s="11">
        <v>38</v>
      </c>
      <c r="I403" s="11">
        <v>0.99490000000000001</v>
      </c>
      <c r="J403" s="11">
        <v>3.29</v>
      </c>
      <c r="K403" s="11">
        <v>0.47</v>
      </c>
      <c r="L403" s="11">
        <v>10.8</v>
      </c>
      <c r="M403" s="64">
        <v>6</v>
      </c>
    </row>
    <row r="404" spans="1:13" x14ac:dyDescent="0.25">
      <c r="A404" s="63">
        <v>403</v>
      </c>
      <c r="B404" s="11">
        <v>12.2</v>
      </c>
      <c r="C404" s="11">
        <v>0.48</v>
      </c>
      <c r="D404" s="11">
        <v>0.54</v>
      </c>
      <c r="E404" s="11">
        <v>2.6</v>
      </c>
      <c r="F404" s="11">
        <v>8.5000000000000006E-2</v>
      </c>
      <c r="G404" s="11">
        <v>19</v>
      </c>
      <c r="H404" s="11">
        <v>64</v>
      </c>
      <c r="I404" s="11">
        <v>1</v>
      </c>
      <c r="J404" s="11">
        <v>3.1</v>
      </c>
      <c r="K404" s="11">
        <v>0.61</v>
      </c>
      <c r="L404" s="11">
        <v>10.5</v>
      </c>
      <c r="M404" s="64">
        <v>6</v>
      </c>
    </row>
    <row r="405" spans="1:13" x14ac:dyDescent="0.25">
      <c r="A405" s="63">
        <v>404</v>
      </c>
      <c r="B405" s="11">
        <v>11.4</v>
      </c>
      <c r="C405" s="11">
        <v>0.6</v>
      </c>
      <c r="D405" s="11">
        <v>0.49</v>
      </c>
      <c r="E405" s="11">
        <v>2.7</v>
      </c>
      <c r="F405" s="11">
        <v>8.5000000000000006E-2</v>
      </c>
      <c r="G405" s="11">
        <v>10</v>
      </c>
      <c r="H405" s="11">
        <v>41</v>
      </c>
      <c r="I405" s="11">
        <v>0.99939999999999996</v>
      </c>
      <c r="J405" s="11">
        <v>3.15</v>
      </c>
      <c r="K405" s="11">
        <v>0.63</v>
      </c>
      <c r="L405" s="11">
        <v>10.5</v>
      </c>
      <c r="M405" s="64">
        <v>6</v>
      </c>
    </row>
    <row r="406" spans="1:13" hidden="1" x14ac:dyDescent="0.25">
      <c r="A406" s="63">
        <v>405</v>
      </c>
      <c r="B406" s="11">
        <v>7.7</v>
      </c>
      <c r="C406" s="11">
        <v>0.69</v>
      </c>
      <c r="D406" s="11">
        <v>0.05</v>
      </c>
      <c r="E406" s="11">
        <v>2.7</v>
      </c>
      <c r="F406" s="11">
        <v>7.4999999999999997E-2</v>
      </c>
      <c r="G406" s="11">
        <v>15</v>
      </c>
      <c r="H406" s="11">
        <v>27</v>
      </c>
      <c r="I406" s="11">
        <v>0.99739999999999995</v>
      </c>
      <c r="J406" s="11">
        <v>3.26</v>
      </c>
      <c r="K406" s="11">
        <v>0.61</v>
      </c>
      <c r="L406" s="11">
        <v>9.1</v>
      </c>
      <c r="M406" s="64">
        <v>5</v>
      </c>
    </row>
    <row r="407" spans="1:13" x14ac:dyDescent="0.25">
      <c r="A407" s="63">
        <v>406</v>
      </c>
      <c r="B407" s="11">
        <v>8.6999999999999993</v>
      </c>
      <c r="C407" s="11">
        <v>0.31</v>
      </c>
      <c r="D407" s="11">
        <v>0.46</v>
      </c>
      <c r="E407" s="11">
        <v>1.4</v>
      </c>
      <c r="F407" s="11">
        <v>5.8999999999999997E-2</v>
      </c>
      <c r="G407" s="11">
        <v>11</v>
      </c>
      <c r="H407" s="11">
        <v>25</v>
      </c>
      <c r="I407" s="11">
        <v>0.99660000000000004</v>
      </c>
      <c r="J407" s="11">
        <v>3.36</v>
      </c>
      <c r="K407" s="11">
        <v>0.76</v>
      </c>
      <c r="L407" s="11">
        <v>10.1</v>
      </c>
      <c r="M407" s="64">
        <v>6</v>
      </c>
    </row>
    <row r="408" spans="1:13" x14ac:dyDescent="0.25">
      <c r="A408" s="63">
        <v>407</v>
      </c>
      <c r="B408" s="11">
        <v>9.8000000000000007</v>
      </c>
      <c r="C408" s="11">
        <v>0.44</v>
      </c>
      <c r="D408" s="11">
        <v>0.47</v>
      </c>
      <c r="E408" s="11">
        <v>2.5</v>
      </c>
      <c r="F408" s="11">
        <v>6.3E-2</v>
      </c>
      <c r="G408" s="11">
        <v>9</v>
      </c>
      <c r="H408" s="11">
        <v>28</v>
      </c>
      <c r="I408" s="11">
        <v>0.99809999999999999</v>
      </c>
      <c r="J408" s="11">
        <v>3.24</v>
      </c>
      <c r="K408" s="11">
        <v>0.65</v>
      </c>
      <c r="L408" s="11">
        <v>10.8</v>
      </c>
      <c r="M408" s="64">
        <v>6</v>
      </c>
    </row>
    <row r="409" spans="1:13" x14ac:dyDescent="0.25">
      <c r="A409" s="63">
        <v>408</v>
      </c>
      <c r="B409" s="11">
        <v>12</v>
      </c>
      <c r="C409" s="11">
        <v>0.39</v>
      </c>
      <c r="D409" s="11">
        <v>0.66</v>
      </c>
      <c r="E409" s="11">
        <v>3</v>
      </c>
      <c r="F409" s="11">
        <v>9.2999999999999999E-2</v>
      </c>
      <c r="G409" s="11">
        <v>12</v>
      </c>
      <c r="H409" s="11">
        <v>30</v>
      </c>
      <c r="I409" s="11">
        <v>0.99960000000000004</v>
      </c>
      <c r="J409" s="11">
        <v>3.18</v>
      </c>
      <c r="K409" s="11">
        <v>0.63</v>
      </c>
      <c r="L409" s="11">
        <v>10.8</v>
      </c>
      <c r="M409" s="64">
        <v>7</v>
      </c>
    </row>
    <row r="410" spans="1:13" x14ac:dyDescent="0.25">
      <c r="A410" s="63">
        <v>409</v>
      </c>
      <c r="B410" s="11">
        <v>10.4</v>
      </c>
      <c r="C410" s="11">
        <v>0.34</v>
      </c>
      <c r="D410" s="11">
        <v>0.57999999999999996</v>
      </c>
      <c r="E410" s="11">
        <v>3.7</v>
      </c>
      <c r="F410" s="11">
        <v>0.17399999999999999</v>
      </c>
      <c r="G410" s="11">
        <v>6</v>
      </c>
      <c r="H410" s="11">
        <v>16</v>
      </c>
      <c r="I410" s="11">
        <v>0.997</v>
      </c>
      <c r="J410" s="11">
        <v>3.19</v>
      </c>
      <c r="K410" s="11">
        <v>0.7</v>
      </c>
      <c r="L410" s="11">
        <v>11.3</v>
      </c>
      <c r="M410" s="64">
        <v>6</v>
      </c>
    </row>
    <row r="411" spans="1:13" hidden="1" x14ac:dyDescent="0.25">
      <c r="A411" s="63">
        <v>410</v>
      </c>
      <c r="B411" s="11">
        <v>12.5</v>
      </c>
      <c r="C411" s="11">
        <v>0.46</v>
      </c>
      <c r="D411" s="11">
        <v>0.49</v>
      </c>
      <c r="E411" s="11">
        <v>4.5</v>
      </c>
      <c r="F411" s="11">
        <v>7.0000000000000007E-2</v>
      </c>
      <c r="G411" s="11">
        <v>26</v>
      </c>
      <c r="H411" s="11">
        <v>49</v>
      </c>
      <c r="I411" s="11">
        <v>0.99809999999999999</v>
      </c>
      <c r="J411" s="11">
        <v>3.05</v>
      </c>
      <c r="K411" s="11">
        <v>0.56999999999999995</v>
      </c>
      <c r="L411" s="11">
        <v>9.6</v>
      </c>
      <c r="M411" s="64">
        <v>4</v>
      </c>
    </row>
    <row r="412" spans="1:13" x14ac:dyDescent="0.25">
      <c r="A412" s="63">
        <v>411</v>
      </c>
      <c r="B412" s="11">
        <v>9</v>
      </c>
      <c r="C412" s="11">
        <v>0.43</v>
      </c>
      <c r="D412" s="11">
        <v>0.34</v>
      </c>
      <c r="E412" s="11">
        <v>2.5</v>
      </c>
      <c r="F412" s="11">
        <v>0.08</v>
      </c>
      <c r="G412" s="11">
        <v>26</v>
      </c>
      <c r="H412" s="11">
        <v>86</v>
      </c>
      <c r="I412" s="11">
        <v>0.99870000000000003</v>
      </c>
      <c r="J412" s="11">
        <v>3.38</v>
      </c>
      <c r="K412" s="11">
        <v>0.62</v>
      </c>
      <c r="L412" s="11">
        <v>9.5</v>
      </c>
      <c r="M412" s="64">
        <v>6</v>
      </c>
    </row>
    <row r="413" spans="1:13" hidden="1" x14ac:dyDescent="0.25">
      <c r="A413" s="63">
        <v>412</v>
      </c>
      <c r="B413" s="11">
        <v>9.1</v>
      </c>
      <c r="C413" s="11">
        <v>0.45</v>
      </c>
      <c r="D413" s="11">
        <v>0.35</v>
      </c>
      <c r="E413" s="11">
        <v>2.4</v>
      </c>
      <c r="F413" s="11">
        <v>0.08</v>
      </c>
      <c r="G413" s="11">
        <v>23</v>
      </c>
      <c r="H413" s="11">
        <v>78</v>
      </c>
      <c r="I413" s="11">
        <v>0.99870000000000003</v>
      </c>
      <c r="J413" s="11">
        <v>3.38</v>
      </c>
      <c r="K413" s="11">
        <v>0.62</v>
      </c>
      <c r="L413" s="11">
        <v>9.5</v>
      </c>
      <c r="M413" s="64">
        <v>5</v>
      </c>
    </row>
    <row r="414" spans="1:13" hidden="1" x14ac:dyDescent="0.25">
      <c r="A414" s="63">
        <v>413</v>
      </c>
      <c r="B414" s="11">
        <v>7.1</v>
      </c>
      <c r="C414" s="11">
        <v>0.73499999999999999</v>
      </c>
      <c r="D414" s="11">
        <v>0.16</v>
      </c>
      <c r="E414" s="11">
        <v>1.9</v>
      </c>
      <c r="F414" s="11">
        <v>0.1</v>
      </c>
      <c r="G414" s="11">
        <v>15</v>
      </c>
      <c r="H414" s="11">
        <v>77</v>
      </c>
      <c r="I414" s="11">
        <v>0.99660000000000004</v>
      </c>
      <c r="J414" s="11">
        <v>3.27</v>
      </c>
      <c r="K414" s="11">
        <v>0.64</v>
      </c>
      <c r="L414" s="11">
        <v>9.3000000000000007</v>
      </c>
      <c r="M414" s="64">
        <v>5</v>
      </c>
    </row>
    <row r="415" spans="1:13" x14ac:dyDescent="0.25">
      <c r="A415" s="63">
        <v>414</v>
      </c>
      <c r="B415" s="11">
        <v>9.9</v>
      </c>
      <c r="C415" s="11">
        <v>0.4</v>
      </c>
      <c r="D415" s="11">
        <v>0.53</v>
      </c>
      <c r="E415" s="11">
        <v>6.7</v>
      </c>
      <c r="F415" s="11">
        <v>9.6999999999999906E-2</v>
      </c>
      <c r="G415" s="11">
        <v>6</v>
      </c>
      <c r="H415" s="11">
        <v>19</v>
      </c>
      <c r="I415" s="11">
        <v>0.99860000000000004</v>
      </c>
      <c r="J415" s="11">
        <v>3.27</v>
      </c>
      <c r="K415" s="11">
        <v>0.82</v>
      </c>
      <c r="L415" s="11">
        <v>11.7</v>
      </c>
      <c r="M415" s="64">
        <v>7</v>
      </c>
    </row>
    <row r="416" spans="1:13" hidden="1" x14ac:dyDescent="0.25">
      <c r="A416" s="63">
        <v>415</v>
      </c>
      <c r="B416" s="11">
        <v>8.8000000000000007</v>
      </c>
      <c r="C416" s="11">
        <v>0.52</v>
      </c>
      <c r="D416" s="11">
        <v>0.34</v>
      </c>
      <c r="E416" s="11">
        <v>2.7</v>
      </c>
      <c r="F416" s="11">
        <v>8.6999999999999994E-2</v>
      </c>
      <c r="G416" s="11">
        <v>24</v>
      </c>
      <c r="H416" s="11">
        <v>122</v>
      </c>
      <c r="I416" s="11">
        <v>0.99819999999999998</v>
      </c>
      <c r="J416" s="11">
        <v>3.26</v>
      </c>
      <c r="K416" s="11">
        <v>0.61</v>
      </c>
      <c r="L416" s="11">
        <v>9.5</v>
      </c>
      <c r="M416" s="64">
        <v>5</v>
      </c>
    </row>
    <row r="417" spans="1:13" hidden="1" x14ac:dyDescent="0.25">
      <c r="A417" s="63">
        <v>416</v>
      </c>
      <c r="B417" s="11">
        <v>8.6</v>
      </c>
      <c r="C417" s="11">
        <v>0.72499999999999998</v>
      </c>
      <c r="D417" s="11">
        <v>0.24</v>
      </c>
      <c r="E417" s="11">
        <v>6.6</v>
      </c>
      <c r="F417" s="11">
        <v>0.11699999999999899</v>
      </c>
      <c r="G417" s="11">
        <v>31</v>
      </c>
      <c r="H417" s="11">
        <v>134</v>
      </c>
      <c r="I417" s="11">
        <v>1.0014000000000001</v>
      </c>
      <c r="J417" s="11">
        <v>3.32</v>
      </c>
      <c r="K417" s="11">
        <v>1.07</v>
      </c>
      <c r="L417" s="11">
        <v>9.3000000000000007</v>
      </c>
      <c r="M417" s="64">
        <v>5</v>
      </c>
    </row>
    <row r="418" spans="1:13" x14ac:dyDescent="0.25">
      <c r="A418" s="63">
        <v>417</v>
      </c>
      <c r="B418" s="11">
        <v>10.6</v>
      </c>
      <c r="C418" s="11">
        <v>0.48</v>
      </c>
      <c r="D418" s="11">
        <v>0.64</v>
      </c>
      <c r="E418" s="11">
        <v>2.2000000000000002</v>
      </c>
      <c r="F418" s="11">
        <v>0.111</v>
      </c>
      <c r="G418" s="11">
        <v>6</v>
      </c>
      <c r="H418" s="11">
        <v>20</v>
      </c>
      <c r="I418" s="11">
        <v>0.997</v>
      </c>
      <c r="J418" s="11">
        <v>3.26</v>
      </c>
      <c r="K418" s="11">
        <v>0.66</v>
      </c>
      <c r="L418" s="11">
        <v>11.7</v>
      </c>
      <c r="M418" s="64">
        <v>6</v>
      </c>
    </row>
    <row r="419" spans="1:13" hidden="1" x14ac:dyDescent="0.25">
      <c r="A419" s="63">
        <v>418</v>
      </c>
      <c r="B419" s="11">
        <v>7</v>
      </c>
      <c r="C419" s="11">
        <v>0.57999999999999996</v>
      </c>
      <c r="D419" s="11">
        <v>0.12</v>
      </c>
      <c r="E419" s="11">
        <v>1.9</v>
      </c>
      <c r="F419" s="11">
        <v>9.0999999999999998E-2</v>
      </c>
      <c r="G419" s="11">
        <v>34</v>
      </c>
      <c r="H419" s="11">
        <v>124</v>
      </c>
      <c r="I419" s="11">
        <v>0.99560000000000004</v>
      </c>
      <c r="J419" s="11">
        <v>3.44</v>
      </c>
      <c r="K419" s="11">
        <v>0.48</v>
      </c>
      <c r="L419" s="11">
        <v>10.5</v>
      </c>
      <c r="M419" s="64">
        <v>5</v>
      </c>
    </row>
    <row r="420" spans="1:13" x14ac:dyDescent="0.25">
      <c r="A420" s="63">
        <v>419</v>
      </c>
      <c r="B420" s="11">
        <v>11.9</v>
      </c>
      <c r="C420" s="11">
        <v>0.38</v>
      </c>
      <c r="D420" s="11">
        <v>0.51</v>
      </c>
      <c r="E420" s="11">
        <v>2</v>
      </c>
      <c r="F420" s="11">
        <v>0.121</v>
      </c>
      <c r="G420" s="11">
        <v>7</v>
      </c>
      <c r="H420" s="11">
        <v>20</v>
      </c>
      <c r="I420" s="11">
        <v>0.99960000000000004</v>
      </c>
      <c r="J420" s="11">
        <v>3.24</v>
      </c>
      <c r="K420" s="11">
        <v>0.76</v>
      </c>
      <c r="L420" s="11">
        <v>10.4</v>
      </c>
      <c r="M420" s="64">
        <v>6</v>
      </c>
    </row>
    <row r="421" spans="1:13" hidden="1" x14ac:dyDescent="0.25">
      <c r="A421" s="63">
        <v>420</v>
      </c>
      <c r="B421" s="11">
        <v>6.8</v>
      </c>
      <c r="C421" s="11">
        <v>0.77</v>
      </c>
      <c r="D421" s="11">
        <v>0</v>
      </c>
      <c r="E421" s="11">
        <v>1.8</v>
      </c>
      <c r="F421" s="11">
        <v>6.6000000000000003E-2</v>
      </c>
      <c r="G421" s="11">
        <v>34</v>
      </c>
      <c r="H421" s="11">
        <v>52</v>
      </c>
      <c r="I421" s="11">
        <v>0.99760000000000004</v>
      </c>
      <c r="J421" s="11">
        <v>3.62</v>
      </c>
      <c r="K421" s="11">
        <v>0.68</v>
      </c>
      <c r="L421" s="11">
        <v>9.9</v>
      </c>
      <c r="M421" s="64">
        <v>5</v>
      </c>
    </row>
    <row r="422" spans="1:13" x14ac:dyDescent="0.25">
      <c r="A422" s="63">
        <v>421</v>
      </c>
      <c r="B422" s="11">
        <v>9.5</v>
      </c>
      <c r="C422" s="11">
        <v>0.56000000000000005</v>
      </c>
      <c r="D422" s="11">
        <v>0.33</v>
      </c>
      <c r="E422" s="11">
        <v>2.4</v>
      </c>
      <c r="F422" s="11">
        <v>8.8999999999999996E-2</v>
      </c>
      <c r="G422" s="11">
        <v>35</v>
      </c>
      <c r="H422" s="11">
        <v>67</v>
      </c>
      <c r="I422" s="11">
        <v>0.99719999999999998</v>
      </c>
      <c r="J422" s="11">
        <v>3.28</v>
      </c>
      <c r="K422" s="11">
        <v>0.73</v>
      </c>
      <c r="L422" s="11">
        <v>11.8</v>
      </c>
      <c r="M422" s="64">
        <v>7</v>
      </c>
    </row>
    <row r="423" spans="1:13" x14ac:dyDescent="0.25">
      <c r="A423" s="63">
        <v>422</v>
      </c>
      <c r="B423" s="11">
        <v>6.6</v>
      </c>
      <c r="C423" s="11">
        <v>0.84</v>
      </c>
      <c r="D423" s="11">
        <v>0.03</v>
      </c>
      <c r="E423" s="11">
        <v>2.2999999999999998</v>
      </c>
      <c r="F423" s="11">
        <v>5.8999999999999997E-2</v>
      </c>
      <c r="G423" s="11">
        <v>32</v>
      </c>
      <c r="H423" s="11">
        <v>48</v>
      </c>
      <c r="I423" s="11">
        <v>0.99519999999999997</v>
      </c>
      <c r="J423" s="11">
        <v>3.52</v>
      </c>
      <c r="K423" s="11">
        <v>0.56000000000000005</v>
      </c>
      <c r="L423" s="11">
        <v>12.3</v>
      </c>
      <c r="M423" s="64">
        <v>7</v>
      </c>
    </row>
    <row r="424" spans="1:13" hidden="1" x14ac:dyDescent="0.25">
      <c r="A424" s="63">
        <v>423</v>
      </c>
      <c r="B424" s="11">
        <v>7.7</v>
      </c>
      <c r="C424" s="11">
        <v>0.96</v>
      </c>
      <c r="D424" s="11">
        <v>0.2</v>
      </c>
      <c r="E424" s="11">
        <v>2</v>
      </c>
      <c r="F424" s="11">
        <v>4.7E-2</v>
      </c>
      <c r="G424" s="11">
        <v>15</v>
      </c>
      <c r="H424" s="11">
        <v>60</v>
      </c>
      <c r="I424" s="11">
        <v>0.99550000000000005</v>
      </c>
      <c r="J424" s="11">
        <v>3.36</v>
      </c>
      <c r="K424" s="11">
        <v>0.44</v>
      </c>
      <c r="L424" s="11">
        <v>10.9</v>
      </c>
      <c r="M424" s="64">
        <v>5</v>
      </c>
    </row>
    <row r="425" spans="1:13" x14ac:dyDescent="0.25">
      <c r="A425" s="63">
        <v>424</v>
      </c>
      <c r="B425" s="11">
        <v>10.5</v>
      </c>
      <c r="C425" s="11">
        <v>0.24</v>
      </c>
      <c r="D425" s="11">
        <v>0.47</v>
      </c>
      <c r="E425" s="11">
        <v>2.1</v>
      </c>
      <c r="F425" s="11">
        <v>6.6000000000000003E-2</v>
      </c>
      <c r="G425" s="11">
        <v>6</v>
      </c>
      <c r="H425" s="11">
        <v>24</v>
      </c>
      <c r="I425" s="11">
        <v>0.99780000000000002</v>
      </c>
      <c r="J425" s="11">
        <v>3.15</v>
      </c>
      <c r="K425" s="11">
        <v>0.9</v>
      </c>
      <c r="L425" s="11">
        <v>11</v>
      </c>
      <c r="M425" s="64">
        <v>7</v>
      </c>
    </row>
    <row r="426" spans="1:13" hidden="1" x14ac:dyDescent="0.25">
      <c r="A426" s="63">
        <v>425</v>
      </c>
      <c r="B426" s="11">
        <v>7.7</v>
      </c>
      <c r="C426" s="11">
        <v>0.96</v>
      </c>
      <c r="D426" s="11">
        <v>0.2</v>
      </c>
      <c r="E426" s="11">
        <v>2</v>
      </c>
      <c r="F426" s="11">
        <v>4.7E-2</v>
      </c>
      <c r="G426" s="11">
        <v>15</v>
      </c>
      <c r="H426" s="11">
        <v>60</v>
      </c>
      <c r="I426" s="11">
        <v>0.99550000000000005</v>
      </c>
      <c r="J426" s="11">
        <v>3.36</v>
      </c>
      <c r="K426" s="11">
        <v>0.44</v>
      </c>
      <c r="L426" s="11">
        <v>10.9</v>
      </c>
      <c r="M426" s="64">
        <v>5</v>
      </c>
    </row>
    <row r="427" spans="1:13" x14ac:dyDescent="0.25">
      <c r="A427" s="63">
        <v>426</v>
      </c>
      <c r="B427" s="11">
        <v>6.6</v>
      </c>
      <c r="C427" s="11">
        <v>0.84</v>
      </c>
      <c r="D427" s="11">
        <v>0.03</v>
      </c>
      <c r="E427" s="11">
        <v>2.2999999999999998</v>
      </c>
      <c r="F427" s="11">
        <v>5.8999999999999997E-2</v>
      </c>
      <c r="G427" s="11">
        <v>32</v>
      </c>
      <c r="H427" s="11">
        <v>48</v>
      </c>
      <c r="I427" s="11">
        <v>0.99519999999999997</v>
      </c>
      <c r="J427" s="11">
        <v>3.52</v>
      </c>
      <c r="K427" s="11">
        <v>0.56000000000000005</v>
      </c>
      <c r="L427" s="11">
        <v>12.3</v>
      </c>
      <c r="M427" s="64">
        <v>7</v>
      </c>
    </row>
    <row r="428" spans="1:13" x14ac:dyDescent="0.25">
      <c r="A428" s="63">
        <v>427</v>
      </c>
      <c r="B428" s="11">
        <v>6.4</v>
      </c>
      <c r="C428" s="11">
        <v>0.67</v>
      </c>
      <c r="D428" s="11">
        <v>0.08</v>
      </c>
      <c r="E428" s="11">
        <v>2.1</v>
      </c>
      <c r="F428" s="11">
        <v>4.4999999999999998E-2</v>
      </c>
      <c r="G428" s="11">
        <v>19</v>
      </c>
      <c r="H428" s="11">
        <v>48</v>
      </c>
      <c r="I428" s="11">
        <v>0.99490000000000001</v>
      </c>
      <c r="J428" s="11">
        <v>3.49</v>
      </c>
      <c r="K428" s="11">
        <v>0.49</v>
      </c>
      <c r="L428" s="11">
        <v>11.4</v>
      </c>
      <c r="M428" s="64">
        <v>6</v>
      </c>
    </row>
    <row r="429" spans="1:13" x14ac:dyDescent="0.25">
      <c r="A429" s="63">
        <v>428</v>
      </c>
      <c r="B429" s="11">
        <v>9.5</v>
      </c>
      <c r="C429" s="11">
        <v>0.78</v>
      </c>
      <c r="D429" s="11">
        <v>0.22</v>
      </c>
      <c r="E429" s="11">
        <v>1.9</v>
      </c>
      <c r="F429" s="11">
        <v>7.6999999999999999E-2</v>
      </c>
      <c r="G429" s="11">
        <v>6</v>
      </c>
      <c r="H429" s="11">
        <v>32</v>
      </c>
      <c r="I429" s="11">
        <v>0.99880000000000002</v>
      </c>
      <c r="J429" s="11">
        <v>3.26</v>
      </c>
      <c r="K429" s="11">
        <v>0.56000000000000005</v>
      </c>
      <c r="L429" s="11">
        <v>10.6</v>
      </c>
      <c r="M429" s="64">
        <v>6</v>
      </c>
    </row>
    <row r="430" spans="1:13" hidden="1" x14ac:dyDescent="0.25">
      <c r="A430" s="63">
        <v>429</v>
      </c>
      <c r="B430" s="11">
        <v>9.1</v>
      </c>
      <c r="C430" s="11">
        <v>0.52</v>
      </c>
      <c r="D430" s="11">
        <v>0.33</v>
      </c>
      <c r="E430" s="11">
        <v>1.3</v>
      </c>
      <c r="F430" s="11">
        <v>7.0000000000000007E-2</v>
      </c>
      <c r="G430" s="11">
        <v>9</v>
      </c>
      <c r="H430" s="11">
        <v>30</v>
      </c>
      <c r="I430" s="11">
        <v>0.99780000000000002</v>
      </c>
      <c r="J430" s="11">
        <v>3.24</v>
      </c>
      <c r="K430" s="11">
        <v>0.6</v>
      </c>
      <c r="L430" s="11">
        <v>9.3000000000000007</v>
      </c>
      <c r="M430" s="64">
        <v>5</v>
      </c>
    </row>
    <row r="431" spans="1:13" x14ac:dyDescent="0.25">
      <c r="A431" s="63">
        <v>430</v>
      </c>
      <c r="B431" s="11">
        <v>12.8</v>
      </c>
      <c r="C431" s="11">
        <v>0.84</v>
      </c>
      <c r="D431" s="11">
        <v>0.63</v>
      </c>
      <c r="E431" s="11">
        <v>2.4</v>
      </c>
      <c r="F431" s="11">
        <v>8.7999999999999995E-2</v>
      </c>
      <c r="G431" s="11">
        <v>13</v>
      </c>
      <c r="H431" s="11">
        <v>35</v>
      </c>
      <c r="I431" s="11">
        <v>0.99970000000000003</v>
      </c>
      <c r="J431" s="11">
        <v>3.1</v>
      </c>
      <c r="K431" s="11">
        <v>0.6</v>
      </c>
      <c r="L431" s="11">
        <v>10.4</v>
      </c>
      <c r="M431" s="64">
        <v>6</v>
      </c>
    </row>
    <row r="432" spans="1:13" x14ac:dyDescent="0.25">
      <c r="A432" s="63">
        <v>431</v>
      </c>
      <c r="B432" s="11">
        <v>10.5</v>
      </c>
      <c r="C432" s="11">
        <v>0.24</v>
      </c>
      <c r="D432" s="11">
        <v>0.47</v>
      </c>
      <c r="E432" s="11">
        <v>2.1</v>
      </c>
      <c r="F432" s="11">
        <v>6.6000000000000003E-2</v>
      </c>
      <c r="G432" s="11">
        <v>6</v>
      </c>
      <c r="H432" s="11">
        <v>24</v>
      </c>
      <c r="I432" s="11">
        <v>0.99780000000000002</v>
      </c>
      <c r="J432" s="11">
        <v>3.15</v>
      </c>
      <c r="K432" s="11">
        <v>0.9</v>
      </c>
      <c r="L432" s="11">
        <v>11</v>
      </c>
      <c r="M432" s="64">
        <v>7</v>
      </c>
    </row>
    <row r="433" spans="1:13" hidden="1" x14ac:dyDescent="0.25">
      <c r="A433" s="63">
        <v>432</v>
      </c>
      <c r="B433" s="11">
        <v>7.8</v>
      </c>
      <c r="C433" s="11">
        <v>0.55000000000000004</v>
      </c>
      <c r="D433" s="11">
        <v>0.35</v>
      </c>
      <c r="E433" s="11">
        <v>2.2000000000000002</v>
      </c>
      <c r="F433" s="11">
        <v>7.3999999999999996E-2</v>
      </c>
      <c r="G433" s="11">
        <v>21</v>
      </c>
      <c r="H433" s="11">
        <v>66</v>
      </c>
      <c r="I433" s="11">
        <v>0.99739999999999995</v>
      </c>
      <c r="J433" s="11">
        <v>3.25</v>
      </c>
      <c r="K433" s="11">
        <v>0.56000000000000005</v>
      </c>
      <c r="L433" s="11">
        <v>9.1999999999999993</v>
      </c>
      <c r="M433" s="64">
        <v>5</v>
      </c>
    </row>
    <row r="434" spans="1:13" x14ac:dyDescent="0.25">
      <c r="A434" s="63">
        <v>433</v>
      </c>
      <c r="B434" s="11">
        <v>11.9</v>
      </c>
      <c r="C434" s="11">
        <v>0.37</v>
      </c>
      <c r="D434" s="11">
        <v>0.69</v>
      </c>
      <c r="E434" s="11">
        <v>2.2999999999999998</v>
      </c>
      <c r="F434" s="11">
        <v>7.8E-2</v>
      </c>
      <c r="G434" s="11">
        <v>12</v>
      </c>
      <c r="H434" s="11">
        <v>24</v>
      </c>
      <c r="I434" s="11">
        <v>0.99580000000000002</v>
      </c>
      <c r="J434" s="11">
        <v>3</v>
      </c>
      <c r="K434" s="11">
        <v>0.65</v>
      </c>
      <c r="L434" s="11">
        <v>12.8</v>
      </c>
      <c r="M434" s="64">
        <v>6</v>
      </c>
    </row>
    <row r="435" spans="1:13" hidden="1" x14ac:dyDescent="0.25">
      <c r="A435" s="63">
        <v>434</v>
      </c>
      <c r="B435" s="11">
        <v>12.3</v>
      </c>
      <c r="C435" s="11">
        <v>0.39</v>
      </c>
      <c r="D435" s="11">
        <v>0.63</v>
      </c>
      <c r="E435" s="11">
        <v>2.2999999999999998</v>
      </c>
      <c r="F435" s="11">
        <v>9.0999999999999998E-2</v>
      </c>
      <c r="G435" s="11">
        <v>6</v>
      </c>
      <c r="H435" s="11">
        <v>18</v>
      </c>
      <c r="I435" s="11">
        <v>1.0004</v>
      </c>
      <c r="J435" s="11">
        <v>3.16</v>
      </c>
      <c r="K435" s="11">
        <v>0.49</v>
      </c>
      <c r="L435" s="11">
        <v>9.5</v>
      </c>
      <c r="M435" s="64">
        <v>5</v>
      </c>
    </row>
    <row r="436" spans="1:13" x14ac:dyDescent="0.25">
      <c r="A436" s="63">
        <v>435</v>
      </c>
      <c r="B436" s="11">
        <v>10.4</v>
      </c>
      <c r="C436" s="11">
        <v>0.41</v>
      </c>
      <c r="D436" s="11">
        <v>0.55000000000000004</v>
      </c>
      <c r="E436" s="11">
        <v>3.2</v>
      </c>
      <c r="F436" s="11">
        <v>7.5999999999999998E-2</v>
      </c>
      <c r="G436" s="11">
        <v>22</v>
      </c>
      <c r="H436" s="11">
        <v>54</v>
      </c>
      <c r="I436" s="11">
        <v>0.99960000000000004</v>
      </c>
      <c r="J436" s="11">
        <v>3.15</v>
      </c>
      <c r="K436" s="11">
        <v>0.89</v>
      </c>
      <c r="L436" s="11">
        <v>9.9</v>
      </c>
      <c r="M436" s="64">
        <v>6</v>
      </c>
    </row>
    <row r="437" spans="1:13" hidden="1" x14ac:dyDescent="0.25">
      <c r="A437" s="63">
        <v>436</v>
      </c>
      <c r="B437" s="11">
        <v>12.3</v>
      </c>
      <c r="C437" s="11">
        <v>0.39</v>
      </c>
      <c r="D437" s="11">
        <v>0.63</v>
      </c>
      <c r="E437" s="11">
        <v>2.2999999999999998</v>
      </c>
      <c r="F437" s="11">
        <v>9.0999999999999998E-2</v>
      </c>
      <c r="G437" s="11">
        <v>6</v>
      </c>
      <c r="H437" s="11">
        <v>18</v>
      </c>
      <c r="I437" s="11">
        <v>1.0004</v>
      </c>
      <c r="J437" s="11">
        <v>3.16</v>
      </c>
      <c r="K437" s="11">
        <v>0.49</v>
      </c>
      <c r="L437" s="11">
        <v>9.5</v>
      </c>
      <c r="M437" s="64">
        <v>5</v>
      </c>
    </row>
    <row r="438" spans="1:13" x14ac:dyDescent="0.25">
      <c r="A438" s="63">
        <v>437</v>
      </c>
      <c r="B438" s="11">
        <v>8</v>
      </c>
      <c r="C438" s="11">
        <v>0.67</v>
      </c>
      <c r="D438" s="11">
        <v>0.3</v>
      </c>
      <c r="E438" s="11">
        <v>2</v>
      </c>
      <c r="F438" s="11">
        <v>0.06</v>
      </c>
      <c r="G438" s="11">
        <v>38</v>
      </c>
      <c r="H438" s="11">
        <v>62</v>
      </c>
      <c r="I438" s="11">
        <v>0.99580000000000002</v>
      </c>
      <c r="J438" s="11">
        <v>3.26</v>
      </c>
      <c r="K438" s="11">
        <v>0.56000000000000005</v>
      </c>
      <c r="L438" s="11">
        <v>10.199999999999999</v>
      </c>
      <c r="M438" s="64">
        <v>6</v>
      </c>
    </row>
    <row r="439" spans="1:13" x14ac:dyDescent="0.25">
      <c r="A439" s="63">
        <v>438</v>
      </c>
      <c r="B439" s="11">
        <v>11.1</v>
      </c>
      <c r="C439" s="11">
        <v>0.45</v>
      </c>
      <c r="D439" s="11">
        <v>0.73</v>
      </c>
      <c r="E439" s="11">
        <v>3.2</v>
      </c>
      <c r="F439" s="11">
        <v>6.6000000000000003E-2</v>
      </c>
      <c r="G439" s="11">
        <v>6</v>
      </c>
      <c r="H439" s="11">
        <v>22</v>
      </c>
      <c r="I439" s="11">
        <v>0.99860000000000004</v>
      </c>
      <c r="J439" s="11">
        <v>3.17</v>
      </c>
      <c r="K439" s="11">
        <v>0.66</v>
      </c>
      <c r="L439" s="11">
        <v>11.2</v>
      </c>
      <c r="M439" s="64">
        <v>6</v>
      </c>
    </row>
    <row r="440" spans="1:13" x14ac:dyDescent="0.25">
      <c r="A440" s="63">
        <v>439</v>
      </c>
      <c r="B440" s="11">
        <v>10.4</v>
      </c>
      <c r="C440" s="11">
        <v>0.41</v>
      </c>
      <c r="D440" s="11">
        <v>0.55000000000000004</v>
      </c>
      <c r="E440" s="11">
        <v>3.2</v>
      </c>
      <c r="F440" s="11">
        <v>7.5999999999999998E-2</v>
      </c>
      <c r="G440" s="11">
        <v>22</v>
      </c>
      <c r="H440" s="11">
        <v>54</v>
      </c>
      <c r="I440" s="11">
        <v>0.99960000000000004</v>
      </c>
      <c r="J440" s="11">
        <v>3.15</v>
      </c>
      <c r="K440" s="11">
        <v>0.89</v>
      </c>
      <c r="L440" s="11">
        <v>9.9</v>
      </c>
      <c r="M440" s="64">
        <v>6</v>
      </c>
    </row>
    <row r="441" spans="1:13" hidden="1" x14ac:dyDescent="0.25">
      <c r="A441" s="63">
        <v>440</v>
      </c>
      <c r="B441" s="11">
        <v>7</v>
      </c>
      <c r="C441" s="11">
        <v>0.62</v>
      </c>
      <c r="D441" s="11">
        <v>0.18</v>
      </c>
      <c r="E441" s="11">
        <v>1.5</v>
      </c>
      <c r="F441" s="11">
        <v>6.2E-2</v>
      </c>
      <c r="G441" s="11">
        <v>7</v>
      </c>
      <c r="H441" s="11">
        <v>50</v>
      </c>
      <c r="I441" s="11">
        <v>0.99509999999999998</v>
      </c>
      <c r="J441" s="11">
        <v>3.08</v>
      </c>
      <c r="K441" s="11">
        <v>0.6</v>
      </c>
      <c r="L441" s="11">
        <v>9.3000000000000007</v>
      </c>
      <c r="M441" s="64">
        <v>5</v>
      </c>
    </row>
    <row r="442" spans="1:13" x14ac:dyDescent="0.25">
      <c r="A442" s="63">
        <v>441</v>
      </c>
      <c r="B442" s="11">
        <v>12.6</v>
      </c>
      <c r="C442" s="11">
        <v>0.31</v>
      </c>
      <c r="D442" s="11">
        <v>0.72</v>
      </c>
      <c r="E442" s="11">
        <v>2.2000000000000002</v>
      </c>
      <c r="F442" s="11">
        <v>7.1999999999999995E-2</v>
      </c>
      <c r="G442" s="11">
        <v>6</v>
      </c>
      <c r="H442" s="11">
        <v>29</v>
      </c>
      <c r="I442" s="11">
        <v>0.99870000000000003</v>
      </c>
      <c r="J442" s="11">
        <v>2.88</v>
      </c>
      <c r="K442" s="11">
        <v>0.82</v>
      </c>
      <c r="L442" s="11">
        <v>9.8000000000000007</v>
      </c>
      <c r="M442" s="64">
        <v>8</v>
      </c>
    </row>
    <row r="443" spans="1:13" x14ac:dyDescent="0.25">
      <c r="A443" s="63">
        <v>442</v>
      </c>
      <c r="B443" s="11">
        <v>11.9</v>
      </c>
      <c r="C443" s="11">
        <v>0.4</v>
      </c>
      <c r="D443" s="11">
        <v>0.65</v>
      </c>
      <c r="E443" s="11">
        <v>2.15</v>
      </c>
      <c r="F443" s="11">
        <v>6.8000000000000005E-2</v>
      </c>
      <c r="G443" s="11">
        <v>7</v>
      </c>
      <c r="H443" s="11">
        <v>27</v>
      </c>
      <c r="I443" s="11">
        <v>0.99880000000000002</v>
      </c>
      <c r="J443" s="11">
        <v>3.06</v>
      </c>
      <c r="K443" s="11">
        <v>0.68</v>
      </c>
      <c r="L443" s="11">
        <v>11.3</v>
      </c>
      <c r="M443" s="64">
        <v>6</v>
      </c>
    </row>
    <row r="444" spans="1:13" x14ac:dyDescent="0.25">
      <c r="A444" s="63">
        <v>443</v>
      </c>
      <c r="B444" s="11">
        <v>15.6</v>
      </c>
      <c r="C444" s="11">
        <v>0.68500000000000005</v>
      </c>
      <c r="D444" s="11">
        <v>0.76</v>
      </c>
      <c r="E444" s="11">
        <v>3.7</v>
      </c>
      <c r="F444" s="11">
        <v>0.1</v>
      </c>
      <c r="G444" s="11">
        <v>6</v>
      </c>
      <c r="H444" s="11">
        <v>43</v>
      </c>
      <c r="I444" s="11">
        <v>1.0032000000000001</v>
      </c>
      <c r="J444" s="11">
        <v>2.95</v>
      </c>
      <c r="K444" s="11">
        <v>0.68</v>
      </c>
      <c r="L444" s="11">
        <v>11.2</v>
      </c>
      <c r="M444" s="64">
        <v>7</v>
      </c>
    </row>
    <row r="445" spans="1:13" x14ac:dyDescent="0.25">
      <c r="A445" s="63">
        <v>444</v>
      </c>
      <c r="B445" s="11">
        <v>10</v>
      </c>
      <c r="C445" s="11">
        <v>0.44</v>
      </c>
      <c r="D445" s="11">
        <v>0.49</v>
      </c>
      <c r="E445" s="11">
        <v>2.7</v>
      </c>
      <c r="F445" s="11">
        <v>7.6999999999999999E-2</v>
      </c>
      <c r="G445" s="11">
        <v>11</v>
      </c>
      <c r="H445" s="11">
        <v>19</v>
      </c>
      <c r="I445" s="11">
        <v>0.99629999999999996</v>
      </c>
      <c r="J445" s="11">
        <v>3.23</v>
      </c>
      <c r="K445" s="11">
        <v>0.63</v>
      </c>
      <c r="L445" s="11">
        <v>11.6</v>
      </c>
      <c r="M445" s="64">
        <v>7</v>
      </c>
    </row>
    <row r="446" spans="1:13" x14ac:dyDescent="0.25">
      <c r="A446" s="63">
        <v>445</v>
      </c>
      <c r="B446" s="11">
        <v>5.3</v>
      </c>
      <c r="C446" s="11">
        <v>0.56999999999999995</v>
      </c>
      <c r="D446" s="11">
        <v>0.01</v>
      </c>
      <c r="E446" s="11">
        <v>1.7</v>
      </c>
      <c r="F446" s="11">
        <v>5.3999999999999999E-2</v>
      </c>
      <c r="G446" s="11">
        <v>5</v>
      </c>
      <c r="H446" s="11">
        <v>27</v>
      </c>
      <c r="I446" s="11">
        <v>0.99339999999999995</v>
      </c>
      <c r="J446" s="11">
        <v>3.57</v>
      </c>
      <c r="K446" s="11">
        <v>0.84</v>
      </c>
      <c r="L446" s="11">
        <v>12.5</v>
      </c>
      <c r="M446" s="64">
        <v>7</v>
      </c>
    </row>
    <row r="447" spans="1:13" x14ac:dyDescent="0.25">
      <c r="A447" s="63">
        <v>446</v>
      </c>
      <c r="B447" s="11">
        <v>9.5</v>
      </c>
      <c r="C447" s="11">
        <v>0.73499999999999999</v>
      </c>
      <c r="D447" s="11">
        <v>0.1</v>
      </c>
      <c r="E447" s="11">
        <v>2.1</v>
      </c>
      <c r="F447" s="11">
        <v>7.9000000000000001E-2</v>
      </c>
      <c r="G447" s="11">
        <v>6</v>
      </c>
      <c r="H447" s="11">
        <v>31</v>
      </c>
      <c r="I447" s="11">
        <v>0.99860000000000004</v>
      </c>
      <c r="J447" s="11">
        <v>3.23</v>
      </c>
      <c r="K447" s="11">
        <v>0.56000000000000005</v>
      </c>
      <c r="L447" s="11">
        <v>10.1</v>
      </c>
      <c r="M447" s="64">
        <v>6</v>
      </c>
    </row>
    <row r="448" spans="1:13" hidden="1" x14ac:dyDescent="0.25">
      <c r="A448" s="63">
        <v>447</v>
      </c>
      <c r="B448" s="11">
        <v>12.5</v>
      </c>
      <c r="C448" s="11">
        <v>0.38</v>
      </c>
      <c r="D448" s="11">
        <v>0.6</v>
      </c>
      <c r="E448" s="11">
        <v>2.6</v>
      </c>
      <c r="F448" s="11">
        <v>8.1000000000000003E-2</v>
      </c>
      <c r="G448" s="11">
        <v>31</v>
      </c>
      <c r="H448" s="11">
        <v>72</v>
      </c>
      <c r="I448" s="11">
        <v>0.99960000000000004</v>
      </c>
      <c r="J448" s="11">
        <v>3.1</v>
      </c>
      <c r="K448" s="11">
        <v>0.73</v>
      </c>
      <c r="L448" s="11">
        <v>10.5</v>
      </c>
      <c r="M448" s="64">
        <v>5</v>
      </c>
    </row>
    <row r="449" spans="1:13" hidden="1" x14ac:dyDescent="0.25">
      <c r="A449" s="63">
        <v>448</v>
      </c>
      <c r="B449" s="11">
        <v>9.3000000000000007</v>
      </c>
      <c r="C449" s="11">
        <v>0.48</v>
      </c>
      <c r="D449" s="11">
        <v>0.28999999999999998</v>
      </c>
      <c r="E449" s="11">
        <v>2.1</v>
      </c>
      <c r="F449" s="11">
        <v>0.127</v>
      </c>
      <c r="G449" s="11">
        <v>6</v>
      </c>
      <c r="H449" s="11">
        <v>16</v>
      </c>
      <c r="I449" s="11">
        <v>0.99680000000000002</v>
      </c>
      <c r="J449" s="11">
        <v>3.22</v>
      </c>
      <c r="K449" s="11">
        <v>0.72</v>
      </c>
      <c r="L449" s="11">
        <v>11.2</v>
      </c>
      <c r="M449" s="64">
        <v>5</v>
      </c>
    </row>
    <row r="450" spans="1:13" x14ac:dyDescent="0.25">
      <c r="A450" s="63">
        <v>449</v>
      </c>
      <c r="B450" s="11">
        <v>8.6</v>
      </c>
      <c r="C450" s="11">
        <v>0.53</v>
      </c>
      <c r="D450" s="11">
        <v>0.22</v>
      </c>
      <c r="E450" s="11">
        <v>2</v>
      </c>
      <c r="F450" s="11">
        <v>0.1</v>
      </c>
      <c r="G450" s="11">
        <v>7</v>
      </c>
      <c r="H450" s="11">
        <v>27</v>
      </c>
      <c r="I450" s="11">
        <v>0.99670000000000003</v>
      </c>
      <c r="J450" s="11">
        <v>3.2</v>
      </c>
      <c r="K450" s="11">
        <v>0.56000000000000005</v>
      </c>
      <c r="L450" s="11">
        <v>10.199999999999999</v>
      </c>
      <c r="M450" s="64">
        <v>6</v>
      </c>
    </row>
    <row r="451" spans="1:13" x14ac:dyDescent="0.25">
      <c r="A451" s="63">
        <v>450</v>
      </c>
      <c r="B451" s="11">
        <v>11.9</v>
      </c>
      <c r="C451" s="11">
        <v>0.39</v>
      </c>
      <c r="D451" s="11">
        <v>0.69</v>
      </c>
      <c r="E451" s="11">
        <v>2.8</v>
      </c>
      <c r="F451" s="11">
        <v>9.5000000000000001E-2</v>
      </c>
      <c r="G451" s="11">
        <v>17</v>
      </c>
      <c r="H451" s="11">
        <v>35</v>
      </c>
      <c r="I451" s="11">
        <v>0.99939999999999996</v>
      </c>
      <c r="J451" s="11">
        <v>3.1</v>
      </c>
      <c r="K451" s="11">
        <v>0.61</v>
      </c>
      <c r="L451" s="11">
        <v>10.8</v>
      </c>
      <c r="M451" s="64">
        <v>6</v>
      </c>
    </row>
    <row r="452" spans="1:13" x14ac:dyDescent="0.25">
      <c r="A452" s="63">
        <v>451</v>
      </c>
      <c r="B452" s="11">
        <v>11.9</v>
      </c>
      <c r="C452" s="11">
        <v>0.39</v>
      </c>
      <c r="D452" s="11">
        <v>0.69</v>
      </c>
      <c r="E452" s="11">
        <v>2.8</v>
      </c>
      <c r="F452" s="11">
        <v>9.5000000000000001E-2</v>
      </c>
      <c r="G452" s="11">
        <v>17</v>
      </c>
      <c r="H452" s="11">
        <v>35</v>
      </c>
      <c r="I452" s="11">
        <v>0.99939999999999996</v>
      </c>
      <c r="J452" s="11">
        <v>3.1</v>
      </c>
      <c r="K452" s="11">
        <v>0.61</v>
      </c>
      <c r="L452" s="11">
        <v>10.8</v>
      </c>
      <c r="M452" s="64">
        <v>6</v>
      </c>
    </row>
    <row r="453" spans="1:13" x14ac:dyDescent="0.25">
      <c r="A453" s="63">
        <v>452</v>
      </c>
      <c r="B453" s="11">
        <v>8.4</v>
      </c>
      <c r="C453" s="11">
        <v>0.37</v>
      </c>
      <c r="D453" s="11">
        <v>0.53</v>
      </c>
      <c r="E453" s="11">
        <v>1.8</v>
      </c>
      <c r="F453" s="11">
        <v>0.41299999999999998</v>
      </c>
      <c r="G453" s="11">
        <v>9</v>
      </c>
      <c r="H453" s="11">
        <v>26</v>
      </c>
      <c r="I453" s="11">
        <v>0.99790000000000001</v>
      </c>
      <c r="J453" s="11">
        <v>3.06</v>
      </c>
      <c r="K453" s="11">
        <v>1.06</v>
      </c>
      <c r="L453" s="11">
        <v>9.1</v>
      </c>
      <c r="M453" s="64">
        <v>6</v>
      </c>
    </row>
    <row r="454" spans="1:13" x14ac:dyDescent="0.25">
      <c r="A454" s="63">
        <v>453</v>
      </c>
      <c r="B454" s="11">
        <v>6.8</v>
      </c>
      <c r="C454" s="11">
        <v>0.56000000000000005</v>
      </c>
      <c r="D454" s="11">
        <v>0.03</v>
      </c>
      <c r="E454" s="11">
        <v>1.7</v>
      </c>
      <c r="F454" s="11">
        <v>8.4000000000000005E-2</v>
      </c>
      <c r="G454" s="11">
        <v>18</v>
      </c>
      <c r="H454" s="11">
        <v>35</v>
      </c>
      <c r="I454" s="11">
        <v>0.99680000000000002</v>
      </c>
      <c r="J454" s="11">
        <v>3.44</v>
      </c>
      <c r="K454" s="11">
        <v>0.63</v>
      </c>
      <c r="L454" s="11">
        <v>10</v>
      </c>
      <c r="M454" s="64">
        <v>6</v>
      </c>
    </row>
    <row r="455" spans="1:13" x14ac:dyDescent="0.25">
      <c r="A455" s="63">
        <v>454</v>
      </c>
      <c r="B455" s="11">
        <v>10.4</v>
      </c>
      <c r="C455" s="11">
        <v>0.33</v>
      </c>
      <c r="D455" s="11">
        <v>0.63</v>
      </c>
      <c r="E455" s="11">
        <v>2.8</v>
      </c>
      <c r="F455" s="11">
        <v>8.4000000000000005E-2</v>
      </c>
      <c r="G455" s="11">
        <v>5</v>
      </c>
      <c r="H455" s="11">
        <v>22</v>
      </c>
      <c r="I455" s="11">
        <v>0.99980000000000002</v>
      </c>
      <c r="J455" s="11">
        <v>3.26</v>
      </c>
      <c r="K455" s="11">
        <v>0.74</v>
      </c>
      <c r="L455" s="11">
        <v>11.2</v>
      </c>
      <c r="M455" s="64">
        <v>7</v>
      </c>
    </row>
    <row r="456" spans="1:13" hidden="1" x14ac:dyDescent="0.25">
      <c r="A456" s="63">
        <v>455</v>
      </c>
      <c r="B456" s="11">
        <v>7</v>
      </c>
      <c r="C456" s="11">
        <v>0.23</v>
      </c>
      <c r="D456" s="11">
        <v>0.4</v>
      </c>
      <c r="E456" s="11">
        <v>1.6</v>
      </c>
      <c r="F456" s="11">
        <v>6.3E-2</v>
      </c>
      <c r="G456" s="11">
        <v>21</v>
      </c>
      <c r="H456" s="11">
        <v>67</v>
      </c>
      <c r="I456" s="11">
        <v>0.99519999999999997</v>
      </c>
      <c r="J456" s="11">
        <v>3.5</v>
      </c>
      <c r="K456" s="11">
        <v>0.63</v>
      </c>
      <c r="L456" s="11">
        <v>11.1</v>
      </c>
      <c r="M456" s="64">
        <v>5</v>
      </c>
    </row>
    <row r="457" spans="1:13" x14ac:dyDescent="0.25">
      <c r="A457" s="63">
        <v>456</v>
      </c>
      <c r="B457" s="11">
        <v>11.3</v>
      </c>
      <c r="C457" s="11">
        <v>0.62</v>
      </c>
      <c r="D457" s="11">
        <v>0.67</v>
      </c>
      <c r="E457" s="11">
        <v>5.2</v>
      </c>
      <c r="F457" s="11">
        <v>8.5999999999999993E-2</v>
      </c>
      <c r="G457" s="11">
        <v>6</v>
      </c>
      <c r="H457" s="11">
        <v>19</v>
      </c>
      <c r="I457" s="11">
        <v>0.99880000000000002</v>
      </c>
      <c r="J457" s="11">
        <v>3.22</v>
      </c>
      <c r="K457" s="11">
        <v>0.69</v>
      </c>
      <c r="L457" s="11">
        <v>13.4</v>
      </c>
      <c r="M457" s="64">
        <v>8</v>
      </c>
    </row>
    <row r="458" spans="1:13" hidden="1" x14ac:dyDescent="0.25">
      <c r="A458" s="63">
        <v>457</v>
      </c>
      <c r="B458" s="11">
        <v>8.9</v>
      </c>
      <c r="C458" s="11">
        <v>0.59</v>
      </c>
      <c r="D458" s="11">
        <v>0.39</v>
      </c>
      <c r="E458" s="11">
        <v>2.2999999999999998</v>
      </c>
      <c r="F458" s="11">
        <v>9.5000000000000001E-2</v>
      </c>
      <c r="G458" s="11">
        <v>5</v>
      </c>
      <c r="H458" s="11">
        <v>22</v>
      </c>
      <c r="I458" s="11">
        <v>0.99860000000000004</v>
      </c>
      <c r="J458" s="11">
        <v>3.37</v>
      </c>
      <c r="K458" s="11">
        <v>0.57999999999999996</v>
      </c>
      <c r="L458" s="11">
        <v>10.3</v>
      </c>
      <c r="M458" s="64">
        <v>5</v>
      </c>
    </row>
    <row r="459" spans="1:13" hidden="1" x14ac:dyDescent="0.25">
      <c r="A459" s="63">
        <v>458</v>
      </c>
      <c r="B459" s="11">
        <v>9.1999999999999993</v>
      </c>
      <c r="C459" s="11">
        <v>0.63</v>
      </c>
      <c r="D459" s="11">
        <v>0.21</v>
      </c>
      <c r="E459" s="11">
        <v>2.7</v>
      </c>
      <c r="F459" s="11">
        <v>9.6999999999999906E-2</v>
      </c>
      <c r="G459" s="11">
        <v>29</v>
      </c>
      <c r="H459" s="11">
        <v>65</v>
      </c>
      <c r="I459" s="11">
        <v>0.99880000000000002</v>
      </c>
      <c r="J459" s="11">
        <v>3.28</v>
      </c>
      <c r="K459" s="11">
        <v>0.57999999999999996</v>
      </c>
      <c r="L459" s="11">
        <v>9.6</v>
      </c>
      <c r="M459" s="64">
        <v>5</v>
      </c>
    </row>
    <row r="460" spans="1:13" x14ac:dyDescent="0.25">
      <c r="A460" s="63">
        <v>459</v>
      </c>
      <c r="B460" s="11">
        <v>10.4</v>
      </c>
      <c r="C460" s="11">
        <v>0.33</v>
      </c>
      <c r="D460" s="11">
        <v>0.63</v>
      </c>
      <c r="E460" s="11">
        <v>2.8</v>
      </c>
      <c r="F460" s="11">
        <v>8.4000000000000005E-2</v>
      </c>
      <c r="G460" s="11">
        <v>5</v>
      </c>
      <c r="H460" s="11">
        <v>22</v>
      </c>
      <c r="I460" s="11">
        <v>0.99980000000000002</v>
      </c>
      <c r="J460" s="11">
        <v>3.26</v>
      </c>
      <c r="K460" s="11">
        <v>0.74</v>
      </c>
      <c r="L460" s="11">
        <v>11.2</v>
      </c>
      <c r="M460" s="64">
        <v>7</v>
      </c>
    </row>
    <row r="461" spans="1:13" hidden="1" x14ac:dyDescent="0.25">
      <c r="A461" s="63">
        <v>460</v>
      </c>
      <c r="B461" s="11">
        <v>11.6</v>
      </c>
      <c r="C461" s="11">
        <v>0.57999999999999996</v>
      </c>
      <c r="D461" s="11">
        <v>0.66</v>
      </c>
      <c r="E461" s="11">
        <v>2.2000000000000002</v>
      </c>
      <c r="F461" s="11">
        <v>7.3999999999999996E-2</v>
      </c>
      <c r="G461" s="11">
        <v>10</v>
      </c>
      <c r="H461" s="11">
        <v>47</v>
      </c>
      <c r="I461" s="11">
        <v>1.0007999999999999</v>
      </c>
      <c r="J461" s="11">
        <v>3.25</v>
      </c>
      <c r="K461" s="11">
        <v>0.56999999999999995</v>
      </c>
      <c r="L461" s="11">
        <v>9</v>
      </c>
      <c r="M461" s="64">
        <v>3</v>
      </c>
    </row>
    <row r="462" spans="1:13" x14ac:dyDescent="0.25">
      <c r="A462" s="63">
        <v>461</v>
      </c>
      <c r="B462" s="11">
        <v>9.1999999999999993</v>
      </c>
      <c r="C462" s="11">
        <v>0.43</v>
      </c>
      <c r="D462" s="11">
        <v>0.52</v>
      </c>
      <c r="E462" s="11">
        <v>2.2999999999999998</v>
      </c>
      <c r="F462" s="11">
        <v>8.3000000000000004E-2</v>
      </c>
      <c r="G462" s="11">
        <v>14</v>
      </c>
      <c r="H462" s="11">
        <v>23</v>
      </c>
      <c r="I462" s="11">
        <v>0.99760000000000004</v>
      </c>
      <c r="J462" s="11">
        <v>3.35</v>
      </c>
      <c r="K462" s="11">
        <v>0.61</v>
      </c>
      <c r="L462" s="11">
        <v>11.3</v>
      </c>
      <c r="M462" s="64">
        <v>6</v>
      </c>
    </row>
    <row r="463" spans="1:13" hidden="1" x14ac:dyDescent="0.25">
      <c r="A463" s="63">
        <v>462</v>
      </c>
      <c r="B463" s="11">
        <v>8.3000000000000007</v>
      </c>
      <c r="C463" s="11">
        <v>0.61499999999999999</v>
      </c>
      <c r="D463" s="11">
        <v>0.22</v>
      </c>
      <c r="E463" s="11">
        <v>2.6</v>
      </c>
      <c r="F463" s="11">
        <v>8.6999999999999994E-2</v>
      </c>
      <c r="G463" s="11">
        <v>6</v>
      </c>
      <c r="H463" s="11">
        <v>19</v>
      </c>
      <c r="I463" s="11">
        <v>0.99819999999999998</v>
      </c>
      <c r="J463" s="11">
        <v>3.26</v>
      </c>
      <c r="K463" s="11">
        <v>0.61</v>
      </c>
      <c r="L463" s="11">
        <v>9.3000000000000007</v>
      </c>
      <c r="M463" s="64">
        <v>5</v>
      </c>
    </row>
    <row r="464" spans="1:13" hidden="1" x14ac:dyDescent="0.25">
      <c r="A464" s="63">
        <v>463</v>
      </c>
      <c r="B464" s="11">
        <v>11</v>
      </c>
      <c r="C464" s="11">
        <v>0.26</v>
      </c>
      <c r="D464" s="11">
        <v>0.68</v>
      </c>
      <c r="E464" s="11">
        <v>2.5499999999999998</v>
      </c>
      <c r="F464" s="11">
        <v>8.5000000000000006E-2</v>
      </c>
      <c r="G464" s="11">
        <v>10</v>
      </c>
      <c r="H464" s="11">
        <v>25</v>
      </c>
      <c r="I464" s="11">
        <v>0.997</v>
      </c>
      <c r="J464" s="11">
        <v>3.18</v>
      </c>
      <c r="K464" s="11">
        <v>0.61</v>
      </c>
      <c r="L464" s="11">
        <v>11.8</v>
      </c>
      <c r="M464" s="64">
        <v>5</v>
      </c>
    </row>
    <row r="465" spans="1:13" hidden="1" x14ac:dyDescent="0.25">
      <c r="A465" s="63">
        <v>464</v>
      </c>
      <c r="B465" s="11">
        <v>8.1</v>
      </c>
      <c r="C465" s="11">
        <v>0.66</v>
      </c>
      <c r="D465" s="11">
        <v>0.7</v>
      </c>
      <c r="E465" s="11">
        <v>2.2000000000000002</v>
      </c>
      <c r="F465" s="11">
        <v>9.8000000000000004E-2</v>
      </c>
      <c r="G465" s="11">
        <v>25</v>
      </c>
      <c r="H465" s="11">
        <v>129</v>
      </c>
      <c r="I465" s="11">
        <v>0.99719999999999998</v>
      </c>
      <c r="J465" s="11">
        <v>3.08</v>
      </c>
      <c r="K465" s="11">
        <v>0.53</v>
      </c>
      <c r="L465" s="11">
        <v>9</v>
      </c>
      <c r="M465" s="64">
        <v>5</v>
      </c>
    </row>
    <row r="466" spans="1:13" x14ac:dyDescent="0.25">
      <c r="A466" s="63">
        <v>465</v>
      </c>
      <c r="B466" s="11">
        <v>11.5</v>
      </c>
      <c r="C466" s="11">
        <v>0.315</v>
      </c>
      <c r="D466" s="11">
        <v>0.54</v>
      </c>
      <c r="E466" s="11">
        <v>2.1</v>
      </c>
      <c r="F466" s="11">
        <v>8.4000000000000005E-2</v>
      </c>
      <c r="G466" s="11">
        <v>5</v>
      </c>
      <c r="H466" s="11">
        <v>15</v>
      </c>
      <c r="I466" s="11">
        <v>0.99870000000000003</v>
      </c>
      <c r="J466" s="11">
        <v>2.98</v>
      </c>
      <c r="K466" s="11">
        <v>0.7</v>
      </c>
      <c r="L466" s="11">
        <v>9.1999999999999993</v>
      </c>
      <c r="M466" s="64">
        <v>6</v>
      </c>
    </row>
    <row r="467" spans="1:13" hidden="1" x14ac:dyDescent="0.25">
      <c r="A467" s="63">
        <v>466</v>
      </c>
      <c r="B467" s="11">
        <v>10</v>
      </c>
      <c r="C467" s="11">
        <v>0.28999999999999998</v>
      </c>
      <c r="D467" s="11">
        <v>0.4</v>
      </c>
      <c r="E467" s="11">
        <v>2.9</v>
      </c>
      <c r="F467" s="11">
        <v>9.8000000000000004E-2</v>
      </c>
      <c r="G467" s="11">
        <v>10</v>
      </c>
      <c r="H467" s="11">
        <v>26</v>
      </c>
      <c r="I467" s="11">
        <v>1.0005999999999999</v>
      </c>
      <c r="J467" s="11">
        <v>3.48</v>
      </c>
      <c r="K467" s="11">
        <v>0.91</v>
      </c>
      <c r="L467" s="11">
        <v>9.6999999999999993</v>
      </c>
      <c r="M467" s="64">
        <v>5</v>
      </c>
    </row>
    <row r="468" spans="1:13" x14ac:dyDescent="0.25">
      <c r="A468" s="63">
        <v>467</v>
      </c>
      <c r="B468" s="11">
        <v>10.3</v>
      </c>
      <c r="C468" s="11">
        <v>0.5</v>
      </c>
      <c r="D468" s="11">
        <v>0.42</v>
      </c>
      <c r="E468" s="11">
        <v>2</v>
      </c>
      <c r="F468" s="11">
        <v>6.9000000000000006E-2</v>
      </c>
      <c r="G468" s="11">
        <v>21</v>
      </c>
      <c r="H468" s="11">
        <v>51</v>
      </c>
      <c r="I468" s="11">
        <v>0.99819999999999998</v>
      </c>
      <c r="J468" s="11">
        <v>3.16</v>
      </c>
      <c r="K468" s="11">
        <v>0.72</v>
      </c>
      <c r="L468" s="11">
        <v>11.5</v>
      </c>
      <c r="M468" s="64">
        <v>6</v>
      </c>
    </row>
    <row r="469" spans="1:13" x14ac:dyDescent="0.25">
      <c r="A469" s="63">
        <v>468</v>
      </c>
      <c r="B469" s="11">
        <v>8.8000000000000007</v>
      </c>
      <c r="C469" s="11">
        <v>0.46</v>
      </c>
      <c r="D469" s="11">
        <v>0.45</v>
      </c>
      <c r="E469" s="11">
        <v>2.6</v>
      </c>
      <c r="F469" s="11">
        <v>6.5000000000000002E-2</v>
      </c>
      <c r="G469" s="11">
        <v>7</v>
      </c>
      <c r="H469" s="11">
        <v>18</v>
      </c>
      <c r="I469" s="11">
        <v>0.99470000000000003</v>
      </c>
      <c r="J469" s="11">
        <v>3.32</v>
      </c>
      <c r="K469" s="11">
        <v>0.79</v>
      </c>
      <c r="L469" s="11">
        <v>14</v>
      </c>
      <c r="M469" s="64">
        <v>6</v>
      </c>
    </row>
    <row r="470" spans="1:13" x14ac:dyDescent="0.25">
      <c r="A470" s="63">
        <v>469</v>
      </c>
      <c r="B470" s="11">
        <v>11.4</v>
      </c>
      <c r="C470" s="11">
        <v>0.36</v>
      </c>
      <c r="D470" s="11">
        <v>0.69</v>
      </c>
      <c r="E470" s="11">
        <v>2.1</v>
      </c>
      <c r="F470" s="11">
        <v>0.09</v>
      </c>
      <c r="G470" s="11">
        <v>6</v>
      </c>
      <c r="H470" s="11">
        <v>21</v>
      </c>
      <c r="I470" s="11">
        <v>1</v>
      </c>
      <c r="J470" s="11">
        <v>3.17</v>
      </c>
      <c r="K470" s="11">
        <v>0.62</v>
      </c>
      <c r="L470" s="11">
        <v>9.1999999999999993</v>
      </c>
      <c r="M470" s="64">
        <v>6</v>
      </c>
    </row>
    <row r="471" spans="1:13" hidden="1" x14ac:dyDescent="0.25">
      <c r="A471" s="63">
        <v>470</v>
      </c>
      <c r="B471" s="11">
        <v>8.6999999999999993</v>
      </c>
      <c r="C471" s="11">
        <v>0.82</v>
      </c>
      <c r="D471" s="11">
        <v>0.02</v>
      </c>
      <c r="E471" s="11">
        <v>1.2</v>
      </c>
      <c r="F471" s="11">
        <v>7.0000000000000007E-2</v>
      </c>
      <c r="G471" s="11">
        <v>36</v>
      </c>
      <c r="H471" s="11">
        <v>48</v>
      </c>
      <c r="I471" s="11">
        <v>0.99519999999999997</v>
      </c>
      <c r="J471" s="11">
        <v>3.2</v>
      </c>
      <c r="K471" s="11">
        <v>0.57999999999999996</v>
      </c>
      <c r="L471" s="11">
        <v>9.8000000000000007</v>
      </c>
      <c r="M471" s="64">
        <v>5</v>
      </c>
    </row>
    <row r="472" spans="1:13" hidden="1" x14ac:dyDescent="0.25">
      <c r="A472" s="63">
        <v>471</v>
      </c>
      <c r="B472" s="11">
        <v>13</v>
      </c>
      <c r="C472" s="11">
        <v>0.32</v>
      </c>
      <c r="D472" s="11">
        <v>0.65</v>
      </c>
      <c r="E472" s="11">
        <v>2.6</v>
      </c>
      <c r="F472" s="11">
        <v>9.2999999999999999E-2</v>
      </c>
      <c r="G472" s="11">
        <v>15</v>
      </c>
      <c r="H472" s="11">
        <v>47</v>
      </c>
      <c r="I472" s="11">
        <v>0.99960000000000004</v>
      </c>
      <c r="J472" s="11">
        <v>3.05</v>
      </c>
      <c r="K472" s="11">
        <v>0.61</v>
      </c>
      <c r="L472" s="11">
        <v>10.6</v>
      </c>
      <c r="M472" s="64">
        <v>5</v>
      </c>
    </row>
    <row r="473" spans="1:13" x14ac:dyDescent="0.25">
      <c r="A473" s="63">
        <v>472</v>
      </c>
      <c r="B473" s="11">
        <v>9.6</v>
      </c>
      <c r="C473" s="11">
        <v>0.54</v>
      </c>
      <c r="D473" s="11">
        <v>0.42</v>
      </c>
      <c r="E473" s="11">
        <v>2.4</v>
      </c>
      <c r="F473" s="11">
        <v>8.1000000000000003E-2</v>
      </c>
      <c r="G473" s="11">
        <v>25</v>
      </c>
      <c r="H473" s="11">
        <v>52</v>
      </c>
      <c r="I473" s="11">
        <v>0.997</v>
      </c>
      <c r="J473" s="11">
        <v>3.2</v>
      </c>
      <c r="K473" s="11">
        <v>0.71</v>
      </c>
      <c r="L473" s="11">
        <v>11.4</v>
      </c>
      <c r="M473" s="64">
        <v>6</v>
      </c>
    </row>
    <row r="474" spans="1:13" x14ac:dyDescent="0.25">
      <c r="A474" s="63">
        <v>473</v>
      </c>
      <c r="B474" s="11">
        <v>12.5</v>
      </c>
      <c r="C474" s="11">
        <v>0.37</v>
      </c>
      <c r="D474" s="11">
        <v>0.55000000000000004</v>
      </c>
      <c r="E474" s="11">
        <v>2.6</v>
      </c>
      <c r="F474" s="11">
        <v>8.3000000000000004E-2</v>
      </c>
      <c r="G474" s="11">
        <v>25</v>
      </c>
      <c r="H474" s="11">
        <v>68</v>
      </c>
      <c r="I474" s="11">
        <v>0.99950000000000006</v>
      </c>
      <c r="J474" s="11">
        <v>3.15</v>
      </c>
      <c r="K474" s="11">
        <v>0.82</v>
      </c>
      <c r="L474" s="11">
        <v>10.4</v>
      </c>
      <c r="M474" s="64">
        <v>6</v>
      </c>
    </row>
    <row r="475" spans="1:13" hidden="1" x14ac:dyDescent="0.25">
      <c r="A475" s="63">
        <v>474</v>
      </c>
      <c r="B475" s="11">
        <v>9.9</v>
      </c>
      <c r="C475" s="11">
        <v>0.35</v>
      </c>
      <c r="D475" s="11">
        <v>0.55000000000000004</v>
      </c>
      <c r="E475" s="11">
        <v>2.1</v>
      </c>
      <c r="F475" s="11">
        <v>6.2E-2</v>
      </c>
      <c r="G475" s="11">
        <v>5</v>
      </c>
      <c r="H475" s="11">
        <v>14</v>
      </c>
      <c r="I475" s="11">
        <v>0.99709999999999999</v>
      </c>
      <c r="J475" s="11">
        <v>3.26</v>
      </c>
      <c r="K475" s="11">
        <v>0.79</v>
      </c>
      <c r="L475" s="11">
        <v>10.6</v>
      </c>
      <c r="M475" s="64">
        <v>5</v>
      </c>
    </row>
    <row r="476" spans="1:13" x14ac:dyDescent="0.25">
      <c r="A476" s="63">
        <v>475</v>
      </c>
      <c r="B476" s="11">
        <v>10.5</v>
      </c>
      <c r="C476" s="11">
        <v>0.28000000000000003</v>
      </c>
      <c r="D476" s="11">
        <v>0.51</v>
      </c>
      <c r="E476" s="11">
        <v>1.7</v>
      </c>
      <c r="F476" s="11">
        <v>0.08</v>
      </c>
      <c r="G476" s="11">
        <v>10</v>
      </c>
      <c r="H476" s="11">
        <v>24</v>
      </c>
      <c r="I476" s="11">
        <v>0.99819999999999998</v>
      </c>
      <c r="J476" s="11">
        <v>3.2</v>
      </c>
      <c r="K476" s="11">
        <v>0.89</v>
      </c>
      <c r="L476" s="11">
        <v>9.4</v>
      </c>
      <c r="M476" s="64">
        <v>6</v>
      </c>
    </row>
    <row r="477" spans="1:13" hidden="1" x14ac:dyDescent="0.25">
      <c r="A477" s="63">
        <v>476</v>
      </c>
      <c r="B477" s="11">
        <v>9.6</v>
      </c>
      <c r="C477" s="11">
        <v>0.68</v>
      </c>
      <c r="D477" s="11">
        <v>0.24</v>
      </c>
      <c r="E477" s="11">
        <v>2.2000000000000002</v>
      </c>
      <c r="F477" s="11">
        <v>8.6999999999999994E-2</v>
      </c>
      <c r="G477" s="11">
        <v>5</v>
      </c>
      <c r="H477" s="11">
        <v>28</v>
      </c>
      <c r="I477" s="11">
        <v>0.99880000000000002</v>
      </c>
      <c r="J477" s="11">
        <v>3.14</v>
      </c>
      <c r="K477" s="11">
        <v>0.6</v>
      </c>
      <c r="L477" s="11">
        <v>10.199999999999999</v>
      </c>
      <c r="M477" s="64">
        <v>5</v>
      </c>
    </row>
    <row r="478" spans="1:13" hidden="1" x14ac:dyDescent="0.25">
      <c r="A478" s="63">
        <v>477</v>
      </c>
      <c r="B478" s="11">
        <v>9.3000000000000007</v>
      </c>
      <c r="C478" s="11">
        <v>0.27</v>
      </c>
      <c r="D478" s="11">
        <v>0.41</v>
      </c>
      <c r="E478" s="11">
        <v>2</v>
      </c>
      <c r="F478" s="11">
        <v>9.0999999999999998E-2</v>
      </c>
      <c r="G478" s="11">
        <v>6</v>
      </c>
      <c r="H478" s="11">
        <v>16</v>
      </c>
      <c r="I478" s="11">
        <v>0.998</v>
      </c>
      <c r="J478" s="11">
        <v>3.28</v>
      </c>
      <c r="K478" s="11">
        <v>0.7</v>
      </c>
      <c r="L478" s="11">
        <v>9.6999999999999993</v>
      </c>
      <c r="M478" s="64">
        <v>5</v>
      </c>
    </row>
    <row r="479" spans="1:13" x14ac:dyDescent="0.25">
      <c r="A479" s="63">
        <v>478</v>
      </c>
      <c r="B479" s="11">
        <v>10.4</v>
      </c>
      <c r="C479" s="11">
        <v>0.24</v>
      </c>
      <c r="D479" s="11">
        <v>0.49</v>
      </c>
      <c r="E479" s="11">
        <v>1.8</v>
      </c>
      <c r="F479" s="11">
        <v>7.4999999999999997E-2</v>
      </c>
      <c r="G479" s="11">
        <v>6</v>
      </c>
      <c r="H479" s="11">
        <v>20</v>
      </c>
      <c r="I479" s="11">
        <v>0.99770000000000003</v>
      </c>
      <c r="J479" s="11">
        <v>3.18</v>
      </c>
      <c r="K479" s="11">
        <v>1.06</v>
      </c>
      <c r="L479" s="11">
        <v>11</v>
      </c>
      <c r="M479" s="64">
        <v>6</v>
      </c>
    </row>
    <row r="480" spans="1:13" hidden="1" x14ac:dyDescent="0.25">
      <c r="A480" s="63">
        <v>479</v>
      </c>
      <c r="B480" s="11">
        <v>9.6</v>
      </c>
      <c r="C480" s="11">
        <v>0.68</v>
      </c>
      <c r="D480" s="11">
        <v>0.24</v>
      </c>
      <c r="E480" s="11">
        <v>2.2000000000000002</v>
      </c>
      <c r="F480" s="11">
        <v>8.6999999999999994E-2</v>
      </c>
      <c r="G480" s="11">
        <v>5</v>
      </c>
      <c r="H480" s="11">
        <v>28</v>
      </c>
      <c r="I480" s="11">
        <v>0.99880000000000002</v>
      </c>
      <c r="J480" s="11">
        <v>3.14</v>
      </c>
      <c r="K480" s="11">
        <v>0.6</v>
      </c>
      <c r="L480" s="11">
        <v>10.199999999999999</v>
      </c>
      <c r="M480" s="64">
        <v>5</v>
      </c>
    </row>
    <row r="481" spans="1:13" x14ac:dyDescent="0.25">
      <c r="A481" s="63">
        <v>480</v>
      </c>
      <c r="B481" s="11">
        <v>9.4</v>
      </c>
      <c r="C481" s="11">
        <v>0.68500000000000005</v>
      </c>
      <c r="D481" s="11">
        <v>0.11</v>
      </c>
      <c r="E481" s="11">
        <v>2.7</v>
      </c>
      <c r="F481" s="11">
        <v>7.6999999999999999E-2</v>
      </c>
      <c r="G481" s="11">
        <v>6</v>
      </c>
      <c r="H481" s="11">
        <v>31</v>
      </c>
      <c r="I481" s="11">
        <v>0.99839999999999995</v>
      </c>
      <c r="J481" s="11">
        <v>3.19</v>
      </c>
      <c r="K481" s="11">
        <v>0.7</v>
      </c>
      <c r="L481" s="11">
        <v>10.1</v>
      </c>
      <c r="M481" s="64">
        <v>6</v>
      </c>
    </row>
    <row r="482" spans="1:13" hidden="1" x14ac:dyDescent="0.25">
      <c r="A482" s="63">
        <v>481</v>
      </c>
      <c r="B482" s="11">
        <v>10.6</v>
      </c>
      <c r="C482" s="11">
        <v>0.28000000000000003</v>
      </c>
      <c r="D482" s="11">
        <v>0.39</v>
      </c>
      <c r="E482" s="11">
        <v>15.5</v>
      </c>
      <c r="F482" s="11">
        <v>6.9000000000000006E-2</v>
      </c>
      <c r="G482" s="11">
        <v>6</v>
      </c>
      <c r="H482" s="11">
        <v>23</v>
      </c>
      <c r="I482" s="11">
        <v>1.0025999999999999</v>
      </c>
      <c r="J482" s="11">
        <v>3.12</v>
      </c>
      <c r="K482" s="11">
        <v>0.66</v>
      </c>
      <c r="L482" s="11">
        <v>9.1999999999999993</v>
      </c>
      <c r="M482" s="64">
        <v>5</v>
      </c>
    </row>
    <row r="483" spans="1:13" x14ac:dyDescent="0.25">
      <c r="A483" s="63">
        <v>482</v>
      </c>
      <c r="B483" s="11">
        <v>9.4</v>
      </c>
      <c r="C483" s="11">
        <v>0.3</v>
      </c>
      <c r="D483" s="11">
        <v>0.56000000000000005</v>
      </c>
      <c r="E483" s="11">
        <v>2.8</v>
      </c>
      <c r="F483" s="11">
        <v>0.08</v>
      </c>
      <c r="G483" s="11">
        <v>6</v>
      </c>
      <c r="H483" s="11">
        <v>17</v>
      </c>
      <c r="I483" s="11">
        <v>0.99639999999999995</v>
      </c>
      <c r="J483" s="11">
        <v>3.15</v>
      </c>
      <c r="K483" s="11">
        <v>0.92</v>
      </c>
      <c r="L483" s="11">
        <v>11.7</v>
      </c>
      <c r="M483" s="64">
        <v>8</v>
      </c>
    </row>
    <row r="484" spans="1:13" hidden="1" x14ac:dyDescent="0.25">
      <c r="A484" s="63">
        <v>483</v>
      </c>
      <c r="B484" s="11">
        <v>10.6</v>
      </c>
      <c r="C484" s="11">
        <v>0.36</v>
      </c>
      <c r="D484" s="11">
        <v>0.59</v>
      </c>
      <c r="E484" s="11">
        <v>2.2000000000000002</v>
      </c>
      <c r="F484" s="11">
        <v>0.152</v>
      </c>
      <c r="G484" s="11">
        <v>6</v>
      </c>
      <c r="H484" s="11">
        <v>18</v>
      </c>
      <c r="I484" s="11">
        <v>0.99860000000000004</v>
      </c>
      <c r="J484" s="11">
        <v>3.04</v>
      </c>
      <c r="K484" s="11">
        <v>1.05</v>
      </c>
      <c r="L484" s="11">
        <v>9.4</v>
      </c>
      <c r="M484" s="64">
        <v>5</v>
      </c>
    </row>
    <row r="485" spans="1:13" hidden="1" x14ac:dyDescent="0.25">
      <c r="A485" s="63">
        <v>484</v>
      </c>
      <c r="B485" s="11">
        <v>10.6</v>
      </c>
      <c r="C485" s="11">
        <v>0.36</v>
      </c>
      <c r="D485" s="11">
        <v>0.6</v>
      </c>
      <c r="E485" s="11">
        <v>2.2000000000000002</v>
      </c>
      <c r="F485" s="11">
        <v>0.152</v>
      </c>
      <c r="G485" s="11">
        <v>7</v>
      </c>
      <c r="H485" s="11">
        <v>18</v>
      </c>
      <c r="I485" s="11">
        <v>0.99860000000000004</v>
      </c>
      <c r="J485" s="11">
        <v>3.04</v>
      </c>
      <c r="K485" s="11">
        <v>1.06</v>
      </c>
      <c r="L485" s="11">
        <v>9.4</v>
      </c>
      <c r="M485" s="64">
        <v>5</v>
      </c>
    </row>
    <row r="486" spans="1:13" x14ac:dyDescent="0.25">
      <c r="A486" s="63">
        <v>485</v>
      </c>
      <c r="B486" s="11">
        <v>10.6</v>
      </c>
      <c r="C486" s="11">
        <v>0.44</v>
      </c>
      <c r="D486" s="11">
        <v>0.68</v>
      </c>
      <c r="E486" s="11">
        <v>4.0999999999999996</v>
      </c>
      <c r="F486" s="11">
        <v>0.114</v>
      </c>
      <c r="G486" s="11">
        <v>6</v>
      </c>
      <c r="H486" s="11">
        <v>24</v>
      </c>
      <c r="I486" s="11">
        <v>0.997</v>
      </c>
      <c r="J486" s="11">
        <v>3.06</v>
      </c>
      <c r="K486" s="11">
        <v>0.66</v>
      </c>
      <c r="L486" s="11">
        <v>13.4</v>
      </c>
      <c r="M486" s="64">
        <v>6</v>
      </c>
    </row>
    <row r="487" spans="1:13" hidden="1" x14ac:dyDescent="0.25">
      <c r="A487" s="63">
        <v>486</v>
      </c>
      <c r="B487" s="11">
        <v>10.199999999999999</v>
      </c>
      <c r="C487" s="11">
        <v>0.67</v>
      </c>
      <c r="D487" s="11">
        <v>0.39</v>
      </c>
      <c r="E487" s="11">
        <v>1.9</v>
      </c>
      <c r="F487" s="11">
        <v>5.3999999999999999E-2</v>
      </c>
      <c r="G487" s="11">
        <v>6</v>
      </c>
      <c r="H487" s="11">
        <v>17</v>
      </c>
      <c r="I487" s="11">
        <v>0.99760000000000004</v>
      </c>
      <c r="J487" s="11">
        <v>3.17</v>
      </c>
      <c r="K487" s="11">
        <v>0.47</v>
      </c>
      <c r="L487" s="11">
        <v>10</v>
      </c>
      <c r="M487" s="64">
        <v>5</v>
      </c>
    </row>
    <row r="488" spans="1:13" hidden="1" x14ac:dyDescent="0.25">
      <c r="A488" s="63">
        <v>487</v>
      </c>
      <c r="B488" s="11">
        <v>10.199999999999999</v>
      </c>
      <c r="C488" s="11">
        <v>0.67</v>
      </c>
      <c r="D488" s="11">
        <v>0.39</v>
      </c>
      <c r="E488" s="11">
        <v>1.9</v>
      </c>
      <c r="F488" s="11">
        <v>5.3999999999999999E-2</v>
      </c>
      <c r="G488" s="11">
        <v>6</v>
      </c>
      <c r="H488" s="11">
        <v>17</v>
      </c>
      <c r="I488" s="11">
        <v>0.99760000000000004</v>
      </c>
      <c r="J488" s="11">
        <v>3.17</v>
      </c>
      <c r="K488" s="11">
        <v>0.47</v>
      </c>
      <c r="L488" s="11">
        <v>10</v>
      </c>
      <c r="M488" s="64">
        <v>5</v>
      </c>
    </row>
    <row r="489" spans="1:13" x14ac:dyDescent="0.25">
      <c r="A489" s="63">
        <v>488</v>
      </c>
      <c r="B489" s="11">
        <v>10.199999999999999</v>
      </c>
      <c r="C489" s="11">
        <v>0.64500000000000002</v>
      </c>
      <c r="D489" s="11">
        <v>0.36</v>
      </c>
      <c r="E489" s="11">
        <v>1.8</v>
      </c>
      <c r="F489" s="11">
        <v>5.2999999999999999E-2</v>
      </c>
      <c r="G489" s="11">
        <v>5</v>
      </c>
      <c r="H489" s="11">
        <v>14</v>
      </c>
      <c r="I489" s="11">
        <v>0.99819999999999998</v>
      </c>
      <c r="J489" s="11">
        <v>3.17</v>
      </c>
      <c r="K489" s="11">
        <v>0.42</v>
      </c>
      <c r="L489" s="11">
        <v>10</v>
      </c>
      <c r="M489" s="64">
        <v>6</v>
      </c>
    </row>
    <row r="490" spans="1:13" x14ac:dyDescent="0.25">
      <c r="A490" s="63">
        <v>489</v>
      </c>
      <c r="B490" s="11">
        <v>11.6</v>
      </c>
      <c r="C490" s="11">
        <v>0.32</v>
      </c>
      <c r="D490" s="11">
        <v>0.55000000000000004</v>
      </c>
      <c r="E490" s="11">
        <v>2.8</v>
      </c>
      <c r="F490" s="11">
        <v>8.1000000000000003E-2</v>
      </c>
      <c r="G490" s="11">
        <v>35</v>
      </c>
      <c r="H490" s="11">
        <v>67</v>
      </c>
      <c r="I490" s="11">
        <v>1.0002</v>
      </c>
      <c r="J490" s="11">
        <v>3.32</v>
      </c>
      <c r="K490" s="11">
        <v>0.92</v>
      </c>
      <c r="L490" s="11">
        <v>10.8</v>
      </c>
      <c r="M490" s="64">
        <v>7</v>
      </c>
    </row>
    <row r="491" spans="1:13" x14ac:dyDescent="0.25">
      <c r="A491" s="63">
        <v>490</v>
      </c>
      <c r="B491" s="11">
        <v>9.3000000000000007</v>
      </c>
      <c r="C491" s="11">
        <v>0.39</v>
      </c>
      <c r="D491" s="11">
        <v>0.4</v>
      </c>
      <c r="E491" s="11">
        <v>2.6</v>
      </c>
      <c r="F491" s="11">
        <v>7.2999999999999995E-2</v>
      </c>
      <c r="G491" s="11">
        <v>10</v>
      </c>
      <c r="H491" s="11">
        <v>26</v>
      </c>
      <c r="I491" s="11">
        <v>0.99839999999999995</v>
      </c>
      <c r="J491" s="11">
        <v>3.34</v>
      </c>
      <c r="K491" s="11">
        <v>0.75</v>
      </c>
      <c r="L491" s="11">
        <v>10.199999999999999</v>
      </c>
      <c r="M491" s="64">
        <v>6</v>
      </c>
    </row>
    <row r="492" spans="1:13" x14ac:dyDescent="0.25">
      <c r="A492" s="63">
        <v>491</v>
      </c>
      <c r="B492" s="11">
        <v>9.3000000000000007</v>
      </c>
      <c r="C492" s="11">
        <v>0.77500000000000002</v>
      </c>
      <c r="D492" s="11">
        <v>0.27</v>
      </c>
      <c r="E492" s="11">
        <v>2.8</v>
      </c>
      <c r="F492" s="11">
        <v>7.8E-2</v>
      </c>
      <c r="G492" s="11">
        <v>24</v>
      </c>
      <c r="H492" s="11">
        <v>56</v>
      </c>
      <c r="I492" s="11">
        <v>0.99839999999999995</v>
      </c>
      <c r="J492" s="11">
        <v>3.31</v>
      </c>
      <c r="K492" s="11">
        <v>0.67</v>
      </c>
      <c r="L492" s="11">
        <v>10.6</v>
      </c>
      <c r="M492" s="64">
        <v>6</v>
      </c>
    </row>
    <row r="493" spans="1:13" x14ac:dyDescent="0.25">
      <c r="A493" s="63">
        <v>492</v>
      </c>
      <c r="B493" s="11">
        <v>9.1999999999999993</v>
      </c>
      <c r="C493" s="11">
        <v>0.41</v>
      </c>
      <c r="D493" s="11">
        <v>0.5</v>
      </c>
      <c r="E493" s="11">
        <v>2.5</v>
      </c>
      <c r="F493" s="11">
        <v>5.5E-2</v>
      </c>
      <c r="G493" s="11">
        <v>12</v>
      </c>
      <c r="H493" s="11">
        <v>25</v>
      </c>
      <c r="I493" s="11">
        <v>0.99519999999999997</v>
      </c>
      <c r="J493" s="11">
        <v>3.34</v>
      </c>
      <c r="K493" s="11">
        <v>0.79</v>
      </c>
      <c r="L493" s="11">
        <v>13.3</v>
      </c>
      <c r="M493" s="64">
        <v>7</v>
      </c>
    </row>
    <row r="494" spans="1:13" x14ac:dyDescent="0.25">
      <c r="A494" s="63">
        <v>493</v>
      </c>
      <c r="B494" s="11">
        <v>8.9</v>
      </c>
      <c r="C494" s="11">
        <v>0.4</v>
      </c>
      <c r="D494" s="11">
        <v>0.51</v>
      </c>
      <c r="E494" s="11">
        <v>2.6</v>
      </c>
      <c r="F494" s="11">
        <v>5.1999999999999998E-2</v>
      </c>
      <c r="G494" s="11">
        <v>13</v>
      </c>
      <c r="H494" s="11">
        <v>27</v>
      </c>
      <c r="I494" s="11">
        <v>0.995</v>
      </c>
      <c r="J494" s="11">
        <v>3.32</v>
      </c>
      <c r="K494" s="11">
        <v>0.9</v>
      </c>
      <c r="L494" s="11">
        <v>13.4</v>
      </c>
      <c r="M494" s="64">
        <v>7</v>
      </c>
    </row>
    <row r="495" spans="1:13" x14ac:dyDescent="0.25">
      <c r="A495" s="63">
        <v>494</v>
      </c>
      <c r="B495" s="11">
        <v>8.6999999999999993</v>
      </c>
      <c r="C495" s="11">
        <v>0.69</v>
      </c>
      <c r="D495" s="11">
        <v>0.31</v>
      </c>
      <c r="E495" s="11">
        <v>3</v>
      </c>
      <c r="F495" s="11">
        <v>8.5999999999999993E-2</v>
      </c>
      <c r="G495" s="11">
        <v>23</v>
      </c>
      <c r="H495" s="11">
        <v>81</v>
      </c>
      <c r="I495" s="11">
        <v>1.0002</v>
      </c>
      <c r="J495" s="11">
        <v>3.48</v>
      </c>
      <c r="K495" s="11">
        <v>0.74</v>
      </c>
      <c r="L495" s="11">
        <v>11.6</v>
      </c>
      <c r="M495" s="64">
        <v>6</v>
      </c>
    </row>
    <row r="496" spans="1:13" x14ac:dyDescent="0.25">
      <c r="A496" s="63">
        <v>495</v>
      </c>
      <c r="B496" s="11">
        <v>6.5</v>
      </c>
      <c r="C496" s="11">
        <v>0.39</v>
      </c>
      <c r="D496" s="11">
        <v>0.23</v>
      </c>
      <c r="E496" s="11">
        <v>8.3000000000000007</v>
      </c>
      <c r="F496" s="11">
        <v>5.0999999999999997E-2</v>
      </c>
      <c r="G496" s="11">
        <v>28</v>
      </c>
      <c r="H496" s="11">
        <v>91</v>
      </c>
      <c r="I496" s="11">
        <v>0.99519999999999997</v>
      </c>
      <c r="J496" s="11">
        <v>3.44</v>
      </c>
      <c r="K496" s="11">
        <v>0.55000000000000004</v>
      </c>
      <c r="L496" s="11">
        <v>12.1</v>
      </c>
      <c r="M496" s="64">
        <v>6</v>
      </c>
    </row>
    <row r="497" spans="1:13" x14ac:dyDescent="0.25">
      <c r="A497" s="63">
        <v>496</v>
      </c>
      <c r="B497" s="11">
        <v>10.7</v>
      </c>
      <c r="C497" s="11">
        <v>0.35</v>
      </c>
      <c r="D497" s="11">
        <v>0.53</v>
      </c>
      <c r="E497" s="11">
        <v>2.6</v>
      </c>
      <c r="F497" s="11">
        <v>7.0000000000000007E-2</v>
      </c>
      <c r="G497" s="11">
        <v>5</v>
      </c>
      <c r="H497" s="11">
        <v>16</v>
      </c>
      <c r="I497" s="11">
        <v>0.99719999999999998</v>
      </c>
      <c r="J497" s="11">
        <v>3.15</v>
      </c>
      <c r="K497" s="11">
        <v>0.65</v>
      </c>
      <c r="L497" s="11">
        <v>11</v>
      </c>
      <c r="M497" s="64">
        <v>8</v>
      </c>
    </row>
    <row r="498" spans="1:13" x14ac:dyDescent="0.25">
      <c r="A498" s="63">
        <v>497</v>
      </c>
      <c r="B498" s="11">
        <v>7.8</v>
      </c>
      <c r="C498" s="11">
        <v>0.52</v>
      </c>
      <c r="D498" s="11">
        <v>0.25</v>
      </c>
      <c r="E498" s="11">
        <v>1.9</v>
      </c>
      <c r="F498" s="11">
        <v>8.1000000000000003E-2</v>
      </c>
      <c r="G498" s="11">
        <v>14</v>
      </c>
      <c r="H498" s="11">
        <v>38</v>
      </c>
      <c r="I498" s="11">
        <v>0.99839999999999995</v>
      </c>
      <c r="J498" s="11">
        <v>3.43</v>
      </c>
      <c r="K498" s="11">
        <v>0.65</v>
      </c>
      <c r="L498" s="11">
        <v>9</v>
      </c>
      <c r="M498" s="64">
        <v>6</v>
      </c>
    </row>
    <row r="499" spans="1:13" hidden="1" x14ac:dyDescent="0.25">
      <c r="A499" s="63">
        <v>498</v>
      </c>
      <c r="B499" s="11">
        <v>7.2</v>
      </c>
      <c r="C499" s="11">
        <v>0.34</v>
      </c>
      <c r="D499" s="11">
        <v>0.32</v>
      </c>
      <c r="E499" s="11">
        <v>2.5</v>
      </c>
      <c r="F499" s="11">
        <v>0.09</v>
      </c>
      <c r="G499" s="11">
        <v>43</v>
      </c>
      <c r="H499" s="11">
        <v>113</v>
      </c>
      <c r="I499" s="11">
        <v>0.99660000000000004</v>
      </c>
      <c r="J499" s="11">
        <v>3.32</v>
      </c>
      <c r="K499" s="11">
        <v>0.79</v>
      </c>
      <c r="L499" s="11">
        <v>11.1</v>
      </c>
      <c r="M499" s="64">
        <v>5</v>
      </c>
    </row>
    <row r="500" spans="1:13" x14ac:dyDescent="0.25">
      <c r="A500" s="63">
        <v>499</v>
      </c>
      <c r="B500" s="11">
        <v>10.7</v>
      </c>
      <c r="C500" s="11">
        <v>0.35</v>
      </c>
      <c r="D500" s="11">
        <v>0.53</v>
      </c>
      <c r="E500" s="11">
        <v>2.6</v>
      </c>
      <c r="F500" s="11">
        <v>7.0000000000000007E-2</v>
      </c>
      <c r="G500" s="11">
        <v>5</v>
      </c>
      <c r="H500" s="11">
        <v>16</v>
      </c>
      <c r="I500" s="11">
        <v>0.99719999999999998</v>
      </c>
      <c r="J500" s="11">
        <v>3.15</v>
      </c>
      <c r="K500" s="11">
        <v>0.65</v>
      </c>
      <c r="L500" s="11">
        <v>11</v>
      </c>
      <c r="M500" s="64">
        <v>8</v>
      </c>
    </row>
    <row r="501" spans="1:13" x14ac:dyDescent="0.25">
      <c r="A501" s="63">
        <v>500</v>
      </c>
      <c r="B501" s="11">
        <v>8.6999999999999993</v>
      </c>
      <c r="C501" s="11">
        <v>0.69</v>
      </c>
      <c r="D501" s="11">
        <v>0.31</v>
      </c>
      <c r="E501" s="11">
        <v>3</v>
      </c>
      <c r="F501" s="11">
        <v>8.5999999999999993E-2</v>
      </c>
      <c r="G501" s="11">
        <v>23</v>
      </c>
      <c r="H501" s="11">
        <v>81</v>
      </c>
      <c r="I501" s="11">
        <v>1.0002</v>
      </c>
      <c r="J501" s="11">
        <v>3.48</v>
      </c>
      <c r="K501" s="11">
        <v>0.74</v>
      </c>
      <c r="L501" s="11">
        <v>11.6</v>
      </c>
      <c r="M501" s="64">
        <v>6</v>
      </c>
    </row>
    <row r="502" spans="1:13" x14ac:dyDescent="0.25">
      <c r="A502" s="63">
        <v>501</v>
      </c>
      <c r="B502" s="11">
        <v>7.8</v>
      </c>
      <c r="C502" s="11">
        <v>0.52</v>
      </c>
      <c r="D502" s="11">
        <v>0.25</v>
      </c>
      <c r="E502" s="11">
        <v>1.9</v>
      </c>
      <c r="F502" s="11">
        <v>8.1000000000000003E-2</v>
      </c>
      <c r="G502" s="11">
        <v>14</v>
      </c>
      <c r="H502" s="11">
        <v>38</v>
      </c>
      <c r="I502" s="11">
        <v>0.99839999999999995</v>
      </c>
      <c r="J502" s="11">
        <v>3.43</v>
      </c>
      <c r="K502" s="11">
        <v>0.65</v>
      </c>
      <c r="L502" s="11">
        <v>9</v>
      </c>
      <c r="M502" s="64">
        <v>6</v>
      </c>
    </row>
    <row r="503" spans="1:13" x14ac:dyDescent="0.25">
      <c r="A503" s="63">
        <v>502</v>
      </c>
      <c r="B503" s="11">
        <v>10.4</v>
      </c>
      <c r="C503" s="11">
        <v>0.44</v>
      </c>
      <c r="D503" s="11">
        <v>0.73</v>
      </c>
      <c r="E503" s="11">
        <v>6.55</v>
      </c>
      <c r="F503" s="11">
        <v>7.3999999999999996E-2</v>
      </c>
      <c r="G503" s="11">
        <v>38</v>
      </c>
      <c r="H503" s="11">
        <v>76</v>
      </c>
      <c r="I503" s="11">
        <v>0.999</v>
      </c>
      <c r="J503" s="11">
        <v>3.17</v>
      </c>
      <c r="K503" s="11">
        <v>0.85</v>
      </c>
      <c r="L503" s="11">
        <v>12</v>
      </c>
      <c r="M503" s="64">
        <v>7</v>
      </c>
    </row>
    <row r="504" spans="1:13" x14ac:dyDescent="0.25">
      <c r="A504" s="63">
        <v>503</v>
      </c>
      <c r="B504" s="11">
        <v>10.4</v>
      </c>
      <c r="C504" s="11">
        <v>0.44</v>
      </c>
      <c r="D504" s="11">
        <v>0.73</v>
      </c>
      <c r="E504" s="11">
        <v>6.55</v>
      </c>
      <c r="F504" s="11">
        <v>7.3999999999999996E-2</v>
      </c>
      <c r="G504" s="11">
        <v>38</v>
      </c>
      <c r="H504" s="11">
        <v>76</v>
      </c>
      <c r="I504" s="11">
        <v>0.999</v>
      </c>
      <c r="J504" s="11">
        <v>3.17</v>
      </c>
      <c r="K504" s="11">
        <v>0.85</v>
      </c>
      <c r="L504" s="11">
        <v>12</v>
      </c>
      <c r="M504" s="64">
        <v>7</v>
      </c>
    </row>
    <row r="505" spans="1:13" x14ac:dyDescent="0.25">
      <c r="A505" s="63">
        <v>504</v>
      </c>
      <c r="B505" s="11">
        <v>10.5</v>
      </c>
      <c r="C505" s="11">
        <v>0.26</v>
      </c>
      <c r="D505" s="11">
        <v>0.47</v>
      </c>
      <c r="E505" s="11">
        <v>1.9</v>
      </c>
      <c r="F505" s="11">
        <v>7.8E-2</v>
      </c>
      <c r="G505" s="11">
        <v>6</v>
      </c>
      <c r="H505" s="11">
        <v>24</v>
      </c>
      <c r="I505" s="11">
        <v>0.99760000000000004</v>
      </c>
      <c r="J505" s="11">
        <v>3.18</v>
      </c>
      <c r="K505" s="11">
        <v>1.04</v>
      </c>
      <c r="L505" s="11">
        <v>10.9</v>
      </c>
      <c r="M505" s="64">
        <v>7</v>
      </c>
    </row>
    <row r="506" spans="1:13" x14ac:dyDescent="0.25">
      <c r="A506" s="63">
        <v>505</v>
      </c>
      <c r="B506" s="11">
        <v>10.5</v>
      </c>
      <c r="C506" s="11">
        <v>0.24</v>
      </c>
      <c r="D506" s="11">
        <v>0.42</v>
      </c>
      <c r="E506" s="11">
        <v>1.8</v>
      </c>
      <c r="F506" s="11">
        <v>7.6999999999999999E-2</v>
      </c>
      <c r="G506" s="11">
        <v>6</v>
      </c>
      <c r="H506" s="11">
        <v>22</v>
      </c>
      <c r="I506" s="11">
        <v>0.99760000000000004</v>
      </c>
      <c r="J506" s="11">
        <v>3.21</v>
      </c>
      <c r="K506" s="11">
        <v>1.05</v>
      </c>
      <c r="L506" s="11">
        <v>10.8</v>
      </c>
      <c r="M506" s="64">
        <v>7</v>
      </c>
    </row>
    <row r="507" spans="1:13" x14ac:dyDescent="0.25">
      <c r="A507" s="63">
        <v>506</v>
      </c>
      <c r="B507" s="11">
        <v>10.199999999999999</v>
      </c>
      <c r="C507" s="11">
        <v>0.49</v>
      </c>
      <c r="D507" s="11">
        <v>0.63</v>
      </c>
      <c r="E507" s="11">
        <v>2.9</v>
      </c>
      <c r="F507" s="11">
        <v>7.1999999999999995E-2</v>
      </c>
      <c r="G507" s="11">
        <v>10</v>
      </c>
      <c r="H507" s="11">
        <v>26</v>
      </c>
      <c r="I507" s="11">
        <v>0.99680000000000002</v>
      </c>
      <c r="J507" s="11">
        <v>3.16</v>
      </c>
      <c r="K507" s="11">
        <v>0.78</v>
      </c>
      <c r="L507" s="11">
        <v>12.5</v>
      </c>
      <c r="M507" s="64">
        <v>7</v>
      </c>
    </row>
    <row r="508" spans="1:13" x14ac:dyDescent="0.25">
      <c r="A508" s="63">
        <v>507</v>
      </c>
      <c r="B508" s="11">
        <v>10.4</v>
      </c>
      <c r="C508" s="11">
        <v>0.24</v>
      </c>
      <c r="D508" s="11">
        <v>0.46</v>
      </c>
      <c r="E508" s="11">
        <v>1.8</v>
      </c>
      <c r="F508" s="11">
        <v>7.4999999999999997E-2</v>
      </c>
      <c r="G508" s="11">
        <v>6</v>
      </c>
      <c r="H508" s="11">
        <v>21</v>
      </c>
      <c r="I508" s="11">
        <v>0.99760000000000004</v>
      </c>
      <c r="J508" s="11">
        <v>3.25</v>
      </c>
      <c r="K508" s="11">
        <v>1.02</v>
      </c>
      <c r="L508" s="11">
        <v>10.8</v>
      </c>
      <c r="M508" s="64">
        <v>7</v>
      </c>
    </row>
    <row r="509" spans="1:13" x14ac:dyDescent="0.25">
      <c r="A509" s="63">
        <v>508</v>
      </c>
      <c r="B509" s="11">
        <v>11.2</v>
      </c>
      <c r="C509" s="11">
        <v>0.67</v>
      </c>
      <c r="D509" s="11">
        <v>0.55000000000000004</v>
      </c>
      <c r="E509" s="11">
        <v>2.2999999999999998</v>
      </c>
      <c r="F509" s="11">
        <v>8.4000000000000005E-2</v>
      </c>
      <c r="G509" s="11">
        <v>6</v>
      </c>
      <c r="H509" s="11">
        <v>13</v>
      </c>
      <c r="I509" s="11">
        <v>1</v>
      </c>
      <c r="J509" s="11">
        <v>3.17</v>
      </c>
      <c r="K509" s="11">
        <v>0.71</v>
      </c>
      <c r="L509" s="11">
        <v>9.5</v>
      </c>
      <c r="M509" s="64">
        <v>6</v>
      </c>
    </row>
    <row r="510" spans="1:13" x14ac:dyDescent="0.25">
      <c r="A510" s="63">
        <v>509</v>
      </c>
      <c r="B510" s="11">
        <v>10</v>
      </c>
      <c r="C510" s="11">
        <v>0.59</v>
      </c>
      <c r="D510" s="11">
        <v>0.31</v>
      </c>
      <c r="E510" s="11">
        <v>2.2000000000000002</v>
      </c>
      <c r="F510" s="11">
        <v>0.09</v>
      </c>
      <c r="G510" s="11">
        <v>26</v>
      </c>
      <c r="H510" s="11">
        <v>62</v>
      </c>
      <c r="I510" s="11">
        <v>0.99939999999999996</v>
      </c>
      <c r="J510" s="11">
        <v>3.18</v>
      </c>
      <c r="K510" s="11">
        <v>0.63</v>
      </c>
      <c r="L510" s="11">
        <v>10.199999999999999</v>
      </c>
      <c r="M510" s="64">
        <v>6</v>
      </c>
    </row>
    <row r="511" spans="1:13" x14ac:dyDescent="0.25">
      <c r="A511" s="63">
        <v>510</v>
      </c>
      <c r="B511" s="11">
        <v>13.3</v>
      </c>
      <c r="C511" s="11">
        <v>0.28999999999999998</v>
      </c>
      <c r="D511" s="11">
        <v>0.75</v>
      </c>
      <c r="E511" s="11">
        <v>2.8</v>
      </c>
      <c r="F511" s="11">
        <v>8.4000000000000005E-2</v>
      </c>
      <c r="G511" s="11">
        <v>23</v>
      </c>
      <c r="H511" s="11">
        <v>43</v>
      </c>
      <c r="I511" s="11">
        <v>0.99860000000000004</v>
      </c>
      <c r="J511" s="11">
        <v>3.04</v>
      </c>
      <c r="K511" s="11">
        <v>0.68</v>
      </c>
      <c r="L511" s="11">
        <v>11.4</v>
      </c>
      <c r="M511" s="64">
        <v>7</v>
      </c>
    </row>
    <row r="512" spans="1:13" hidden="1" x14ac:dyDescent="0.25">
      <c r="A512" s="63">
        <v>511</v>
      </c>
      <c r="B512" s="11">
        <v>12.4</v>
      </c>
      <c r="C512" s="11">
        <v>0.42</v>
      </c>
      <c r="D512" s="11">
        <v>0.49</v>
      </c>
      <c r="E512" s="11">
        <v>4.5999999999999996</v>
      </c>
      <c r="F512" s="11">
        <v>7.2999999999999995E-2</v>
      </c>
      <c r="G512" s="11">
        <v>19</v>
      </c>
      <c r="H512" s="11">
        <v>43</v>
      </c>
      <c r="I512" s="11">
        <v>0.99780000000000002</v>
      </c>
      <c r="J512" s="11">
        <v>3.02</v>
      </c>
      <c r="K512" s="11">
        <v>0.61</v>
      </c>
      <c r="L512" s="11">
        <v>9.5</v>
      </c>
      <c r="M512" s="64">
        <v>5</v>
      </c>
    </row>
    <row r="513" spans="1:13" x14ac:dyDescent="0.25">
      <c r="A513" s="63">
        <v>512</v>
      </c>
      <c r="B513" s="11">
        <v>10</v>
      </c>
      <c r="C513" s="11">
        <v>0.59</v>
      </c>
      <c r="D513" s="11">
        <v>0.31</v>
      </c>
      <c r="E513" s="11">
        <v>2.2000000000000002</v>
      </c>
      <c r="F513" s="11">
        <v>0.09</v>
      </c>
      <c r="G513" s="11">
        <v>26</v>
      </c>
      <c r="H513" s="11">
        <v>62</v>
      </c>
      <c r="I513" s="11">
        <v>0.99939999999999996</v>
      </c>
      <c r="J513" s="11">
        <v>3.18</v>
      </c>
      <c r="K513" s="11">
        <v>0.63</v>
      </c>
      <c r="L513" s="11">
        <v>10.199999999999999</v>
      </c>
      <c r="M513" s="64">
        <v>6</v>
      </c>
    </row>
    <row r="514" spans="1:13" x14ac:dyDescent="0.25">
      <c r="A514" s="63">
        <v>513</v>
      </c>
      <c r="B514" s="11">
        <v>10.7</v>
      </c>
      <c r="C514" s="11">
        <v>0.4</v>
      </c>
      <c r="D514" s="11">
        <v>0.48</v>
      </c>
      <c r="E514" s="11">
        <v>2.1</v>
      </c>
      <c r="F514" s="11">
        <v>0.125</v>
      </c>
      <c r="G514" s="11">
        <v>15</v>
      </c>
      <c r="H514" s="11">
        <v>49</v>
      </c>
      <c r="I514" s="11">
        <v>0.998</v>
      </c>
      <c r="J514" s="11">
        <v>3.03</v>
      </c>
      <c r="K514" s="11">
        <v>0.81</v>
      </c>
      <c r="L514" s="11">
        <v>9.6999999999999993</v>
      </c>
      <c r="M514" s="64">
        <v>6</v>
      </c>
    </row>
    <row r="515" spans="1:13" x14ac:dyDescent="0.25">
      <c r="A515" s="63">
        <v>514</v>
      </c>
      <c r="B515" s="11">
        <v>10.5</v>
      </c>
      <c r="C515" s="11">
        <v>0.51</v>
      </c>
      <c r="D515" s="11">
        <v>0.64</v>
      </c>
      <c r="E515" s="11">
        <v>2.4</v>
      </c>
      <c r="F515" s="11">
        <v>0.107</v>
      </c>
      <c r="G515" s="11">
        <v>6</v>
      </c>
      <c r="H515" s="11">
        <v>15</v>
      </c>
      <c r="I515" s="11">
        <v>0.99729999999999996</v>
      </c>
      <c r="J515" s="11">
        <v>3.09</v>
      </c>
      <c r="K515" s="11">
        <v>0.66</v>
      </c>
      <c r="L515" s="11">
        <v>11.8</v>
      </c>
      <c r="M515" s="64">
        <v>7</v>
      </c>
    </row>
    <row r="516" spans="1:13" x14ac:dyDescent="0.25">
      <c r="A516" s="63">
        <v>515</v>
      </c>
      <c r="B516" s="11">
        <v>10.5</v>
      </c>
      <c r="C516" s="11">
        <v>0.51</v>
      </c>
      <c r="D516" s="11">
        <v>0.64</v>
      </c>
      <c r="E516" s="11">
        <v>2.4</v>
      </c>
      <c r="F516" s="11">
        <v>0.107</v>
      </c>
      <c r="G516" s="11">
        <v>6</v>
      </c>
      <c r="H516" s="11">
        <v>15</v>
      </c>
      <c r="I516" s="11">
        <v>0.99729999999999996</v>
      </c>
      <c r="J516" s="11">
        <v>3.09</v>
      </c>
      <c r="K516" s="11">
        <v>0.66</v>
      </c>
      <c r="L516" s="11">
        <v>11.8</v>
      </c>
      <c r="M516" s="64">
        <v>7</v>
      </c>
    </row>
    <row r="517" spans="1:13" hidden="1" x14ac:dyDescent="0.25">
      <c r="A517" s="63">
        <v>516</v>
      </c>
      <c r="B517" s="11">
        <v>8.5</v>
      </c>
      <c r="C517" s="11">
        <v>0.65500000000000003</v>
      </c>
      <c r="D517" s="11">
        <v>0.49</v>
      </c>
      <c r="E517" s="11">
        <v>6.1</v>
      </c>
      <c r="F517" s="11">
        <v>0.122</v>
      </c>
      <c r="G517" s="11">
        <v>34</v>
      </c>
      <c r="H517" s="11">
        <v>151</v>
      </c>
      <c r="I517" s="11">
        <v>1.0009999999999999</v>
      </c>
      <c r="J517" s="11">
        <v>3.31</v>
      </c>
      <c r="K517" s="11">
        <v>1.1399999999999999</v>
      </c>
      <c r="L517" s="11">
        <v>9.3000000000000007</v>
      </c>
      <c r="M517" s="64">
        <v>5</v>
      </c>
    </row>
    <row r="518" spans="1:13" x14ac:dyDescent="0.25">
      <c r="A518" s="63">
        <v>517</v>
      </c>
      <c r="B518" s="11">
        <v>12.5</v>
      </c>
      <c r="C518" s="11">
        <v>0.6</v>
      </c>
      <c r="D518" s="11">
        <v>0.49</v>
      </c>
      <c r="E518" s="11">
        <v>4.3</v>
      </c>
      <c r="F518" s="11">
        <v>0.1</v>
      </c>
      <c r="G518" s="11">
        <v>5</v>
      </c>
      <c r="H518" s="11">
        <v>14</v>
      </c>
      <c r="I518" s="11">
        <v>1.0009999999999999</v>
      </c>
      <c r="J518" s="11">
        <v>3.25</v>
      </c>
      <c r="K518" s="11">
        <v>0.74</v>
      </c>
      <c r="L518" s="11">
        <v>11.9</v>
      </c>
      <c r="M518" s="64">
        <v>6</v>
      </c>
    </row>
    <row r="519" spans="1:13" hidden="1" x14ac:dyDescent="0.25">
      <c r="A519" s="63">
        <v>518</v>
      </c>
      <c r="B519" s="11">
        <v>10.4</v>
      </c>
      <c r="C519" s="11">
        <v>0.61</v>
      </c>
      <c r="D519" s="11">
        <v>0.49</v>
      </c>
      <c r="E519" s="11">
        <v>2.1</v>
      </c>
      <c r="F519" s="11">
        <v>0.2</v>
      </c>
      <c r="G519" s="11">
        <v>5</v>
      </c>
      <c r="H519" s="11">
        <v>16</v>
      </c>
      <c r="I519" s="11">
        <v>0.99939999999999996</v>
      </c>
      <c r="J519" s="11">
        <v>3.16</v>
      </c>
      <c r="K519" s="11">
        <v>0.63</v>
      </c>
      <c r="L519" s="11">
        <v>8.4</v>
      </c>
      <c r="M519" s="64">
        <v>3</v>
      </c>
    </row>
    <row r="520" spans="1:13" x14ac:dyDescent="0.25">
      <c r="A520" s="63">
        <v>519</v>
      </c>
      <c r="B520" s="11">
        <v>10.9</v>
      </c>
      <c r="C520" s="11">
        <v>0.21</v>
      </c>
      <c r="D520" s="11">
        <v>0.49</v>
      </c>
      <c r="E520" s="11">
        <v>2.8</v>
      </c>
      <c r="F520" s="11">
        <v>8.7999999999999995E-2</v>
      </c>
      <c r="G520" s="11">
        <v>11</v>
      </c>
      <c r="H520" s="11">
        <v>32</v>
      </c>
      <c r="I520" s="11">
        <v>0.99719999999999998</v>
      </c>
      <c r="J520" s="11">
        <v>3.22</v>
      </c>
      <c r="K520" s="11">
        <v>0.68</v>
      </c>
      <c r="L520" s="11">
        <v>11.7</v>
      </c>
      <c r="M520" s="64">
        <v>6</v>
      </c>
    </row>
    <row r="521" spans="1:13" hidden="1" x14ac:dyDescent="0.25">
      <c r="A521" s="63">
        <v>520</v>
      </c>
      <c r="B521" s="11">
        <v>7.3</v>
      </c>
      <c r="C521" s="11">
        <v>0.36499999999999999</v>
      </c>
      <c r="D521" s="11">
        <v>0.49</v>
      </c>
      <c r="E521" s="11">
        <v>2.5</v>
      </c>
      <c r="F521" s="11">
        <v>8.7999999999999995E-2</v>
      </c>
      <c r="G521" s="11">
        <v>39</v>
      </c>
      <c r="H521" s="11">
        <v>106</v>
      </c>
      <c r="I521" s="11">
        <v>0.99660000000000004</v>
      </c>
      <c r="J521" s="11">
        <v>3.36</v>
      </c>
      <c r="K521" s="11">
        <v>0.78</v>
      </c>
      <c r="L521" s="11">
        <v>11</v>
      </c>
      <c r="M521" s="64">
        <v>5</v>
      </c>
    </row>
    <row r="522" spans="1:13" x14ac:dyDescent="0.25">
      <c r="A522" s="63">
        <v>521</v>
      </c>
      <c r="B522" s="11">
        <v>9.8000000000000007</v>
      </c>
      <c r="C522" s="11">
        <v>0.25</v>
      </c>
      <c r="D522" s="11">
        <v>0.49</v>
      </c>
      <c r="E522" s="11">
        <v>2.7</v>
      </c>
      <c r="F522" s="11">
        <v>8.7999999999999995E-2</v>
      </c>
      <c r="G522" s="11">
        <v>15</v>
      </c>
      <c r="H522" s="11">
        <v>33</v>
      </c>
      <c r="I522" s="11">
        <v>0.99819999999999998</v>
      </c>
      <c r="J522" s="11">
        <v>3.42</v>
      </c>
      <c r="K522" s="11">
        <v>0.9</v>
      </c>
      <c r="L522" s="11">
        <v>10</v>
      </c>
      <c r="M522" s="64">
        <v>6</v>
      </c>
    </row>
    <row r="523" spans="1:13" hidden="1" x14ac:dyDescent="0.25">
      <c r="A523" s="63">
        <v>522</v>
      </c>
      <c r="B523" s="11">
        <v>7.6</v>
      </c>
      <c r="C523" s="11">
        <v>0.41</v>
      </c>
      <c r="D523" s="11">
        <v>0.49</v>
      </c>
      <c r="E523" s="11">
        <v>2</v>
      </c>
      <c r="F523" s="11">
        <v>8.7999999999999995E-2</v>
      </c>
      <c r="G523" s="11">
        <v>16</v>
      </c>
      <c r="H523" s="11">
        <v>43</v>
      </c>
      <c r="I523" s="11">
        <v>0.998</v>
      </c>
      <c r="J523" s="11">
        <v>3.48</v>
      </c>
      <c r="K523" s="11">
        <v>0.64</v>
      </c>
      <c r="L523" s="11">
        <v>9.1</v>
      </c>
      <c r="M523" s="64">
        <v>5</v>
      </c>
    </row>
    <row r="524" spans="1:13" hidden="1" x14ac:dyDescent="0.25">
      <c r="A524" s="63">
        <v>523</v>
      </c>
      <c r="B524" s="11">
        <v>8.1999999999999993</v>
      </c>
      <c r="C524" s="11">
        <v>0.39</v>
      </c>
      <c r="D524" s="11">
        <v>0.49</v>
      </c>
      <c r="E524" s="11">
        <v>2.2999999999999998</v>
      </c>
      <c r="F524" s="11">
        <v>9.9000000000000005E-2</v>
      </c>
      <c r="G524" s="11">
        <v>47</v>
      </c>
      <c r="H524" s="11">
        <v>133</v>
      </c>
      <c r="I524" s="11">
        <v>0.99790000000000001</v>
      </c>
      <c r="J524" s="11">
        <v>3.38</v>
      </c>
      <c r="K524" s="11">
        <v>0.99</v>
      </c>
      <c r="L524" s="11">
        <v>9.8000000000000007</v>
      </c>
      <c r="M524" s="64">
        <v>5</v>
      </c>
    </row>
    <row r="525" spans="1:13" hidden="1" x14ac:dyDescent="0.25">
      <c r="A525" s="63">
        <v>524</v>
      </c>
      <c r="B525" s="11">
        <v>9.3000000000000007</v>
      </c>
      <c r="C525" s="11">
        <v>0.4</v>
      </c>
      <c r="D525" s="11">
        <v>0.49</v>
      </c>
      <c r="E525" s="11">
        <v>2.5</v>
      </c>
      <c r="F525" s="11">
        <v>8.5000000000000006E-2</v>
      </c>
      <c r="G525" s="11">
        <v>38</v>
      </c>
      <c r="H525" s="11">
        <v>142</v>
      </c>
      <c r="I525" s="11">
        <v>0.99780000000000002</v>
      </c>
      <c r="J525" s="11">
        <v>3.22</v>
      </c>
      <c r="K525" s="11">
        <v>0.55000000000000004</v>
      </c>
      <c r="L525" s="11">
        <v>9.4</v>
      </c>
      <c r="M525" s="64">
        <v>5</v>
      </c>
    </row>
    <row r="526" spans="1:13" hidden="1" x14ac:dyDescent="0.25">
      <c r="A526" s="63">
        <v>525</v>
      </c>
      <c r="B526" s="11">
        <v>9.1999999999999993</v>
      </c>
      <c r="C526" s="11">
        <v>0.43</v>
      </c>
      <c r="D526" s="11">
        <v>0.49</v>
      </c>
      <c r="E526" s="11">
        <v>2.4</v>
      </c>
      <c r="F526" s="11">
        <v>8.5999999999999993E-2</v>
      </c>
      <c r="G526" s="11">
        <v>23</v>
      </c>
      <c r="H526" s="11">
        <v>116</v>
      </c>
      <c r="I526" s="11">
        <v>0.99760000000000004</v>
      </c>
      <c r="J526" s="11">
        <v>3.23</v>
      </c>
      <c r="K526" s="11">
        <v>0.64</v>
      </c>
      <c r="L526" s="11">
        <v>9.5</v>
      </c>
      <c r="M526" s="64">
        <v>5</v>
      </c>
    </row>
    <row r="527" spans="1:13" hidden="1" x14ac:dyDescent="0.25">
      <c r="A527" s="63">
        <v>526</v>
      </c>
      <c r="B527" s="11">
        <v>10.4</v>
      </c>
      <c r="C527" s="11">
        <v>0.64</v>
      </c>
      <c r="D527" s="11">
        <v>0.24</v>
      </c>
      <c r="E527" s="11">
        <v>2.8</v>
      </c>
      <c r="F527" s="11">
        <v>0.105</v>
      </c>
      <c r="G527" s="11">
        <v>29</v>
      </c>
      <c r="H527" s="11">
        <v>53</v>
      </c>
      <c r="I527" s="11">
        <v>0.99980000000000002</v>
      </c>
      <c r="J527" s="11">
        <v>3.24</v>
      </c>
      <c r="K527" s="11">
        <v>0.67</v>
      </c>
      <c r="L527" s="11">
        <v>9.9</v>
      </c>
      <c r="M527" s="64">
        <v>5</v>
      </c>
    </row>
    <row r="528" spans="1:13" hidden="1" x14ac:dyDescent="0.25">
      <c r="A528" s="63">
        <v>527</v>
      </c>
      <c r="B528" s="11">
        <v>7.3</v>
      </c>
      <c r="C528" s="11">
        <v>0.36499999999999999</v>
      </c>
      <c r="D528" s="11">
        <v>0.49</v>
      </c>
      <c r="E528" s="11">
        <v>2.5</v>
      </c>
      <c r="F528" s="11">
        <v>8.7999999999999995E-2</v>
      </c>
      <c r="G528" s="11">
        <v>39</v>
      </c>
      <c r="H528" s="11">
        <v>106</v>
      </c>
      <c r="I528" s="11">
        <v>0.99660000000000004</v>
      </c>
      <c r="J528" s="11">
        <v>3.36</v>
      </c>
      <c r="K528" s="11">
        <v>0.78</v>
      </c>
      <c r="L528" s="11">
        <v>11</v>
      </c>
      <c r="M528" s="64">
        <v>5</v>
      </c>
    </row>
    <row r="529" spans="1:13" x14ac:dyDescent="0.25">
      <c r="A529" s="63">
        <v>528</v>
      </c>
      <c r="B529" s="11">
        <v>7</v>
      </c>
      <c r="C529" s="11">
        <v>0.38</v>
      </c>
      <c r="D529" s="11">
        <v>0.49</v>
      </c>
      <c r="E529" s="11">
        <v>2.5</v>
      </c>
      <c r="F529" s="11">
        <v>9.6999999999999906E-2</v>
      </c>
      <c r="G529" s="11">
        <v>33</v>
      </c>
      <c r="H529" s="11">
        <v>85</v>
      </c>
      <c r="I529" s="11">
        <v>0.99619999999999997</v>
      </c>
      <c r="J529" s="11">
        <v>3.39</v>
      </c>
      <c r="K529" s="11">
        <v>0.77</v>
      </c>
      <c r="L529" s="11">
        <v>11.4</v>
      </c>
      <c r="M529" s="64">
        <v>6</v>
      </c>
    </row>
    <row r="530" spans="1:13" x14ac:dyDescent="0.25">
      <c r="A530" s="63">
        <v>529</v>
      </c>
      <c r="B530" s="11">
        <v>8.1999999999999993</v>
      </c>
      <c r="C530" s="11">
        <v>0.42</v>
      </c>
      <c r="D530" s="11">
        <v>0.49</v>
      </c>
      <c r="E530" s="11">
        <v>2.6</v>
      </c>
      <c r="F530" s="11">
        <v>8.4000000000000005E-2</v>
      </c>
      <c r="G530" s="11">
        <v>32</v>
      </c>
      <c r="H530" s="11">
        <v>55</v>
      </c>
      <c r="I530" s="11">
        <v>0.99880000000000002</v>
      </c>
      <c r="J530" s="11">
        <v>3.34</v>
      </c>
      <c r="K530" s="11">
        <v>0.75</v>
      </c>
      <c r="L530" s="11">
        <v>8.6999999999999993</v>
      </c>
      <c r="M530" s="64">
        <v>6</v>
      </c>
    </row>
    <row r="531" spans="1:13" hidden="1" x14ac:dyDescent="0.25">
      <c r="A531" s="63">
        <v>530</v>
      </c>
      <c r="B531" s="11">
        <v>9.9</v>
      </c>
      <c r="C531" s="11">
        <v>0.63</v>
      </c>
      <c r="D531" s="11">
        <v>0.24</v>
      </c>
      <c r="E531" s="11">
        <v>2.4</v>
      </c>
      <c r="F531" s="11">
        <v>7.6999999999999999E-2</v>
      </c>
      <c r="G531" s="11">
        <v>6</v>
      </c>
      <c r="H531" s="11">
        <v>33</v>
      </c>
      <c r="I531" s="11">
        <v>0.99739999999999995</v>
      </c>
      <c r="J531" s="11">
        <v>3.09</v>
      </c>
      <c r="K531" s="11">
        <v>0.56999999999999995</v>
      </c>
      <c r="L531" s="11">
        <v>9.4</v>
      </c>
      <c r="M531" s="64">
        <v>5</v>
      </c>
    </row>
    <row r="532" spans="1:13" x14ac:dyDescent="0.25">
      <c r="A532" s="63">
        <v>531</v>
      </c>
      <c r="B532" s="11">
        <v>9.1</v>
      </c>
      <c r="C532" s="11">
        <v>0.22</v>
      </c>
      <c r="D532" s="11">
        <v>0.24</v>
      </c>
      <c r="E532" s="11">
        <v>2.1</v>
      </c>
      <c r="F532" s="11">
        <v>7.8E-2</v>
      </c>
      <c r="G532" s="11">
        <v>1</v>
      </c>
      <c r="H532" s="11">
        <v>28</v>
      </c>
      <c r="I532" s="11">
        <v>0.999</v>
      </c>
      <c r="J532" s="11">
        <v>3.41</v>
      </c>
      <c r="K532" s="11">
        <v>0.87</v>
      </c>
      <c r="L532" s="11">
        <v>10.3</v>
      </c>
      <c r="M532" s="64">
        <v>6</v>
      </c>
    </row>
    <row r="533" spans="1:13" hidden="1" x14ac:dyDescent="0.25">
      <c r="A533" s="63">
        <v>532</v>
      </c>
      <c r="B533" s="11">
        <v>11.9</v>
      </c>
      <c r="C533" s="11">
        <v>0.38</v>
      </c>
      <c r="D533" s="11">
        <v>0.49</v>
      </c>
      <c r="E533" s="11">
        <v>2.7</v>
      </c>
      <c r="F533" s="11">
        <v>9.8000000000000004E-2</v>
      </c>
      <c r="G533" s="11">
        <v>12</v>
      </c>
      <c r="H533" s="11">
        <v>42</v>
      </c>
      <c r="I533" s="11">
        <v>1.0004</v>
      </c>
      <c r="J533" s="11">
        <v>3.16</v>
      </c>
      <c r="K533" s="11">
        <v>0.61</v>
      </c>
      <c r="L533" s="11">
        <v>10.3</v>
      </c>
      <c r="M533" s="64">
        <v>5</v>
      </c>
    </row>
    <row r="534" spans="1:13" hidden="1" x14ac:dyDescent="0.25">
      <c r="A534" s="63">
        <v>533</v>
      </c>
      <c r="B534" s="11">
        <v>11.9</v>
      </c>
      <c r="C534" s="11">
        <v>0.38</v>
      </c>
      <c r="D534" s="11">
        <v>0.49</v>
      </c>
      <c r="E534" s="11">
        <v>2.7</v>
      </c>
      <c r="F534" s="11">
        <v>9.8000000000000004E-2</v>
      </c>
      <c r="G534" s="11">
        <v>12</v>
      </c>
      <c r="H534" s="11">
        <v>42</v>
      </c>
      <c r="I534" s="11">
        <v>1.0004</v>
      </c>
      <c r="J534" s="11">
        <v>3.16</v>
      </c>
      <c r="K534" s="11">
        <v>0.61</v>
      </c>
      <c r="L534" s="11">
        <v>10.3</v>
      </c>
      <c r="M534" s="64">
        <v>5</v>
      </c>
    </row>
    <row r="535" spans="1:13" x14ac:dyDescent="0.25">
      <c r="A535" s="63">
        <v>534</v>
      </c>
      <c r="B535" s="11">
        <v>10.3</v>
      </c>
      <c r="C535" s="11">
        <v>0.27</v>
      </c>
      <c r="D535" s="11">
        <v>0.24</v>
      </c>
      <c r="E535" s="11">
        <v>2.1</v>
      </c>
      <c r="F535" s="11">
        <v>7.1999999999999995E-2</v>
      </c>
      <c r="G535" s="11">
        <v>15</v>
      </c>
      <c r="H535" s="11">
        <v>33</v>
      </c>
      <c r="I535" s="11">
        <v>0.99560000000000004</v>
      </c>
      <c r="J535" s="11">
        <v>3.22</v>
      </c>
      <c r="K535" s="11">
        <v>0.66</v>
      </c>
      <c r="L535" s="11">
        <v>12.8</v>
      </c>
      <c r="M535" s="64">
        <v>6</v>
      </c>
    </row>
    <row r="536" spans="1:13" x14ac:dyDescent="0.25">
      <c r="A536" s="63">
        <v>535</v>
      </c>
      <c r="B536" s="11">
        <v>10</v>
      </c>
      <c r="C536" s="11">
        <v>0.48</v>
      </c>
      <c r="D536" s="11">
        <v>0.24</v>
      </c>
      <c r="E536" s="11">
        <v>2.7</v>
      </c>
      <c r="F536" s="11">
        <v>0.10199999999999999</v>
      </c>
      <c r="G536" s="11">
        <v>13</v>
      </c>
      <c r="H536" s="11">
        <v>32</v>
      </c>
      <c r="I536" s="11">
        <v>1</v>
      </c>
      <c r="J536" s="11">
        <v>3.28</v>
      </c>
      <c r="K536" s="11">
        <v>0.56000000000000005</v>
      </c>
      <c r="L536" s="11">
        <v>10</v>
      </c>
      <c r="M536" s="64">
        <v>6</v>
      </c>
    </row>
    <row r="537" spans="1:13" x14ac:dyDescent="0.25">
      <c r="A537" s="63">
        <v>536</v>
      </c>
      <c r="B537" s="11">
        <v>9.1</v>
      </c>
      <c r="C537" s="11">
        <v>0.22</v>
      </c>
      <c r="D537" s="11">
        <v>0.24</v>
      </c>
      <c r="E537" s="11">
        <v>2.1</v>
      </c>
      <c r="F537" s="11">
        <v>7.8E-2</v>
      </c>
      <c r="G537" s="11">
        <v>1</v>
      </c>
      <c r="H537" s="11">
        <v>28</v>
      </c>
      <c r="I537" s="11">
        <v>0.999</v>
      </c>
      <c r="J537" s="11">
        <v>3.41</v>
      </c>
      <c r="K537" s="11">
        <v>0.87</v>
      </c>
      <c r="L537" s="11">
        <v>10.3</v>
      </c>
      <c r="M537" s="64">
        <v>6</v>
      </c>
    </row>
    <row r="538" spans="1:13" hidden="1" x14ac:dyDescent="0.25">
      <c r="A538" s="63">
        <v>537</v>
      </c>
      <c r="B538" s="11">
        <v>9.9</v>
      </c>
      <c r="C538" s="11">
        <v>0.63</v>
      </c>
      <c r="D538" s="11">
        <v>0.24</v>
      </c>
      <c r="E538" s="11">
        <v>2.4</v>
      </c>
      <c r="F538" s="11">
        <v>7.6999999999999999E-2</v>
      </c>
      <c r="G538" s="11">
        <v>6</v>
      </c>
      <c r="H538" s="11">
        <v>33</v>
      </c>
      <c r="I538" s="11">
        <v>0.99739999999999995</v>
      </c>
      <c r="J538" s="11">
        <v>3.09</v>
      </c>
      <c r="K538" s="11">
        <v>0.56999999999999995</v>
      </c>
      <c r="L538" s="11">
        <v>9.4</v>
      </c>
      <c r="M538" s="64">
        <v>5</v>
      </c>
    </row>
    <row r="539" spans="1:13" x14ac:dyDescent="0.25">
      <c r="A539" s="63">
        <v>538</v>
      </c>
      <c r="B539" s="11">
        <v>8.1</v>
      </c>
      <c r="C539" s="11">
        <v>0.82499999999999996</v>
      </c>
      <c r="D539" s="11">
        <v>0.24</v>
      </c>
      <c r="E539" s="11">
        <v>2.1</v>
      </c>
      <c r="F539" s="11">
        <v>8.4000000000000005E-2</v>
      </c>
      <c r="G539" s="11">
        <v>5</v>
      </c>
      <c r="H539" s="11">
        <v>13</v>
      </c>
      <c r="I539" s="11">
        <v>0.99719999999999998</v>
      </c>
      <c r="J539" s="11">
        <v>3.37</v>
      </c>
      <c r="K539" s="11">
        <v>0.77</v>
      </c>
      <c r="L539" s="11">
        <v>10.7</v>
      </c>
      <c r="M539" s="64">
        <v>6</v>
      </c>
    </row>
    <row r="540" spans="1:13" x14ac:dyDescent="0.25">
      <c r="A540" s="63">
        <v>539</v>
      </c>
      <c r="B540" s="11">
        <v>12.9</v>
      </c>
      <c r="C540" s="11">
        <v>0.35</v>
      </c>
      <c r="D540" s="11">
        <v>0.49</v>
      </c>
      <c r="E540" s="11">
        <v>5.8</v>
      </c>
      <c r="F540" s="11">
        <v>6.6000000000000003E-2</v>
      </c>
      <c r="G540" s="11">
        <v>5</v>
      </c>
      <c r="H540" s="11">
        <v>35</v>
      </c>
      <c r="I540" s="11">
        <v>1.0014000000000001</v>
      </c>
      <c r="J540" s="11">
        <v>3.2</v>
      </c>
      <c r="K540" s="11">
        <v>0.66</v>
      </c>
      <c r="L540" s="11">
        <v>12</v>
      </c>
      <c r="M540" s="64">
        <v>7</v>
      </c>
    </row>
    <row r="541" spans="1:13" hidden="1" x14ac:dyDescent="0.25">
      <c r="A541" s="63">
        <v>540</v>
      </c>
      <c r="B541" s="11">
        <v>11.2</v>
      </c>
      <c r="C541" s="11">
        <v>0.5</v>
      </c>
      <c r="D541" s="11">
        <v>0.74</v>
      </c>
      <c r="E541" s="11">
        <v>5.15</v>
      </c>
      <c r="F541" s="11">
        <v>0.1</v>
      </c>
      <c r="G541" s="11">
        <v>5</v>
      </c>
      <c r="H541" s="11">
        <v>17</v>
      </c>
      <c r="I541" s="11">
        <v>0.99960000000000004</v>
      </c>
      <c r="J541" s="11">
        <v>3.22</v>
      </c>
      <c r="K541" s="11">
        <v>0.62</v>
      </c>
      <c r="L541" s="11">
        <v>11.2</v>
      </c>
      <c r="M541" s="64">
        <v>5</v>
      </c>
    </row>
    <row r="542" spans="1:13" hidden="1" x14ac:dyDescent="0.25">
      <c r="A542" s="63">
        <v>541</v>
      </c>
      <c r="B542" s="11">
        <v>9.1999999999999993</v>
      </c>
      <c r="C542" s="11">
        <v>0.59</v>
      </c>
      <c r="D542" s="11">
        <v>0.24</v>
      </c>
      <c r="E542" s="11">
        <v>3.3</v>
      </c>
      <c r="F542" s="11">
        <v>0.10099999999999899</v>
      </c>
      <c r="G542" s="11">
        <v>20</v>
      </c>
      <c r="H542" s="11">
        <v>47</v>
      </c>
      <c r="I542" s="11">
        <v>0.99880000000000002</v>
      </c>
      <c r="J542" s="11">
        <v>3.26</v>
      </c>
      <c r="K542" s="11">
        <v>0.67</v>
      </c>
      <c r="L542" s="11">
        <v>9.6</v>
      </c>
      <c r="M542" s="64">
        <v>5</v>
      </c>
    </row>
    <row r="543" spans="1:13" x14ac:dyDescent="0.25">
      <c r="A543" s="63">
        <v>542</v>
      </c>
      <c r="B543" s="11">
        <v>9.5</v>
      </c>
      <c r="C543" s="11">
        <v>0.46</v>
      </c>
      <c r="D543" s="11">
        <v>0.49</v>
      </c>
      <c r="E543" s="11">
        <v>6.3</v>
      </c>
      <c r="F543" s="11">
        <v>6.4000000000000001E-2</v>
      </c>
      <c r="G543" s="11">
        <v>5</v>
      </c>
      <c r="H543" s="11">
        <v>17</v>
      </c>
      <c r="I543" s="11">
        <v>0.99880000000000002</v>
      </c>
      <c r="J543" s="11">
        <v>3.21</v>
      </c>
      <c r="K543" s="11">
        <v>0.73</v>
      </c>
      <c r="L543" s="11">
        <v>11</v>
      </c>
      <c r="M543" s="64">
        <v>6</v>
      </c>
    </row>
    <row r="544" spans="1:13" hidden="1" x14ac:dyDescent="0.25">
      <c r="A544" s="63">
        <v>543</v>
      </c>
      <c r="B544" s="11">
        <v>9.3000000000000007</v>
      </c>
      <c r="C544" s="11">
        <v>0.71499999999999997</v>
      </c>
      <c r="D544" s="11">
        <v>0.24</v>
      </c>
      <c r="E544" s="11">
        <v>2.1</v>
      </c>
      <c r="F544" s="11">
        <v>7.0000000000000007E-2</v>
      </c>
      <c r="G544" s="11">
        <v>5</v>
      </c>
      <c r="H544" s="11">
        <v>20</v>
      </c>
      <c r="I544" s="11">
        <v>0.99660000000000004</v>
      </c>
      <c r="J544" s="11">
        <v>3.12</v>
      </c>
      <c r="K544" s="11">
        <v>0.59</v>
      </c>
      <c r="L544" s="11">
        <v>9.9</v>
      </c>
      <c r="M544" s="64">
        <v>5</v>
      </c>
    </row>
    <row r="545" spans="1:13" x14ac:dyDescent="0.25">
      <c r="A545" s="63">
        <v>544</v>
      </c>
      <c r="B545" s="11">
        <v>11.2</v>
      </c>
      <c r="C545" s="11">
        <v>0.66</v>
      </c>
      <c r="D545" s="11">
        <v>0.24</v>
      </c>
      <c r="E545" s="11">
        <v>2.5</v>
      </c>
      <c r="F545" s="11">
        <v>8.5000000000000006E-2</v>
      </c>
      <c r="G545" s="11">
        <v>16</v>
      </c>
      <c r="H545" s="11">
        <v>53</v>
      </c>
      <c r="I545" s="11">
        <v>0.99929999999999997</v>
      </c>
      <c r="J545" s="11">
        <v>3.06</v>
      </c>
      <c r="K545" s="11">
        <v>0.72</v>
      </c>
      <c r="L545" s="11">
        <v>11</v>
      </c>
      <c r="M545" s="64">
        <v>6</v>
      </c>
    </row>
    <row r="546" spans="1:13" x14ac:dyDescent="0.25">
      <c r="A546" s="63">
        <v>545</v>
      </c>
      <c r="B546" s="11">
        <v>14.3</v>
      </c>
      <c r="C546" s="11">
        <v>0.31</v>
      </c>
      <c r="D546" s="11">
        <v>0.74</v>
      </c>
      <c r="E546" s="11">
        <v>1.8</v>
      </c>
      <c r="F546" s="11">
        <v>7.4999999999999997E-2</v>
      </c>
      <c r="G546" s="11">
        <v>6</v>
      </c>
      <c r="H546" s="11">
        <v>15</v>
      </c>
      <c r="I546" s="11">
        <v>1.0007999999999999</v>
      </c>
      <c r="J546" s="11">
        <v>2.86</v>
      </c>
      <c r="K546" s="11">
        <v>0.79</v>
      </c>
      <c r="L546" s="11">
        <v>8.4</v>
      </c>
      <c r="M546" s="64">
        <v>6</v>
      </c>
    </row>
    <row r="547" spans="1:13" hidden="1" x14ac:dyDescent="0.25">
      <c r="A547" s="63">
        <v>546</v>
      </c>
      <c r="B547" s="11">
        <v>9.1</v>
      </c>
      <c r="C547" s="11">
        <v>0.47</v>
      </c>
      <c r="D547" s="11">
        <v>0.49</v>
      </c>
      <c r="E547" s="11">
        <v>2.6</v>
      </c>
      <c r="F547" s="11">
        <v>9.4E-2</v>
      </c>
      <c r="G547" s="11">
        <v>38</v>
      </c>
      <c r="H547" s="11">
        <v>106</v>
      </c>
      <c r="I547" s="11">
        <v>0.99819999999999998</v>
      </c>
      <c r="J547" s="11">
        <v>3.08</v>
      </c>
      <c r="K547" s="11">
        <v>0.59</v>
      </c>
      <c r="L547" s="11">
        <v>9.1</v>
      </c>
      <c r="M547" s="64">
        <v>5</v>
      </c>
    </row>
    <row r="548" spans="1:13" x14ac:dyDescent="0.25">
      <c r="A548" s="63">
        <v>547</v>
      </c>
      <c r="B548" s="11">
        <v>7.5</v>
      </c>
      <c r="C548" s="11">
        <v>0.55000000000000004</v>
      </c>
      <c r="D548" s="11">
        <v>0.24</v>
      </c>
      <c r="E548" s="11">
        <v>2</v>
      </c>
      <c r="F548" s="11">
        <v>7.8E-2</v>
      </c>
      <c r="G548" s="11">
        <v>10</v>
      </c>
      <c r="H548" s="11">
        <v>28</v>
      </c>
      <c r="I548" s="11">
        <v>0.99829999999999997</v>
      </c>
      <c r="J548" s="11">
        <v>3.45</v>
      </c>
      <c r="K548" s="11">
        <v>0.78</v>
      </c>
      <c r="L548" s="11">
        <v>9.5</v>
      </c>
      <c r="M548" s="64">
        <v>6</v>
      </c>
    </row>
    <row r="549" spans="1:13" x14ac:dyDescent="0.25">
      <c r="A549" s="63">
        <v>548</v>
      </c>
      <c r="B549" s="11">
        <v>10.6</v>
      </c>
      <c r="C549" s="11">
        <v>0.31</v>
      </c>
      <c r="D549" s="11">
        <v>0.49</v>
      </c>
      <c r="E549" s="11">
        <v>2.5</v>
      </c>
      <c r="F549" s="11">
        <v>6.7000000000000004E-2</v>
      </c>
      <c r="G549" s="11">
        <v>6</v>
      </c>
      <c r="H549" s="11">
        <v>21</v>
      </c>
      <c r="I549" s="11">
        <v>0.99870000000000003</v>
      </c>
      <c r="J549" s="11">
        <v>3.26</v>
      </c>
      <c r="K549" s="11">
        <v>0.86</v>
      </c>
      <c r="L549" s="11">
        <v>10.7</v>
      </c>
      <c r="M549" s="64">
        <v>6</v>
      </c>
    </row>
    <row r="550" spans="1:13" x14ac:dyDescent="0.25">
      <c r="A550" s="63">
        <v>549</v>
      </c>
      <c r="B550" s="11">
        <v>12.4</v>
      </c>
      <c r="C550" s="11">
        <v>0.35</v>
      </c>
      <c r="D550" s="11">
        <v>0.49</v>
      </c>
      <c r="E550" s="11">
        <v>2.6</v>
      </c>
      <c r="F550" s="11">
        <v>7.9000000000000001E-2</v>
      </c>
      <c r="G550" s="11">
        <v>27</v>
      </c>
      <c r="H550" s="11">
        <v>69</v>
      </c>
      <c r="I550" s="11">
        <v>0.99939999999999996</v>
      </c>
      <c r="J550" s="11">
        <v>3.12</v>
      </c>
      <c r="K550" s="11">
        <v>0.75</v>
      </c>
      <c r="L550" s="11">
        <v>10.4</v>
      </c>
      <c r="M550" s="64">
        <v>6</v>
      </c>
    </row>
    <row r="551" spans="1:13" x14ac:dyDescent="0.25">
      <c r="A551" s="63">
        <v>550</v>
      </c>
      <c r="B551" s="11">
        <v>9</v>
      </c>
      <c r="C551" s="11">
        <v>0.53</v>
      </c>
      <c r="D551" s="11">
        <v>0.49</v>
      </c>
      <c r="E551" s="11">
        <v>1.9</v>
      </c>
      <c r="F551" s="11">
        <v>0.17100000000000001</v>
      </c>
      <c r="G551" s="11">
        <v>6</v>
      </c>
      <c r="H551" s="11">
        <v>25</v>
      </c>
      <c r="I551" s="11">
        <v>0.99750000000000005</v>
      </c>
      <c r="J551" s="11">
        <v>3.27</v>
      </c>
      <c r="K551" s="11">
        <v>0.61</v>
      </c>
      <c r="L551" s="11">
        <v>9.4</v>
      </c>
      <c r="M551" s="64">
        <v>6</v>
      </c>
    </row>
    <row r="552" spans="1:13" x14ac:dyDescent="0.25">
      <c r="A552" s="63">
        <v>551</v>
      </c>
      <c r="B552" s="11">
        <v>6.8</v>
      </c>
      <c r="C552" s="11">
        <v>0.51</v>
      </c>
      <c r="D552" s="11">
        <v>0.01</v>
      </c>
      <c r="E552" s="11">
        <v>2.1</v>
      </c>
      <c r="F552" s="11">
        <v>7.3999999999999996E-2</v>
      </c>
      <c r="G552" s="11">
        <v>9</v>
      </c>
      <c r="H552" s="11">
        <v>25</v>
      </c>
      <c r="I552" s="11">
        <v>0.99580000000000002</v>
      </c>
      <c r="J552" s="11">
        <v>3.33</v>
      </c>
      <c r="K552" s="11">
        <v>0.56000000000000005</v>
      </c>
      <c r="L552" s="11">
        <v>9.5</v>
      </c>
      <c r="M552" s="64">
        <v>6</v>
      </c>
    </row>
    <row r="553" spans="1:13" x14ac:dyDescent="0.25">
      <c r="A553" s="63">
        <v>552</v>
      </c>
      <c r="B553" s="11">
        <v>9.4</v>
      </c>
      <c r="C553" s="11">
        <v>0.43</v>
      </c>
      <c r="D553" s="11">
        <v>0.24</v>
      </c>
      <c r="E553" s="11">
        <v>2.8</v>
      </c>
      <c r="F553" s="11">
        <v>9.1999999999999998E-2</v>
      </c>
      <c r="G553" s="11">
        <v>14</v>
      </c>
      <c r="H553" s="11">
        <v>45</v>
      </c>
      <c r="I553" s="11">
        <v>0.998</v>
      </c>
      <c r="J553" s="11">
        <v>3.19</v>
      </c>
      <c r="K553" s="11">
        <v>0.73</v>
      </c>
      <c r="L553" s="11">
        <v>10</v>
      </c>
      <c r="M553" s="64">
        <v>6</v>
      </c>
    </row>
    <row r="554" spans="1:13" x14ac:dyDescent="0.25">
      <c r="A554" s="63">
        <v>553</v>
      </c>
      <c r="B554" s="11">
        <v>9.5</v>
      </c>
      <c r="C554" s="11">
        <v>0.46</v>
      </c>
      <c r="D554" s="11">
        <v>0.24</v>
      </c>
      <c r="E554" s="11">
        <v>2.7</v>
      </c>
      <c r="F554" s="11">
        <v>9.1999999999999998E-2</v>
      </c>
      <c r="G554" s="11">
        <v>14</v>
      </c>
      <c r="H554" s="11">
        <v>44</v>
      </c>
      <c r="I554" s="11">
        <v>0.998</v>
      </c>
      <c r="J554" s="11">
        <v>3.12</v>
      </c>
      <c r="K554" s="11">
        <v>0.74</v>
      </c>
      <c r="L554" s="11">
        <v>10</v>
      </c>
      <c r="M554" s="64">
        <v>6</v>
      </c>
    </row>
    <row r="555" spans="1:13" hidden="1" x14ac:dyDescent="0.25">
      <c r="A555" s="63">
        <v>554</v>
      </c>
      <c r="B555" s="11">
        <v>5</v>
      </c>
      <c r="C555" s="11">
        <v>1.04</v>
      </c>
      <c r="D555" s="11">
        <v>0.24</v>
      </c>
      <c r="E555" s="11">
        <v>1.6</v>
      </c>
      <c r="F555" s="11">
        <v>0.05</v>
      </c>
      <c r="G555" s="11">
        <v>32</v>
      </c>
      <c r="H555" s="11">
        <v>96</v>
      </c>
      <c r="I555" s="11">
        <v>0.99339999999999995</v>
      </c>
      <c r="J555" s="11">
        <v>3.74</v>
      </c>
      <c r="K555" s="11">
        <v>0.62</v>
      </c>
      <c r="L555" s="11">
        <v>11.5</v>
      </c>
      <c r="M555" s="64">
        <v>5</v>
      </c>
    </row>
    <row r="556" spans="1:13" hidden="1" x14ac:dyDescent="0.25">
      <c r="A556" s="63">
        <v>555</v>
      </c>
      <c r="B556" s="11">
        <v>15.5</v>
      </c>
      <c r="C556" s="11">
        <v>0.64500000000000002</v>
      </c>
      <c r="D556" s="11">
        <v>0.49</v>
      </c>
      <c r="E556" s="11">
        <v>4.2</v>
      </c>
      <c r="F556" s="11">
        <v>9.5000000000000001E-2</v>
      </c>
      <c r="G556" s="11">
        <v>10</v>
      </c>
      <c r="H556" s="11">
        <v>23</v>
      </c>
      <c r="I556" s="11">
        <v>1.00315</v>
      </c>
      <c r="J556" s="11">
        <v>2.92</v>
      </c>
      <c r="K556" s="11">
        <v>0.74</v>
      </c>
      <c r="L556" s="11">
        <v>11.1</v>
      </c>
      <c r="M556" s="64">
        <v>5</v>
      </c>
    </row>
    <row r="557" spans="1:13" hidden="1" x14ac:dyDescent="0.25">
      <c r="A557" s="63">
        <v>556</v>
      </c>
      <c r="B557" s="11">
        <v>15.5</v>
      </c>
      <c r="C557" s="11">
        <v>0.64500000000000002</v>
      </c>
      <c r="D557" s="11">
        <v>0.49</v>
      </c>
      <c r="E557" s="11">
        <v>4.2</v>
      </c>
      <c r="F557" s="11">
        <v>9.5000000000000001E-2</v>
      </c>
      <c r="G557" s="11">
        <v>10</v>
      </c>
      <c r="H557" s="11">
        <v>23</v>
      </c>
      <c r="I557" s="11">
        <v>1.00315</v>
      </c>
      <c r="J557" s="11">
        <v>2.92</v>
      </c>
      <c r="K557" s="11">
        <v>0.74</v>
      </c>
      <c r="L557" s="11">
        <v>11.1</v>
      </c>
      <c r="M557" s="64">
        <v>5</v>
      </c>
    </row>
    <row r="558" spans="1:13" x14ac:dyDescent="0.25">
      <c r="A558" s="63">
        <v>557</v>
      </c>
      <c r="B558" s="11">
        <v>10.9</v>
      </c>
      <c r="C558" s="11">
        <v>0.53</v>
      </c>
      <c r="D558" s="11">
        <v>0.49</v>
      </c>
      <c r="E558" s="11">
        <v>4.5999999999999996</v>
      </c>
      <c r="F558" s="11">
        <v>0.11799999999999999</v>
      </c>
      <c r="G558" s="11">
        <v>10</v>
      </c>
      <c r="H558" s="11">
        <v>17</v>
      </c>
      <c r="I558" s="11">
        <v>1.0002</v>
      </c>
      <c r="J558" s="11">
        <v>3.07</v>
      </c>
      <c r="K558" s="11">
        <v>0.56000000000000005</v>
      </c>
      <c r="L558" s="11">
        <v>11.7</v>
      </c>
      <c r="M558" s="64">
        <v>6</v>
      </c>
    </row>
    <row r="559" spans="1:13" hidden="1" x14ac:dyDescent="0.25">
      <c r="A559" s="63">
        <v>558</v>
      </c>
      <c r="B559" s="11">
        <v>15.6</v>
      </c>
      <c r="C559" s="11">
        <v>0.64500000000000002</v>
      </c>
      <c r="D559" s="11">
        <v>0.49</v>
      </c>
      <c r="E559" s="11">
        <v>4.2</v>
      </c>
      <c r="F559" s="11">
        <v>9.5000000000000001E-2</v>
      </c>
      <c r="G559" s="11">
        <v>10</v>
      </c>
      <c r="H559" s="11">
        <v>23</v>
      </c>
      <c r="I559" s="11">
        <v>1.00315</v>
      </c>
      <c r="J559" s="11">
        <v>2.92</v>
      </c>
      <c r="K559" s="11">
        <v>0.74</v>
      </c>
      <c r="L559" s="11">
        <v>11.1</v>
      </c>
      <c r="M559" s="64">
        <v>5</v>
      </c>
    </row>
    <row r="560" spans="1:13" x14ac:dyDescent="0.25">
      <c r="A560" s="63">
        <v>559</v>
      </c>
      <c r="B560" s="11">
        <v>10.9</v>
      </c>
      <c r="C560" s="11">
        <v>0.53</v>
      </c>
      <c r="D560" s="11">
        <v>0.49</v>
      </c>
      <c r="E560" s="11">
        <v>4.5999999999999996</v>
      </c>
      <c r="F560" s="11">
        <v>0.11799999999999999</v>
      </c>
      <c r="G560" s="11">
        <v>10</v>
      </c>
      <c r="H560" s="11">
        <v>17</v>
      </c>
      <c r="I560" s="11">
        <v>1.0002</v>
      </c>
      <c r="J560" s="11">
        <v>3.07</v>
      </c>
      <c r="K560" s="11">
        <v>0.56000000000000005</v>
      </c>
      <c r="L560" s="11">
        <v>11.7</v>
      </c>
      <c r="M560" s="64">
        <v>6</v>
      </c>
    </row>
    <row r="561" spans="1:13" x14ac:dyDescent="0.25">
      <c r="A561" s="63">
        <v>560</v>
      </c>
      <c r="B561" s="11">
        <v>13</v>
      </c>
      <c r="C561" s="11">
        <v>0.47</v>
      </c>
      <c r="D561" s="11">
        <v>0.49</v>
      </c>
      <c r="E561" s="11">
        <v>4.3</v>
      </c>
      <c r="F561" s="11">
        <v>8.5000000000000006E-2</v>
      </c>
      <c r="G561" s="11">
        <v>6</v>
      </c>
      <c r="H561" s="11">
        <v>47</v>
      </c>
      <c r="I561" s="11">
        <v>1.0021</v>
      </c>
      <c r="J561" s="11">
        <v>3.3</v>
      </c>
      <c r="K561" s="11">
        <v>0.68</v>
      </c>
      <c r="L561" s="11">
        <v>12.7</v>
      </c>
      <c r="M561" s="64">
        <v>6</v>
      </c>
    </row>
    <row r="562" spans="1:13" hidden="1" x14ac:dyDescent="0.25">
      <c r="A562" s="63">
        <v>561</v>
      </c>
      <c r="B562" s="11">
        <v>12.7</v>
      </c>
      <c r="C562" s="11">
        <v>0.6</v>
      </c>
      <c r="D562" s="11">
        <v>0.49</v>
      </c>
      <c r="E562" s="11">
        <v>2.8</v>
      </c>
      <c r="F562" s="11">
        <v>7.4999999999999997E-2</v>
      </c>
      <c r="G562" s="11">
        <v>5</v>
      </c>
      <c r="H562" s="11">
        <v>19</v>
      </c>
      <c r="I562" s="11">
        <v>0.99939999999999996</v>
      </c>
      <c r="J562" s="11">
        <v>3.14</v>
      </c>
      <c r="K562" s="11">
        <v>0.56999999999999995</v>
      </c>
      <c r="L562" s="11">
        <v>11.4</v>
      </c>
      <c r="M562" s="64">
        <v>5</v>
      </c>
    </row>
    <row r="563" spans="1:13" hidden="1" x14ac:dyDescent="0.25">
      <c r="A563" s="63">
        <v>562</v>
      </c>
      <c r="B563" s="11">
        <v>9</v>
      </c>
      <c r="C563" s="11">
        <v>0.44</v>
      </c>
      <c r="D563" s="11">
        <v>0.49</v>
      </c>
      <c r="E563" s="11">
        <v>2.4</v>
      </c>
      <c r="F563" s="11">
        <v>7.8E-2</v>
      </c>
      <c r="G563" s="11">
        <v>26</v>
      </c>
      <c r="H563" s="11">
        <v>121</v>
      </c>
      <c r="I563" s="11">
        <v>0.99780000000000002</v>
      </c>
      <c r="J563" s="11">
        <v>3.23</v>
      </c>
      <c r="K563" s="11">
        <v>0.57999999999999996</v>
      </c>
      <c r="L563" s="11">
        <v>9.1999999999999993</v>
      </c>
      <c r="M563" s="64">
        <v>5</v>
      </c>
    </row>
    <row r="564" spans="1:13" hidden="1" x14ac:dyDescent="0.25">
      <c r="A564" s="63">
        <v>563</v>
      </c>
      <c r="B564" s="11">
        <v>9</v>
      </c>
      <c r="C564" s="11">
        <v>0.54</v>
      </c>
      <c r="D564" s="11">
        <v>0.49</v>
      </c>
      <c r="E564" s="11">
        <v>2.9</v>
      </c>
      <c r="F564" s="11">
        <v>9.4E-2</v>
      </c>
      <c r="G564" s="11">
        <v>41</v>
      </c>
      <c r="H564" s="11">
        <v>110</v>
      </c>
      <c r="I564" s="11">
        <v>0.99819999999999998</v>
      </c>
      <c r="J564" s="11">
        <v>3.08</v>
      </c>
      <c r="K564" s="11">
        <v>0.61</v>
      </c>
      <c r="L564" s="11">
        <v>9.1999999999999993</v>
      </c>
      <c r="M564" s="64">
        <v>5</v>
      </c>
    </row>
    <row r="565" spans="1:13" x14ac:dyDescent="0.25">
      <c r="A565" s="63">
        <v>564</v>
      </c>
      <c r="B565" s="11">
        <v>7.6</v>
      </c>
      <c r="C565" s="11">
        <v>0.28999999999999998</v>
      </c>
      <c r="D565" s="11">
        <v>0.49</v>
      </c>
      <c r="E565" s="11">
        <v>2.7</v>
      </c>
      <c r="F565" s="11">
        <v>9.1999999999999998E-2</v>
      </c>
      <c r="G565" s="11">
        <v>25</v>
      </c>
      <c r="H565" s="11">
        <v>60</v>
      </c>
      <c r="I565" s="11">
        <v>0.99709999999999999</v>
      </c>
      <c r="J565" s="11">
        <v>3.31</v>
      </c>
      <c r="K565" s="11">
        <v>0.61</v>
      </c>
      <c r="L565" s="11">
        <v>10.1</v>
      </c>
      <c r="M565" s="64">
        <v>6</v>
      </c>
    </row>
    <row r="566" spans="1:13" x14ac:dyDescent="0.25">
      <c r="A566" s="63">
        <v>565</v>
      </c>
      <c r="B566" s="11">
        <v>13</v>
      </c>
      <c r="C566" s="11">
        <v>0.47</v>
      </c>
      <c r="D566" s="11">
        <v>0.49</v>
      </c>
      <c r="E566" s="11">
        <v>4.3</v>
      </c>
      <c r="F566" s="11">
        <v>8.5000000000000006E-2</v>
      </c>
      <c r="G566" s="11">
        <v>6</v>
      </c>
      <c r="H566" s="11">
        <v>47</v>
      </c>
      <c r="I566" s="11">
        <v>1.0021</v>
      </c>
      <c r="J566" s="11">
        <v>3.3</v>
      </c>
      <c r="K566" s="11">
        <v>0.68</v>
      </c>
      <c r="L566" s="11">
        <v>12.7</v>
      </c>
      <c r="M566" s="64">
        <v>6</v>
      </c>
    </row>
    <row r="567" spans="1:13" hidden="1" x14ac:dyDescent="0.25">
      <c r="A567" s="63">
        <v>566</v>
      </c>
      <c r="B567" s="11">
        <v>12.7</v>
      </c>
      <c r="C567" s="11">
        <v>0.6</v>
      </c>
      <c r="D567" s="11">
        <v>0.49</v>
      </c>
      <c r="E567" s="11">
        <v>2.8</v>
      </c>
      <c r="F567" s="11">
        <v>7.4999999999999997E-2</v>
      </c>
      <c r="G567" s="11">
        <v>5</v>
      </c>
      <c r="H567" s="11">
        <v>19</v>
      </c>
      <c r="I567" s="11">
        <v>0.99939999999999996</v>
      </c>
      <c r="J567" s="11">
        <v>3.14</v>
      </c>
      <c r="K567" s="11">
        <v>0.56999999999999995</v>
      </c>
      <c r="L567" s="11">
        <v>11.4</v>
      </c>
      <c r="M567" s="64">
        <v>5</v>
      </c>
    </row>
    <row r="568" spans="1:13" x14ac:dyDescent="0.25">
      <c r="A568" s="63">
        <v>567</v>
      </c>
      <c r="B568" s="11">
        <v>8.6999999999999993</v>
      </c>
      <c r="C568" s="11">
        <v>0.7</v>
      </c>
      <c r="D568" s="11">
        <v>0.24</v>
      </c>
      <c r="E568" s="11">
        <v>2.5</v>
      </c>
      <c r="F568" s="11">
        <v>0.22600000000000001</v>
      </c>
      <c r="G568" s="11">
        <v>5</v>
      </c>
      <c r="H568" s="11">
        <v>15</v>
      </c>
      <c r="I568" s="11">
        <v>0.99909999999999999</v>
      </c>
      <c r="J568" s="11">
        <v>3.32</v>
      </c>
      <c r="K568" s="11">
        <v>0.6</v>
      </c>
      <c r="L568" s="11">
        <v>9</v>
      </c>
      <c r="M568" s="64">
        <v>6</v>
      </c>
    </row>
    <row r="569" spans="1:13" x14ac:dyDescent="0.25">
      <c r="A569" s="63">
        <v>568</v>
      </c>
      <c r="B569" s="11">
        <v>8.6999999999999993</v>
      </c>
      <c r="C569" s="11">
        <v>0.7</v>
      </c>
      <c r="D569" s="11">
        <v>0.24</v>
      </c>
      <c r="E569" s="11">
        <v>2.5</v>
      </c>
      <c r="F569" s="11">
        <v>0.22600000000000001</v>
      </c>
      <c r="G569" s="11">
        <v>5</v>
      </c>
      <c r="H569" s="11">
        <v>15</v>
      </c>
      <c r="I569" s="11">
        <v>0.99909999999999999</v>
      </c>
      <c r="J569" s="11">
        <v>3.32</v>
      </c>
      <c r="K569" s="11">
        <v>0.6</v>
      </c>
      <c r="L569" s="11">
        <v>9</v>
      </c>
      <c r="M569" s="64">
        <v>6</v>
      </c>
    </row>
    <row r="570" spans="1:13" x14ac:dyDescent="0.25">
      <c r="A570" s="63">
        <v>569</v>
      </c>
      <c r="B570" s="11">
        <v>9.8000000000000007</v>
      </c>
      <c r="C570" s="11">
        <v>0.5</v>
      </c>
      <c r="D570" s="11">
        <v>0.49</v>
      </c>
      <c r="E570" s="11">
        <v>2.6</v>
      </c>
      <c r="F570" s="11">
        <v>0.25</v>
      </c>
      <c r="G570" s="11">
        <v>5</v>
      </c>
      <c r="H570" s="11">
        <v>20</v>
      </c>
      <c r="I570" s="11">
        <v>0.999</v>
      </c>
      <c r="J570" s="11">
        <v>3.31</v>
      </c>
      <c r="K570" s="11">
        <v>0.79</v>
      </c>
      <c r="L570" s="11">
        <v>10.7</v>
      </c>
      <c r="M570" s="64">
        <v>6</v>
      </c>
    </row>
    <row r="571" spans="1:13" x14ac:dyDescent="0.25">
      <c r="A571" s="63">
        <v>570</v>
      </c>
      <c r="B571" s="11">
        <v>6.2</v>
      </c>
      <c r="C571" s="11">
        <v>0.36</v>
      </c>
      <c r="D571" s="11">
        <v>0.24</v>
      </c>
      <c r="E571" s="11">
        <v>2.2000000000000002</v>
      </c>
      <c r="F571" s="11">
        <v>9.5000000000000001E-2</v>
      </c>
      <c r="G571" s="11">
        <v>19</v>
      </c>
      <c r="H571" s="11">
        <v>42</v>
      </c>
      <c r="I571" s="11">
        <v>0.99460000000000004</v>
      </c>
      <c r="J571" s="11">
        <v>3.57</v>
      </c>
      <c r="K571" s="11">
        <v>0.56999999999999995</v>
      </c>
      <c r="L571" s="11">
        <v>11.7</v>
      </c>
      <c r="M571" s="64">
        <v>6</v>
      </c>
    </row>
    <row r="572" spans="1:13" x14ac:dyDescent="0.25">
      <c r="A572" s="63">
        <v>571</v>
      </c>
      <c r="B572" s="11">
        <v>11.5</v>
      </c>
      <c r="C572" s="11">
        <v>0.35</v>
      </c>
      <c r="D572" s="11">
        <v>0.49</v>
      </c>
      <c r="E572" s="11">
        <v>3.3</v>
      </c>
      <c r="F572" s="11">
        <v>7.0000000000000007E-2</v>
      </c>
      <c r="G572" s="11">
        <v>10</v>
      </c>
      <c r="H572" s="11">
        <v>37</v>
      </c>
      <c r="I572" s="11">
        <v>1.0003</v>
      </c>
      <c r="J572" s="11">
        <v>3.32</v>
      </c>
      <c r="K572" s="11">
        <v>0.91</v>
      </c>
      <c r="L572" s="11">
        <v>11</v>
      </c>
      <c r="M572" s="64">
        <v>6</v>
      </c>
    </row>
    <row r="573" spans="1:13" x14ac:dyDescent="0.25">
      <c r="A573" s="63">
        <v>572</v>
      </c>
      <c r="B573" s="11">
        <v>6.2</v>
      </c>
      <c r="C573" s="11">
        <v>0.36</v>
      </c>
      <c r="D573" s="11">
        <v>0.24</v>
      </c>
      <c r="E573" s="11">
        <v>2.2000000000000002</v>
      </c>
      <c r="F573" s="11">
        <v>9.5000000000000001E-2</v>
      </c>
      <c r="G573" s="11">
        <v>19</v>
      </c>
      <c r="H573" s="11">
        <v>42</v>
      </c>
      <c r="I573" s="11">
        <v>0.99460000000000004</v>
      </c>
      <c r="J573" s="11">
        <v>3.57</v>
      </c>
      <c r="K573" s="11">
        <v>0.56999999999999995</v>
      </c>
      <c r="L573" s="11">
        <v>11.7</v>
      </c>
      <c r="M573" s="64">
        <v>6</v>
      </c>
    </row>
    <row r="574" spans="1:13" hidden="1" x14ac:dyDescent="0.25">
      <c r="A574" s="63">
        <v>573</v>
      </c>
      <c r="B574" s="11">
        <v>10.199999999999999</v>
      </c>
      <c r="C574" s="11">
        <v>0.24</v>
      </c>
      <c r="D574" s="11">
        <v>0.49</v>
      </c>
      <c r="E574" s="11">
        <v>2.4</v>
      </c>
      <c r="F574" s="11">
        <v>7.4999999999999997E-2</v>
      </c>
      <c r="G574" s="11">
        <v>10</v>
      </c>
      <c r="H574" s="11">
        <v>28</v>
      </c>
      <c r="I574" s="11">
        <v>0.99780000000000002</v>
      </c>
      <c r="J574" s="11">
        <v>3.14</v>
      </c>
      <c r="K574" s="11">
        <v>0.61</v>
      </c>
      <c r="L574" s="11">
        <v>10.4</v>
      </c>
      <c r="M574" s="64">
        <v>5</v>
      </c>
    </row>
    <row r="575" spans="1:13" hidden="1" x14ac:dyDescent="0.25">
      <c r="A575" s="63">
        <v>574</v>
      </c>
      <c r="B575" s="11">
        <v>10.5</v>
      </c>
      <c r="C575" s="11">
        <v>0.59</v>
      </c>
      <c r="D575" s="11">
        <v>0.49</v>
      </c>
      <c r="E575" s="11">
        <v>2.1</v>
      </c>
      <c r="F575" s="11">
        <v>7.0000000000000007E-2</v>
      </c>
      <c r="G575" s="11">
        <v>14</v>
      </c>
      <c r="H575" s="11">
        <v>47</v>
      </c>
      <c r="I575" s="11">
        <v>0.99909999999999999</v>
      </c>
      <c r="J575" s="11">
        <v>3.3</v>
      </c>
      <c r="K575" s="11">
        <v>0.56000000000000005</v>
      </c>
      <c r="L575" s="11">
        <v>9.6</v>
      </c>
      <c r="M575" s="64">
        <v>4</v>
      </c>
    </row>
    <row r="576" spans="1:13" x14ac:dyDescent="0.25">
      <c r="A576" s="63">
        <v>575</v>
      </c>
      <c r="B576" s="11">
        <v>10.6</v>
      </c>
      <c r="C576" s="11">
        <v>0.34</v>
      </c>
      <c r="D576" s="11">
        <v>0.49</v>
      </c>
      <c r="E576" s="11">
        <v>3.2</v>
      </c>
      <c r="F576" s="11">
        <v>7.8E-2</v>
      </c>
      <c r="G576" s="11">
        <v>20</v>
      </c>
      <c r="H576" s="11">
        <v>78</v>
      </c>
      <c r="I576" s="11">
        <v>0.99919999999999998</v>
      </c>
      <c r="J576" s="11">
        <v>3.19</v>
      </c>
      <c r="K576" s="11">
        <v>0.7</v>
      </c>
      <c r="L576" s="11">
        <v>10</v>
      </c>
      <c r="M576" s="64">
        <v>6</v>
      </c>
    </row>
    <row r="577" spans="1:13" x14ac:dyDescent="0.25">
      <c r="A577" s="63">
        <v>576</v>
      </c>
      <c r="B577" s="11">
        <v>12.3</v>
      </c>
      <c r="C577" s="11">
        <v>0.27</v>
      </c>
      <c r="D577" s="11">
        <v>0.49</v>
      </c>
      <c r="E577" s="11">
        <v>3.1</v>
      </c>
      <c r="F577" s="11">
        <v>7.9000000000000001E-2</v>
      </c>
      <c r="G577" s="11">
        <v>28</v>
      </c>
      <c r="H577" s="11">
        <v>46</v>
      </c>
      <c r="I577" s="11">
        <v>0.99929999999999997</v>
      </c>
      <c r="J577" s="11">
        <v>3.2</v>
      </c>
      <c r="K577" s="11">
        <v>0.8</v>
      </c>
      <c r="L577" s="11">
        <v>10.199999999999999</v>
      </c>
      <c r="M577" s="64">
        <v>6</v>
      </c>
    </row>
    <row r="578" spans="1:13" hidden="1" x14ac:dyDescent="0.25">
      <c r="A578" s="63">
        <v>577</v>
      </c>
      <c r="B578" s="11">
        <v>9.9</v>
      </c>
      <c r="C578" s="11">
        <v>0.5</v>
      </c>
      <c r="D578" s="11">
        <v>0.24</v>
      </c>
      <c r="E578" s="11">
        <v>2.2999999999999998</v>
      </c>
      <c r="F578" s="11">
        <v>0.10299999999999999</v>
      </c>
      <c r="G578" s="11">
        <v>6</v>
      </c>
      <c r="H578" s="11">
        <v>14</v>
      </c>
      <c r="I578" s="11">
        <v>0.99780000000000002</v>
      </c>
      <c r="J578" s="11">
        <v>3.34</v>
      </c>
      <c r="K578" s="11">
        <v>0.52</v>
      </c>
      <c r="L578" s="11">
        <v>10</v>
      </c>
      <c r="M578" s="64">
        <v>4</v>
      </c>
    </row>
    <row r="579" spans="1:13" hidden="1" x14ac:dyDescent="0.25">
      <c r="A579" s="63">
        <v>578</v>
      </c>
      <c r="B579" s="11">
        <v>8.8000000000000007</v>
      </c>
      <c r="C579" s="11">
        <v>0.44</v>
      </c>
      <c r="D579" s="11">
        <v>0.49</v>
      </c>
      <c r="E579" s="11">
        <v>2.8</v>
      </c>
      <c r="F579" s="11">
        <v>8.3000000000000004E-2</v>
      </c>
      <c r="G579" s="11">
        <v>18</v>
      </c>
      <c r="H579" s="11">
        <v>111</v>
      </c>
      <c r="I579" s="11">
        <v>0.99819999999999998</v>
      </c>
      <c r="J579" s="11">
        <v>3.3</v>
      </c>
      <c r="K579" s="11">
        <v>0.6</v>
      </c>
      <c r="L579" s="11">
        <v>9.5</v>
      </c>
      <c r="M579" s="64">
        <v>5</v>
      </c>
    </row>
    <row r="580" spans="1:13" hidden="1" x14ac:dyDescent="0.25">
      <c r="A580" s="63">
        <v>579</v>
      </c>
      <c r="B580" s="11">
        <v>8.8000000000000007</v>
      </c>
      <c r="C580" s="11">
        <v>0.47</v>
      </c>
      <c r="D580" s="11">
        <v>0.49</v>
      </c>
      <c r="E580" s="11">
        <v>2.9</v>
      </c>
      <c r="F580" s="11">
        <v>8.5000000000000006E-2</v>
      </c>
      <c r="G580" s="11">
        <v>17</v>
      </c>
      <c r="H580" s="11">
        <v>110</v>
      </c>
      <c r="I580" s="11">
        <v>0.99819999999999998</v>
      </c>
      <c r="J580" s="11">
        <v>3.29</v>
      </c>
      <c r="K580" s="11">
        <v>0.6</v>
      </c>
      <c r="L580" s="11">
        <v>9.8000000000000007</v>
      </c>
      <c r="M580" s="64">
        <v>5</v>
      </c>
    </row>
    <row r="581" spans="1:13" x14ac:dyDescent="0.25">
      <c r="A581" s="63">
        <v>580</v>
      </c>
      <c r="B581" s="11">
        <v>10.6</v>
      </c>
      <c r="C581" s="11">
        <v>0.31</v>
      </c>
      <c r="D581" s="11">
        <v>0.49</v>
      </c>
      <c r="E581" s="11">
        <v>2.2000000000000002</v>
      </c>
      <c r="F581" s="11">
        <v>6.3E-2</v>
      </c>
      <c r="G581" s="11">
        <v>18</v>
      </c>
      <c r="H581" s="11">
        <v>40</v>
      </c>
      <c r="I581" s="11">
        <v>0.99760000000000004</v>
      </c>
      <c r="J581" s="11">
        <v>3.14</v>
      </c>
      <c r="K581" s="11">
        <v>0.51</v>
      </c>
      <c r="L581" s="11">
        <v>9.8000000000000007</v>
      </c>
      <c r="M581" s="64">
        <v>6</v>
      </c>
    </row>
    <row r="582" spans="1:13" hidden="1" x14ac:dyDescent="0.25">
      <c r="A582" s="63">
        <v>581</v>
      </c>
      <c r="B582" s="11">
        <v>12.3</v>
      </c>
      <c r="C582" s="11">
        <v>0.5</v>
      </c>
      <c r="D582" s="11">
        <v>0.49</v>
      </c>
      <c r="E582" s="11">
        <v>2.2000000000000002</v>
      </c>
      <c r="F582" s="11">
        <v>8.8999999999999996E-2</v>
      </c>
      <c r="G582" s="11">
        <v>5</v>
      </c>
      <c r="H582" s="11">
        <v>14</v>
      </c>
      <c r="I582" s="11">
        <v>1.0002</v>
      </c>
      <c r="J582" s="11">
        <v>3.19</v>
      </c>
      <c r="K582" s="11">
        <v>0.44</v>
      </c>
      <c r="L582" s="11">
        <v>9.6</v>
      </c>
      <c r="M582" s="64">
        <v>5</v>
      </c>
    </row>
    <row r="583" spans="1:13" hidden="1" x14ac:dyDescent="0.25">
      <c r="A583" s="63">
        <v>582</v>
      </c>
      <c r="B583" s="11">
        <v>12.3</v>
      </c>
      <c r="C583" s="11">
        <v>0.5</v>
      </c>
      <c r="D583" s="11">
        <v>0.49</v>
      </c>
      <c r="E583" s="11">
        <v>2.2000000000000002</v>
      </c>
      <c r="F583" s="11">
        <v>8.8999999999999996E-2</v>
      </c>
      <c r="G583" s="11">
        <v>5</v>
      </c>
      <c r="H583" s="11">
        <v>14</v>
      </c>
      <c r="I583" s="11">
        <v>1.0002</v>
      </c>
      <c r="J583" s="11">
        <v>3.19</v>
      </c>
      <c r="K583" s="11">
        <v>0.44</v>
      </c>
      <c r="L583" s="11">
        <v>9.6</v>
      </c>
      <c r="M583" s="64">
        <v>5</v>
      </c>
    </row>
    <row r="584" spans="1:13" hidden="1" x14ac:dyDescent="0.25">
      <c r="A584" s="63">
        <v>583</v>
      </c>
      <c r="B584" s="11">
        <v>11.7</v>
      </c>
      <c r="C584" s="11">
        <v>0.49</v>
      </c>
      <c r="D584" s="11">
        <v>0.49</v>
      </c>
      <c r="E584" s="11">
        <v>2.2000000000000002</v>
      </c>
      <c r="F584" s="11">
        <v>8.3000000000000004E-2</v>
      </c>
      <c r="G584" s="11">
        <v>5</v>
      </c>
      <c r="H584" s="11">
        <v>15</v>
      </c>
      <c r="I584" s="11">
        <v>1</v>
      </c>
      <c r="J584" s="11">
        <v>3.19</v>
      </c>
      <c r="K584" s="11">
        <v>0.43</v>
      </c>
      <c r="L584" s="11">
        <v>9.1999999999999993</v>
      </c>
      <c r="M584" s="64">
        <v>5</v>
      </c>
    </row>
    <row r="585" spans="1:13" x14ac:dyDescent="0.25">
      <c r="A585" s="63">
        <v>584</v>
      </c>
      <c r="B585" s="11">
        <v>12</v>
      </c>
      <c r="C585" s="11">
        <v>0.28000000000000003</v>
      </c>
      <c r="D585" s="11">
        <v>0.49</v>
      </c>
      <c r="E585" s="11">
        <v>1.9</v>
      </c>
      <c r="F585" s="11">
        <v>7.3999999999999996E-2</v>
      </c>
      <c r="G585" s="11">
        <v>10</v>
      </c>
      <c r="H585" s="11">
        <v>21</v>
      </c>
      <c r="I585" s="11">
        <v>0.99760000000000004</v>
      </c>
      <c r="J585" s="11">
        <v>2.98</v>
      </c>
      <c r="K585" s="11">
        <v>0.66</v>
      </c>
      <c r="L585" s="11">
        <v>9.9</v>
      </c>
      <c r="M585" s="64">
        <v>7</v>
      </c>
    </row>
    <row r="586" spans="1:13" x14ac:dyDescent="0.25">
      <c r="A586" s="63">
        <v>585</v>
      </c>
      <c r="B586" s="11">
        <v>11.8</v>
      </c>
      <c r="C586" s="11">
        <v>0.33</v>
      </c>
      <c r="D586" s="11">
        <v>0.49</v>
      </c>
      <c r="E586" s="11">
        <v>3.4</v>
      </c>
      <c r="F586" s="11">
        <v>9.2999999999999999E-2</v>
      </c>
      <c r="G586" s="11">
        <v>54</v>
      </c>
      <c r="H586" s="11">
        <v>80</v>
      </c>
      <c r="I586" s="11">
        <v>1.0002</v>
      </c>
      <c r="J586" s="11">
        <v>3.3</v>
      </c>
      <c r="K586" s="11">
        <v>0.76</v>
      </c>
      <c r="L586" s="11">
        <v>10.7</v>
      </c>
      <c r="M586" s="64">
        <v>7</v>
      </c>
    </row>
    <row r="587" spans="1:13" x14ac:dyDescent="0.25">
      <c r="A587" s="63">
        <v>586</v>
      </c>
      <c r="B587" s="11">
        <v>7.6</v>
      </c>
      <c r="C587" s="11">
        <v>0.51</v>
      </c>
      <c r="D587" s="11">
        <v>0.24</v>
      </c>
      <c r="E587" s="11">
        <v>2.4</v>
      </c>
      <c r="F587" s="11">
        <v>9.0999999999999998E-2</v>
      </c>
      <c r="G587" s="11">
        <v>8</v>
      </c>
      <c r="H587" s="11">
        <v>38</v>
      </c>
      <c r="I587" s="11">
        <v>0.998</v>
      </c>
      <c r="J587" s="11">
        <v>3.47</v>
      </c>
      <c r="K587" s="11">
        <v>0.66</v>
      </c>
      <c r="L587" s="11">
        <v>9.6</v>
      </c>
      <c r="M587" s="64">
        <v>6</v>
      </c>
    </row>
    <row r="588" spans="1:13" x14ac:dyDescent="0.25">
      <c r="A588" s="63">
        <v>587</v>
      </c>
      <c r="B588" s="11">
        <v>11.1</v>
      </c>
      <c r="C588" s="11">
        <v>0.31</v>
      </c>
      <c r="D588" s="11">
        <v>0.49</v>
      </c>
      <c r="E588" s="11">
        <v>2.7</v>
      </c>
      <c r="F588" s="11">
        <v>9.4E-2</v>
      </c>
      <c r="G588" s="11">
        <v>16</v>
      </c>
      <c r="H588" s="11">
        <v>47</v>
      </c>
      <c r="I588" s="11">
        <v>0.99860000000000004</v>
      </c>
      <c r="J588" s="11">
        <v>3.12</v>
      </c>
      <c r="K588" s="11">
        <v>1.02</v>
      </c>
      <c r="L588" s="11">
        <v>10.6</v>
      </c>
      <c r="M588" s="64">
        <v>7</v>
      </c>
    </row>
    <row r="589" spans="1:13" hidden="1" x14ac:dyDescent="0.25">
      <c r="A589" s="63">
        <v>588</v>
      </c>
      <c r="B589" s="11">
        <v>7.3</v>
      </c>
      <c r="C589" s="11">
        <v>0.73</v>
      </c>
      <c r="D589" s="11">
        <v>0.24</v>
      </c>
      <c r="E589" s="11">
        <v>1.9</v>
      </c>
      <c r="F589" s="11">
        <v>0.108</v>
      </c>
      <c r="G589" s="11">
        <v>18</v>
      </c>
      <c r="H589" s="11">
        <v>102</v>
      </c>
      <c r="I589" s="11">
        <v>0.99670000000000003</v>
      </c>
      <c r="J589" s="11">
        <v>3.26</v>
      </c>
      <c r="K589" s="11">
        <v>0.59</v>
      </c>
      <c r="L589" s="11">
        <v>9.3000000000000007</v>
      </c>
      <c r="M589" s="64">
        <v>5</v>
      </c>
    </row>
    <row r="590" spans="1:13" x14ac:dyDescent="0.25">
      <c r="A590" s="63">
        <v>589</v>
      </c>
      <c r="B590" s="11">
        <v>5</v>
      </c>
      <c r="C590" s="11">
        <v>0.42</v>
      </c>
      <c r="D590" s="11">
        <v>0.24</v>
      </c>
      <c r="E590" s="11">
        <v>2</v>
      </c>
      <c r="F590" s="11">
        <v>0.06</v>
      </c>
      <c r="G590" s="11">
        <v>19</v>
      </c>
      <c r="H590" s="11">
        <v>50</v>
      </c>
      <c r="I590" s="11">
        <v>0.99170000000000003</v>
      </c>
      <c r="J590" s="11">
        <v>3.72</v>
      </c>
      <c r="K590" s="11">
        <v>0.74</v>
      </c>
      <c r="L590" s="11">
        <v>14</v>
      </c>
      <c r="M590" s="64">
        <v>8</v>
      </c>
    </row>
    <row r="591" spans="1:13" x14ac:dyDescent="0.25">
      <c r="A591" s="63">
        <v>590</v>
      </c>
      <c r="B591" s="11">
        <v>10.199999999999999</v>
      </c>
      <c r="C591" s="11">
        <v>0.28999999999999998</v>
      </c>
      <c r="D591" s="11">
        <v>0.49</v>
      </c>
      <c r="E591" s="11">
        <v>2.6</v>
      </c>
      <c r="F591" s="11">
        <v>5.8999999999999997E-2</v>
      </c>
      <c r="G591" s="11">
        <v>5</v>
      </c>
      <c r="H591" s="11">
        <v>13</v>
      </c>
      <c r="I591" s="11">
        <v>0.99760000000000004</v>
      </c>
      <c r="J591" s="11">
        <v>3.05</v>
      </c>
      <c r="K591" s="11">
        <v>0.74</v>
      </c>
      <c r="L591" s="11">
        <v>10.5</v>
      </c>
      <c r="M591" s="64">
        <v>7</v>
      </c>
    </row>
    <row r="592" spans="1:13" hidden="1" x14ac:dyDescent="0.25">
      <c r="A592" s="63">
        <v>591</v>
      </c>
      <c r="B592" s="11">
        <v>9</v>
      </c>
      <c r="C592" s="11">
        <v>0.45</v>
      </c>
      <c r="D592" s="11">
        <v>0.49</v>
      </c>
      <c r="E592" s="11">
        <v>2.6</v>
      </c>
      <c r="F592" s="11">
        <v>8.4000000000000005E-2</v>
      </c>
      <c r="G592" s="11">
        <v>21</v>
      </c>
      <c r="H592" s="11">
        <v>75</v>
      </c>
      <c r="I592" s="11">
        <v>0.99870000000000003</v>
      </c>
      <c r="J592" s="11">
        <v>3.35</v>
      </c>
      <c r="K592" s="11">
        <v>0.56999999999999995</v>
      </c>
      <c r="L592" s="11">
        <v>9.6999999999999993</v>
      </c>
      <c r="M592" s="64">
        <v>5</v>
      </c>
    </row>
    <row r="593" spans="1:13" x14ac:dyDescent="0.25">
      <c r="A593" s="63">
        <v>592</v>
      </c>
      <c r="B593" s="11">
        <v>6.6</v>
      </c>
      <c r="C593" s="11">
        <v>0.39</v>
      </c>
      <c r="D593" s="11">
        <v>0.49</v>
      </c>
      <c r="E593" s="11">
        <v>1.7</v>
      </c>
      <c r="F593" s="11">
        <v>7.0000000000000007E-2</v>
      </c>
      <c r="G593" s="11">
        <v>23</v>
      </c>
      <c r="H593" s="11">
        <v>149</v>
      </c>
      <c r="I593" s="11">
        <v>0.99219999999999997</v>
      </c>
      <c r="J593" s="11">
        <v>3.12</v>
      </c>
      <c r="K593" s="11">
        <v>0.5</v>
      </c>
      <c r="L593" s="11">
        <v>11.5</v>
      </c>
      <c r="M593" s="64">
        <v>6</v>
      </c>
    </row>
    <row r="594" spans="1:13" hidden="1" x14ac:dyDescent="0.25">
      <c r="A594" s="63">
        <v>593</v>
      </c>
      <c r="B594" s="11">
        <v>9</v>
      </c>
      <c r="C594" s="11">
        <v>0.45</v>
      </c>
      <c r="D594" s="11">
        <v>0.49</v>
      </c>
      <c r="E594" s="11">
        <v>2.6</v>
      </c>
      <c r="F594" s="11">
        <v>8.4000000000000005E-2</v>
      </c>
      <c r="G594" s="11">
        <v>21</v>
      </c>
      <c r="H594" s="11">
        <v>75</v>
      </c>
      <c r="I594" s="11">
        <v>0.99870000000000003</v>
      </c>
      <c r="J594" s="11">
        <v>3.35</v>
      </c>
      <c r="K594" s="11">
        <v>0.56999999999999995</v>
      </c>
      <c r="L594" s="11">
        <v>9.6999999999999993</v>
      </c>
      <c r="M594" s="64">
        <v>5</v>
      </c>
    </row>
    <row r="595" spans="1:13" hidden="1" x14ac:dyDescent="0.25">
      <c r="A595" s="63">
        <v>594</v>
      </c>
      <c r="B595" s="11">
        <v>9.9</v>
      </c>
      <c r="C595" s="11">
        <v>0.49</v>
      </c>
      <c r="D595" s="11">
        <v>0.57999999999999996</v>
      </c>
      <c r="E595" s="11">
        <v>3.5</v>
      </c>
      <c r="F595" s="11">
        <v>9.4E-2</v>
      </c>
      <c r="G595" s="11">
        <v>9</v>
      </c>
      <c r="H595" s="11">
        <v>43</v>
      </c>
      <c r="I595" s="11">
        <v>1.0004</v>
      </c>
      <c r="J595" s="11">
        <v>3.29</v>
      </c>
      <c r="K595" s="11">
        <v>0.57999999999999996</v>
      </c>
      <c r="L595" s="11">
        <v>9</v>
      </c>
      <c r="M595" s="64">
        <v>5</v>
      </c>
    </row>
    <row r="596" spans="1:13" hidden="1" x14ac:dyDescent="0.25">
      <c r="A596" s="63">
        <v>595</v>
      </c>
      <c r="B596" s="11">
        <v>7.9</v>
      </c>
      <c r="C596" s="11">
        <v>0.72</v>
      </c>
      <c r="D596" s="11">
        <v>0.17</v>
      </c>
      <c r="E596" s="11">
        <v>2.6</v>
      </c>
      <c r="F596" s="11">
        <v>9.6000000000000002E-2</v>
      </c>
      <c r="G596" s="11">
        <v>20</v>
      </c>
      <c r="H596" s="11">
        <v>38</v>
      </c>
      <c r="I596" s="11">
        <v>0.99780000000000002</v>
      </c>
      <c r="J596" s="11">
        <v>3.4</v>
      </c>
      <c r="K596" s="11">
        <v>0.53</v>
      </c>
      <c r="L596" s="11">
        <v>9.5</v>
      </c>
      <c r="M596" s="64">
        <v>5</v>
      </c>
    </row>
    <row r="597" spans="1:13" hidden="1" x14ac:dyDescent="0.25">
      <c r="A597" s="63">
        <v>596</v>
      </c>
      <c r="B597" s="11">
        <v>8.9</v>
      </c>
      <c r="C597" s="11">
        <v>0.59499999999999997</v>
      </c>
      <c r="D597" s="11">
        <v>0.41</v>
      </c>
      <c r="E597" s="11">
        <v>7.9</v>
      </c>
      <c r="F597" s="11">
        <v>8.5999999999999993E-2</v>
      </c>
      <c r="G597" s="11">
        <v>30</v>
      </c>
      <c r="H597" s="11">
        <v>109</v>
      </c>
      <c r="I597" s="11">
        <v>0.99980000000000002</v>
      </c>
      <c r="J597" s="11">
        <v>3.27</v>
      </c>
      <c r="K597" s="11">
        <v>0.56999999999999995</v>
      </c>
      <c r="L597" s="11">
        <v>9.3000000000000007</v>
      </c>
      <c r="M597" s="64">
        <v>5</v>
      </c>
    </row>
    <row r="598" spans="1:13" x14ac:dyDescent="0.25">
      <c r="A598" s="63">
        <v>597</v>
      </c>
      <c r="B598" s="11">
        <v>12.4</v>
      </c>
      <c r="C598" s="11">
        <v>0.4</v>
      </c>
      <c r="D598" s="11">
        <v>0.51</v>
      </c>
      <c r="E598" s="11">
        <v>2</v>
      </c>
      <c r="F598" s="11">
        <v>5.8999999999999997E-2</v>
      </c>
      <c r="G598" s="11">
        <v>6</v>
      </c>
      <c r="H598" s="11">
        <v>24</v>
      </c>
      <c r="I598" s="11">
        <v>0.99939999999999996</v>
      </c>
      <c r="J598" s="11">
        <v>3.04</v>
      </c>
      <c r="K598" s="11">
        <v>0.6</v>
      </c>
      <c r="L598" s="11">
        <v>9.3000000000000007</v>
      </c>
      <c r="M598" s="64">
        <v>6</v>
      </c>
    </row>
    <row r="599" spans="1:13" x14ac:dyDescent="0.25">
      <c r="A599" s="63">
        <v>598</v>
      </c>
      <c r="B599" s="11">
        <v>11.9</v>
      </c>
      <c r="C599" s="11">
        <v>0.57999999999999996</v>
      </c>
      <c r="D599" s="11">
        <v>0.57999999999999996</v>
      </c>
      <c r="E599" s="11">
        <v>1.9</v>
      </c>
      <c r="F599" s="11">
        <v>7.0999999999999994E-2</v>
      </c>
      <c r="G599" s="11">
        <v>5</v>
      </c>
      <c r="H599" s="11">
        <v>18</v>
      </c>
      <c r="I599" s="11">
        <v>0.998</v>
      </c>
      <c r="J599" s="11">
        <v>3.09</v>
      </c>
      <c r="K599" s="11">
        <v>0.63</v>
      </c>
      <c r="L599" s="11">
        <v>10</v>
      </c>
      <c r="M599" s="64">
        <v>6</v>
      </c>
    </row>
    <row r="600" spans="1:13" x14ac:dyDescent="0.25">
      <c r="A600" s="63">
        <v>599</v>
      </c>
      <c r="B600" s="11">
        <v>8.5</v>
      </c>
      <c r="C600" s="11">
        <v>0.58499999999999996</v>
      </c>
      <c r="D600" s="11">
        <v>0.18</v>
      </c>
      <c r="E600" s="11">
        <v>2.1</v>
      </c>
      <c r="F600" s="11">
        <v>7.8E-2</v>
      </c>
      <c r="G600" s="11">
        <v>5</v>
      </c>
      <c r="H600" s="11">
        <v>30</v>
      </c>
      <c r="I600" s="11">
        <v>0.99670000000000003</v>
      </c>
      <c r="J600" s="11">
        <v>3.2</v>
      </c>
      <c r="K600" s="11">
        <v>0.48</v>
      </c>
      <c r="L600" s="11">
        <v>9.8000000000000007</v>
      </c>
      <c r="M600" s="64">
        <v>6</v>
      </c>
    </row>
    <row r="601" spans="1:13" x14ac:dyDescent="0.25">
      <c r="A601" s="63">
        <v>600</v>
      </c>
      <c r="B601" s="11">
        <v>12.7</v>
      </c>
      <c r="C601" s="11">
        <v>0.59</v>
      </c>
      <c r="D601" s="11">
        <v>0.45</v>
      </c>
      <c r="E601" s="11">
        <v>2.2999999999999998</v>
      </c>
      <c r="F601" s="11">
        <v>8.1999999999999906E-2</v>
      </c>
      <c r="G601" s="11">
        <v>11</v>
      </c>
      <c r="H601" s="11">
        <v>22</v>
      </c>
      <c r="I601" s="11">
        <v>1</v>
      </c>
      <c r="J601" s="11">
        <v>3</v>
      </c>
      <c r="K601" s="11">
        <v>0.7</v>
      </c>
      <c r="L601" s="11">
        <v>9.3000000000000007</v>
      </c>
      <c r="M601" s="64">
        <v>6</v>
      </c>
    </row>
    <row r="602" spans="1:13" hidden="1" x14ac:dyDescent="0.25">
      <c r="A602" s="63">
        <v>601</v>
      </c>
      <c r="B602" s="11">
        <v>8.1999999999999993</v>
      </c>
      <c r="C602" s="11">
        <v>0.91500000000000004</v>
      </c>
      <c r="D602" s="11">
        <v>0.27</v>
      </c>
      <c r="E602" s="11">
        <v>2.1</v>
      </c>
      <c r="F602" s="11">
        <v>8.7999999999999995E-2</v>
      </c>
      <c r="G602" s="11">
        <v>7</v>
      </c>
      <c r="H602" s="11">
        <v>23</v>
      </c>
      <c r="I602" s="11">
        <v>0.99619999999999997</v>
      </c>
      <c r="J602" s="11">
        <v>3.26</v>
      </c>
      <c r="K602" s="11">
        <v>0.47</v>
      </c>
      <c r="L602" s="11">
        <v>10</v>
      </c>
      <c r="M602" s="64">
        <v>4</v>
      </c>
    </row>
    <row r="603" spans="1:13" x14ac:dyDescent="0.25">
      <c r="A603" s="63">
        <v>602</v>
      </c>
      <c r="B603" s="11">
        <v>13.2</v>
      </c>
      <c r="C603" s="11">
        <v>0.46</v>
      </c>
      <c r="D603" s="11">
        <v>0.52</v>
      </c>
      <c r="E603" s="11">
        <v>2.2000000000000002</v>
      </c>
      <c r="F603" s="11">
        <v>7.0999999999999994E-2</v>
      </c>
      <c r="G603" s="11">
        <v>12</v>
      </c>
      <c r="H603" s="11">
        <v>35</v>
      </c>
      <c r="I603" s="11">
        <v>1.0005999999999999</v>
      </c>
      <c r="J603" s="11">
        <v>3.1</v>
      </c>
      <c r="K603" s="11">
        <v>0.56000000000000005</v>
      </c>
      <c r="L603" s="11">
        <v>9</v>
      </c>
      <c r="M603" s="64">
        <v>6</v>
      </c>
    </row>
    <row r="604" spans="1:13" hidden="1" x14ac:dyDescent="0.25">
      <c r="A604" s="63">
        <v>603</v>
      </c>
      <c r="B604" s="11">
        <v>7.7</v>
      </c>
      <c r="C604" s="11">
        <v>0.83499999999999996</v>
      </c>
      <c r="D604" s="11">
        <v>0</v>
      </c>
      <c r="E604" s="11">
        <v>2.6</v>
      </c>
      <c r="F604" s="11">
        <v>8.1000000000000003E-2</v>
      </c>
      <c r="G604" s="11">
        <v>6</v>
      </c>
      <c r="H604" s="11">
        <v>14</v>
      </c>
      <c r="I604" s="11">
        <v>0.99750000000000005</v>
      </c>
      <c r="J604" s="11">
        <v>3.3</v>
      </c>
      <c r="K604" s="11">
        <v>0.52</v>
      </c>
      <c r="L604" s="11">
        <v>9.3000000000000007</v>
      </c>
      <c r="M604" s="64">
        <v>5</v>
      </c>
    </row>
    <row r="605" spans="1:13" x14ac:dyDescent="0.25">
      <c r="A605" s="63">
        <v>604</v>
      </c>
      <c r="B605" s="11">
        <v>13.2</v>
      </c>
      <c r="C605" s="11">
        <v>0.46</v>
      </c>
      <c r="D605" s="11">
        <v>0.52</v>
      </c>
      <c r="E605" s="11">
        <v>2.2000000000000002</v>
      </c>
      <c r="F605" s="11">
        <v>7.0999999999999994E-2</v>
      </c>
      <c r="G605" s="11">
        <v>12</v>
      </c>
      <c r="H605" s="11">
        <v>35</v>
      </c>
      <c r="I605" s="11">
        <v>1.0005999999999999</v>
      </c>
      <c r="J605" s="11">
        <v>3.1</v>
      </c>
      <c r="K605" s="11">
        <v>0.56000000000000005</v>
      </c>
      <c r="L605" s="11">
        <v>9</v>
      </c>
      <c r="M605" s="64">
        <v>6</v>
      </c>
    </row>
    <row r="606" spans="1:13" x14ac:dyDescent="0.25">
      <c r="A606" s="63">
        <v>605</v>
      </c>
      <c r="B606" s="11">
        <v>8.3000000000000007</v>
      </c>
      <c r="C606" s="11">
        <v>0.57999999999999996</v>
      </c>
      <c r="D606" s="11">
        <v>0.13</v>
      </c>
      <c r="E606" s="11">
        <v>2.9</v>
      </c>
      <c r="F606" s="11">
        <v>9.6000000000000002E-2</v>
      </c>
      <c r="G606" s="11">
        <v>14</v>
      </c>
      <c r="H606" s="11">
        <v>63</v>
      </c>
      <c r="I606" s="11">
        <v>0.99839999999999995</v>
      </c>
      <c r="J606" s="11">
        <v>3.17</v>
      </c>
      <c r="K606" s="11">
        <v>0.62</v>
      </c>
      <c r="L606" s="11">
        <v>9.1</v>
      </c>
      <c r="M606" s="64">
        <v>6</v>
      </c>
    </row>
    <row r="607" spans="1:13" x14ac:dyDescent="0.25">
      <c r="A607" s="63">
        <v>606</v>
      </c>
      <c r="B607" s="11">
        <v>8.3000000000000007</v>
      </c>
      <c r="C607" s="11">
        <v>0.6</v>
      </c>
      <c r="D607" s="11">
        <v>0.13</v>
      </c>
      <c r="E607" s="11">
        <v>2.6</v>
      </c>
      <c r="F607" s="11">
        <v>8.5000000000000006E-2</v>
      </c>
      <c r="G607" s="11">
        <v>6</v>
      </c>
      <c r="H607" s="11">
        <v>24</v>
      </c>
      <c r="I607" s="11">
        <v>0.99839999999999995</v>
      </c>
      <c r="J607" s="11">
        <v>3.31</v>
      </c>
      <c r="K607" s="11">
        <v>0.59</v>
      </c>
      <c r="L607" s="11">
        <v>9.1999999999999993</v>
      </c>
      <c r="M607" s="64">
        <v>6</v>
      </c>
    </row>
    <row r="608" spans="1:13" x14ac:dyDescent="0.25">
      <c r="A608" s="63">
        <v>607</v>
      </c>
      <c r="B608" s="11">
        <v>9.4</v>
      </c>
      <c r="C608" s="11">
        <v>0.41</v>
      </c>
      <c r="D608" s="11">
        <v>0.48</v>
      </c>
      <c r="E608" s="11">
        <v>4.5999999999999996</v>
      </c>
      <c r="F608" s="11">
        <v>7.1999999999999995E-2</v>
      </c>
      <c r="G608" s="11">
        <v>10</v>
      </c>
      <c r="H608" s="11">
        <v>20</v>
      </c>
      <c r="I608" s="11">
        <v>0.99729999999999996</v>
      </c>
      <c r="J608" s="11">
        <v>3.34</v>
      </c>
      <c r="K608" s="11">
        <v>0.79</v>
      </c>
      <c r="L608" s="11">
        <v>12.2</v>
      </c>
      <c r="M608" s="64">
        <v>7</v>
      </c>
    </row>
    <row r="609" spans="1:13" x14ac:dyDescent="0.25">
      <c r="A609" s="63">
        <v>608</v>
      </c>
      <c r="B609" s="11">
        <v>8.8000000000000007</v>
      </c>
      <c r="C609" s="11">
        <v>0.48</v>
      </c>
      <c r="D609" s="11">
        <v>0.41</v>
      </c>
      <c r="E609" s="11">
        <v>3.3</v>
      </c>
      <c r="F609" s="11">
        <v>9.1999999999999998E-2</v>
      </c>
      <c r="G609" s="11">
        <v>26</v>
      </c>
      <c r="H609" s="11">
        <v>52</v>
      </c>
      <c r="I609" s="11">
        <v>0.99819999999999998</v>
      </c>
      <c r="J609" s="11">
        <v>3.31</v>
      </c>
      <c r="K609" s="11">
        <v>0.53</v>
      </c>
      <c r="L609" s="11">
        <v>10.5</v>
      </c>
      <c r="M609" s="64">
        <v>6</v>
      </c>
    </row>
    <row r="610" spans="1:13" x14ac:dyDescent="0.25">
      <c r="A610" s="63">
        <v>609</v>
      </c>
      <c r="B610" s="11">
        <v>10.1</v>
      </c>
      <c r="C610" s="11">
        <v>0.65</v>
      </c>
      <c r="D610" s="11">
        <v>0.37</v>
      </c>
      <c r="E610" s="11">
        <v>5.0999999999999996</v>
      </c>
      <c r="F610" s="11">
        <v>0.11</v>
      </c>
      <c r="G610" s="11">
        <v>11</v>
      </c>
      <c r="H610" s="11">
        <v>65</v>
      </c>
      <c r="I610" s="11">
        <v>1.0025999999999999</v>
      </c>
      <c r="J610" s="11">
        <v>3.32</v>
      </c>
      <c r="K610" s="11">
        <v>0.64</v>
      </c>
      <c r="L610" s="11">
        <v>10.4</v>
      </c>
      <c r="M610" s="64">
        <v>6</v>
      </c>
    </row>
    <row r="611" spans="1:13" x14ac:dyDescent="0.25">
      <c r="A611" s="63">
        <v>610</v>
      </c>
      <c r="B611" s="11">
        <v>6.3</v>
      </c>
      <c r="C611" s="11">
        <v>0.36</v>
      </c>
      <c r="D611" s="11">
        <v>0.19</v>
      </c>
      <c r="E611" s="11">
        <v>3.2</v>
      </c>
      <c r="F611" s="11">
        <v>7.4999999999999997E-2</v>
      </c>
      <c r="G611" s="11">
        <v>15</v>
      </c>
      <c r="H611" s="11">
        <v>39</v>
      </c>
      <c r="I611" s="11">
        <v>0.99560000000000004</v>
      </c>
      <c r="J611" s="11">
        <v>3.56</v>
      </c>
      <c r="K611" s="11">
        <v>0.52</v>
      </c>
      <c r="L611" s="11">
        <v>12.7</v>
      </c>
      <c r="M611" s="64">
        <v>6</v>
      </c>
    </row>
    <row r="612" spans="1:13" hidden="1" x14ac:dyDescent="0.25">
      <c r="A612" s="63">
        <v>611</v>
      </c>
      <c r="B612" s="11">
        <v>8.8000000000000007</v>
      </c>
      <c r="C612" s="11">
        <v>0.24</v>
      </c>
      <c r="D612" s="11">
        <v>0.54</v>
      </c>
      <c r="E612" s="11">
        <v>2.5</v>
      </c>
      <c r="F612" s="11">
        <v>8.3000000000000004E-2</v>
      </c>
      <c r="G612" s="11">
        <v>25</v>
      </c>
      <c r="H612" s="11">
        <v>57</v>
      </c>
      <c r="I612" s="11">
        <v>0.99829999999999997</v>
      </c>
      <c r="J612" s="11">
        <v>3.39</v>
      </c>
      <c r="K612" s="11">
        <v>0.54</v>
      </c>
      <c r="L612" s="11">
        <v>9.1999999999999993</v>
      </c>
      <c r="M612" s="64">
        <v>5</v>
      </c>
    </row>
    <row r="613" spans="1:13" hidden="1" x14ac:dyDescent="0.25">
      <c r="A613" s="63">
        <v>612</v>
      </c>
      <c r="B613" s="11">
        <v>13.2</v>
      </c>
      <c r="C613" s="11">
        <v>0.38</v>
      </c>
      <c r="D613" s="11">
        <v>0.55000000000000004</v>
      </c>
      <c r="E613" s="11">
        <v>2.7</v>
      </c>
      <c r="F613" s="11">
        <v>8.1000000000000003E-2</v>
      </c>
      <c r="G613" s="11">
        <v>5</v>
      </c>
      <c r="H613" s="11">
        <v>16</v>
      </c>
      <c r="I613" s="11">
        <v>1.0005999999999999</v>
      </c>
      <c r="J613" s="11">
        <v>2.98</v>
      </c>
      <c r="K613" s="11">
        <v>0.54</v>
      </c>
      <c r="L613" s="11">
        <v>9.4</v>
      </c>
      <c r="M613" s="64">
        <v>5</v>
      </c>
    </row>
    <row r="614" spans="1:13" x14ac:dyDescent="0.25">
      <c r="A614" s="63">
        <v>613</v>
      </c>
      <c r="B614" s="11">
        <v>7.5</v>
      </c>
      <c r="C614" s="11">
        <v>0.64</v>
      </c>
      <c r="D614" s="11">
        <v>0</v>
      </c>
      <c r="E614" s="11">
        <v>2.4</v>
      </c>
      <c r="F614" s="11">
        <v>7.6999999999999999E-2</v>
      </c>
      <c r="G614" s="11">
        <v>18</v>
      </c>
      <c r="H614" s="11">
        <v>29</v>
      </c>
      <c r="I614" s="11">
        <v>0.99650000000000005</v>
      </c>
      <c r="J614" s="11">
        <v>3.32</v>
      </c>
      <c r="K614" s="11">
        <v>0.6</v>
      </c>
      <c r="L614" s="11">
        <v>10</v>
      </c>
      <c r="M614" s="64">
        <v>6</v>
      </c>
    </row>
    <row r="615" spans="1:13" hidden="1" x14ac:dyDescent="0.25">
      <c r="A615" s="63">
        <v>614</v>
      </c>
      <c r="B615" s="11">
        <v>8.1999999999999993</v>
      </c>
      <c r="C615" s="11">
        <v>0.39</v>
      </c>
      <c r="D615" s="11">
        <v>0.38</v>
      </c>
      <c r="E615" s="11">
        <v>1.5</v>
      </c>
      <c r="F615" s="11">
        <v>5.7999999999999899E-2</v>
      </c>
      <c r="G615" s="11">
        <v>10</v>
      </c>
      <c r="H615" s="11">
        <v>29</v>
      </c>
      <c r="I615" s="11">
        <v>0.99619999999999997</v>
      </c>
      <c r="J615" s="11">
        <v>3.26</v>
      </c>
      <c r="K615" s="11">
        <v>0.74</v>
      </c>
      <c r="L615" s="11">
        <v>9.8000000000000007</v>
      </c>
      <c r="M615" s="64">
        <v>5</v>
      </c>
    </row>
    <row r="616" spans="1:13" x14ac:dyDescent="0.25">
      <c r="A616" s="63">
        <v>615</v>
      </c>
      <c r="B616" s="11">
        <v>9.1999999999999993</v>
      </c>
      <c r="C616" s="11">
        <v>0.755</v>
      </c>
      <c r="D616" s="11">
        <v>0.18</v>
      </c>
      <c r="E616" s="11">
        <v>2.2000000000000002</v>
      </c>
      <c r="F616" s="11">
        <v>0.14799999999999999</v>
      </c>
      <c r="G616" s="11">
        <v>10</v>
      </c>
      <c r="H616" s="11">
        <v>103</v>
      </c>
      <c r="I616" s="11">
        <v>0.99690000000000001</v>
      </c>
      <c r="J616" s="11">
        <v>2.87</v>
      </c>
      <c r="K616" s="11">
        <v>1.36</v>
      </c>
      <c r="L616" s="11">
        <v>10.199999999999999</v>
      </c>
      <c r="M616" s="64">
        <v>6</v>
      </c>
    </row>
    <row r="617" spans="1:13" hidden="1" x14ac:dyDescent="0.25">
      <c r="A617" s="63">
        <v>616</v>
      </c>
      <c r="B617" s="11">
        <v>9.6</v>
      </c>
      <c r="C617" s="11">
        <v>0.6</v>
      </c>
      <c r="D617" s="11">
        <v>0.5</v>
      </c>
      <c r="E617" s="11">
        <v>2.2999999999999998</v>
      </c>
      <c r="F617" s="11">
        <v>7.9000000000000001E-2</v>
      </c>
      <c r="G617" s="11">
        <v>28</v>
      </c>
      <c r="H617" s="11">
        <v>71</v>
      </c>
      <c r="I617" s="11">
        <v>0.99970000000000003</v>
      </c>
      <c r="J617" s="11">
        <v>3.5</v>
      </c>
      <c r="K617" s="11">
        <v>0.56999999999999995</v>
      </c>
      <c r="L617" s="11">
        <v>9.6999999999999993</v>
      </c>
      <c r="M617" s="64">
        <v>5</v>
      </c>
    </row>
    <row r="618" spans="1:13" hidden="1" x14ac:dyDescent="0.25">
      <c r="A618" s="63">
        <v>617</v>
      </c>
      <c r="B618" s="11">
        <v>9.6</v>
      </c>
      <c r="C618" s="11">
        <v>0.6</v>
      </c>
      <c r="D618" s="11">
        <v>0.5</v>
      </c>
      <c r="E618" s="11">
        <v>2.2999999999999998</v>
      </c>
      <c r="F618" s="11">
        <v>7.9000000000000001E-2</v>
      </c>
      <c r="G618" s="11">
        <v>28</v>
      </c>
      <c r="H618" s="11">
        <v>71</v>
      </c>
      <c r="I618" s="11">
        <v>0.99970000000000003</v>
      </c>
      <c r="J618" s="11">
        <v>3.5</v>
      </c>
      <c r="K618" s="11">
        <v>0.56999999999999995</v>
      </c>
      <c r="L618" s="11">
        <v>9.6999999999999993</v>
      </c>
      <c r="M618" s="64">
        <v>5</v>
      </c>
    </row>
    <row r="619" spans="1:13" x14ac:dyDescent="0.25">
      <c r="A619" s="63">
        <v>618</v>
      </c>
      <c r="B619" s="11">
        <v>11.5</v>
      </c>
      <c r="C619" s="11">
        <v>0.31</v>
      </c>
      <c r="D619" s="11">
        <v>0.51</v>
      </c>
      <c r="E619" s="11">
        <v>2.2000000000000002</v>
      </c>
      <c r="F619" s="11">
        <v>7.9000000000000001E-2</v>
      </c>
      <c r="G619" s="11">
        <v>14</v>
      </c>
      <c r="H619" s="11">
        <v>28</v>
      </c>
      <c r="I619" s="11">
        <v>0.99819999999999998</v>
      </c>
      <c r="J619" s="11">
        <v>3.03</v>
      </c>
      <c r="K619" s="11">
        <v>0.93</v>
      </c>
      <c r="L619" s="11">
        <v>9.8000000000000007</v>
      </c>
      <c r="M619" s="64">
        <v>6</v>
      </c>
    </row>
    <row r="620" spans="1:13" hidden="1" x14ac:dyDescent="0.25">
      <c r="A620" s="63">
        <v>619</v>
      </c>
      <c r="B620" s="11">
        <v>11.4</v>
      </c>
      <c r="C620" s="11">
        <v>0.46</v>
      </c>
      <c r="D620" s="11">
        <v>0.5</v>
      </c>
      <c r="E620" s="11">
        <v>2.7</v>
      </c>
      <c r="F620" s="11">
        <v>0.122</v>
      </c>
      <c r="G620" s="11">
        <v>4</v>
      </c>
      <c r="H620" s="11">
        <v>17</v>
      </c>
      <c r="I620" s="11">
        <v>1.0005999999999999</v>
      </c>
      <c r="J620" s="11">
        <v>3.13</v>
      </c>
      <c r="K620" s="11">
        <v>0.7</v>
      </c>
      <c r="L620" s="11">
        <v>10.199999999999999</v>
      </c>
      <c r="M620" s="64">
        <v>5</v>
      </c>
    </row>
    <row r="621" spans="1:13" hidden="1" x14ac:dyDescent="0.25">
      <c r="A621" s="63">
        <v>620</v>
      </c>
      <c r="B621" s="11">
        <v>11.3</v>
      </c>
      <c r="C621" s="11">
        <v>0.37</v>
      </c>
      <c r="D621" s="11">
        <v>0.41</v>
      </c>
      <c r="E621" s="11">
        <v>2.2999999999999998</v>
      </c>
      <c r="F621" s="11">
        <v>8.7999999999999995E-2</v>
      </c>
      <c r="G621" s="11">
        <v>6</v>
      </c>
      <c r="H621" s="11">
        <v>16</v>
      </c>
      <c r="I621" s="11">
        <v>0.99880000000000002</v>
      </c>
      <c r="J621" s="11">
        <v>3.09</v>
      </c>
      <c r="K621" s="11">
        <v>0.8</v>
      </c>
      <c r="L621" s="11">
        <v>9.3000000000000007</v>
      </c>
      <c r="M621" s="64">
        <v>5</v>
      </c>
    </row>
    <row r="622" spans="1:13" hidden="1" x14ac:dyDescent="0.25">
      <c r="A622" s="63">
        <v>621</v>
      </c>
      <c r="B622" s="11">
        <v>8.3000000000000007</v>
      </c>
      <c r="C622" s="11">
        <v>0.54</v>
      </c>
      <c r="D622" s="11">
        <v>0.24</v>
      </c>
      <c r="E622" s="11">
        <v>3.4</v>
      </c>
      <c r="F622" s="11">
        <v>7.5999999999999998E-2</v>
      </c>
      <c r="G622" s="11">
        <v>16</v>
      </c>
      <c r="H622" s="11">
        <v>112</v>
      </c>
      <c r="I622" s="11">
        <v>0.99760000000000004</v>
      </c>
      <c r="J622" s="11">
        <v>3.27</v>
      </c>
      <c r="K622" s="11">
        <v>0.61</v>
      </c>
      <c r="L622" s="11">
        <v>9.4</v>
      </c>
      <c r="M622" s="64">
        <v>5</v>
      </c>
    </row>
    <row r="623" spans="1:13" hidden="1" x14ac:dyDescent="0.25">
      <c r="A623" s="63">
        <v>622</v>
      </c>
      <c r="B623" s="11">
        <v>8.1999999999999993</v>
      </c>
      <c r="C623" s="11">
        <v>0.56000000000000005</v>
      </c>
      <c r="D623" s="11">
        <v>0.23</v>
      </c>
      <c r="E623" s="11">
        <v>3.4</v>
      </c>
      <c r="F623" s="11">
        <v>7.8E-2</v>
      </c>
      <c r="G623" s="11">
        <v>14</v>
      </c>
      <c r="H623" s="11">
        <v>104</v>
      </c>
      <c r="I623" s="11">
        <v>0.99760000000000004</v>
      </c>
      <c r="J623" s="11">
        <v>3.28</v>
      </c>
      <c r="K623" s="11">
        <v>0.62</v>
      </c>
      <c r="L623" s="11">
        <v>9.4</v>
      </c>
      <c r="M623" s="64">
        <v>5</v>
      </c>
    </row>
    <row r="624" spans="1:13" hidden="1" x14ac:dyDescent="0.25">
      <c r="A624" s="63">
        <v>623</v>
      </c>
      <c r="B624" s="11">
        <v>10</v>
      </c>
      <c r="C624" s="11">
        <v>0.57999999999999996</v>
      </c>
      <c r="D624" s="11">
        <v>0.22</v>
      </c>
      <c r="E624" s="11">
        <v>1.9</v>
      </c>
      <c r="F624" s="11">
        <v>0.08</v>
      </c>
      <c r="G624" s="11">
        <v>9</v>
      </c>
      <c r="H624" s="11">
        <v>32</v>
      </c>
      <c r="I624" s="11">
        <v>0.99739999999999995</v>
      </c>
      <c r="J624" s="11">
        <v>3.13</v>
      </c>
      <c r="K624" s="11">
        <v>0.55000000000000004</v>
      </c>
      <c r="L624" s="11">
        <v>9.5</v>
      </c>
      <c r="M624" s="64">
        <v>5</v>
      </c>
    </row>
    <row r="625" spans="1:13" x14ac:dyDescent="0.25">
      <c r="A625" s="63">
        <v>624</v>
      </c>
      <c r="B625" s="11">
        <v>7.9</v>
      </c>
      <c r="C625" s="11">
        <v>0.51</v>
      </c>
      <c r="D625" s="11">
        <v>0.25</v>
      </c>
      <c r="E625" s="11">
        <v>2.9</v>
      </c>
      <c r="F625" s="11">
        <v>7.6999999999999999E-2</v>
      </c>
      <c r="G625" s="11">
        <v>21</v>
      </c>
      <c r="H625" s="11">
        <v>45</v>
      </c>
      <c r="I625" s="11">
        <v>0.99739999999999995</v>
      </c>
      <c r="J625" s="11">
        <v>3.49</v>
      </c>
      <c r="K625" s="11">
        <v>0.96</v>
      </c>
      <c r="L625" s="11">
        <v>12.1</v>
      </c>
      <c r="M625" s="64">
        <v>6</v>
      </c>
    </row>
    <row r="626" spans="1:13" hidden="1" x14ac:dyDescent="0.25">
      <c r="A626" s="63">
        <v>625</v>
      </c>
      <c r="B626" s="11">
        <v>6.8</v>
      </c>
      <c r="C626" s="11">
        <v>0.69</v>
      </c>
      <c r="D626" s="11">
        <v>0</v>
      </c>
      <c r="E626" s="11">
        <v>5.6</v>
      </c>
      <c r="F626" s="11">
        <v>0.124</v>
      </c>
      <c r="G626" s="11">
        <v>21</v>
      </c>
      <c r="H626" s="11">
        <v>58</v>
      </c>
      <c r="I626" s="11">
        <v>0.99970000000000003</v>
      </c>
      <c r="J626" s="11">
        <v>3.46</v>
      </c>
      <c r="K626" s="11">
        <v>0.72</v>
      </c>
      <c r="L626" s="11">
        <v>10.199999999999999</v>
      </c>
      <c r="M626" s="64">
        <v>5</v>
      </c>
    </row>
    <row r="627" spans="1:13" hidden="1" x14ac:dyDescent="0.25">
      <c r="A627" s="63">
        <v>626</v>
      </c>
      <c r="B627" s="11">
        <v>6.8</v>
      </c>
      <c r="C627" s="11">
        <v>0.69</v>
      </c>
      <c r="D627" s="11">
        <v>0</v>
      </c>
      <c r="E627" s="11">
        <v>5.6</v>
      </c>
      <c r="F627" s="11">
        <v>0.124</v>
      </c>
      <c r="G627" s="11">
        <v>21</v>
      </c>
      <c r="H627" s="11">
        <v>58</v>
      </c>
      <c r="I627" s="11">
        <v>0.99970000000000003</v>
      </c>
      <c r="J627" s="11">
        <v>3.46</v>
      </c>
      <c r="K627" s="11">
        <v>0.72</v>
      </c>
      <c r="L627" s="11">
        <v>10.199999999999999</v>
      </c>
      <c r="M627" s="64">
        <v>5</v>
      </c>
    </row>
    <row r="628" spans="1:13" hidden="1" x14ac:dyDescent="0.25">
      <c r="A628" s="63">
        <v>627</v>
      </c>
      <c r="B628" s="11">
        <v>8.8000000000000007</v>
      </c>
      <c r="C628" s="11">
        <v>0.6</v>
      </c>
      <c r="D628" s="11">
        <v>0.28999999999999998</v>
      </c>
      <c r="E628" s="11">
        <v>2.2000000000000002</v>
      </c>
      <c r="F628" s="11">
        <v>9.8000000000000004E-2</v>
      </c>
      <c r="G628" s="11">
        <v>5</v>
      </c>
      <c r="H628" s="11">
        <v>15</v>
      </c>
      <c r="I628" s="11">
        <v>0.99880000000000002</v>
      </c>
      <c r="J628" s="11">
        <v>3.36</v>
      </c>
      <c r="K628" s="11">
        <v>0.49</v>
      </c>
      <c r="L628" s="11">
        <v>9.1</v>
      </c>
      <c r="M628" s="64">
        <v>5</v>
      </c>
    </row>
    <row r="629" spans="1:13" hidden="1" x14ac:dyDescent="0.25">
      <c r="A629" s="63">
        <v>628</v>
      </c>
      <c r="B629" s="11">
        <v>8.8000000000000007</v>
      </c>
      <c r="C629" s="11">
        <v>0.6</v>
      </c>
      <c r="D629" s="11">
        <v>0.28999999999999998</v>
      </c>
      <c r="E629" s="11">
        <v>2.2000000000000002</v>
      </c>
      <c r="F629" s="11">
        <v>9.8000000000000004E-2</v>
      </c>
      <c r="G629" s="11">
        <v>5</v>
      </c>
      <c r="H629" s="11">
        <v>15</v>
      </c>
      <c r="I629" s="11">
        <v>0.99880000000000002</v>
      </c>
      <c r="J629" s="11">
        <v>3.36</v>
      </c>
      <c r="K629" s="11">
        <v>0.49</v>
      </c>
      <c r="L629" s="11">
        <v>9.1</v>
      </c>
      <c r="M629" s="64">
        <v>5</v>
      </c>
    </row>
    <row r="630" spans="1:13" x14ac:dyDescent="0.25">
      <c r="A630" s="63">
        <v>629</v>
      </c>
      <c r="B630" s="11">
        <v>8.6999999999999993</v>
      </c>
      <c r="C630" s="11">
        <v>0.54</v>
      </c>
      <c r="D630" s="11">
        <v>0.26</v>
      </c>
      <c r="E630" s="11">
        <v>2.5</v>
      </c>
      <c r="F630" s="11">
        <v>9.6999999999999906E-2</v>
      </c>
      <c r="G630" s="11">
        <v>7</v>
      </c>
      <c r="H630" s="11">
        <v>31</v>
      </c>
      <c r="I630" s="11">
        <v>0.99760000000000004</v>
      </c>
      <c r="J630" s="11">
        <v>3.27</v>
      </c>
      <c r="K630" s="11">
        <v>0.6</v>
      </c>
      <c r="L630" s="11">
        <v>9.3000000000000007</v>
      </c>
      <c r="M630" s="64">
        <v>6</v>
      </c>
    </row>
    <row r="631" spans="1:13" hidden="1" x14ac:dyDescent="0.25">
      <c r="A631" s="63">
        <v>630</v>
      </c>
      <c r="B631" s="11">
        <v>7.6</v>
      </c>
      <c r="C631" s="11">
        <v>0.68500000000000005</v>
      </c>
      <c r="D631" s="11">
        <v>0.23</v>
      </c>
      <c r="E631" s="11">
        <v>2.2999999999999998</v>
      </c>
      <c r="F631" s="11">
        <v>0.111</v>
      </c>
      <c r="G631" s="11">
        <v>20</v>
      </c>
      <c r="H631" s="11">
        <v>84</v>
      </c>
      <c r="I631" s="11">
        <v>0.99639999999999995</v>
      </c>
      <c r="J631" s="11">
        <v>3.21</v>
      </c>
      <c r="K631" s="11">
        <v>0.61</v>
      </c>
      <c r="L631" s="11">
        <v>9.3000000000000007</v>
      </c>
      <c r="M631" s="64">
        <v>5</v>
      </c>
    </row>
    <row r="632" spans="1:13" x14ac:dyDescent="0.25">
      <c r="A632" s="63">
        <v>631</v>
      </c>
      <c r="B632" s="11">
        <v>8.6999999999999993</v>
      </c>
      <c r="C632" s="11">
        <v>0.54</v>
      </c>
      <c r="D632" s="11">
        <v>0.26</v>
      </c>
      <c r="E632" s="11">
        <v>2.5</v>
      </c>
      <c r="F632" s="11">
        <v>9.6999999999999906E-2</v>
      </c>
      <c r="G632" s="11">
        <v>7</v>
      </c>
      <c r="H632" s="11">
        <v>31</v>
      </c>
      <c r="I632" s="11">
        <v>0.99760000000000004</v>
      </c>
      <c r="J632" s="11">
        <v>3.27</v>
      </c>
      <c r="K632" s="11">
        <v>0.6</v>
      </c>
      <c r="L632" s="11">
        <v>9.3000000000000007</v>
      </c>
      <c r="M632" s="64">
        <v>6</v>
      </c>
    </row>
    <row r="633" spans="1:13" hidden="1" x14ac:dyDescent="0.25">
      <c r="A633" s="63">
        <v>632</v>
      </c>
      <c r="B633" s="11">
        <v>10.4</v>
      </c>
      <c r="C633" s="11">
        <v>0.28000000000000003</v>
      </c>
      <c r="D633" s="11">
        <v>0.54</v>
      </c>
      <c r="E633" s="11">
        <v>2.7</v>
      </c>
      <c r="F633" s="11">
        <v>0.105</v>
      </c>
      <c r="G633" s="11">
        <v>5</v>
      </c>
      <c r="H633" s="11">
        <v>19</v>
      </c>
      <c r="I633" s="11">
        <v>0.99880000000000002</v>
      </c>
      <c r="J633" s="11">
        <v>3.25</v>
      </c>
      <c r="K633" s="11">
        <v>0.63</v>
      </c>
      <c r="L633" s="11">
        <v>9.5</v>
      </c>
      <c r="M633" s="64">
        <v>5</v>
      </c>
    </row>
    <row r="634" spans="1:13" x14ac:dyDescent="0.25">
      <c r="A634" s="63">
        <v>633</v>
      </c>
      <c r="B634" s="11">
        <v>7.6</v>
      </c>
      <c r="C634" s="11">
        <v>0.41</v>
      </c>
      <c r="D634" s="11">
        <v>0.14000000000000001</v>
      </c>
      <c r="E634" s="11">
        <v>3</v>
      </c>
      <c r="F634" s="11">
        <v>8.6999999999999994E-2</v>
      </c>
      <c r="G634" s="11">
        <v>21</v>
      </c>
      <c r="H634" s="11">
        <v>43</v>
      </c>
      <c r="I634" s="11">
        <v>0.99639999999999995</v>
      </c>
      <c r="J634" s="11">
        <v>3.32</v>
      </c>
      <c r="K634" s="11">
        <v>0.56999999999999995</v>
      </c>
      <c r="L634" s="11">
        <v>10.5</v>
      </c>
      <c r="M634" s="64">
        <v>6</v>
      </c>
    </row>
    <row r="635" spans="1:13" hidden="1" x14ac:dyDescent="0.25">
      <c r="A635" s="63">
        <v>634</v>
      </c>
      <c r="B635" s="11">
        <v>10.1</v>
      </c>
      <c r="C635" s="11">
        <v>0.93500000000000005</v>
      </c>
      <c r="D635" s="11">
        <v>0.22</v>
      </c>
      <c r="E635" s="11">
        <v>3.4</v>
      </c>
      <c r="F635" s="11">
        <v>0.105</v>
      </c>
      <c r="G635" s="11">
        <v>11</v>
      </c>
      <c r="H635" s="11">
        <v>86</v>
      </c>
      <c r="I635" s="11">
        <v>1.0009999999999999</v>
      </c>
      <c r="J635" s="11">
        <v>3.43</v>
      </c>
      <c r="K635" s="11">
        <v>0.64</v>
      </c>
      <c r="L635" s="11">
        <v>11.3</v>
      </c>
      <c r="M635" s="64">
        <v>4</v>
      </c>
    </row>
    <row r="636" spans="1:13" hidden="1" x14ac:dyDescent="0.25">
      <c r="A636" s="63">
        <v>635</v>
      </c>
      <c r="B636" s="11">
        <v>7.9</v>
      </c>
      <c r="C636" s="11">
        <v>0.35</v>
      </c>
      <c r="D636" s="11">
        <v>0.21</v>
      </c>
      <c r="E636" s="11">
        <v>1.9</v>
      </c>
      <c r="F636" s="11">
        <v>7.2999999999999995E-2</v>
      </c>
      <c r="G636" s="11">
        <v>46</v>
      </c>
      <c r="H636" s="11">
        <v>102</v>
      </c>
      <c r="I636" s="11">
        <v>0.99639999999999995</v>
      </c>
      <c r="J636" s="11">
        <v>3.27</v>
      </c>
      <c r="K636" s="11">
        <v>0.57999999999999996</v>
      </c>
      <c r="L636" s="11">
        <v>9.5</v>
      </c>
      <c r="M636" s="64">
        <v>5</v>
      </c>
    </row>
    <row r="637" spans="1:13" hidden="1" x14ac:dyDescent="0.25">
      <c r="A637" s="63">
        <v>636</v>
      </c>
      <c r="B637" s="11">
        <v>8.6999999999999993</v>
      </c>
      <c r="C637" s="11">
        <v>0.84</v>
      </c>
      <c r="D637" s="11">
        <v>0</v>
      </c>
      <c r="E637" s="11">
        <v>1.4</v>
      </c>
      <c r="F637" s="11">
        <v>6.5000000000000002E-2</v>
      </c>
      <c r="G637" s="11">
        <v>24</v>
      </c>
      <c r="H637" s="11">
        <v>33</v>
      </c>
      <c r="I637" s="11">
        <v>0.99539999999999995</v>
      </c>
      <c r="J637" s="11">
        <v>3.27</v>
      </c>
      <c r="K637" s="11">
        <v>0.55000000000000004</v>
      </c>
      <c r="L637" s="11">
        <v>9.6999999999999993</v>
      </c>
      <c r="M637" s="64">
        <v>5</v>
      </c>
    </row>
    <row r="638" spans="1:13" hidden="1" x14ac:dyDescent="0.25">
      <c r="A638" s="63">
        <v>637</v>
      </c>
      <c r="B638" s="11">
        <v>9.6</v>
      </c>
      <c r="C638" s="11">
        <v>0.88</v>
      </c>
      <c r="D638" s="11">
        <v>0.28000000000000003</v>
      </c>
      <c r="E638" s="11">
        <v>2.4</v>
      </c>
      <c r="F638" s="11">
        <v>8.5999999999999993E-2</v>
      </c>
      <c r="G638" s="11">
        <v>30</v>
      </c>
      <c r="H638" s="11">
        <v>147</v>
      </c>
      <c r="I638" s="11">
        <v>0.99790000000000001</v>
      </c>
      <c r="J638" s="11">
        <v>3.24</v>
      </c>
      <c r="K638" s="11">
        <v>0.53</v>
      </c>
      <c r="L638" s="11">
        <v>9.4</v>
      </c>
      <c r="M638" s="64">
        <v>5</v>
      </c>
    </row>
    <row r="639" spans="1:13" hidden="1" x14ac:dyDescent="0.25">
      <c r="A639" s="63">
        <v>638</v>
      </c>
      <c r="B639" s="11">
        <v>9.5</v>
      </c>
      <c r="C639" s="11">
        <v>0.88500000000000001</v>
      </c>
      <c r="D639" s="11">
        <v>0.27</v>
      </c>
      <c r="E639" s="11">
        <v>2.2999999999999998</v>
      </c>
      <c r="F639" s="11">
        <v>8.4000000000000005E-2</v>
      </c>
      <c r="G639" s="11">
        <v>31</v>
      </c>
      <c r="H639" s="11">
        <v>145</v>
      </c>
      <c r="I639" s="11">
        <v>0.99780000000000002</v>
      </c>
      <c r="J639" s="11">
        <v>3.24</v>
      </c>
      <c r="K639" s="11">
        <v>0.53</v>
      </c>
      <c r="L639" s="11">
        <v>9.4</v>
      </c>
      <c r="M639" s="64">
        <v>5</v>
      </c>
    </row>
    <row r="640" spans="1:13" x14ac:dyDescent="0.25">
      <c r="A640" s="63">
        <v>639</v>
      </c>
      <c r="B640" s="11">
        <v>7.7</v>
      </c>
      <c r="C640" s="11">
        <v>0.91500000000000004</v>
      </c>
      <c r="D640" s="11">
        <v>0.12</v>
      </c>
      <c r="E640" s="11">
        <v>2.2000000000000002</v>
      </c>
      <c r="F640" s="11">
        <v>0.14299999999999999</v>
      </c>
      <c r="G640" s="11">
        <v>7</v>
      </c>
      <c r="H640" s="11">
        <v>23</v>
      </c>
      <c r="I640" s="11">
        <v>0.99639999999999995</v>
      </c>
      <c r="J640" s="11">
        <v>3.35</v>
      </c>
      <c r="K640" s="11">
        <v>0.65</v>
      </c>
      <c r="L640" s="11">
        <v>10.199999999999999</v>
      </c>
      <c r="M640" s="64">
        <v>7</v>
      </c>
    </row>
    <row r="641" spans="1:13" x14ac:dyDescent="0.25">
      <c r="A641" s="63">
        <v>640</v>
      </c>
      <c r="B641" s="11">
        <v>8.9</v>
      </c>
      <c r="C641" s="11">
        <v>0.28999999999999998</v>
      </c>
      <c r="D641" s="11">
        <v>0.35</v>
      </c>
      <c r="E641" s="11">
        <v>1.9</v>
      </c>
      <c r="F641" s="11">
        <v>6.7000000000000004E-2</v>
      </c>
      <c r="G641" s="11">
        <v>25</v>
      </c>
      <c r="H641" s="11">
        <v>57</v>
      </c>
      <c r="I641" s="11">
        <v>0.997</v>
      </c>
      <c r="J641" s="11">
        <v>3.18</v>
      </c>
      <c r="K641" s="11">
        <v>1.36</v>
      </c>
      <c r="L641" s="11">
        <v>10.3</v>
      </c>
      <c r="M641" s="64">
        <v>6</v>
      </c>
    </row>
    <row r="642" spans="1:13" hidden="1" x14ac:dyDescent="0.25">
      <c r="A642" s="63">
        <v>641</v>
      </c>
      <c r="B642" s="11">
        <v>9.9</v>
      </c>
      <c r="C642" s="11">
        <v>0.54</v>
      </c>
      <c r="D642" s="11">
        <v>0.45</v>
      </c>
      <c r="E642" s="11">
        <v>2.2999999999999998</v>
      </c>
      <c r="F642" s="11">
        <v>7.0999999999999994E-2</v>
      </c>
      <c r="G642" s="11">
        <v>16</v>
      </c>
      <c r="H642" s="11">
        <v>40</v>
      </c>
      <c r="I642" s="11">
        <v>0.99909999999999999</v>
      </c>
      <c r="J642" s="11">
        <v>3.39</v>
      </c>
      <c r="K642" s="11">
        <v>0.62</v>
      </c>
      <c r="L642" s="11">
        <v>9.4</v>
      </c>
      <c r="M642" s="64">
        <v>5</v>
      </c>
    </row>
    <row r="643" spans="1:13" hidden="1" x14ac:dyDescent="0.25">
      <c r="A643" s="63">
        <v>642</v>
      </c>
      <c r="B643" s="11">
        <v>9.5</v>
      </c>
      <c r="C643" s="11">
        <v>0.59</v>
      </c>
      <c r="D643" s="11">
        <v>0.44</v>
      </c>
      <c r="E643" s="11">
        <v>2.2999999999999998</v>
      </c>
      <c r="F643" s="11">
        <v>7.0999999999999994E-2</v>
      </c>
      <c r="G643" s="11">
        <v>21</v>
      </c>
      <c r="H643" s="11">
        <v>68</v>
      </c>
      <c r="I643" s="11">
        <v>0.99919999999999998</v>
      </c>
      <c r="J643" s="11">
        <v>3.46</v>
      </c>
      <c r="K643" s="11">
        <v>0.63</v>
      </c>
      <c r="L643" s="11">
        <v>9.5</v>
      </c>
      <c r="M643" s="64">
        <v>5</v>
      </c>
    </row>
    <row r="644" spans="1:13" hidden="1" x14ac:dyDescent="0.25">
      <c r="A644" s="63">
        <v>643</v>
      </c>
      <c r="B644" s="11">
        <v>9.9</v>
      </c>
      <c r="C644" s="11">
        <v>0.54</v>
      </c>
      <c r="D644" s="11">
        <v>0.45</v>
      </c>
      <c r="E644" s="11">
        <v>2.2999999999999998</v>
      </c>
      <c r="F644" s="11">
        <v>7.0999999999999994E-2</v>
      </c>
      <c r="G644" s="11">
        <v>16</v>
      </c>
      <c r="H644" s="11">
        <v>40</v>
      </c>
      <c r="I644" s="11">
        <v>0.99909999999999999</v>
      </c>
      <c r="J644" s="11">
        <v>3.39</v>
      </c>
      <c r="K644" s="11">
        <v>0.62</v>
      </c>
      <c r="L644" s="11">
        <v>9.4</v>
      </c>
      <c r="M644" s="64">
        <v>5</v>
      </c>
    </row>
    <row r="645" spans="1:13" hidden="1" x14ac:dyDescent="0.25">
      <c r="A645" s="63">
        <v>644</v>
      </c>
      <c r="B645" s="11">
        <v>9.5</v>
      </c>
      <c r="C645" s="11">
        <v>0.59</v>
      </c>
      <c r="D645" s="11">
        <v>0.44</v>
      </c>
      <c r="E645" s="11">
        <v>2.2999999999999998</v>
      </c>
      <c r="F645" s="11">
        <v>7.0999999999999994E-2</v>
      </c>
      <c r="G645" s="11">
        <v>21</v>
      </c>
      <c r="H645" s="11">
        <v>68</v>
      </c>
      <c r="I645" s="11">
        <v>0.99919999999999998</v>
      </c>
      <c r="J645" s="11">
        <v>3.46</v>
      </c>
      <c r="K645" s="11">
        <v>0.63</v>
      </c>
      <c r="L645" s="11">
        <v>9.5</v>
      </c>
      <c r="M645" s="64">
        <v>5</v>
      </c>
    </row>
    <row r="646" spans="1:13" hidden="1" x14ac:dyDescent="0.25">
      <c r="A646" s="63">
        <v>645</v>
      </c>
      <c r="B646" s="11">
        <v>9.9</v>
      </c>
      <c r="C646" s="11">
        <v>0.54</v>
      </c>
      <c r="D646" s="11">
        <v>0.45</v>
      </c>
      <c r="E646" s="11">
        <v>2.2999999999999998</v>
      </c>
      <c r="F646" s="11">
        <v>7.0999999999999994E-2</v>
      </c>
      <c r="G646" s="11">
        <v>16</v>
      </c>
      <c r="H646" s="11">
        <v>40</v>
      </c>
      <c r="I646" s="11">
        <v>0.99909999999999999</v>
      </c>
      <c r="J646" s="11">
        <v>3.39</v>
      </c>
      <c r="K646" s="11">
        <v>0.62</v>
      </c>
      <c r="L646" s="11">
        <v>9.4</v>
      </c>
      <c r="M646" s="64">
        <v>5</v>
      </c>
    </row>
    <row r="647" spans="1:13" x14ac:dyDescent="0.25">
      <c r="A647" s="63">
        <v>646</v>
      </c>
      <c r="B647" s="11">
        <v>7.8</v>
      </c>
      <c r="C647" s="11">
        <v>0.64</v>
      </c>
      <c r="D647" s="11">
        <v>0.1</v>
      </c>
      <c r="E647" s="11">
        <v>6</v>
      </c>
      <c r="F647" s="11">
        <v>0.115</v>
      </c>
      <c r="G647" s="11">
        <v>5</v>
      </c>
      <c r="H647" s="11">
        <v>11</v>
      </c>
      <c r="I647" s="11">
        <v>0.99839999999999995</v>
      </c>
      <c r="J647" s="11">
        <v>3.37</v>
      </c>
      <c r="K647" s="11">
        <v>0.69</v>
      </c>
      <c r="L647" s="11">
        <v>10.1</v>
      </c>
      <c r="M647" s="64">
        <v>7</v>
      </c>
    </row>
    <row r="648" spans="1:13" hidden="1" x14ac:dyDescent="0.25">
      <c r="A648" s="63">
        <v>647</v>
      </c>
      <c r="B648" s="11">
        <v>7.3</v>
      </c>
      <c r="C648" s="11">
        <v>0.67</v>
      </c>
      <c r="D648" s="11">
        <v>0.05</v>
      </c>
      <c r="E648" s="11">
        <v>3.6</v>
      </c>
      <c r="F648" s="11">
        <v>0.107</v>
      </c>
      <c r="G648" s="11">
        <v>6</v>
      </c>
      <c r="H648" s="11">
        <v>20</v>
      </c>
      <c r="I648" s="11">
        <v>0.99719999999999998</v>
      </c>
      <c r="J648" s="11">
        <v>3.4</v>
      </c>
      <c r="K648" s="11">
        <v>0.63</v>
      </c>
      <c r="L648" s="11">
        <v>10.1</v>
      </c>
      <c r="M648" s="64">
        <v>5</v>
      </c>
    </row>
    <row r="649" spans="1:13" hidden="1" x14ac:dyDescent="0.25">
      <c r="A649" s="63">
        <v>648</v>
      </c>
      <c r="B649" s="11">
        <v>8.3000000000000007</v>
      </c>
      <c r="C649" s="11">
        <v>0.84499999999999997</v>
      </c>
      <c r="D649" s="11">
        <v>0.01</v>
      </c>
      <c r="E649" s="11">
        <v>2.2000000000000002</v>
      </c>
      <c r="F649" s="11">
        <v>7.0000000000000007E-2</v>
      </c>
      <c r="G649" s="11">
        <v>5</v>
      </c>
      <c r="H649" s="11">
        <v>14</v>
      </c>
      <c r="I649" s="11">
        <v>0.99670000000000003</v>
      </c>
      <c r="J649" s="11">
        <v>3.32</v>
      </c>
      <c r="K649" s="11">
        <v>0.57999999999999996</v>
      </c>
      <c r="L649" s="11">
        <v>11</v>
      </c>
      <c r="M649" s="64">
        <v>4</v>
      </c>
    </row>
    <row r="650" spans="1:13" x14ac:dyDescent="0.25">
      <c r="A650" s="63">
        <v>649</v>
      </c>
      <c r="B650" s="11">
        <v>8.6999999999999993</v>
      </c>
      <c r="C650" s="11">
        <v>0.48</v>
      </c>
      <c r="D650" s="11">
        <v>0.3</v>
      </c>
      <c r="E650" s="11">
        <v>2.8</v>
      </c>
      <c r="F650" s="11">
        <v>6.6000000000000003E-2</v>
      </c>
      <c r="G650" s="11">
        <v>10</v>
      </c>
      <c r="H650" s="11">
        <v>28</v>
      </c>
      <c r="I650" s="11">
        <v>0.99639999999999995</v>
      </c>
      <c r="J650" s="11">
        <v>3.33</v>
      </c>
      <c r="K650" s="11">
        <v>0.67</v>
      </c>
      <c r="L650" s="11">
        <v>11.2</v>
      </c>
      <c r="M650" s="64">
        <v>7</v>
      </c>
    </row>
    <row r="651" spans="1:13" x14ac:dyDescent="0.25">
      <c r="A651" s="63">
        <v>650</v>
      </c>
      <c r="B651" s="11">
        <v>6.7</v>
      </c>
      <c r="C651" s="11">
        <v>0.42</v>
      </c>
      <c r="D651" s="11">
        <v>0.27</v>
      </c>
      <c r="E651" s="11">
        <v>8.6</v>
      </c>
      <c r="F651" s="11">
        <v>6.8000000000000005E-2</v>
      </c>
      <c r="G651" s="11">
        <v>24</v>
      </c>
      <c r="H651" s="11">
        <v>148</v>
      </c>
      <c r="I651" s="11">
        <v>0.99480000000000002</v>
      </c>
      <c r="J651" s="11">
        <v>3.16</v>
      </c>
      <c r="K651" s="11">
        <v>0.56999999999999995</v>
      </c>
      <c r="L651" s="11">
        <v>11.3</v>
      </c>
      <c r="M651" s="64">
        <v>6</v>
      </c>
    </row>
    <row r="652" spans="1:13" hidden="1" x14ac:dyDescent="0.25">
      <c r="A652" s="63">
        <v>651</v>
      </c>
      <c r="B652" s="11">
        <v>10.7</v>
      </c>
      <c r="C652" s="11">
        <v>0.43</v>
      </c>
      <c r="D652" s="11">
        <v>0.39</v>
      </c>
      <c r="E652" s="11">
        <v>2.2000000000000002</v>
      </c>
      <c r="F652" s="11">
        <v>0.106</v>
      </c>
      <c r="G652" s="11">
        <v>8</v>
      </c>
      <c r="H652" s="11">
        <v>32</v>
      </c>
      <c r="I652" s="11">
        <v>0.99860000000000004</v>
      </c>
      <c r="J652" s="11">
        <v>2.89</v>
      </c>
      <c r="K652" s="11">
        <v>0.5</v>
      </c>
      <c r="L652" s="11">
        <v>9.6</v>
      </c>
      <c r="M652" s="64">
        <v>5</v>
      </c>
    </row>
    <row r="653" spans="1:13" hidden="1" x14ac:dyDescent="0.25">
      <c r="A653" s="63">
        <v>652</v>
      </c>
      <c r="B653" s="11">
        <v>9.8000000000000007</v>
      </c>
      <c r="C653" s="11">
        <v>0.88</v>
      </c>
      <c r="D653" s="11">
        <v>0.25</v>
      </c>
      <c r="E653" s="11">
        <v>2.5</v>
      </c>
      <c r="F653" s="11">
        <v>0.104</v>
      </c>
      <c r="G653" s="11">
        <v>35</v>
      </c>
      <c r="H653" s="11">
        <v>155</v>
      </c>
      <c r="I653" s="11">
        <v>1.0009999999999999</v>
      </c>
      <c r="J653" s="11">
        <v>3.41</v>
      </c>
      <c r="K653" s="11">
        <v>0.67</v>
      </c>
      <c r="L653" s="11">
        <v>11.2</v>
      </c>
      <c r="M653" s="64">
        <v>5</v>
      </c>
    </row>
    <row r="654" spans="1:13" hidden="1" x14ac:dyDescent="0.25">
      <c r="A654" s="63">
        <v>653</v>
      </c>
      <c r="B654" s="11">
        <v>15.9</v>
      </c>
      <c r="C654" s="11">
        <v>0.36</v>
      </c>
      <c r="D654" s="11">
        <v>0.65</v>
      </c>
      <c r="E654" s="11">
        <v>7.5</v>
      </c>
      <c r="F654" s="11">
        <v>9.6000000000000002E-2</v>
      </c>
      <c r="G654" s="11">
        <v>22</v>
      </c>
      <c r="H654" s="11">
        <v>71</v>
      </c>
      <c r="I654" s="11">
        <v>0.99760000000000004</v>
      </c>
      <c r="J654" s="11">
        <v>2.98</v>
      </c>
      <c r="K654" s="11">
        <v>0.84</v>
      </c>
      <c r="L654" s="11">
        <v>14.9</v>
      </c>
      <c r="M654" s="64">
        <v>5</v>
      </c>
    </row>
    <row r="655" spans="1:13" x14ac:dyDescent="0.25">
      <c r="A655" s="63">
        <v>654</v>
      </c>
      <c r="B655" s="11">
        <v>9.4</v>
      </c>
      <c r="C655" s="11">
        <v>0.33</v>
      </c>
      <c r="D655" s="11">
        <v>0.59</v>
      </c>
      <c r="E655" s="11">
        <v>2.8</v>
      </c>
      <c r="F655" s="11">
        <v>7.9000000000000001E-2</v>
      </c>
      <c r="G655" s="11">
        <v>9</v>
      </c>
      <c r="H655" s="11">
        <v>30</v>
      </c>
      <c r="I655" s="11">
        <v>0.99760000000000004</v>
      </c>
      <c r="J655" s="11">
        <v>3.12</v>
      </c>
      <c r="K655" s="11">
        <v>0.54</v>
      </c>
      <c r="L655" s="11">
        <v>12</v>
      </c>
      <c r="M655" s="64">
        <v>6</v>
      </c>
    </row>
    <row r="656" spans="1:13" hidden="1" x14ac:dyDescent="0.25">
      <c r="A656" s="63">
        <v>655</v>
      </c>
      <c r="B656" s="11">
        <v>8.6</v>
      </c>
      <c r="C656" s="11">
        <v>0.47</v>
      </c>
      <c r="D656" s="11">
        <v>0.47</v>
      </c>
      <c r="E656" s="11">
        <v>2.4</v>
      </c>
      <c r="F656" s="11">
        <v>7.3999999999999996E-2</v>
      </c>
      <c r="G656" s="11">
        <v>7</v>
      </c>
      <c r="H656" s="11">
        <v>29</v>
      </c>
      <c r="I656" s="11">
        <v>0.99790000000000001</v>
      </c>
      <c r="J656" s="11">
        <v>3.08</v>
      </c>
      <c r="K656" s="11">
        <v>0.46</v>
      </c>
      <c r="L656" s="11">
        <v>9.5</v>
      </c>
      <c r="M656" s="64">
        <v>5</v>
      </c>
    </row>
    <row r="657" spans="1:13" hidden="1" x14ac:dyDescent="0.25">
      <c r="A657" s="63">
        <v>656</v>
      </c>
      <c r="B657" s="11">
        <v>9.6999999999999993</v>
      </c>
      <c r="C657" s="11">
        <v>0.55000000000000004</v>
      </c>
      <c r="D657" s="11">
        <v>0.17</v>
      </c>
      <c r="E657" s="11">
        <v>2.9</v>
      </c>
      <c r="F657" s="11">
        <v>8.6999999999999994E-2</v>
      </c>
      <c r="G657" s="11">
        <v>20</v>
      </c>
      <c r="H657" s="11">
        <v>53</v>
      </c>
      <c r="I657" s="11">
        <v>1.0004</v>
      </c>
      <c r="J657" s="11">
        <v>3.14</v>
      </c>
      <c r="K657" s="11">
        <v>0.61</v>
      </c>
      <c r="L657" s="11">
        <v>9.4</v>
      </c>
      <c r="M657" s="64">
        <v>5</v>
      </c>
    </row>
    <row r="658" spans="1:13" hidden="1" x14ac:dyDescent="0.25">
      <c r="A658" s="63">
        <v>657</v>
      </c>
      <c r="B658" s="11">
        <v>10.7</v>
      </c>
      <c r="C658" s="11">
        <v>0.43</v>
      </c>
      <c r="D658" s="11">
        <v>0.39</v>
      </c>
      <c r="E658" s="11">
        <v>2.2000000000000002</v>
      </c>
      <c r="F658" s="11">
        <v>0.106</v>
      </c>
      <c r="G658" s="11">
        <v>8</v>
      </c>
      <c r="H658" s="11">
        <v>32</v>
      </c>
      <c r="I658" s="11">
        <v>0.99860000000000004</v>
      </c>
      <c r="J658" s="11">
        <v>2.89</v>
      </c>
      <c r="K658" s="11">
        <v>0.5</v>
      </c>
      <c r="L658" s="11">
        <v>9.6</v>
      </c>
      <c r="M658" s="64">
        <v>5</v>
      </c>
    </row>
    <row r="659" spans="1:13" x14ac:dyDescent="0.25">
      <c r="A659" s="63">
        <v>658</v>
      </c>
      <c r="B659" s="11">
        <v>12</v>
      </c>
      <c r="C659" s="11">
        <v>0.5</v>
      </c>
      <c r="D659" s="11">
        <v>0.59</v>
      </c>
      <c r="E659" s="11">
        <v>1.4</v>
      </c>
      <c r="F659" s="11">
        <v>7.2999999999999995E-2</v>
      </c>
      <c r="G659" s="11">
        <v>23</v>
      </c>
      <c r="H659" s="11">
        <v>42</v>
      </c>
      <c r="I659" s="11">
        <v>0.998</v>
      </c>
      <c r="J659" s="11">
        <v>2.92</v>
      </c>
      <c r="K659" s="11">
        <v>0.68</v>
      </c>
      <c r="L659" s="11">
        <v>10.5</v>
      </c>
      <c r="M659" s="64">
        <v>7</v>
      </c>
    </row>
    <row r="660" spans="1:13" x14ac:dyDescent="0.25">
      <c r="A660" s="63">
        <v>659</v>
      </c>
      <c r="B660" s="11">
        <v>7.2</v>
      </c>
      <c r="C660" s="11">
        <v>0.52</v>
      </c>
      <c r="D660" s="11">
        <v>7.0000000000000007E-2</v>
      </c>
      <c r="E660" s="11">
        <v>1.4</v>
      </c>
      <c r="F660" s="11">
        <v>7.3999999999999996E-2</v>
      </c>
      <c r="G660" s="11">
        <v>5</v>
      </c>
      <c r="H660" s="11">
        <v>20</v>
      </c>
      <c r="I660" s="11">
        <v>0.99729999999999996</v>
      </c>
      <c r="J660" s="11">
        <v>3.32</v>
      </c>
      <c r="K660" s="11">
        <v>0.81</v>
      </c>
      <c r="L660" s="11">
        <v>9.6</v>
      </c>
      <c r="M660" s="64">
        <v>6</v>
      </c>
    </row>
    <row r="661" spans="1:13" hidden="1" x14ac:dyDescent="0.25">
      <c r="A661" s="63">
        <v>660</v>
      </c>
      <c r="B661" s="11">
        <v>7.1</v>
      </c>
      <c r="C661" s="11">
        <v>0.84</v>
      </c>
      <c r="D661" s="11">
        <v>0.02</v>
      </c>
      <c r="E661" s="11">
        <v>4.4000000000000004</v>
      </c>
      <c r="F661" s="11">
        <v>9.6000000000000002E-2</v>
      </c>
      <c r="G661" s="11">
        <v>5</v>
      </c>
      <c r="H661" s="11">
        <v>13</v>
      </c>
      <c r="I661" s="11">
        <v>0.997</v>
      </c>
      <c r="J661" s="11">
        <v>3.41</v>
      </c>
      <c r="K661" s="11">
        <v>0.56999999999999995</v>
      </c>
      <c r="L661" s="11">
        <v>11</v>
      </c>
      <c r="M661" s="64">
        <v>4</v>
      </c>
    </row>
    <row r="662" spans="1:13" x14ac:dyDescent="0.25">
      <c r="A662" s="63">
        <v>661</v>
      </c>
      <c r="B662" s="11">
        <v>7.2</v>
      </c>
      <c r="C662" s="11">
        <v>0.52</v>
      </c>
      <c r="D662" s="11">
        <v>7.0000000000000007E-2</v>
      </c>
      <c r="E662" s="11">
        <v>1.4</v>
      </c>
      <c r="F662" s="11">
        <v>7.3999999999999996E-2</v>
      </c>
      <c r="G662" s="11">
        <v>5</v>
      </c>
      <c r="H662" s="11">
        <v>20</v>
      </c>
      <c r="I662" s="11">
        <v>0.99729999999999996</v>
      </c>
      <c r="J662" s="11">
        <v>3.32</v>
      </c>
      <c r="K662" s="11">
        <v>0.81</v>
      </c>
      <c r="L662" s="11">
        <v>9.6</v>
      </c>
      <c r="M662" s="64">
        <v>6</v>
      </c>
    </row>
    <row r="663" spans="1:13" hidden="1" x14ac:dyDescent="0.25">
      <c r="A663" s="63">
        <v>662</v>
      </c>
      <c r="B663" s="11">
        <v>7.5</v>
      </c>
      <c r="C663" s="11">
        <v>0.42</v>
      </c>
      <c r="D663" s="11">
        <v>0.31</v>
      </c>
      <c r="E663" s="11">
        <v>1.6</v>
      </c>
      <c r="F663" s="11">
        <v>0.08</v>
      </c>
      <c r="G663" s="11">
        <v>15</v>
      </c>
      <c r="H663" s="11">
        <v>42</v>
      </c>
      <c r="I663" s="11">
        <v>0.99780000000000002</v>
      </c>
      <c r="J663" s="11">
        <v>3.31</v>
      </c>
      <c r="K663" s="11">
        <v>0.64</v>
      </c>
      <c r="L663" s="11">
        <v>9</v>
      </c>
      <c r="M663" s="64">
        <v>5</v>
      </c>
    </row>
    <row r="664" spans="1:13" x14ac:dyDescent="0.25">
      <c r="A664" s="63">
        <v>663</v>
      </c>
      <c r="B664" s="11">
        <v>7.2</v>
      </c>
      <c r="C664" s="11">
        <v>0.56999999999999995</v>
      </c>
      <c r="D664" s="11">
        <v>0.06</v>
      </c>
      <c r="E664" s="11">
        <v>1.6</v>
      </c>
      <c r="F664" s="11">
        <v>7.5999999999999998E-2</v>
      </c>
      <c r="G664" s="11">
        <v>9</v>
      </c>
      <c r="H664" s="11">
        <v>27</v>
      </c>
      <c r="I664" s="11">
        <v>0.99719999999999998</v>
      </c>
      <c r="J664" s="11">
        <v>3.36</v>
      </c>
      <c r="K664" s="11">
        <v>0.7</v>
      </c>
      <c r="L664" s="11">
        <v>9.6</v>
      </c>
      <c r="M664" s="64">
        <v>6</v>
      </c>
    </row>
    <row r="665" spans="1:13" x14ac:dyDescent="0.25">
      <c r="A665" s="63">
        <v>664</v>
      </c>
      <c r="B665" s="11">
        <v>10.1</v>
      </c>
      <c r="C665" s="11">
        <v>0.28000000000000003</v>
      </c>
      <c r="D665" s="11">
        <v>0.46</v>
      </c>
      <c r="E665" s="11">
        <v>1.8</v>
      </c>
      <c r="F665" s="11">
        <v>0.05</v>
      </c>
      <c r="G665" s="11">
        <v>5</v>
      </c>
      <c r="H665" s="11">
        <v>13</v>
      </c>
      <c r="I665" s="11">
        <v>0.99739999999999995</v>
      </c>
      <c r="J665" s="11">
        <v>3.04</v>
      </c>
      <c r="K665" s="11">
        <v>0.79</v>
      </c>
      <c r="L665" s="11">
        <v>10.199999999999999</v>
      </c>
      <c r="M665" s="64">
        <v>6</v>
      </c>
    </row>
    <row r="666" spans="1:13" hidden="1" x14ac:dyDescent="0.25">
      <c r="A666" s="63">
        <v>665</v>
      </c>
      <c r="B666" s="11">
        <v>12.1</v>
      </c>
      <c r="C666" s="11">
        <v>0.4</v>
      </c>
      <c r="D666" s="11">
        <v>0.52</v>
      </c>
      <c r="E666" s="11">
        <v>2</v>
      </c>
      <c r="F666" s="11">
        <v>9.1999999999999998E-2</v>
      </c>
      <c r="G666" s="11">
        <v>15</v>
      </c>
      <c r="H666" s="11">
        <v>54</v>
      </c>
      <c r="I666" s="11">
        <v>1</v>
      </c>
      <c r="J666" s="11">
        <v>3.03</v>
      </c>
      <c r="K666" s="11">
        <v>0.66</v>
      </c>
      <c r="L666" s="11">
        <v>10.199999999999999</v>
      </c>
      <c r="M666" s="64">
        <v>5</v>
      </c>
    </row>
    <row r="667" spans="1:13" hidden="1" x14ac:dyDescent="0.25">
      <c r="A667" s="63">
        <v>666</v>
      </c>
      <c r="B667" s="11">
        <v>9.4</v>
      </c>
      <c r="C667" s="11">
        <v>0.59</v>
      </c>
      <c r="D667" s="11">
        <v>0.14000000000000001</v>
      </c>
      <c r="E667" s="11">
        <v>2</v>
      </c>
      <c r="F667" s="11">
        <v>8.4000000000000005E-2</v>
      </c>
      <c r="G667" s="11">
        <v>25</v>
      </c>
      <c r="H667" s="11">
        <v>48</v>
      </c>
      <c r="I667" s="11">
        <v>0.99809999999999999</v>
      </c>
      <c r="J667" s="11">
        <v>3.14</v>
      </c>
      <c r="K667" s="11">
        <v>0.56000000000000005</v>
      </c>
      <c r="L667" s="11">
        <v>9.6999999999999993</v>
      </c>
      <c r="M667" s="64">
        <v>5</v>
      </c>
    </row>
    <row r="668" spans="1:13" x14ac:dyDescent="0.25">
      <c r="A668" s="63">
        <v>667</v>
      </c>
      <c r="B668" s="11">
        <v>8.3000000000000007</v>
      </c>
      <c r="C668" s="11">
        <v>0.49</v>
      </c>
      <c r="D668" s="11">
        <v>0.36</v>
      </c>
      <c r="E668" s="11">
        <v>1.8</v>
      </c>
      <c r="F668" s="11">
        <v>0.222</v>
      </c>
      <c r="G668" s="11">
        <v>6</v>
      </c>
      <c r="H668" s="11">
        <v>16</v>
      </c>
      <c r="I668" s="11">
        <v>0.998</v>
      </c>
      <c r="J668" s="11">
        <v>3.18</v>
      </c>
      <c r="K668" s="11">
        <v>0.6</v>
      </c>
      <c r="L668" s="11">
        <v>9.5</v>
      </c>
      <c r="M668" s="64">
        <v>6</v>
      </c>
    </row>
    <row r="669" spans="1:13" x14ac:dyDescent="0.25">
      <c r="A669" s="63">
        <v>668</v>
      </c>
      <c r="B669" s="11">
        <v>11.3</v>
      </c>
      <c r="C669" s="11">
        <v>0.34</v>
      </c>
      <c r="D669" s="11">
        <v>0.45</v>
      </c>
      <c r="E669" s="11">
        <v>2</v>
      </c>
      <c r="F669" s="11">
        <v>8.1999999999999906E-2</v>
      </c>
      <c r="G669" s="11">
        <v>6</v>
      </c>
      <c r="H669" s="11">
        <v>15</v>
      </c>
      <c r="I669" s="11">
        <v>0.99880000000000002</v>
      </c>
      <c r="J669" s="11">
        <v>2.94</v>
      </c>
      <c r="K669" s="11">
        <v>0.66</v>
      </c>
      <c r="L669" s="11">
        <v>9.1999999999999993</v>
      </c>
      <c r="M669" s="64">
        <v>6</v>
      </c>
    </row>
    <row r="670" spans="1:13" hidden="1" x14ac:dyDescent="0.25">
      <c r="A670" s="63">
        <v>669</v>
      </c>
      <c r="B670" s="11">
        <v>10</v>
      </c>
      <c r="C670" s="11">
        <v>0.73</v>
      </c>
      <c r="D670" s="11">
        <v>0.43</v>
      </c>
      <c r="E670" s="11">
        <v>2.2999999999999998</v>
      </c>
      <c r="F670" s="11">
        <v>5.8999999999999997E-2</v>
      </c>
      <c r="G670" s="11">
        <v>15</v>
      </c>
      <c r="H670" s="11">
        <v>31</v>
      </c>
      <c r="I670" s="11">
        <v>0.99660000000000004</v>
      </c>
      <c r="J670" s="11">
        <v>3.15</v>
      </c>
      <c r="K670" s="11">
        <v>0.56999999999999995</v>
      </c>
      <c r="L670" s="11">
        <v>11</v>
      </c>
      <c r="M670" s="64">
        <v>5</v>
      </c>
    </row>
    <row r="671" spans="1:13" x14ac:dyDescent="0.25">
      <c r="A671" s="63">
        <v>670</v>
      </c>
      <c r="B671" s="11">
        <v>11.3</v>
      </c>
      <c r="C671" s="11">
        <v>0.34</v>
      </c>
      <c r="D671" s="11">
        <v>0.45</v>
      </c>
      <c r="E671" s="11">
        <v>2</v>
      </c>
      <c r="F671" s="11">
        <v>8.1999999999999906E-2</v>
      </c>
      <c r="G671" s="11">
        <v>6</v>
      </c>
      <c r="H671" s="11">
        <v>15</v>
      </c>
      <c r="I671" s="11">
        <v>0.99880000000000002</v>
      </c>
      <c r="J671" s="11">
        <v>2.94</v>
      </c>
      <c r="K671" s="11">
        <v>0.66</v>
      </c>
      <c r="L671" s="11">
        <v>9.1999999999999993</v>
      </c>
      <c r="M671" s="64">
        <v>6</v>
      </c>
    </row>
    <row r="672" spans="1:13" hidden="1" x14ac:dyDescent="0.25">
      <c r="A672" s="63">
        <v>671</v>
      </c>
      <c r="B672" s="11">
        <v>6.9</v>
      </c>
      <c r="C672" s="11">
        <v>0.4</v>
      </c>
      <c r="D672" s="11">
        <v>0.24</v>
      </c>
      <c r="E672" s="11">
        <v>2.5</v>
      </c>
      <c r="F672" s="11">
        <v>8.3000000000000004E-2</v>
      </c>
      <c r="G672" s="11">
        <v>30</v>
      </c>
      <c r="H672" s="11">
        <v>45</v>
      </c>
      <c r="I672" s="11">
        <v>0.99590000000000001</v>
      </c>
      <c r="J672" s="11">
        <v>3.26</v>
      </c>
      <c r="K672" s="11">
        <v>0.57999999999999996</v>
      </c>
      <c r="L672" s="11">
        <v>10</v>
      </c>
      <c r="M672" s="64">
        <v>5</v>
      </c>
    </row>
    <row r="673" spans="1:13" hidden="1" x14ac:dyDescent="0.25">
      <c r="A673" s="63">
        <v>672</v>
      </c>
      <c r="B673" s="11">
        <v>8.1999999999999993</v>
      </c>
      <c r="C673" s="11">
        <v>0.73</v>
      </c>
      <c r="D673" s="11">
        <v>0.21</v>
      </c>
      <c r="E673" s="11">
        <v>1.7</v>
      </c>
      <c r="F673" s="11">
        <v>7.3999999999999996E-2</v>
      </c>
      <c r="G673" s="11">
        <v>5</v>
      </c>
      <c r="H673" s="11">
        <v>13</v>
      </c>
      <c r="I673" s="11">
        <v>0.99680000000000002</v>
      </c>
      <c r="J673" s="11">
        <v>3.2</v>
      </c>
      <c r="K673" s="11">
        <v>0.52</v>
      </c>
      <c r="L673" s="11">
        <v>9.5</v>
      </c>
      <c r="M673" s="64">
        <v>5</v>
      </c>
    </row>
    <row r="674" spans="1:13" hidden="1" x14ac:dyDescent="0.25">
      <c r="A674" s="63">
        <v>673</v>
      </c>
      <c r="B674" s="11">
        <v>9.8000000000000007</v>
      </c>
      <c r="C674" s="11">
        <v>1.24</v>
      </c>
      <c r="D674" s="11">
        <v>0.34</v>
      </c>
      <c r="E674" s="11">
        <v>2</v>
      </c>
      <c r="F674" s="11">
        <v>7.9000000000000001E-2</v>
      </c>
      <c r="G674" s="11">
        <v>32</v>
      </c>
      <c r="H674" s="11">
        <v>151</v>
      </c>
      <c r="I674" s="11">
        <v>0.998</v>
      </c>
      <c r="J674" s="11">
        <v>3.15</v>
      </c>
      <c r="K674" s="11">
        <v>0.53</v>
      </c>
      <c r="L674" s="11">
        <v>9.5</v>
      </c>
      <c r="M674" s="64">
        <v>5</v>
      </c>
    </row>
    <row r="675" spans="1:13" hidden="1" x14ac:dyDescent="0.25">
      <c r="A675" s="63">
        <v>674</v>
      </c>
      <c r="B675" s="11">
        <v>8.1999999999999993</v>
      </c>
      <c r="C675" s="11">
        <v>0.73</v>
      </c>
      <c r="D675" s="11">
        <v>0.21</v>
      </c>
      <c r="E675" s="11">
        <v>1.7</v>
      </c>
      <c r="F675" s="11">
        <v>7.3999999999999996E-2</v>
      </c>
      <c r="G675" s="11">
        <v>5</v>
      </c>
      <c r="H675" s="11">
        <v>13</v>
      </c>
      <c r="I675" s="11">
        <v>0.99680000000000002</v>
      </c>
      <c r="J675" s="11">
        <v>3.2</v>
      </c>
      <c r="K675" s="11">
        <v>0.52</v>
      </c>
      <c r="L675" s="11">
        <v>9.5</v>
      </c>
      <c r="M675" s="64">
        <v>5</v>
      </c>
    </row>
    <row r="676" spans="1:13" x14ac:dyDescent="0.25">
      <c r="A676" s="63">
        <v>675</v>
      </c>
      <c r="B676" s="11">
        <v>10.8</v>
      </c>
      <c r="C676" s="11">
        <v>0.4</v>
      </c>
      <c r="D676" s="11">
        <v>0.41</v>
      </c>
      <c r="E676" s="11">
        <v>2.2000000000000002</v>
      </c>
      <c r="F676" s="11">
        <v>8.4000000000000005E-2</v>
      </c>
      <c r="G676" s="11">
        <v>7</v>
      </c>
      <c r="H676" s="11">
        <v>17</v>
      </c>
      <c r="I676" s="11">
        <v>0.99839999999999995</v>
      </c>
      <c r="J676" s="11">
        <v>3.08</v>
      </c>
      <c r="K676" s="11">
        <v>0.67</v>
      </c>
      <c r="L676" s="11">
        <v>9.3000000000000007</v>
      </c>
      <c r="M676" s="64">
        <v>6</v>
      </c>
    </row>
    <row r="677" spans="1:13" hidden="1" x14ac:dyDescent="0.25">
      <c r="A677" s="63">
        <v>676</v>
      </c>
      <c r="B677" s="11">
        <v>9.3000000000000007</v>
      </c>
      <c r="C677" s="11">
        <v>0.41</v>
      </c>
      <c r="D677" s="11">
        <v>0.39</v>
      </c>
      <c r="E677" s="11">
        <v>2.2000000000000002</v>
      </c>
      <c r="F677" s="11">
        <v>6.4000000000000001E-2</v>
      </c>
      <c r="G677" s="11">
        <v>12</v>
      </c>
      <c r="H677" s="11">
        <v>31</v>
      </c>
      <c r="I677" s="11">
        <v>0.99839999999999995</v>
      </c>
      <c r="J677" s="11">
        <v>3.26</v>
      </c>
      <c r="K677" s="11">
        <v>0.65</v>
      </c>
      <c r="L677" s="11">
        <v>10.199999999999999</v>
      </c>
      <c r="M677" s="64">
        <v>5</v>
      </c>
    </row>
    <row r="678" spans="1:13" x14ac:dyDescent="0.25">
      <c r="A678" s="63">
        <v>677</v>
      </c>
      <c r="B678" s="11">
        <v>10.8</v>
      </c>
      <c r="C678" s="11">
        <v>0.4</v>
      </c>
      <c r="D678" s="11">
        <v>0.41</v>
      </c>
      <c r="E678" s="11">
        <v>2.2000000000000002</v>
      </c>
      <c r="F678" s="11">
        <v>8.4000000000000005E-2</v>
      </c>
      <c r="G678" s="11">
        <v>7</v>
      </c>
      <c r="H678" s="11">
        <v>17</v>
      </c>
      <c r="I678" s="11">
        <v>0.99839999999999995</v>
      </c>
      <c r="J678" s="11">
        <v>3.08</v>
      </c>
      <c r="K678" s="11">
        <v>0.67</v>
      </c>
      <c r="L678" s="11">
        <v>9.3000000000000007</v>
      </c>
      <c r="M678" s="64">
        <v>6</v>
      </c>
    </row>
    <row r="679" spans="1:13" hidden="1" x14ac:dyDescent="0.25">
      <c r="A679" s="63">
        <v>678</v>
      </c>
      <c r="B679" s="11">
        <v>8.6</v>
      </c>
      <c r="C679" s="11">
        <v>0.8</v>
      </c>
      <c r="D679" s="11">
        <v>0.11</v>
      </c>
      <c r="E679" s="11">
        <v>2.2999999999999998</v>
      </c>
      <c r="F679" s="11">
        <v>8.4000000000000005E-2</v>
      </c>
      <c r="G679" s="11">
        <v>12</v>
      </c>
      <c r="H679" s="11">
        <v>31</v>
      </c>
      <c r="I679" s="11">
        <v>0.99790000000000001</v>
      </c>
      <c r="J679" s="11">
        <v>3.4</v>
      </c>
      <c r="K679" s="11">
        <v>0.48</v>
      </c>
      <c r="L679" s="11">
        <v>9.9</v>
      </c>
      <c r="M679" s="64">
        <v>5</v>
      </c>
    </row>
    <row r="680" spans="1:13" hidden="1" x14ac:dyDescent="0.25">
      <c r="A680" s="63">
        <v>679</v>
      </c>
      <c r="B680" s="11">
        <v>8.3000000000000007</v>
      </c>
      <c r="C680" s="11">
        <v>0.78</v>
      </c>
      <c r="D680" s="11">
        <v>0.1</v>
      </c>
      <c r="E680" s="11">
        <v>2.6</v>
      </c>
      <c r="F680" s="11">
        <v>8.1000000000000003E-2</v>
      </c>
      <c r="G680" s="11">
        <v>45</v>
      </c>
      <c r="H680" s="11">
        <v>87</v>
      </c>
      <c r="I680" s="11">
        <v>0.99829999999999997</v>
      </c>
      <c r="J680" s="11">
        <v>3.48</v>
      </c>
      <c r="K680" s="11">
        <v>0.53</v>
      </c>
      <c r="L680" s="11">
        <v>10</v>
      </c>
      <c r="M680" s="64">
        <v>5</v>
      </c>
    </row>
    <row r="681" spans="1:13" hidden="1" x14ac:dyDescent="0.25">
      <c r="A681" s="63">
        <v>680</v>
      </c>
      <c r="B681" s="11">
        <v>10.8</v>
      </c>
      <c r="C681" s="11">
        <v>0.26</v>
      </c>
      <c r="D681" s="11">
        <v>0.45</v>
      </c>
      <c r="E681" s="11">
        <v>3.3</v>
      </c>
      <c r="F681" s="11">
        <v>0.06</v>
      </c>
      <c r="G681" s="11">
        <v>20</v>
      </c>
      <c r="H681" s="11">
        <v>49</v>
      </c>
      <c r="I681" s="11">
        <v>0.99719999999999998</v>
      </c>
      <c r="J681" s="11">
        <v>3.13</v>
      </c>
      <c r="K681" s="11">
        <v>0.54</v>
      </c>
      <c r="L681" s="11">
        <v>9.6</v>
      </c>
      <c r="M681" s="64">
        <v>5</v>
      </c>
    </row>
    <row r="682" spans="1:13" hidden="1" x14ac:dyDescent="0.25">
      <c r="A682" s="63">
        <v>681</v>
      </c>
      <c r="B682" s="11">
        <v>13.3</v>
      </c>
      <c r="C682" s="11">
        <v>0.43</v>
      </c>
      <c r="D682" s="11">
        <v>0.57999999999999996</v>
      </c>
      <c r="E682" s="11">
        <v>1.9</v>
      </c>
      <c r="F682" s="11">
        <v>7.0000000000000007E-2</v>
      </c>
      <c r="G682" s="11">
        <v>15</v>
      </c>
      <c r="H682" s="11">
        <v>40</v>
      </c>
      <c r="I682" s="11">
        <v>1.0004</v>
      </c>
      <c r="J682" s="11">
        <v>3.06</v>
      </c>
      <c r="K682" s="11">
        <v>0.49</v>
      </c>
      <c r="L682" s="11">
        <v>9</v>
      </c>
      <c r="M682" s="64">
        <v>5</v>
      </c>
    </row>
    <row r="683" spans="1:13" x14ac:dyDescent="0.25">
      <c r="A683" s="63">
        <v>682</v>
      </c>
      <c r="B683" s="11">
        <v>8</v>
      </c>
      <c r="C683" s="11">
        <v>0.45</v>
      </c>
      <c r="D683" s="11">
        <v>0.23</v>
      </c>
      <c r="E683" s="11">
        <v>2.2000000000000002</v>
      </c>
      <c r="F683" s="11">
        <v>9.4E-2</v>
      </c>
      <c r="G683" s="11">
        <v>16</v>
      </c>
      <c r="H683" s="11">
        <v>29</v>
      </c>
      <c r="I683" s="11">
        <v>0.99619999999999997</v>
      </c>
      <c r="J683" s="11">
        <v>3.21</v>
      </c>
      <c r="K683" s="11">
        <v>0.49</v>
      </c>
      <c r="L683" s="11">
        <v>10.199999999999999</v>
      </c>
      <c r="M683" s="64">
        <v>6</v>
      </c>
    </row>
    <row r="684" spans="1:13" hidden="1" x14ac:dyDescent="0.25">
      <c r="A684" s="63">
        <v>683</v>
      </c>
      <c r="B684" s="11">
        <v>8.5</v>
      </c>
      <c r="C684" s="11">
        <v>0.46</v>
      </c>
      <c r="D684" s="11">
        <v>0.31</v>
      </c>
      <c r="E684" s="11">
        <v>2.25</v>
      </c>
      <c r="F684" s="11">
        <v>7.8E-2</v>
      </c>
      <c r="G684" s="11">
        <v>32</v>
      </c>
      <c r="H684" s="11">
        <v>58</v>
      </c>
      <c r="I684" s="11">
        <v>0.998</v>
      </c>
      <c r="J684" s="11">
        <v>3.33</v>
      </c>
      <c r="K684" s="11">
        <v>0.54</v>
      </c>
      <c r="L684" s="11">
        <v>9.8000000000000007</v>
      </c>
      <c r="M684" s="64">
        <v>5</v>
      </c>
    </row>
    <row r="685" spans="1:13" hidden="1" x14ac:dyDescent="0.25">
      <c r="A685" s="63">
        <v>684</v>
      </c>
      <c r="B685" s="11">
        <v>8.1</v>
      </c>
      <c r="C685" s="11">
        <v>0.78</v>
      </c>
      <c r="D685" s="11">
        <v>0.23</v>
      </c>
      <c r="E685" s="11">
        <v>2.6</v>
      </c>
      <c r="F685" s="11">
        <v>5.8999999999999997E-2</v>
      </c>
      <c r="G685" s="11">
        <v>5</v>
      </c>
      <c r="H685" s="11">
        <v>15</v>
      </c>
      <c r="I685" s="11">
        <v>0.997</v>
      </c>
      <c r="J685" s="11">
        <v>3.37</v>
      </c>
      <c r="K685" s="11">
        <v>0.56000000000000005</v>
      </c>
      <c r="L685" s="11">
        <v>11.3</v>
      </c>
      <c r="M685" s="64">
        <v>5</v>
      </c>
    </row>
    <row r="686" spans="1:13" hidden="1" x14ac:dyDescent="0.25">
      <c r="A686" s="63">
        <v>685</v>
      </c>
      <c r="B686" s="11">
        <v>9.8000000000000007</v>
      </c>
      <c r="C686" s="11">
        <v>0.98</v>
      </c>
      <c r="D686" s="11">
        <v>0.32</v>
      </c>
      <c r="E686" s="11">
        <v>2.2999999999999998</v>
      </c>
      <c r="F686" s="11">
        <v>7.8E-2</v>
      </c>
      <c r="G686" s="11">
        <v>35</v>
      </c>
      <c r="H686" s="11">
        <v>152</v>
      </c>
      <c r="I686" s="11">
        <v>0.998</v>
      </c>
      <c r="J686" s="11">
        <v>3.25</v>
      </c>
      <c r="K686" s="11">
        <v>0.48</v>
      </c>
      <c r="L686" s="11">
        <v>9.4</v>
      </c>
      <c r="M686" s="64">
        <v>5</v>
      </c>
    </row>
    <row r="687" spans="1:13" hidden="1" x14ac:dyDescent="0.25">
      <c r="A687" s="63">
        <v>686</v>
      </c>
      <c r="B687" s="11">
        <v>8.1</v>
      </c>
      <c r="C687" s="11">
        <v>0.78</v>
      </c>
      <c r="D687" s="11">
        <v>0.23</v>
      </c>
      <c r="E687" s="11">
        <v>2.6</v>
      </c>
      <c r="F687" s="11">
        <v>5.8999999999999997E-2</v>
      </c>
      <c r="G687" s="11">
        <v>5</v>
      </c>
      <c r="H687" s="11">
        <v>15</v>
      </c>
      <c r="I687" s="11">
        <v>0.997</v>
      </c>
      <c r="J687" s="11">
        <v>3.37</v>
      </c>
      <c r="K687" s="11">
        <v>0.56000000000000005</v>
      </c>
      <c r="L687" s="11">
        <v>11.3</v>
      </c>
      <c r="M687" s="64">
        <v>5</v>
      </c>
    </row>
    <row r="688" spans="1:13" hidden="1" x14ac:dyDescent="0.25">
      <c r="A688" s="63">
        <v>687</v>
      </c>
      <c r="B688" s="11">
        <v>7.1</v>
      </c>
      <c r="C688" s="11">
        <v>0.65</v>
      </c>
      <c r="D688" s="11">
        <v>0.18</v>
      </c>
      <c r="E688" s="11">
        <v>1.8</v>
      </c>
      <c r="F688" s="11">
        <v>7.0000000000000007E-2</v>
      </c>
      <c r="G688" s="11">
        <v>13</v>
      </c>
      <c r="H688" s="11">
        <v>40</v>
      </c>
      <c r="I688" s="11">
        <v>0.997</v>
      </c>
      <c r="J688" s="11">
        <v>3.44</v>
      </c>
      <c r="K688" s="11">
        <v>0.6</v>
      </c>
      <c r="L688" s="11">
        <v>9.1</v>
      </c>
      <c r="M688" s="64">
        <v>5</v>
      </c>
    </row>
    <row r="689" spans="1:13" hidden="1" x14ac:dyDescent="0.25">
      <c r="A689" s="63">
        <v>688</v>
      </c>
      <c r="B689" s="11">
        <v>9.1</v>
      </c>
      <c r="C689" s="11">
        <v>0.64</v>
      </c>
      <c r="D689" s="11">
        <v>0.23</v>
      </c>
      <c r="E689" s="11">
        <v>3.1</v>
      </c>
      <c r="F689" s="11">
        <v>9.5000000000000001E-2</v>
      </c>
      <c r="G689" s="11">
        <v>13</v>
      </c>
      <c r="H689" s="11">
        <v>38</v>
      </c>
      <c r="I689" s="11">
        <v>0.99980000000000002</v>
      </c>
      <c r="J689" s="11">
        <v>3.28</v>
      </c>
      <c r="K689" s="11">
        <v>0.59</v>
      </c>
      <c r="L689" s="11">
        <v>9.6999999999999993</v>
      </c>
      <c r="M689" s="64">
        <v>5</v>
      </c>
    </row>
    <row r="690" spans="1:13" hidden="1" x14ac:dyDescent="0.25">
      <c r="A690" s="63">
        <v>689</v>
      </c>
      <c r="B690" s="11">
        <v>7.7</v>
      </c>
      <c r="C690" s="11">
        <v>0.66</v>
      </c>
      <c r="D690" s="11">
        <v>0.04</v>
      </c>
      <c r="E690" s="11">
        <v>1.6</v>
      </c>
      <c r="F690" s="11">
        <v>3.9E-2</v>
      </c>
      <c r="G690" s="11">
        <v>4</v>
      </c>
      <c r="H690" s="11">
        <v>9</v>
      </c>
      <c r="I690" s="11">
        <v>0.99619999999999997</v>
      </c>
      <c r="J690" s="11">
        <v>3.4</v>
      </c>
      <c r="K690" s="11">
        <v>0.47</v>
      </c>
      <c r="L690" s="11">
        <v>9.4</v>
      </c>
      <c r="M690" s="64">
        <v>5</v>
      </c>
    </row>
    <row r="691" spans="1:13" hidden="1" x14ac:dyDescent="0.25">
      <c r="A691" s="63">
        <v>690</v>
      </c>
      <c r="B691" s="11">
        <v>8.1</v>
      </c>
      <c r="C691" s="11">
        <v>0.38</v>
      </c>
      <c r="D691" s="11">
        <v>0.48</v>
      </c>
      <c r="E691" s="11">
        <v>1.8</v>
      </c>
      <c r="F691" s="11">
        <v>0.157</v>
      </c>
      <c r="G691" s="11">
        <v>5</v>
      </c>
      <c r="H691" s="11">
        <v>17</v>
      </c>
      <c r="I691" s="11">
        <v>0.99760000000000004</v>
      </c>
      <c r="J691" s="11">
        <v>3.3</v>
      </c>
      <c r="K691" s="11">
        <v>1.05</v>
      </c>
      <c r="L691" s="11">
        <v>9.4</v>
      </c>
      <c r="M691" s="64">
        <v>5</v>
      </c>
    </row>
    <row r="692" spans="1:13" hidden="1" x14ac:dyDescent="0.25">
      <c r="A692" s="63">
        <v>691</v>
      </c>
      <c r="B692" s="11">
        <v>7.4</v>
      </c>
      <c r="C692" s="11">
        <v>1.1850000000000001</v>
      </c>
      <c r="D692" s="11">
        <v>0</v>
      </c>
      <c r="E692" s="11">
        <v>4.25</v>
      </c>
      <c r="F692" s="11">
        <v>9.6999999999999906E-2</v>
      </c>
      <c r="G692" s="11">
        <v>5</v>
      </c>
      <c r="H692" s="11">
        <v>14</v>
      </c>
      <c r="I692" s="11">
        <v>0.99660000000000004</v>
      </c>
      <c r="J692" s="11">
        <v>3.63</v>
      </c>
      <c r="K692" s="11">
        <v>0.54</v>
      </c>
      <c r="L692" s="11">
        <v>10.7</v>
      </c>
      <c r="M692" s="64">
        <v>3</v>
      </c>
    </row>
    <row r="693" spans="1:13" hidden="1" x14ac:dyDescent="0.25">
      <c r="A693" s="63">
        <v>692</v>
      </c>
      <c r="B693" s="11">
        <v>9.1999999999999993</v>
      </c>
      <c r="C693" s="11">
        <v>0.92</v>
      </c>
      <c r="D693" s="11">
        <v>0.24</v>
      </c>
      <c r="E693" s="11">
        <v>2.6</v>
      </c>
      <c r="F693" s="11">
        <v>8.6999999999999994E-2</v>
      </c>
      <c r="G693" s="11">
        <v>12</v>
      </c>
      <c r="H693" s="11">
        <v>93</v>
      </c>
      <c r="I693" s="11">
        <v>0.99980000000000002</v>
      </c>
      <c r="J693" s="11">
        <v>3.48</v>
      </c>
      <c r="K693" s="11">
        <v>0.54</v>
      </c>
      <c r="L693" s="11">
        <v>9.8000000000000007</v>
      </c>
      <c r="M693" s="64">
        <v>5</v>
      </c>
    </row>
    <row r="694" spans="1:13" hidden="1" x14ac:dyDescent="0.25">
      <c r="A694" s="63">
        <v>693</v>
      </c>
      <c r="B694" s="11">
        <v>8.6</v>
      </c>
      <c r="C694" s="11">
        <v>0.49</v>
      </c>
      <c r="D694" s="11">
        <v>0.51</v>
      </c>
      <c r="E694" s="11">
        <v>2</v>
      </c>
      <c r="F694" s="11">
        <v>0.42199999999999999</v>
      </c>
      <c r="G694" s="11">
        <v>16</v>
      </c>
      <c r="H694" s="11">
        <v>62</v>
      </c>
      <c r="I694" s="11">
        <v>0.99790000000000001</v>
      </c>
      <c r="J694" s="11">
        <v>3.03</v>
      </c>
      <c r="K694" s="11">
        <v>1.17</v>
      </c>
      <c r="L694" s="11">
        <v>9</v>
      </c>
      <c r="M694" s="64">
        <v>5</v>
      </c>
    </row>
    <row r="695" spans="1:13" hidden="1" x14ac:dyDescent="0.25">
      <c r="A695" s="63">
        <v>694</v>
      </c>
      <c r="B695" s="11">
        <v>9</v>
      </c>
      <c r="C695" s="11">
        <v>0.48</v>
      </c>
      <c r="D695" s="11">
        <v>0.32</v>
      </c>
      <c r="E695" s="11">
        <v>2.8</v>
      </c>
      <c r="F695" s="11">
        <v>8.4000000000000005E-2</v>
      </c>
      <c r="G695" s="11">
        <v>21</v>
      </c>
      <c r="H695" s="11">
        <v>122</v>
      </c>
      <c r="I695" s="11">
        <v>0.99839999999999995</v>
      </c>
      <c r="J695" s="11">
        <v>3.32</v>
      </c>
      <c r="K695" s="11">
        <v>0.62</v>
      </c>
      <c r="L695" s="11">
        <v>9.4</v>
      </c>
      <c r="M695" s="64">
        <v>5</v>
      </c>
    </row>
    <row r="696" spans="1:13" hidden="1" x14ac:dyDescent="0.25">
      <c r="A696" s="63">
        <v>695</v>
      </c>
      <c r="B696" s="11">
        <v>9</v>
      </c>
      <c r="C696" s="11">
        <v>0.47</v>
      </c>
      <c r="D696" s="11">
        <v>0.31</v>
      </c>
      <c r="E696" s="11">
        <v>2.7</v>
      </c>
      <c r="F696" s="11">
        <v>8.4000000000000005E-2</v>
      </c>
      <c r="G696" s="11">
        <v>24</v>
      </c>
      <c r="H696" s="11">
        <v>125</v>
      </c>
      <c r="I696" s="11">
        <v>0.99839999999999995</v>
      </c>
      <c r="J696" s="11">
        <v>3.31</v>
      </c>
      <c r="K696" s="11">
        <v>0.61</v>
      </c>
      <c r="L696" s="11">
        <v>9.4</v>
      </c>
      <c r="M696" s="64">
        <v>5</v>
      </c>
    </row>
    <row r="697" spans="1:13" x14ac:dyDescent="0.25">
      <c r="A697" s="63">
        <v>696</v>
      </c>
      <c r="B697" s="11">
        <v>5.0999999999999996</v>
      </c>
      <c r="C697" s="11">
        <v>0.47</v>
      </c>
      <c r="D697" s="11">
        <v>0.02</v>
      </c>
      <c r="E697" s="11">
        <v>1.3</v>
      </c>
      <c r="F697" s="11">
        <v>3.4000000000000002E-2</v>
      </c>
      <c r="G697" s="11">
        <v>18</v>
      </c>
      <c r="H697" s="11">
        <v>44</v>
      </c>
      <c r="I697" s="11">
        <v>0.99209999999999998</v>
      </c>
      <c r="J697" s="11">
        <v>3.9</v>
      </c>
      <c r="K697" s="11">
        <v>0.62</v>
      </c>
      <c r="L697" s="11">
        <v>12.8</v>
      </c>
      <c r="M697" s="64">
        <v>6</v>
      </c>
    </row>
    <row r="698" spans="1:13" x14ac:dyDescent="0.25">
      <c r="A698" s="63">
        <v>697</v>
      </c>
      <c r="B698" s="11">
        <v>7</v>
      </c>
      <c r="C698" s="11">
        <v>0.65</v>
      </c>
      <c r="D698" s="11">
        <v>0.02</v>
      </c>
      <c r="E698" s="11">
        <v>2.1</v>
      </c>
      <c r="F698" s="11">
        <v>6.6000000000000003E-2</v>
      </c>
      <c r="G698" s="11">
        <v>8</v>
      </c>
      <c r="H698" s="11">
        <v>25</v>
      </c>
      <c r="I698" s="11">
        <v>0.99719999999999998</v>
      </c>
      <c r="J698" s="11">
        <v>3.47</v>
      </c>
      <c r="K698" s="11">
        <v>0.67</v>
      </c>
      <c r="L698" s="11">
        <v>9.5</v>
      </c>
      <c r="M698" s="64">
        <v>6</v>
      </c>
    </row>
    <row r="699" spans="1:13" x14ac:dyDescent="0.25">
      <c r="A699" s="63">
        <v>698</v>
      </c>
      <c r="B699" s="11">
        <v>7</v>
      </c>
      <c r="C699" s="11">
        <v>0.65</v>
      </c>
      <c r="D699" s="11">
        <v>0.02</v>
      </c>
      <c r="E699" s="11">
        <v>2.1</v>
      </c>
      <c r="F699" s="11">
        <v>6.6000000000000003E-2</v>
      </c>
      <c r="G699" s="11">
        <v>8</v>
      </c>
      <c r="H699" s="11">
        <v>25</v>
      </c>
      <c r="I699" s="11">
        <v>0.99719999999999998</v>
      </c>
      <c r="J699" s="11">
        <v>3.47</v>
      </c>
      <c r="K699" s="11">
        <v>0.67</v>
      </c>
      <c r="L699" s="11">
        <v>9.5</v>
      </c>
      <c r="M699" s="64">
        <v>6</v>
      </c>
    </row>
    <row r="700" spans="1:13" hidden="1" x14ac:dyDescent="0.25">
      <c r="A700" s="63">
        <v>699</v>
      </c>
      <c r="B700" s="11">
        <v>9.4</v>
      </c>
      <c r="C700" s="11">
        <v>0.61499999999999999</v>
      </c>
      <c r="D700" s="11">
        <v>0.28000000000000003</v>
      </c>
      <c r="E700" s="11">
        <v>3.2</v>
      </c>
      <c r="F700" s="11">
        <v>8.6999999999999994E-2</v>
      </c>
      <c r="G700" s="11">
        <v>18</v>
      </c>
      <c r="H700" s="11">
        <v>72</v>
      </c>
      <c r="I700" s="11">
        <v>1.0001</v>
      </c>
      <c r="J700" s="11">
        <v>3.31</v>
      </c>
      <c r="K700" s="11">
        <v>0.53</v>
      </c>
      <c r="L700" s="11">
        <v>9.6999999999999993</v>
      </c>
      <c r="M700" s="64">
        <v>5</v>
      </c>
    </row>
    <row r="701" spans="1:13" x14ac:dyDescent="0.25">
      <c r="A701" s="63">
        <v>700</v>
      </c>
      <c r="B701" s="11">
        <v>11.8</v>
      </c>
      <c r="C701" s="11">
        <v>0.38</v>
      </c>
      <c r="D701" s="11">
        <v>0.55000000000000004</v>
      </c>
      <c r="E701" s="11">
        <v>2.1</v>
      </c>
      <c r="F701" s="11">
        <v>7.0999999999999994E-2</v>
      </c>
      <c r="G701" s="11">
        <v>5</v>
      </c>
      <c r="H701" s="11">
        <v>19</v>
      </c>
      <c r="I701" s="11">
        <v>0.99860000000000004</v>
      </c>
      <c r="J701" s="11">
        <v>3.11</v>
      </c>
      <c r="K701" s="11">
        <v>0.62</v>
      </c>
      <c r="L701" s="11">
        <v>10.8</v>
      </c>
      <c r="M701" s="64">
        <v>6</v>
      </c>
    </row>
    <row r="702" spans="1:13" x14ac:dyDescent="0.25">
      <c r="A702" s="63">
        <v>701</v>
      </c>
      <c r="B702" s="11">
        <v>10.6</v>
      </c>
      <c r="C702" s="11">
        <v>1.02</v>
      </c>
      <c r="D702" s="11">
        <v>0.43</v>
      </c>
      <c r="E702" s="11">
        <v>2.9</v>
      </c>
      <c r="F702" s="11">
        <v>7.5999999999999998E-2</v>
      </c>
      <c r="G702" s="11">
        <v>26</v>
      </c>
      <c r="H702" s="11">
        <v>88</v>
      </c>
      <c r="I702" s="11">
        <v>0.99839999999999995</v>
      </c>
      <c r="J702" s="11">
        <v>3.08</v>
      </c>
      <c r="K702" s="11">
        <v>0.56999999999999995</v>
      </c>
      <c r="L702" s="11">
        <v>10.1</v>
      </c>
      <c r="M702" s="64">
        <v>6</v>
      </c>
    </row>
    <row r="703" spans="1:13" x14ac:dyDescent="0.25">
      <c r="A703" s="63">
        <v>702</v>
      </c>
      <c r="B703" s="11">
        <v>7</v>
      </c>
      <c r="C703" s="11">
        <v>0.65</v>
      </c>
      <c r="D703" s="11">
        <v>0.02</v>
      </c>
      <c r="E703" s="11">
        <v>2.1</v>
      </c>
      <c r="F703" s="11">
        <v>6.6000000000000003E-2</v>
      </c>
      <c r="G703" s="11">
        <v>8</v>
      </c>
      <c r="H703" s="11">
        <v>25</v>
      </c>
      <c r="I703" s="11">
        <v>0.99719999999999998</v>
      </c>
      <c r="J703" s="11">
        <v>3.47</v>
      </c>
      <c r="K703" s="11">
        <v>0.67</v>
      </c>
      <c r="L703" s="11">
        <v>9.5</v>
      </c>
      <c r="M703" s="64">
        <v>6</v>
      </c>
    </row>
    <row r="704" spans="1:13" x14ac:dyDescent="0.25">
      <c r="A704" s="63">
        <v>703</v>
      </c>
      <c r="B704" s="11">
        <v>7</v>
      </c>
      <c r="C704" s="11">
        <v>0.64</v>
      </c>
      <c r="D704" s="11">
        <v>0.02</v>
      </c>
      <c r="E704" s="11">
        <v>2.1</v>
      </c>
      <c r="F704" s="11">
        <v>6.7000000000000004E-2</v>
      </c>
      <c r="G704" s="11">
        <v>9</v>
      </c>
      <c r="H704" s="11">
        <v>23</v>
      </c>
      <c r="I704" s="11">
        <v>0.997</v>
      </c>
      <c r="J704" s="11">
        <v>3.47</v>
      </c>
      <c r="K704" s="11">
        <v>0.67</v>
      </c>
      <c r="L704" s="11">
        <v>9.4</v>
      </c>
      <c r="M704" s="64">
        <v>6</v>
      </c>
    </row>
    <row r="705" spans="1:13" hidden="1" x14ac:dyDescent="0.25">
      <c r="A705" s="63">
        <v>704</v>
      </c>
      <c r="B705" s="11">
        <v>7.5</v>
      </c>
      <c r="C705" s="11">
        <v>0.38</v>
      </c>
      <c r="D705" s="11">
        <v>0.48</v>
      </c>
      <c r="E705" s="11">
        <v>2.6</v>
      </c>
      <c r="F705" s="11">
        <v>7.2999999999999995E-2</v>
      </c>
      <c r="G705" s="11">
        <v>22</v>
      </c>
      <c r="H705" s="11">
        <v>84</v>
      </c>
      <c r="I705" s="11">
        <v>0.99719999999999998</v>
      </c>
      <c r="J705" s="11">
        <v>3.32</v>
      </c>
      <c r="K705" s="11">
        <v>0.7</v>
      </c>
      <c r="L705" s="11">
        <v>9.6</v>
      </c>
      <c r="M705" s="64">
        <v>4</v>
      </c>
    </row>
    <row r="706" spans="1:13" hidden="1" x14ac:dyDescent="0.25">
      <c r="A706" s="63">
        <v>705</v>
      </c>
      <c r="B706" s="11">
        <v>9.1</v>
      </c>
      <c r="C706" s="11">
        <v>0.76500000000000001</v>
      </c>
      <c r="D706" s="11">
        <v>0.04</v>
      </c>
      <c r="E706" s="11">
        <v>1.6</v>
      </c>
      <c r="F706" s="11">
        <v>7.8E-2</v>
      </c>
      <c r="G706" s="11">
        <v>4</v>
      </c>
      <c r="H706" s="11">
        <v>14</v>
      </c>
      <c r="I706" s="11">
        <v>0.998</v>
      </c>
      <c r="J706" s="11">
        <v>3.29</v>
      </c>
      <c r="K706" s="11">
        <v>0.54</v>
      </c>
      <c r="L706" s="11">
        <v>9.6999999999999993</v>
      </c>
      <c r="M706" s="64">
        <v>4</v>
      </c>
    </row>
    <row r="707" spans="1:13" hidden="1" x14ac:dyDescent="0.25">
      <c r="A707" s="63">
        <v>706</v>
      </c>
      <c r="B707" s="11">
        <v>8.4</v>
      </c>
      <c r="C707" s="11">
        <v>1.0349999999999999</v>
      </c>
      <c r="D707" s="11">
        <v>0.15</v>
      </c>
      <c r="E707" s="11">
        <v>6</v>
      </c>
      <c r="F707" s="11">
        <v>7.2999999999999995E-2</v>
      </c>
      <c r="G707" s="11">
        <v>11</v>
      </c>
      <c r="H707" s="11">
        <v>54</v>
      </c>
      <c r="I707" s="11">
        <v>0.999</v>
      </c>
      <c r="J707" s="11">
        <v>3.37</v>
      </c>
      <c r="K707" s="11">
        <v>0.49</v>
      </c>
      <c r="L707" s="11">
        <v>9.9</v>
      </c>
      <c r="M707" s="64">
        <v>5</v>
      </c>
    </row>
    <row r="708" spans="1:13" hidden="1" x14ac:dyDescent="0.25">
      <c r="A708" s="63">
        <v>707</v>
      </c>
      <c r="B708" s="11">
        <v>7</v>
      </c>
      <c r="C708" s="11">
        <v>0.78</v>
      </c>
      <c r="D708" s="11">
        <v>0.08</v>
      </c>
      <c r="E708" s="11">
        <v>2</v>
      </c>
      <c r="F708" s="11">
        <v>9.2999999999999999E-2</v>
      </c>
      <c r="G708" s="11">
        <v>10</v>
      </c>
      <c r="H708" s="11">
        <v>19</v>
      </c>
      <c r="I708" s="11">
        <v>0.99560000000000004</v>
      </c>
      <c r="J708" s="11">
        <v>3.4</v>
      </c>
      <c r="K708" s="11">
        <v>0.47</v>
      </c>
      <c r="L708" s="11">
        <v>10</v>
      </c>
      <c r="M708" s="64">
        <v>5</v>
      </c>
    </row>
    <row r="709" spans="1:13" hidden="1" x14ac:dyDescent="0.25">
      <c r="A709" s="63">
        <v>708</v>
      </c>
      <c r="B709" s="11">
        <v>7.4</v>
      </c>
      <c r="C709" s="11">
        <v>0.49</v>
      </c>
      <c r="D709" s="11">
        <v>0.19</v>
      </c>
      <c r="E709" s="11">
        <v>3</v>
      </c>
      <c r="F709" s="11">
        <v>7.6999999999999999E-2</v>
      </c>
      <c r="G709" s="11">
        <v>16</v>
      </c>
      <c r="H709" s="11">
        <v>37</v>
      </c>
      <c r="I709" s="11">
        <v>0.99660000000000004</v>
      </c>
      <c r="J709" s="11">
        <v>3.37</v>
      </c>
      <c r="K709" s="11">
        <v>0.51</v>
      </c>
      <c r="L709" s="11">
        <v>10.5</v>
      </c>
      <c r="M709" s="64">
        <v>5</v>
      </c>
    </row>
    <row r="710" spans="1:13" x14ac:dyDescent="0.25">
      <c r="A710" s="63">
        <v>709</v>
      </c>
      <c r="B710" s="11">
        <v>7.8</v>
      </c>
      <c r="C710" s="11">
        <v>0.54500000000000004</v>
      </c>
      <c r="D710" s="11">
        <v>0.12</v>
      </c>
      <c r="E710" s="11">
        <v>2.5</v>
      </c>
      <c r="F710" s="11">
        <v>6.8000000000000005E-2</v>
      </c>
      <c r="G710" s="11">
        <v>11</v>
      </c>
      <c r="H710" s="11">
        <v>35</v>
      </c>
      <c r="I710" s="11">
        <v>0.996</v>
      </c>
      <c r="J710" s="11">
        <v>3.34</v>
      </c>
      <c r="K710" s="11">
        <v>0.61</v>
      </c>
      <c r="L710" s="11">
        <v>11.6</v>
      </c>
      <c r="M710" s="64">
        <v>6</v>
      </c>
    </row>
    <row r="711" spans="1:13" x14ac:dyDescent="0.25">
      <c r="A711" s="63">
        <v>710</v>
      </c>
      <c r="B711" s="11">
        <v>9.6999999999999993</v>
      </c>
      <c r="C711" s="11">
        <v>0.31</v>
      </c>
      <c r="D711" s="11">
        <v>0.47</v>
      </c>
      <c r="E711" s="11">
        <v>1.6</v>
      </c>
      <c r="F711" s="11">
        <v>6.2E-2</v>
      </c>
      <c r="G711" s="11">
        <v>13</v>
      </c>
      <c r="H711" s="11">
        <v>33</v>
      </c>
      <c r="I711" s="11">
        <v>0.99829999999999997</v>
      </c>
      <c r="J711" s="11">
        <v>3.27</v>
      </c>
      <c r="K711" s="11">
        <v>0.66</v>
      </c>
      <c r="L711" s="11">
        <v>10</v>
      </c>
      <c r="M711" s="64">
        <v>6</v>
      </c>
    </row>
    <row r="712" spans="1:13" hidden="1" x14ac:dyDescent="0.25">
      <c r="A712" s="63">
        <v>711</v>
      </c>
      <c r="B712" s="11">
        <v>10.6</v>
      </c>
      <c r="C712" s="11">
        <v>1.0249999999999999</v>
      </c>
      <c r="D712" s="11">
        <v>0.43</v>
      </c>
      <c r="E712" s="11">
        <v>2.8</v>
      </c>
      <c r="F712" s="11">
        <v>0.08</v>
      </c>
      <c r="G712" s="11">
        <v>21</v>
      </c>
      <c r="H712" s="11">
        <v>84</v>
      </c>
      <c r="I712" s="11">
        <v>0.99850000000000005</v>
      </c>
      <c r="J712" s="11">
        <v>3.06</v>
      </c>
      <c r="K712" s="11">
        <v>0.56999999999999995</v>
      </c>
      <c r="L712" s="11">
        <v>10.1</v>
      </c>
      <c r="M712" s="64">
        <v>5</v>
      </c>
    </row>
    <row r="713" spans="1:13" hidden="1" x14ac:dyDescent="0.25">
      <c r="A713" s="63">
        <v>712</v>
      </c>
      <c r="B713" s="11">
        <v>8.9</v>
      </c>
      <c r="C713" s="11">
        <v>0.56499999999999995</v>
      </c>
      <c r="D713" s="11">
        <v>0.34</v>
      </c>
      <c r="E713" s="11">
        <v>3</v>
      </c>
      <c r="F713" s="11">
        <v>9.2999999999999999E-2</v>
      </c>
      <c r="G713" s="11">
        <v>16</v>
      </c>
      <c r="H713" s="11">
        <v>112</v>
      </c>
      <c r="I713" s="11">
        <v>0.99980000000000002</v>
      </c>
      <c r="J713" s="11">
        <v>3.38</v>
      </c>
      <c r="K713" s="11">
        <v>0.61</v>
      </c>
      <c r="L713" s="11">
        <v>9.5</v>
      </c>
      <c r="M713" s="64">
        <v>5</v>
      </c>
    </row>
    <row r="714" spans="1:13" hidden="1" x14ac:dyDescent="0.25">
      <c r="A714" s="63">
        <v>713</v>
      </c>
      <c r="B714" s="11">
        <v>8.6999999999999993</v>
      </c>
      <c r="C714" s="11">
        <v>0.69</v>
      </c>
      <c r="D714" s="11">
        <v>0</v>
      </c>
      <c r="E714" s="11">
        <v>3.2</v>
      </c>
      <c r="F714" s="11">
        <v>8.4000000000000005E-2</v>
      </c>
      <c r="G714" s="11">
        <v>13</v>
      </c>
      <c r="H714" s="11">
        <v>33</v>
      </c>
      <c r="I714" s="11">
        <v>0.99919999999999998</v>
      </c>
      <c r="J714" s="11">
        <v>3.36</v>
      </c>
      <c r="K714" s="11">
        <v>0.45</v>
      </c>
      <c r="L714" s="11">
        <v>9.4</v>
      </c>
      <c r="M714" s="64">
        <v>5</v>
      </c>
    </row>
    <row r="715" spans="1:13" hidden="1" x14ac:dyDescent="0.25">
      <c r="A715" s="63">
        <v>714</v>
      </c>
      <c r="B715" s="11">
        <v>8</v>
      </c>
      <c r="C715" s="11">
        <v>0.43</v>
      </c>
      <c r="D715" s="11">
        <v>0.36</v>
      </c>
      <c r="E715" s="11">
        <v>2.2999999999999998</v>
      </c>
      <c r="F715" s="11">
        <v>7.4999999999999997E-2</v>
      </c>
      <c r="G715" s="11">
        <v>10</v>
      </c>
      <c r="H715" s="11">
        <v>48</v>
      </c>
      <c r="I715" s="11">
        <v>0.99760000000000004</v>
      </c>
      <c r="J715" s="11">
        <v>3.34</v>
      </c>
      <c r="K715" s="11">
        <v>0.46</v>
      </c>
      <c r="L715" s="11">
        <v>9.4</v>
      </c>
      <c r="M715" s="64">
        <v>5</v>
      </c>
    </row>
    <row r="716" spans="1:13" hidden="1" x14ac:dyDescent="0.25">
      <c r="A716" s="63">
        <v>715</v>
      </c>
      <c r="B716" s="11">
        <v>9.9</v>
      </c>
      <c r="C716" s="11">
        <v>0.74</v>
      </c>
      <c r="D716" s="11">
        <v>0.28000000000000003</v>
      </c>
      <c r="E716" s="11">
        <v>2.6</v>
      </c>
      <c r="F716" s="11">
        <v>7.8E-2</v>
      </c>
      <c r="G716" s="11">
        <v>21</v>
      </c>
      <c r="H716" s="11">
        <v>77</v>
      </c>
      <c r="I716" s="11">
        <v>0.998</v>
      </c>
      <c r="J716" s="11">
        <v>3.28</v>
      </c>
      <c r="K716" s="11">
        <v>0.51</v>
      </c>
      <c r="L716" s="11">
        <v>9.8000000000000007</v>
      </c>
      <c r="M716" s="64">
        <v>5</v>
      </c>
    </row>
    <row r="717" spans="1:13" x14ac:dyDescent="0.25">
      <c r="A717" s="63">
        <v>716</v>
      </c>
      <c r="B717" s="11">
        <v>7.2</v>
      </c>
      <c r="C717" s="11">
        <v>0.49</v>
      </c>
      <c r="D717" s="11">
        <v>0.18</v>
      </c>
      <c r="E717" s="11">
        <v>2.7</v>
      </c>
      <c r="F717" s="11">
        <v>6.9000000000000006E-2</v>
      </c>
      <c r="G717" s="11">
        <v>13</v>
      </c>
      <c r="H717" s="11">
        <v>34</v>
      </c>
      <c r="I717" s="11">
        <v>0.99670000000000003</v>
      </c>
      <c r="J717" s="11">
        <v>3.29</v>
      </c>
      <c r="K717" s="11">
        <v>0.48</v>
      </c>
      <c r="L717" s="11">
        <v>9.1999999999999993</v>
      </c>
      <c r="M717" s="64">
        <v>6</v>
      </c>
    </row>
    <row r="718" spans="1:13" hidden="1" x14ac:dyDescent="0.25">
      <c r="A718" s="63">
        <v>717</v>
      </c>
      <c r="B718" s="11">
        <v>8</v>
      </c>
      <c r="C718" s="11">
        <v>0.43</v>
      </c>
      <c r="D718" s="11">
        <v>0.36</v>
      </c>
      <c r="E718" s="11">
        <v>2.2999999999999998</v>
      </c>
      <c r="F718" s="11">
        <v>7.4999999999999997E-2</v>
      </c>
      <c r="G718" s="11">
        <v>10</v>
      </c>
      <c r="H718" s="11">
        <v>48</v>
      </c>
      <c r="I718" s="11">
        <v>0.99760000000000004</v>
      </c>
      <c r="J718" s="11">
        <v>3.34</v>
      </c>
      <c r="K718" s="11">
        <v>0.46</v>
      </c>
      <c r="L718" s="11">
        <v>9.4</v>
      </c>
      <c r="M718" s="64">
        <v>5</v>
      </c>
    </row>
    <row r="719" spans="1:13" hidden="1" x14ac:dyDescent="0.25">
      <c r="A719" s="63">
        <v>718</v>
      </c>
      <c r="B719" s="11">
        <v>7.6</v>
      </c>
      <c r="C719" s="11">
        <v>0.46</v>
      </c>
      <c r="D719" s="11">
        <v>0.11</v>
      </c>
      <c r="E719" s="11">
        <v>2.6</v>
      </c>
      <c r="F719" s="11">
        <v>7.9000000000000001E-2</v>
      </c>
      <c r="G719" s="11">
        <v>12</v>
      </c>
      <c r="H719" s="11">
        <v>49</v>
      </c>
      <c r="I719" s="11">
        <v>0.99680000000000002</v>
      </c>
      <c r="J719" s="11">
        <v>3.21</v>
      </c>
      <c r="K719" s="11">
        <v>0.56999999999999995</v>
      </c>
      <c r="L719" s="11">
        <v>10</v>
      </c>
      <c r="M719" s="64">
        <v>5</v>
      </c>
    </row>
    <row r="720" spans="1:13" hidden="1" x14ac:dyDescent="0.25">
      <c r="A720" s="63">
        <v>719</v>
      </c>
      <c r="B720" s="11">
        <v>8.4</v>
      </c>
      <c r="C720" s="11">
        <v>0.56000000000000005</v>
      </c>
      <c r="D720" s="11">
        <v>0.04</v>
      </c>
      <c r="E720" s="11">
        <v>2</v>
      </c>
      <c r="F720" s="11">
        <v>8.1999999999999906E-2</v>
      </c>
      <c r="G720" s="11">
        <v>10</v>
      </c>
      <c r="H720" s="11">
        <v>22</v>
      </c>
      <c r="I720" s="11">
        <v>0.99760000000000004</v>
      </c>
      <c r="J720" s="11">
        <v>3.22</v>
      </c>
      <c r="K720" s="11">
        <v>0.44</v>
      </c>
      <c r="L720" s="11">
        <v>9.6</v>
      </c>
      <c r="M720" s="64">
        <v>5</v>
      </c>
    </row>
    <row r="721" spans="1:13" hidden="1" x14ac:dyDescent="0.25">
      <c r="A721" s="63">
        <v>720</v>
      </c>
      <c r="B721" s="11">
        <v>7.1</v>
      </c>
      <c r="C721" s="11">
        <v>0.66</v>
      </c>
      <c r="D721" s="11">
        <v>0</v>
      </c>
      <c r="E721" s="11">
        <v>3.9</v>
      </c>
      <c r="F721" s="11">
        <v>8.5999999999999993E-2</v>
      </c>
      <c r="G721" s="11">
        <v>17</v>
      </c>
      <c r="H721" s="11">
        <v>45</v>
      </c>
      <c r="I721" s="11">
        <v>0.99760000000000004</v>
      </c>
      <c r="J721" s="11">
        <v>3.46</v>
      </c>
      <c r="K721" s="11">
        <v>0.54</v>
      </c>
      <c r="L721" s="11">
        <v>9.5</v>
      </c>
      <c r="M721" s="64">
        <v>5</v>
      </c>
    </row>
    <row r="722" spans="1:13" hidden="1" x14ac:dyDescent="0.25">
      <c r="A722" s="63">
        <v>721</v>
      </c>
      <c r="B722" s="11">
        <v>8.4</v>
      </c>
      <c r="C722" s="11">
        <v>0.56000000000000005</v>
      </c>
      <c r="D722" s="11">
        <v>0.04</v>
      </c>
      <c r="E722" s="11">
        <v>2</v>
      </c>
      <c r="F722" s="11">
        <v>8.1999999999999906E-2</v>
      </c>
      <c r="G722" s="11">
        <v>10</v>
      </c>
      <c r="H722" s="11">
        <v>22</v>
      </c>
      <c r="I722" s="11">
        <v>0.99760000000000004</v>
      </c>
      <c r="J722" s="11">
        <v>3.22</v>
      </c>
      <c r="K722" s="11">
        <v>0.44</v>
      </c>
      <c r="L722" s="11">
        <v>9.6</v>
      </c>
      <c r="M722" s="64">
        <v>5</v>
      </c>
    </row>
    <row r="723" spans="1:13" hidden="1" x14ac:dyDescent="0.25">
      <c r="A723" s="63">
        <v>722</v>
      </c>
      <c r="B723" s="11">
        <v>8.9</v>
      </c>
      <c r="C723" s="11">
        <v>0.48</v>
      </c>
      <c r="D723" s="11">
        <v>0.24</v>
      </c>
      <c r="E723" s="11">
        <v>2.85</v>
      </c>
      <c r="F723" s="11">
        <v>9.4E-2</v>
      </c>
      <c r="G723" s="11">
        <v>35</v>
      </c>
      <c r="H723" s="11">
        <v>106</v>
      </c>
      <c r="I723" s="11">
        <v>0.99819999999999998</v>
      </c>
      <c r="J723" s="11">
        <v>3.1</v>
      </c>
      <c r="K723" s="11">
        <v>0.53</v>
      </c>
      <c r="L723" s="11">
        <v>9.1999999999999993</v>
      </c>
      <c r="M723" s="64">
        <v>5</v>
      </c>
    </row>
    <row r="724" spans="1:13" hidden="1" x14ac:dyDescent="0.25">
      <c r="A724" s="63">
        <v>723</v>
      </c>
      <c r="B724" s="11">
        <v>7.6</v>
      </c>
      <c r="C724" s="11">
        <v>0.42</v>
      </c>
      <c r="D724" s="11">
        <v>0.08</v>
      </c>
      <c r="E724" s="11">
        <v>2.7</v>
      </c>
      <c r="F724" s="11">
        <v>8.4000000000000005E-2</v>
      </c>
      <c r="G724" s="11">
        <v>15</v>
      </c>
      <c r="H724" s="11">
        <v>48</v>
      </c>
      <c r="I724" s="11">
        <v>0.99680000000000002</v>
      </c>
      <c r="J724" s="11">
        <v>3.21</v>
      </c>
      <c r="K724" s="11">
        <v>0.59</v>
      </c>
      <c r="L724" s="11">
        <v>10</v>
      </c>
      <c r="M724" s="64">
        <v>5</v>
      </c>
    </row>
    <row r="725" spans="1:13" hidden="1" x14ac:dyDescent="0.25">
      <c r="A725" s="63">
        <v>724</v>
      </c>
      <c r="B725" s="11">
        <v>7.1</v>
      </c>
      <c r="C725" s="11">
        <v>0.31</v>
      </c>
      <c r="D725" s="11">
        <v>0.3</v>
      </c>
      <c r="E725" s="11">
        <v>2.2000000000000002</v>
      </c>
      <c r="F725" s="11">
        <v>5.2999999999999999E-2</v>
      </c>
      <c r="G725" s="11">
        <v>36</v>
      </c>
      <c r="H725" s="11">
        <v>127</v>
      </c>
      <c r="I725" s="11">
        <v>0.99650000000000005</v>
      </c>
      <c r="J725" s="11">
        <v>2.94</v>
      </c>
      <c r="K725" s="11">
        <v>1.62</v>
      </c>
      <c r="L725" s="11">
        <v>9.5</v>
      </c>
      <c r="M725" s="64">
        <v>5</v>
      </c>
    </row>
    <row r="726" spans="1:13" hidden="1" x14ac:dyDescent="0.25">
      <c r="A726" s="63">
        <v>725</v>
      </c>
      <c r="B726" s="11">
        <v>7.5</v>
      </c>
      <c r="C726" s="11">
        <v>1.115</v>
      </c>
      <c r="D726" s="11">
        <v>0.1</v>
      </c>
      <c r="E726" s="11">
        <v>3.1</v>
      </c>
      <c r="F726" s="11">
        <v>8.5999999999999993E-2</v>
      </c>
      <c r="G726" s="11">
        <v>5</v>
      </c>
      <c r="H726" s="11">
        <v>12</v>
      </c>
      <c r="I726" s="11">
        <v>0.99580000000000002</v>
      </c>
      <c r="J726" s="11">
        <v>3.54</v>
      </c>
      <c r="K726" s="11">
        <v>0.6</v>
      </c>
      <c r="L726" s="11">
        <v>11.2</v>
      </c>
      <c r="M726" s="64">
        <v>4</v>
      </c>
    </row>
    <row r="727" spans="1:13" hidden="1" x14ac:dyDescent="0.25">
      <c r="A727" s="63">
        <v>726</v>
      </c>
      <c r="B727" s="11">
        <v>9</v>
      </c>
      <c r="C727" s="11">
        <v>0.66</v>
      </c>
      <c r="D727" s="11">
        <v>0.17</v>
      </c>
      <c r="E727" s="11">
        <v>3</v>
      </c>
      <c r="F727" s="11">
        <v>7.6999999999999999E-2</v>
      </c>
      <c r="G727" s="11">
        <v>5</v>
      </c>
      <c r="H727" s="11">
        <v>13</v>
      </c>
      <c r="I727" s="11">
        <v>0.99760000000000004</v>
      </c>
      <c r="J727" s="11">
        <v>3.29</v>
      </c>
      <c r="K727" s="11">
        <v>0.55000000000000004</v>
      </c>
      <c r="L727" s="11">
        <v>10.4</v>
      </c>
      <c r="M727" s="64">
        <v>5</v>
      </c>
    </row>
    <row r="728" spans="1:13" x14ac:dyDescent="0.25">
      <c r="A728" s="63">
        <v>727</v>
      </c>
      <c r="B728" s="11">
        <v>8.1</v>
      </c>
      <c r="C728" s="11">
        <v>0.72</v>
      </c>
      <c r="D728" s="11">
        <v>0.09</v>
      </c>
      <c r="E728" s="11">
        <v>2.8</v>
      </c>
      <c r="F728" s="11">
        <v>8.4000000000000005E-2</v>
      </c>
      <c r="G728" s="11">
        <v>18</v>
      </c>
      <c r="H728" s="11">
        <v>49</v>
      </c>
      <c r="I728" s="11">
        <v>0.99939999999999996</v>
      </c>
      <c r="J728" s="11">
        <v>3.43</v>
      </c>
      <c r="K728" s="11">
        <v>0.72</v>
      </c>
      <c r="L728" s="11">
        <v>11.1</v>
      </c>
      <c r="M728" s="64">
        <v>6</v>
      </c>
    </row>
    <row r="729" spans="1:13" hidden="1" x14ac:dyDescent="0.25">
      <c r="A729" s="63">
        <v>728</v>
      </c>
      <c r="B729" s="11">
        <v>6.4</v>
      </c>
      <c r="C729" s="11">
        <v>0.56999999999999995</v>
      </c>
      <c r="D729" s="11">
        <v>0.02</v>
      </c>
      <c r="E729" s="11">
        <v>1.8</v>
      </c>
      <c r="F729" s="11">
        <v>6.7000000000000004E-2</v>
      </c>
      <c r="G729" s="11">
        <v>4</v>
      </c>
      <c r="H729" s="11">
        <v>11</v>
      </c>
      <c r="I729" s="11">
        <v>0.997</v>
      </c>
      <c r="J729" s="11">
        <v>3.46</v>
      </c>
      <c r="K729" s="11">
        <v>0.68</v>
      </c>
      <c r="L729" s="11">
        <v>9.5</v>
      </c>
      <c r="M729" s="64">
        <v>5</v>
      </c>
    </row>
    <row r="730" spans="1:13" hidden="1" x14ac:dyDescent="0.25">
      <c r="A730" s="63">
        <v>729</v>
      </c>
      <c r="B730" s="11">
        <v>6.4</v>
      </c>
      <c r="C730" s="11">
        <v>0.56999999999999995</v>
      </c>
      <c r="D730" s="11">
        <v>0.02</v>
      </c>
      <c r="E730" s="11">
        <v>1.8</v>
      </c>
      <c r="F730" s="11">
        <v>6.7000000000000004E-2</v>
      </c>
      <c r="G730" s="11">
        <v>4</v>
      </c>
      <c r="H730" s="11">
        <v>11</v>
      </c>
      <c r="I730" s="11">
        <v>0.997</v>
      </c>
      <c r="J730" s="11">
        <v>3.46</v>
      </c>
      <c r="K730" s="11">
        <v>0.68</v>
      </c>
      <c r="L730" s="11">
        <v>9.5</v>
      </c>
      <c r="M730" s="64">
        <v>5</v>
      </c>
    </row>
    <row r="731" spans="1:13" x14ac:dyDescent="0.25">
      <c r="A731" s="63">
        <v>730</v>
      </c>
      <c r="B731" s="11">
        <v>6.4</v>
      </c>
      <c r="C731" s="11">
        <v>0.86499999999999999</v>
      </c>
      <c r="D731" s="11">
        <v>0.03</v>
      </c>
      <c r="E731" s="11">
        <v>3.2</v>
      </c>
      <c r="F731" s="11">
        <v>7.0999999999999994E-2</v>
      </c>
      <c r="G731" s="11">
        <v>27</v>
      </c>
      <c r="H731" s="11">
        <v>58</v>
      </c>
      <c r="I731" s="11">
        <v>0.995</v>
      </c>
      <c r="J731" s="11">
        <v>3.61</v>
      </c>
      <c r="K731" s="11">
        <v>0.49</v>
      </c>
      <c r="L731" s="11">
        <v>12.7</v>
      </c>
      <c r="M731" s="64">
        <v>6</v>
      </c>
    </row>
    <row r="732" spans="1:13" hidden="1" x14ac:dyDescent="0.25">
      <c r="A732" s="63">
        <v>731</v>
      </c>
      <c r="B732" s="11">
        <v>9.5</v>
      </c>
      <c r="C732" s="11">
        <v>0.55000000000000004</v>
      </c>
      <c r="D732" s="11">
        <v>0.66</v>
      </c>
      <c r="E732" s="11">
        <v>2.2999999999999998</v>
      </c>
      <c r="F732" s="11">
        <v>0.38700000000000001</v>
      </c>
      <c r="G732" s="11">
        <v>12</v>
      </c>
      <c r="H732" s="11">
        <v>37</v>
      </c>
      <c r="I732" s="11">
        <v>0.99819999999999998</v>
      </c>
      <c r="J732" s="11">
        <v>3.17</v>
      </c>
      <c r="K732" s="11">
        <v>0.67</v>
      </c>
      <c r="L732" s="11">
        <v>9.6</v>
      </c>
      <c r="M732" s="64">
        <v>5</v>
      </c>
    </row>
    <row r="733" spans="1:13" hidden="1" x14ac:dyDescent="0.25">
      <c r="A733" s="63">
        <v>732</v>
      </c>
      <c r="B733" s="11">
        <v>8.9</v>
      </c>
      <c r="C733" s="11">
        <v>0.875</v>
      </c>
      <c r="D733" s="11">
        <v>0.13</v>
      </c>
      <c r="E733" s="11">
        <v>3.45</v>
      </c>
      <c r="F733" s="11">
        <v>8.7999999999999995E-2</v>
      </c>
      <c r="G733" s="11">
        <v>4</v>
      </c>
      <c r="H733" s="11">
        <v>14</v>
      </c>
      <c r="I733" s="11">
        <v>0.99939999999999996</v>
      </c>
      <c r="J733" s="11">
        <v>3.44</v>
      </c>
      <c r="K733" s="11">
        <v>0.52</v>
      </c>
      <c r="L733" s="11">
        <v>11.5</v>
      </c>
      <c r="M733" s="64">
        <v>5</v>
      </c>
    </row>
    <row r="734" spans="1:13" hidden="1" x14ac:dyDescent="0.25">
      <c r="A734" s="63">
        <v>733</v>
      </c>
      <c r="B734" s="11">
        <v>7.3</v>
      </c>
      <c r="C734" s="11">
        <v>0.83499999999999996</v>
      </c>
      <c r="D734" s="11">
        <v>0.03</v>
      </c>
      <c r="E734" s="11">
        <v>2.1</v>
      </c>
      <c r="F734" s="11">
        <v>9.1999999999999998E-2</v>
      </c>
      <c r="G734" s="11">
        <v>10</v>
      </c>
      <c r="H734" s="11">
        <v>19</v>
      </c>
      <c r="I734" s="11">
        <v>0.99660000000000004</v>
      </c>
      <c r="J734" s="11">
        <v>3.39</v>
      </c>
      <c r="K734" s="11">
        <v>0.47</v>
      </c>
      <c r="L734" s="11">
        <v>9.6</v>
      </c>
      <c r="M734" s="64">
        <v>5</v>
      </c>
    </row>
    <row r="735" spans="1:13" hidden="1" x14ac:dyDescent="0.25">
      <c r="A735" s="63">
        <v>734</v>
      </c>
      <c r="B735" s="11">
        <v>7</v>
      </c>
      <c r="C735" s="11">
        <v>0.45</v>
      </c>
      <c r="D735" s="11">
        <v>0.34</v>
      </c>
      <c r="E735" s="11">
        <v>2.7</v>
      </c>
      <c r="F735" s="11">
        <v>8.1999999999999906E-2</v>
      </c>
      <c r="G735" s="11">
        <v>16</v>
      </c>
      <c r="H735" s="11">
        <v>72</v>
      </c>
      <c r="I735" s="11">
        <v>0.998</v>
      </c>
      <c r="J735" s="11">
        <v>3.55</v>
      </c>
      <c r="K735" s="11">
        <v>0.6</v>
      </c>
      <c r="L735" s="11">
        <v>9.5</v>
      </c>
      <c r="M735" s="64">
        <v>5</v>
      </c>
    </row>
    <row r="736" spans="1:13" hidden="1" x14ac:dyDescent="0.25">
      <c r="A736" s="63">
        <v>735</v>
      </c>
      <c r="B736" s="11">
        <v>7.7</v>
      </c>
      <c r="C736" s="11">
        <v>0.56000000000000005</v>
      </c>
      <c r="D736" s="11">
        <v>0.2</v>
      </c>
      <c r="E736" s="11">
        <v>2</v>
      </c>
      <c r="F736" s="11">
        <v>7.4999999999999997E-2</v>
      </c>
      <c r="G736" s="11">
        <v>9</v>
      </c>
      <c r="H736" s="11">
        <v>39</v>
      </c>
      <c r="I736" s="11">
        <v>0.99870000000000003</v>
      </c>
      <c r="J736" s="11">
        <v>3.48</v>
      </c>
      <c r="K736" s="11">
        <v>0.62</v>
      </c>
      <c r="L736" s="11">
        <v>9.3000000000000007</v>
      </c>
      <c r="M736" s="64">
        <v>5</v>
      </c>
    </row>
    <row r="737" spans="1:13" hidden="1" x14ac:dyDescent="0.25">
      <c r="A737" s="63">
        <v>736</v>
      </c>
      <c r="B737" s="11">
        <v>7.7</v>
      </c>
      <c r="C737" s="11">
        <v>0.96499999999999997</v>
      </c>
      <c r="D737" s="11">
        <v>0.1</v>
      </c>
      <c r="E737" s="11">
        <v>2.1</v>
      </c>
      <c r="F737" s="11">
        <v>0.111999999999999</v>
      </c>
      <c r="G737" s="11">
        <v>11</v>
      </c>
      <c r="H737" s="11">
        <v>22</v>
      </c>
      <c r="I737" s="11">
        <v>0.99629999999999996</v>
      </c>
      <c r="J737" s="11">
        <v>3.26</v>
      </c>
      <c r="K737" s="11">
        <v>0.5</v>
      </c>
      <c r="L737" s="11">
        <v>9.5</v>
      </c>
      <c r="M737" s="64">
        <v>5</v>
      </c>
    </row>
    <row r="738" spans="1:13" hidden="1" x14ac:dyDescent="0.25">
      <c r="A738" s="63">
        <v>737</v>
      </c>
      <c r="B738" s="11">
        <v>7.7</v>
      </c>
      <c r="C738" s="11">
        <v>0.96499999999999997</v>
      </c>
      <c r="D738" s="11">
        <v>0.1</v>
      </c>
      <c r="E738" s="11">
        <v>2.1</v>
      </c>
      <c r="F738" s="11">
        <v>0.111999999999999</v>
      </c>
      <c r="G738" s="11">
        <v>11</v>
      </c>
      <c r="H738" s="11">
        <v>22</v>
      </c>
      <c r="I738" s="11">
        <v>0.99629999999999996</v>
      </c>
      <c r="J738" s="11">
        <v>3.26</v>
      </c>
      <c r="K738" s="11">
        <v>0.5</v>
      </c>
      <c r="L738" s="11">
        <v>9.5</v>
      </c>
      <c r="M738" s="64">
        <v>5</v>
      </c>
    </row>
    <row r="739" spans="1:13" x14ac:dyDescent="0.25">
      <c r="A739" s="63">
        <v>738</v>
      </c>
      <c r="B739" s="11">
        <v>8.1999999999999993</v>
      </c>
      <c r="C739" s="11">
        <v>0.59</v>
      </c>
      <c r="D739" s="11">
        <v>0</v>
      </c>
      <c r="E739" s="11">
        <v>2.5</v>
      </c>
      <c r="F739" s="11">
        <v>9.2999999999999999E-2</v>
      </c>
      <c r="G739" s="11">
        <v>19</v>
      </c>
      <c r="H739" s="11">
        <v>58</v>
      </c>
      <c r="I739" s="11">
        <v>1.0002</v>
      </c>
      <c r="J739" s="11">
        <v>3.5</v>
      </c>
      <c r="K739" s="11">
        <v>0.65</v>
      </c>
      <c r="L739" s="11">
        <v>9.3000000000000007</v>
      </c>
      <c r="M739" s="64">
        <v>6</v>
      </c>
    </row>
    <row r="740" spans="1:13" hidden="1" x14ac:dyDescent="0.25">
      <c r="A740" s="63">
        <v>739</v>
      </c>
      <c r="B740" s="11">
        <v>9</v>
      </c>
      <c r="C740" s="11">
        <v>0.46</v>
      </c>
      <c r="D740" s="11">
        <v>0.23</v>
      </c>
      <c r="E740" s="11">
        <v>2.8</v>
      </c>
      <c r="F740" s="11">
        <v>9.1999999999999998E-2</v>
      </c>
      <c r="G740" s="11">
        <v>28</v>
      </c>
      <c r="H740" s="11">
        <v>104</v>
      </c>
      <c r="I740" s="11">
        <v>0.99829999999999997</v>
      </c>
      <c r="J740" s="11">
        <v>3.1</v>
      </c>
      <c r="K740" s="11">
        <v>0.56000000000000005</v>
      </c>
      <c r="L740" s="11">
        <v>9.1999999999999993</v>
      </c>
      <c r="M740" s="64">
        <v>5</v>
      </c>
    </row>
    <row r="741" spans="1:13" hidden="1" x14ac:dyDescent="0.25">
      <c r="A741" s="63">
        <v>740</v>
      </c>
      <c r="B741" s="11">
        <v>9</v>
      </c>
      <c r="C741" s="11">
        <v>0.69</v>
      </c>
      <c r="D741" s="11">
        <v>0</v>
      </c>
      <c r="E741" s="11">
        <v>2.4</v>
      </c>
      <c r="F741" s="11">
        <v>8.7999999999999995E-2</v>
      </c>
      <c r="G741" s="11">
        <v>19</v>
      </c>
      <c r="H741" s="11">
        <v>38</v>
      </c>
      <c r="I741" s="11">
        <v>0.999</v>
      </c>
      <c r="J741" s="11">
        <v>3.35</v>
      </c>
      <c r="K741" s="11">
        <v>0.6</v>
      </c>
      <c r="L741" s="11">
        <v>9.3000000000000007</v>
      </c>
      <c r="M741" s="64">
        <v>5</v>
      </c>
    </row>
    <row r="742" spans="1:13" x14ac:dyDescent="0.25">
      <c r="A742" s="63">
        <v>741</v>
      </c>
      <c r="B742" s="11">
        <v>8.3000000000000007</v>
      </c>
      <c r="C742" s="11">
        <v>0.76</v>
      </c>
      <c r="D742" s="11">
        <v>0.28999999999999998</v>
      </c>
      <c r="E742" s="11">
        <v>4.2</v>
      </c>
      <c r="F742" s="11">
        <v>7.4999999999999997E-2</v>
      </c>
      <c r="G742" s="11">
        <v>12</v>
      </c>
      <c r="H742" s="11">
        <v>16</v>
      </c>
      <c r="I742" s="11">
        <v>0.99650000000000005</v>
      </c>
      <c r="J742" s="11">
        <v>3.45</v>
      </c>
      <c r="K742" s="11">
        <v>0.68</v>
      </c>
      <c r="L742" s="11">
        <v>11.5</v>
      </c>
      <c r="M742" s="64">
        <v>6</v>
      </c>
    </row>
    <row r="743" spans="1:13" hidden="1" x14ac:dyDescent="0.25">
      <c r="A743" s="63">
        <v>742</v>
      </c>
      <c r="B743" s="11">
        <v>9.1999999999999993</v>
      </c>
      <c r="C743" s="11">
        <v>0.53</v>
      </c>
      <c r="D743" s="11">
        <v>0.24</v>
      </c>
      <c r="E743" s="11">
        <v>2.6</v>
      </c>
      <c r="F743" s="11">
        <v>7.8E-2</v>
      </c>
      <c r="G743" s="11">
        <v>28</v>
      </c>
      <c r="H743" s="11">
        <v>139</v>
      </c>
      <c r="I743" s="11">
        <v>0.99787999999999899</v>
      </c>
      <c r="J743" s="11">
        <v>3.21</v>
      </c>
      <c r="K743" s="11">
        <v>0.56999999999999995</v>
      </c>
      <c r="L743" s="11">
        <v>9.5</v>
      </c>
      <c r="M743" s="64">
        <v>5</v>
      </c>
    </row>
    <row r="744" spans="1:13" hidden="1" x14ac:dyDescent="0.25">
      <c r="A744" s="63">
        <v>743</v>
      </c>
      <c r="B744" s="11">
        <v>6.5</v>
      </c>
      <c r="C744" s="11">
        <v>0.61499999999999999</v>
      </c>
      <c r="D744" s="11">
        <v>0</v>
      </c>
      <c r="E744" s="11">
        <v>1.9</v>
      </c>
      <c r="F744" s="11">
        <v>6.5000000000000002E-2</v>
      </c>
      <c r="G744" s="11">
        <v>9</v>
      </c>
      <c r="H744" s="11">
        <v>18</v>
      </c>
      <c r="I744" s="11">
        <v>0.99719999999999998</v>
      </c>
      <c r="J744" s="11">
        <v>3.46</v>
      </c>
      <c r="K744" s="11">
        <v>0.65</v>
      </c>
      <c r="L744" s="11">
        <v>9.1999999999999993</v>
      </c>
      <c r="M744" s="64">
        <v>5</v>
      </c>
    </row>
    <row r="745" spans="1:13" hidden="1" x14ac:dyDescent="0.25">
      <c r="A745" s="63">
        <v>744</v>
      </c>
      <c r="B745" s="11">
        <v>11.6</v>
      </c>
      <c r="C745" s="11">
        <v>0.41</v>
      </c>
      <c r="D745" s="11">
        <v>0.57999999999999996</v>
      </c>
      <c r="E745" s="11">
        <v>2.8</v>
      </c>
      <c r="F745" s="11">
        <v>9.6000000000000002E-2</v>
      </c>
      <c r="G745" s="11">
        <v>25</v>
      </c>
      <c r="H745" s="11">
        <v>101</v>
      </c>
      <c r="I745" s="11">
        <v>1.00024</v>
      </c>
      <c r="J745" s="11">
        <v>3.13</v>
      </c>
      <c r="K745" s="11">
        <v>0.53</v>
      </c>
      <c r="L745" s="11">
        <v>10</v>
      </c>
      <c r="M745" s="64">
        <v>5</v>
      </c>
    </row>
    <row r="746" spans="1:13" hidden="1" x14ac:dyDescent="0.25">
      <c r="A746" s="63">
        <v>745</v>
      </c>
      <c r="B746" s="11">
        <v>11.1</v>
      </c>
      <c r="C746" s="11">
        <v>0.39</v>
      </c>
      <c r="D746" s="11">
        <v>0.54</v>
      </c>
      <c r="E746" s="11">
        <v>2.7</v>
      </c>
      <c r="F746" s="11">
        <v>9.5000000000000001E-2</v>
      </c>
      <c r="G746" s="11">
        <v>21</v>
      </c>
      <c r="H746" s="11">
        <v>101</v>
      </c>
      <c r="I746" s="11">
        <v>1.0001</v>
      </c>
      <c r="J746" s="11">
        <v>3.13</v>
      </c>
      <c r="K746" s="11">
        <v>0.51</v>
      </c>
      <c r="L746" s="11">
        <v>9.5</v>
      </c>
      <c r="M746" s="64">
        <v>5</v>
      </c>
    </row>
    <row r="747" spans="1:13" x14ac:dyDescent="0.25">
      <c r="A747" s="63">
        <v>746</v>
      </c>
      <c r="B747" s="11">
        <v>7.3</v>
      </c>
      <c r="C747" s="11">
        <v>0.51</v>
      </c>
      <c r="D747" s="11">
        <v>0.18</v>
      </c>
      <c r="E747" s="11">
        <v>2.1</v>
      </c>
      <c r="F747" s="11">
        <v>7.0000000000000007E-2</v>
      </c>
      <c r="G747" s="11">
        <v>12</v>
      </c>
      <c r="H747" s="11">
        <v>28</v>
      </c>
      <c r="I747" s="11">
        <v>0.99767999999999901</v>
      </c>
      <c r="J747" s="11">
        <v>3.52</v>
      </c>
      <c r="K747" s="11">
        <v>0.73</v>
      </c>
      <c r="L747" s="11">
        <v>9.5</v>
      </c>
      <c r="M747" s="64">
        <v>6</v>
      </c>
    </row>
    <row r="748" spans="1:13" x14ac:dyDescent="0.25">
      <c r="A748" s="63">
        <v>747</v>
      </c>
      <c r="B748" s="11">
        <v>8.1999999999999993</v>
      </c>
      <c r="C748" s="11">
        <v>0.34</v>
      </c>
      <c r="D748" s="11">
        <v>0.38</v>
      </c>
      <c r="E748" s="11">
        <v>2.5</v>
      </c>
      <c r="F748" s="11">
        <v>0.08</v>
      </c>
      <c r="G748" s="11">
        <v>12</v>
      </c>
      <c r="H748" s="11">
        <v>57</v>
      </c>
      <c r="I748" s="11">
        <v>0.99780000000000002</v>
      </c>
      <c r="J748" s="11">
        <v>3.3</v>
      </c>
      <c r="K748" s="11">
        <v>0.47</v>
      </c>
      <c r="L748" s="11">
        <v>9</v>
      </c>
      <c r="M748" s="64">
        <v>6</v>
      </c>
    </row>
    <row r="749" spans="1:13" hidden="1" x14ac:dyDescent="0.25">
      <c r="A749" s="63">
        <v>748</v>
      </c>
      <c r="B749" s="11">
        <v>8.6</v>
      </c>
      <c r="C749" s="11">
        <v>0.33</v>
      </c>
      <c r="D749" s="11">
        <v>0.4</v>
      </c>
      <c r="E749" s="11">
        <v>2.6</v>
      </c>
      <c r="F749" s="11">
        <v>8.3000000000000004E-2</v>
      </c>
      <c r="G749" s="11">
        <v>16</v>
      </c>
      <c r="H749" s="11">
        <v>68</v>
      </c>
      <c r="I749" s="11">
        <v>0.99782000000000004</v>
      </c>
      <c r="J749" s="11">
        <v>3.3</v>
      </c>
      <c r="K749" s="11">
        <v>0.48</v>
      </c>
      <c r="L749" s="11">
        <v>9.4</v>
      </c>
      <c r="M749" s="64">
        <v>5</v>
      </c>
    </row>
    <row r="750" spans="1:13" x14ac:dyDescent="0.25">
      <c r="A750" s="63">
        <v>749</v>
      </c>
      <c r="B750" s="11">
        <v>7.2</v>
      </c>
      <c r="C750" s="11">
        <v>0.5</v>
      </c>
      <c r="D750" s="11">
        <v>0.18</v>
      </c>
      <c r="E750" s="11">
        <v>2.1</v>
      </c>
      <c r="F750" s="11">
        <v>7.0999999999999994E-2</v>
      </c>
      <c r="G750" s="11">
        <v>12</v>
      </c>
      <c r="H750" s="11">
        <v>31</v>
      </c>
      <c r="I750" s="11">
        <v>0.99761</v>
      </c>
      <c r="J750" s="11">
        <v>3.52</v>
      </c>
      <c r="K750" s="11">
        <v>0.72</v>
      </c>
      <c r="L750" s="11">
        <v>9.6</v>
      </c>
      <c r="M750" s="64">
        <v>6</v>
      </c>
    </row>
    <row r="751" spans="1:13" x14ac:dyDescent="0.25">
      <c r="A751" s="63">
        <v>750</v>
      </c>
      <c r="B751" s="11">
        <v>7.3</v>
      </c>
      <c r="C751" s="11">
        <v>0.51</v>
      </c>
      <c r="D751" s="11">
        <v>0.18</v>
      </c>
      <c r="E751" s="11">
        <v>2.1</v>
      </c>
      <c r="F751" s="11">
        <v>7.0000000000000007E-2</v>
      </c>
      <c r="G751" s="11">
        <v>12</v>
      </c>
      <c r="H751" s="11">
        <v>28</v>
      </c>
      <c r="I751" s="11">
        <v>0.99767999999999901</v>
      </c>
      <c r="J751" s="11">
        <v>3.52</v>
      </c>
      <c r="K751" s="11">
        <v>0.73</v>
      </c>
      <c r="L751" s="11">
        <v>9.5</v>
      </c>
      <c r="M751" s="64">
        <v>6</v>
      </c>
    </row>
    <row r="752" spans="1:13" hidden="1" x14ac:dyDescent="0.25">
      <c r="A752" s="63">
        <v>751</v>
      </c>
      <c r="B752" s="11">
        <v>8.3000000000000007</v>
      </c>
      <c r="C752" s="11">
        <v>0.65</v>
      </c>
      <c r="D752" s="11">
        <v>0.1</v>
      </c>
      <c r="E752" s="11">
        <v>2.9</v>
      </c>
      <c r="F752" s="11">
        <v>8.8999999999999996E-2</v>
      </c>
      <c r="G752" s="11">
        <v>17</v>
      </c>
      <c r="H752" s="11">
        <v>40</v>
      </c>
      <c r="I752" s="11">
        <v>0.99802999999999997</v>
      </c>
      <c r="J752" s="11">
        <v>3.29</v>
      </c>
      <c r="K752" s="11">
        <v>0.55000000000000004</v>
      </c>
      <c r="L752" s="11">
        <v>9.5</v>
      </c>
      <c r="M752" s="64">
        <v>5</v>
      </c>
    </row>
    <row r="753" spans="1:13" hidden="1" x14ac:dyDescent="0.25">
      <c r="A753" s="63">
        <v>752</v>
      </c>
      <c r="B753" s="11">
        <v>8.3000000000000007</v>
      </c>
      <c r="C753" s="11">
        <v>0.65</v>
      </c>
      <c r="D753" s="11">
        <v>0.1</v>
      </c>
      <c r="E753" s="11">
        <v>2.9</v>
      </c>
      <c r="F753" s="11">
        <v>8.8999999999999996E-2</v>
      </c>
      <c r="G753" s="11">
        <v>17</v>
      </c>
      <c r="H753" s="11">
        <v>40</v>
      </c>
      <c r="I753" s="11">
        <v>0.99802999999999997</v>
      </c>
      <c r="J753" s="11">
        <v>3.29</v>
      </c>
      <c r="K753" s="11">
        <v>0.55000000000000004</v>
      </c>
      <c r="L753" s="11">
        <v>9.5</v>
      </c>
      <c r="M753" s="64">
        <v>5</v>
      </c>
    </row>
    <row r="754" spans="1:13" hidden="1" x14ac:dyDescent="0.25">
      <c r="A754" s="63">
        <v>753</v>
      </c>
      <c r="B754" s="11">
        <v>7.6</v>
      </c>
      <c r="C754" s="11">
        <v>0.54</v>
      </c>
      <c r="D754" s="11">
        <v>0.13</v>
      </c>
      <c r="E754" s="11">
        <v>2.5</v>
      </c>
      <c r="F754" s="11">
        <v>9.6999999999999906E-2</v>
      </c>
      <c r="G754" s="11">
        <v>24</v>
      </c>
      <c r="H754" s="11">
        <v>66</v>
      </c>
      <c r="I754" s="11">
        <v>0.99785000000000001</v>
      </c>
      <c r="J754" s="11">
        <v>3.39</v>
      </c>
      <c r="K754" s="11">
        <v>0.61</v>
      </c>
      <c r="L754" s="11">
        <v>9.4</v>
      </c>
      <c r="M754" s="64">
        <v>5</v>
      </c>
    </row>
    <row r="755" spans="1:13" hidden="1" x14ac:dyDescent="0.25">
      <c r="A755" s="63">
        <v>754</v>
      </c>
      <c r="B755" s="11">
        <v>8.3000000000000007</v>
      </c>
      <c r="C755" s="11">
        <v>0.65</v>
      </c>
      <c r="D755" s="11">
        <v>0.1</v>
      </c>
      <c r="E755" s="11">
        <v>2.9</v>
      </c>
      <c r="F755" s="11">
        <v>8.8999999999999996E-2</v>
      </c>
      <c r="G755" s="11">
        <v>17</v>
      </c>
      <c r="H755" s="11">
        <v>40</v>
      </c>
      <c r="I755" s="11">
        <v>0.99802999999999997</v>
      </c>
      <c r="J755" s="11">
        <v>3.29</v>
      </c>
      <c r="K755" s="11">
        <v>0.55000000000000004</v>
      </c>
      <c r="L755" s="11">
        <v>9.5</v>
      </c>
      <c r="M755" s="64">
        <v>5</v>
      </c>
    </row>
    <row r="756" spans="1:13" x14ac:dyDescent="0.25">
      <c r="A756" s="63">
        <v>755</v>
      </c>
      <c r="B756" s="11">
        <v>7.8</v>
      </c>
      <c r="C756" s="11">
        <v>0.48</v>
      </c>
      <c r="D756" s="11">
        <v>0.68</v>
      </c>
      <c r="E756" s="11">
        <v>1.7</v>
      </c>
      <c r="F756" s="11">
        <v>0.41499999999999998</v>
      </c>
      <c r="G756" s="11">
        <v>14</v>
      </c>
      <c r="H756" s="11">
        <v>32</v>
      </c>
      <c r="I756" s="11">
        <v>0.99656</v>
      </c>
      <c r="J756" s="11">
        <v>3.09</v>
      </c>
      <c r="K756" s="11">
        <v>1.06</v>
      </c>
      <c r="L756" s="11">
        <v>9.1</v>
      </c>
      <c r="M756" s="64">
        <v>6</v>
      </c>
    </row>
    <row r="757" spans="1:13" x14ac:dyDescent="0.25">
      <c r="A757" s="63">
        <v>756</v>
      </c>
      <c r="B757" s="11">
        <v>7.8</v>
      </c>
      <c r="C757" s="11">
        <v>0.91</v>
      </c>
      <c r="D757" s="11">
        <v>7.0000000000000007E-2</v>
      </c>
      <c r="E757" s="11">
        <v>1.9</v>
      </c>
      <c r="F757" s="11">
        <v>5.7999999999999899E-2</v>
      </c>
      <c r="G757" s="11">
        <v>22</v>
      </c>
      <c r="H757" s="11">
        <v>47</v>
      </c>
      <c r="I757" s="11">
        <v>0.99524999999999997</v>
      </c>
      <c r="J757" s="11">
        <v>3.51</v>
      </c>
      <c r="K757" s="11">
        <v>0.43</v>
      </c>
      <c r="L757" s="11">
        <v>10.7</v>
      </c>
      <c r="M757" s="64">
        <v>6</v>
      </c>
    </row>
    <row r="758" spans="1:13" x14ac:dyDescent="0.25">
      <c r="A758" s="63">
        <v>757</v>
      </c>
      <c r="B758" s="11">
        <v>6.3</v>
      </c>
      <c r="C758" s="11">
        <v>0.98</v>
      </c>
      <c r="D758" s="11">
        <v>0.01</v>
      </c>
      <c r="E758" s="11">
        <v>2</v>
      </c>
      <c r="F758" s="11">
        <v>5.7000000000000002E-2</v>
      </c>
      <c r="G758" s="11">
        <v>15</v>
      </c>
      <c r="H758" s="11">
        <v>33</v>
      </c>
      <c r="I758" s="11">
        <v>0.99487999999999899</v>
      </c>
      <c r="J758" s="11">
        <v>3.6</v>
      </c>
      <c r="K758" s="11">
        <v>0.46</v>
      </c>
      <c r="L758" s="11">
        <v>11.2</v>
      </c>
      <c r="M758" s="64">
        <v>6</v>
      </c>
    </row>
    <row r="759" spans="1:13" hidden="1" x14ac:dyDescent="0.25">
      <c r="A759" s="63">
        <v>758</v>
      </c>
      <c r="B759" s="11">
        <v>8.1</v>
      </c>
      <c r="C759" s="11">
        <v>0.87</v>
      </c>
      <c r="D759" s="11">
        <v>0</v>
      </c>
      <c r="E759" s="11">
        <v>2.2000000000000002</v>
      </c>
      <c r="F759" s="11">
        <v>8.4000000000000005E-2</v>
      </c>
      <c r="G759" s="11">
        <v>10</v>
      </c>
      <c r="H759" s="11">
        <v>31</v>
      </c>
      <c r="I759" s="11">
        <v>0.99656</v>
      </c>
      <c r="J759" s="11">
        <v>3.25</v>
      </c>
      <c r="K759" s="11">
        <v>0.5</v>
      </c>
      <c r="L759" s="11">
        <v>9.8000000000000007</v>
      </c>
      <c r="M759" s="64">
        <v>5</v>
      </c>
    </row>
    <row r="760" spans="1:13" hidden="1" x14ac:dyDescent="0.25">
      <c r="A760" s="63">
        <v>759</v>
      </c>
      <c r="B760" s="11">
        <v>8.1</v>
      </c>
      <c r="C760" s="11">
        <v>0.87</v>
      </c>
      <c r="D760" s="11">
        <v>0</v>
      </c>
      <c r="E760" s="11">
        <v>2.2000000000000002</v>
      </c>
      <c r="F760" s="11">
        <v>8.4000000000000005E-2</v>
      </c>
      <c r="G760" s="11">
        <v>10</v>
      </c>
      <c r="H760" s="11">
        <v>31</v>
      </c>
      <c r="I760" s="11">
        <v>0.99656</v>
      </c>
      <c r="J760" s="11">
        <v>3.25</v>
      </c>
      <c r="K760" s="11">
        <v>0.5</v>
      </c>
      <c r="L760" s="11">
        <v>9.8000000000000007</v>
      </c>
      <c r="M760" s="64">
        <v>5</v>
      </c>
    </row>
    <row r="761" spans="1:13" hidden="1" x14ac:dyDescent="0.25">
      <c r="A761" s="63">
        <v>760</v>
      </c>
      <c r="B761" s="11">
        <v>8.8000000000000007</v>
      </c>
      <c r="C761" s="11">
        <v>0.42</v>
      </c>
      <c r="D761" s="11">
        <v>0.21</v>
      </c>
      <c r="E761" s="11">
        <v>2.5</v>
      </c>
      <c r="F761" s="11">
        <v>9.1999999999999998E-2</v>
      </c>
      <c r="G761" s="11">
        <v>33</v>
      </c>
      <c r="H761" s="11">
        <v>88</v>
      </c>
      <c r="I761" s="11">
        <v>0.99822999999999995</v>
      </c>
      <c r="J761" s="11">
        <v>3.19</v>
      </c>
      <c r="K761" s="11">
        <v>0.52</v>
      </c>
      <c r="L761" s="11">
        <v>9.1999999999999993</v>
      </c>
      <c r="M761" s="64">
        <v>5</v>
      </c>
    </row>
    <row r="762" spans="1:13" hidden="1" x14ac:dyDescent="0.25">
      <c r="A762" s="63">
        <v>761</v>
      </c>
      <c r="B762" s="11">
        <v>9</v>
      </c>
      <c r="C762" s="11">
        <v>0.57999999999999996</v>
      </c>
      <c r="D762" s="11">
        <v>0.25</v>
      </c>
      <c r="E762" s="11">
        <v>2.8</v>
      </c>
      <c r="F762" s="11">
        <v>7.4999999999999997E-2</v>
      </c>
      <c r="G762" s="11">
        <v>9</v>
      </c>
      <c r="H762" s="11">
        <v>104</v>
      </c>
      <c r="I762" s="11">
        <v>0.99778999999999995</v>
      </c>
      <c r="J762" s="11">
        <v>3.23</v>
      </c>
      <c r="K762" s="11">
        <v>0.56999999999999995</v>
      </c>
      <c r="L762" s="11">
        <v>9.6999999999999993</v>
      </c>
      <c r="M762" s="64">
        <v>5</v>
      </c>
    </row>
    <row r="763" spans="1:13" hidden="1" x14ac:dyDescent="0.25">
      <c r="A763" s="63">
        <v>762</v>
      </c>
      <c r="B763" s="11">
        <v>9.3000000000000007</v>
      </c>
      <c r="C763" s="11">
        <v>0.65500000000000003</v>
      </c>
      <c r="D763" s="11">
        <v>0.26</v>
      </c>
      <c r="E763" s="11">
        <v>2</v>
      </c>
      <c r="F763" s="11">
        <v>9.6000000000000002E-2</v>
      </c>
      <c r="G763" s="11">
        <v>5</v>
      </c>
      <c r="H763" s="11">
        <v>35</v>
      </c>
      <c r="I763" s="11">
        <v>0.99737999999999905</v>
      </c>
      <c r="J763" s="11">
        <v>3.25</v>
      </c>
      <c r="K763" s="11">
        <v>0.42</v>
      </c>
      <c r="L763" s="11">
        <v>9.6</v>
      </c>
      <c r="M763" s="64">
        <v>5</v>
      </c>
    </row>
    <row r="764" spans="1:13" x14ac:dyDescent="0.25">
      <c r="A764" s="63">
        <v>763</v>
      </c>
      <c r="B764" s="11">
        <v>8.8000000000000007</v>
      </c>
      <c r="C764" s="11">
        <v>0.7</v>
      </c>
      <c r="D764" s="11">
        <v>0</v>
      </c>
      <c r="E764" s="11">
        <v>1.7</v>
      </c>
      <c r="F764" s="11">
        <v>6.9000000000000006E-2</v>
      </c>
      <c r="G764" s="11">
        <v>8</v>
      </c>
      <c r="H764" s="11">
        <v>19</v>
      </c>
      <c r="I764" s="11">
        <v>0.99700999999999995</v>
      </c>
      <c r="J764" s="11">
        <v>3.31</v>
      </c>
      <c r="K764" s="11">
        <v>0.53</v>
      </c>
      <c r="L764" s="11">
        <v>10</v>
      </c>
      <c r="M764" s="64">
        <v>6</v>
      </c>
    </row>
    <row r="765" spans="1:13" hidden="1" x14ac:dyDescent="0.25">
      <c r="A765" s="63">
        <v>764</v>
      </c>
      <c r="B765" s="11">
        <v>9.3000000000000007</v>
      </c>
      <c r="C765" s="11">
        <v>0.65500000000000003</v>
      </c>
      <c r="D765" s="11">
        <v>0.26</v>
      </c>
      <c r="E765" s="11">
        <v>2</v>
      </c>
      <c r="F765" s="11">
        <v>9.6000000000000002E-2</v>
      </c>
      <c r="G765" s="11">
        <v>5</v>
      </c>
      <c r="H765" s="11">
        <v>35</v>
      </c>
      <c r="I765" s="11">
        <v>0.99737999999999905</v>
      </c>
      <c r="J765" s="11">
        <v>3.25</v>
      </c>
      <c r="K765" s="11">
        <v>0.42</v>
      </c>
      <c r="L765" s="11">
        <v>9.6</v>
      </c>
      <c r="M765" s="64">
        <v>5</v>
      </c>
    </row>
    <row r="766" spans="1:13" x14ac:dyDescent="0.25">
      <c r="A766" s="63">
        <v>765</v>
      </c>
      <c r="B766" s="11">
        <v>9.1</v>
      </c>
      <c r="C766" s="11">
        <v>0.68</v>
      </c>
      <c r="D766" s="11">
        <v>0.11</v>
      </c>
      <c r="E766" s="11">
        <v>2.8</v>
      </c>
      <c r="F766" s="11">
        <v>9.2999999999999999E-2</v>
      </c>
      <c r="G766" s="11">
        <v>11</v>
      </c>
      <c r="H766" s="11">
        <v>44</v>
      </c>
      <c r="I766" s="11">
        <v>0.99887999999999899</v>
      </c>
      <c r="J766" s="11">
        <v>3.31</v>
      </c>
      <c r="K766" s="11">
        <v>0.55000000000000004</v>
      </c>
      <c r="L766" s="11">
        <v>9.5</v>
      </c>
      <c r="M766" s="64">
        <v>6</v>
      </c>
    </row>
    <row r="767" spans="1:13" x14ac:dyDescent="0.25">
      <c r="A767" s="63">
        <v>766</v>
      </c>
      <c r="B767" s="11">
        <v>9.1999999999999993</v>
      </c>
      <c r="C767" s="11">
        <v>0.67</v>
      </c>
      <c r="D767" s="11">
        <v>0.1</v>
      </c>
      <c r="E767" s="11">
        <v>3</v>
      </c>
      <c r="F767" s="11">
        <v>9.0999999999999998E-2</v>
      </c>
      <c r="G767" s="11">
        <v>12</v>
      </c>
      <c r="H767" s="11">
        <v>48</v>
      </c>
      <c r="I767" s="11">
        <v>0.99887999999999899</v>
      </c>
      <c r="J767" s="11">
        <v>3.31</v>
      </c>
      <c r="K767" s="11">
        <v>0.54</v>
      </c>
      <c r="L767" s="11">
        <v>9.5</v>
      </c>
      <c r="M767" s="64">
        <v>6</v>
      </c>
    </row>
    <row r="768" spans="1:13" hidden="1" x14ac:dyDescent="0.25">
      <c r="A768" s="63">
        <v>767</v>
      </c>
      <c r="B768" s="11">
        <v>8.8000000000000007</v>
      </c>
      <c r="C768" s="11">
        <v>0.59</v>
      </c>
      <c r="D768" s="11">
        <v>0.18</v>
      </c>
      <c r="E768" s="11">
        <v>2.9</v>
      </c>
      <c r="F768" s="11">
        <v>8.8999999999999996E-2</v>
      </c>
      <c r="G768" s="11">
        <v>12</v>
      </c>
      <c r="H768" s="11">
        <v>74</v>
      </c>
      <c r="I768" s="11">
        <v>0.99737999999999905</v>
      </c>
      <c r="J768" s="11">
        <v>3.14</v>
      </c>
      <c r="K768" s="11">
        <v>0.54</v>
      </c>
      <c r="L768" s="11">
        <v>9.4</v>
      </c>
      <c r="M768" s="64">
        <v>5</v>
      </c>
    </row>
    <row r="769" spans="1:13" hidden="1" x14ac:dyDescent="0.25">
      <c r="A769" s="63">
        <v>768</v>
      </c>
      <c r="B769" s="11">
        <v>7.5</v>
      </c>
      <c r="C769" s="11">
        <v>0.6</v>
      </c>
      <c r="D769" s="11">
        <v>0.32</v>
      </c>
      <c r="E769" s="11">
        <v>2.7</v>
      </c>
      <c r="F769" s="11">
        <v>0.10299999999999999</v>
      </c>
      <c r="G769" s="11">
        <v>13</v>
      </c>
      <c r="H769" s="11">
        <v>98</v>
      </c>
      <c r="I769" s="11">
        <v>0.99937999999999905</v>
      </c>
      <c r="J769" s="11">
        <v>3.45</v>
      </c>
      <c r="K769" s="11">
        <v>0.62</v>
      </c>
      <c r="L769" s="11">
        <v>9.5</v>
      </c>
      <c r="M769" s="64">
        <v>5</v>
      </c>
    </row>
    <row r="770" spans="1:13" x14ac:dyDescent="0.25">
      <c r="A770" s="63">
        <v>769</v>
      </c>
      <c r="B770" s="11">
        <v>7.1</v>
      </c>
      <c r="C770" s="11">
        <v>0.59</v>
      </c>
      <c r="D770" s="11">
        <v>0.02</v>
      </c>
      <c r="E770" s="11">
        <v>2.2999999999999998</v>
      </c>
      <c r="F770" s="11">
        <v>8.1999999999999906E-2</v>
      </c>
      <c r="G770" s="11">
        <v>24</v>
      </c>
      <c r="H770" s="11">
        <v>94</v>
      </c>
      <c r="I770" s="11">
        <v>0.99743999999999999</v>
      </c>
      <c r="J770" s="11">
        <v>3.55</v>
      </c>
      <c r="K770" s="11">
        <v>0.53</v>
      </c>
      <c r="L770" s="11">
        <v>9.6999999999999993</v>
      </c>
      <c r="M770" s="64">
        <v>6</v>
      </c>
    </row>
    <row r="771" spans="1:13" hidden="1" x14ac:dyDescent="0.25">
      <c r="A771" s="63">
        <v>770</v>
      </c>
      <c r="B771" s="11">
        <v>7.9</v>
      </c>
      <c r="C771" s="11">
        <v>0.72</v>
      </c>
      <c r="D771" s="11">
        <v>0.01</v>
      </c>
      <c r="E771" s="11">
        <v>1.9</v>
      </c>
      <c r="F771" s="11">
        <v>7.5999999999999998E-2</v>
      </c>
      <c r="G771" s="11">
        <v>7</v>
      </c>
      <c r="H771" s="11">
        <v>32</v>
      </c>
      <c r="I771" s="11">
        <v>0.99667999999999901</v>
      </c>
      <c r="J771" s="11">
        <v>3.39</v>
      </c>
      <c r="K771" s="11">
        <v>0.54</v>
      </c>
      <c r="L771" s="11">
        <v>9.6</v>
      </c>
      <c r="M771" s="64">
        <v>5</v>
      </c>
    </row>
    <row r="772" spans="1:13" x14ac:dyDescent="0.25">
      <c r="A772" s="63">
        <v>771</v>
      </c>
      <c r="B772" s="11">
        <v>7.1</v>
      </c>
      <c r="C772" s="11">
        <v>0.59</v>
      </c>
      <c r="D772" s="11">
        <v>0.02</v>
      </c>
      <c r="E772" s="11">
        <v>2.2999999999999998</v>
      </c>
      <c r="F772" s="11">
        <v>8.1999999999999906E-2</v>
      </c>
      <c r="G772" s="11">
        <v>24</v>
      </c>
      <c r="H772" s="11">
        <v>94</v>
      </c>
      <c r="I772" s="11">
        <v>0.99743999999999999</v>
      </c>
      <c r="J772" s="11">
        <v>3.55</v>
      </c>
      <c r="K772" s="11">
        <v>0.53</v>
      </c>
      <c r="L772" s="11">
        <v>9.6999999999999993</v>
      </c>
      <c r="M772" s="64">
        <v>6</v>
      </c>
    </row>
    <row r="773" spans="1:13" hidden="1" x14ac:dyDescent="0.25">
      <c r="A773" s="63">
        <v>772</v>
      </c>
      <c r="B773" s="11">
        <v>9.4</v>
      </c>
      <c r="C773" s="11">
        <v>0.68500000000000005</v>
      </c>
      <c r="D773" s="11">
        <v>0.26</v>
      </c>
      <c r="E773" s="11">
        <v>2.4</v>
      </c>
      <c r="F773" s="11">
        <v>8.1999999999999906E-2</v>
      </c>
      <c r="G773" s="11">
        <v>23</v>
      </c>
      <c r="H773" s="11">
        <v>143</v>
      </c>
      <c r="I773" s="11">
        <v>0.99780000000000002</v>
      </c>
      <c r="J773" s="11">
        <v>3.28</v>
      </c>
      <c r="K773" s="11">
        <v>0.55000000000000004</v>
      </c>
      <c r="L773" s="11">
        <v>9.4</v>
      </c>
      <c r="M773" s="64">
        <v>5</v>
      </c>
    </row>
    <row r="774" spans="1:13" hidden="1" x14ac:dyDescent="0.25">
      <c r="A774" s="63">
        <v>773</v>
      </c>
      <c r="B774" s="11">
        <v>9.5</v>
      </c>
      <c r="C774" s="11">
        <v>0.56999999999999995</v>
      </c>
      <c r="D774" s="11">
        <v>0.27</v>
      </c>
      <c r="E774" s="11">
        <v>2.2999999999999998</v>
      </c>
      <c r="F774" s="11">
        <v>8.1999999999999906E-2</v>
      </c>
      <c r="G774" s="11">
        <v>23</v>
      </c>
      <c r="H774" s="11">
        <v>144</v>
      </c>
      <c r="I774" s="11">
        <v>0.99782000000000004</v>
      </c>
      <c r="J774" s="11">
        <v>3.27</v>
      </c>
      <c r="K774" s="11">
        <v>0.55000000000000004</v>
      </c>
      <c r="L774" s="11">
        <v>9.4</v>
      </c>
      <c r="M774" s="64">
        <v>5</v>
      </c>
    </row>
    <row r="775" spans="1:13" x14ac:dyDescent="0.25">
      <c r="A775" s="63">
        <v>774</v>
      </c>
      <c r="B775" s="11">
        <v>7.9</v>
      </c>
      <c r="C775" s="11">
        <v>0.4</v>
      </c>
      <c r="D775" s="11">
        <v>0.28999999999999998</v>
      </c>
      <c r="E775" s="11">
        <v>1.8</v>
      </c>
      <c r="F775" s="11">
        <v>0.157</v>
      </c>
      <c r="G775" s="11">
        <v>1</v>
      </c>
      <c r="H775" s="11">
        <v>44</v>
      </c>
      <c r="I775" s="11">
        <v>0.99729999999999996</v>
      </c>
      <c r="J775" s="11">
        <v>3.3</v>
      </c>
      <c r="K775" s="11">
        <v>0.92</v>
      </c>
      <c r="L775" s="11">
        <v>9.5</v>
      </c>
      <c r="M775" s="64">
        <v>6</v>
      </c>
    </row>
    <row r="776" spans="1:13" x14ac:dyDescent="0.25">
      <c r="A776" s="63">
        <v>775</v>
      </c>
      <c r="B776" s="11">
        <v>7.9</v>
      </c>
      <c r="C776" s="11">
        <v>0.4</v>
      </c>
      <c r="D776" s="11">
        <v>0.3</v>
      </c>
      <c r="E776" s="11">
        <v>1.8</v>
      </c>
      <c r="F776" s="11">
        <v>0.157</v>
      </c>
      <c r="G776" s="11">
        <v>2</v>
      </c>
      <c r="H776" s="11">
        <v>45</v>
      </c>
      <c r="I776" s="11">
        <v>0.99726999999999999</v>
      </c>
      <c r="J776" s="11">
        <v>3.31</v>
      </c>
      <c r="K776" s="11">
        <v>0.91</v>
      </c>
      <c r="L776" s="11">
        <v>9.5</v>
      </c>
      <c r="M776" s="64">
        <v>6</v>
      </c>
    </row>
    <row r="777" spans="1:13" hidden="1" x14ac:dyDescent="0.25">
      <c r="A777" s="63">
        <v>776</v>
      </c>
      <c r="B777" s="11">
        <v>7.2</v>
      </c>
      <c r="C777" s="11">
        <v>1</v>
      </c>
      <c r="D777" s="11">
        <v>0</v>
      </c>
      <c r="E777" s="11">
        <v>3</v>
      </c>
      <c r="F777" s="11">
        <v>0.10199999999999999</v>
      </c>
      <c r="G777" s="11">
        <v>7</v>
      </c>
      <c r="H777" s="11">
        <v>16</v>
      </c>
      <c r="I777" s="11">
        <v>0.99585999999999997</v>
      </c>
      <c r="J777" s="11">
        <v>3.43</v>
      </c>
      <c r="K777" s="11">
        <v>0.46</v>
      </c>
      <c r="L777" s="11">
        <v>10</v>
      </c>
      <c r="M777" s="64">
        <v>5</v>
      </c>
    </row>
    <row r="778" spans="1:13" x14ac:dyDescent="0.25">
      <c r="A778" s="63">
        <v>777</v>
      </c>
      <c r="B778" s="11">
        <v>6.9</v>
      </c>
      <c r="C778" s="11">
        <v>0.76500000000000001</v>
      </c>
      <c r="D778" s="11">
        <v>0.18</v>
      </c>
      <c r="E778" s="11">
        <v>2.4</v>
      </c>
      <c r="F778" s="11">
        <v>0.24299999999999999</v>
      </c>
      <c r="G778" s="11">
        <v>5.5</v>
      </c>
      <c r="H778" s="11">
        <v>48</v>
      </c>
      <c r="I778" s="11">
        <v>0.99612000000000001</v>
      </c>
      <c r="J778" s="11">
        <v>3.4</v>
      </c>
      <c r="K778" s="11">
        <v>0.6</v>
      </c>
      <c r="L778" s="11">
        <v>10.3</v>
      </c>
      <c r="M778" s="64">
        <v>6</v>
      </c>
    </row>
    <row r="779" spans="1:13" x14ac:dyDescent="0.25">
      <c r="A779" s="63">
        <v>778</v>
      </c>
      <c r="B779" s="11">
        <v>6.9</v>
      </c>
      <c r="C779" s="11">
        <v>0.63500000000000001</v>
      </c>
      <c r="D779" s="11">
        <v>0.17</v>
      </c>
      <c r="E779" s="11">
        <v>2.4</v>
      </c>
      <c r="F779" s="11">
        <v>0.24099999999999999</v>
      </c>
      <c r="G779" s="11">
        <v>6</v>
      </c>
      <c r="H779" s="11">
        <v>18</v>
      </c>
      <c r="I779" s="11">
        <v>0.99609999999999999</v>
      </c>
      <c r="J779" s="11">
        <v>3.4</v>
      </c>
      <c r="K779" s="11">
        <v>0.59</v>
      </c>
      <c r="L779" s="11">
        <v>10.3</v>
      </c>
      <c r="M779" s="64">
        <v>6</v>
      </c>
    </row>
    <row r="780" spans="1:13" hidden="1" x14ac:dyDescent="0.25">
      <c r="A780" s="63">
        <v>779</v>
      </c>
      <c r="B780" s="11">
        <v>8.3000000000000007</v>
      </c>
      <c r="C780" s="11">
        <v>0.43</v>
      </c>
      <c r="D780" s="11">
        <v>0.3</v>
      </c>
      <c r="E780" s="11">
        <v>3.4</v>
      </c>
      <c r="F780" s="11">
        <v>7.9000000000000001E-2</v>
      </c>
      <c r="G780" s="11">
        <v>7</v>
      </c>
      <c r="H780" s="11">
        <v>34</v>
      </c>
      <c r="I780" s="11">
        <v>0.99787999999999899</v>
      </c>
      <c r="J780" s="11">
        <v>3.36</v>
      </c>
      <c r="K780" s="11">
        <v>0.61</v>
      </c>
      <c r="L780" s="11">
        <v>10.5</v>
      </c>
      <c r="M780" s="64">
        <v>5</v>
      </c>
    </row>
    <row r="781" spans="1:13" hidden="1" x14ac:dyDescent="0.25">
      <c r="A781" s="63">
        <v>780</v>
      </c>
      <c r="B781" s="11">
        <v>7.1</v>
      </c>
      <c r="C781" s="11">
        <v>0.52</v>
      </c>
      <c r="D781" s="11">
        <v>0.03</v>
      </c>
      <c r="E781" s="11">
        <v>2.6</v>
      </c>
      <c r="F781" s="11">
        <v>7.5999999999999998E-2</v>
      </c>
      <c r="G781" s="11">
        <v>21</v>
      </c>
      <c r="H781" s="11">
        <v>92</v>
      </c>
      <c r="I781" s="11">
        <v>0.99744999999999995</v>
      </c>
      <c r="J781" s="11">
        <v>3.5</v>
      </c>
      <c r="K781" s="11">
        <v>0.6</v>
      </c>
      <c r="L781" s="11">
        <v>9.8000000000000007</v>
      </c>
      <c r="M781" s="64">
        <v>5</v>
      </c>
    </row>
    <row r="782" spans="1:13" x14ac:dyDescent="0.25">
      <c r="A782" s="63">
        <v>781</v>
      </c>
      <c r="B782" s="11">
        <v>7</v>
      </c>
      <c r="C782" s="11">
        <v>0.56999999999999995</v>
      </c>
      <c r="D782" s="11">
        <v>0</v>
      </c>
      <c r="E782" s="11">
        <v>2</v>
      </c>
      <c r="F782" s="11">
        <v>0.19</v>
      </c>
      <c r="G782" s="11">
        <v>12</v>
      </c>
      <c r="H782" s="11">
        <v>45</v>
      </c>
      <c r="I782" s="11">
        <v>0.99675999999999998</v>
      </c>
      <c r="J782" s="11">
        <v>3.31</v>
      </c>
      <c r="K782" s="11">
        <v>0.6</v>
      </c>
      <c r="L782" s="11">
        <v>9.4</v>
      </c>
      <c r="M782" s="64">
        <v>6</v>
      </c>
    </row>
    <row r="783" spans="1:13" hidden="1" x14ac:dyDescent="0.25">
      <c r="A783" s="63">
        <v>782</v>
      </c>
      <c r="B783" s="11">
        <v>6.5</v>
      </c>
      <c r="C783" s="11">
        <v>0.46</v>
      </c>
      <c r="D783" s="11">
        <v>0.14000000000000001</v>
      </c>
      <c r="E783" s="11">
        <v>2.4</v>
      </c>
      <c r="F783" s="11">
        <v>0.114</v>
      </c>
      <c r="G783" s="11">
        <v>9</v>
      </c>
      <c r="H783" s="11">
        <v>37</v>
      </c>
      <c r="I783" s="11">
        <v>0.99731999999999998</v>
      </c>
      <c r="J783" s="11">
        <v>3.66</v>
      </c>
      <c r="K783" s="11">
        <v>0.65</v>
      </c>
      <c r="L783" s="11">
        <v>9.8000000000000007</v>
      </c>
      <c r="M783" s="64">
        <v>5</v>
      </c>
    </row>
    <row r="784" spans="1:13" hidden="1" x14ac:dyDescent="0.25">
      <c r="A784" s="63">
        <v>783</v>
      </c>
      <c r="B784" s="11">
        <v>9</v>
      </c>
      <c r="C784" s="11">
        <v>0.82</v>
      </c>
      <c r="D784" s="11">
        <v>0.05</v>
      </c>
      <c r="E784" s="11">
        <v>2.4</v>
      </c>
      <c r="F784" s="11">
        <v>8.1000000000000003E-2</v>
      </c>
      <c r="G784" s="11">
        <v>26</v>
      </c>
      <c r="H784" s="11">
        <v>96</v>
      </c>
      <c r="I784" s="11">
        <v>0.99813999999999903</v>
      </c>
      <c r="J784" s="11">
        <v>3.36</v>
      </c>
      <c r="K784" s="11">
        <v>0.53</v>
      </c>
      <c r="L784" s="11">
        <v>10</v>
      </c>
      <c r="M784" s="64">
        <v>5</v>
      </c>
    </row>
    <row r="785" spans="1:13" hidden="1" x14ac:dyDescent="0.25">
      <c r="A785" s="63">
        <v>784</v>
      </c>
      <c r="B785" s="11">
        <v>6.5</v>
      </c>
      <c r="C785" s="11">
        <v>0.46</v>
      </c>
      <c r="D785" s="11">
        <v>0.14000000000000001</v>
      </c>
      <c r="E785" s="11">
        <v>2.4</v>
      </c>
      <c r="F785" s="11">
        <v>0.114</v>
      </c>
      <c r="G785" s="11">
        <v>9</v>
      </c>
      <c r="H785" s="11">
        <v>37</v>
      </c>
      <c r="I785" s="11">
        <v>0.99731999999999998</v>
      </c>
      <c r="J785" s="11">
        <v>3.66</v>
      </c>
      <c r="K785" s="11">
        <v>0.65</v>
      </c>
      <c r="L785" s="11">
        <v>9.8000000000000007</v>
      </c>
      <c r="M785" s="64">
        <v>5</v>
      </c>
    </row>
    <row r="786" spans="1:13" hidden="1" x14ac:dyDescent="0.25">
      <c r="A786" s="63">
        <v>785</v>
      </c>
      <c r="B786" s="11">
        <v>7.1</v>
      </c>
      <c r="C786" s="11">
        <v>0.59</v>
      </c>
      <c r="D786" s="11">
        <v>0.01</v>
      </c>
      <c r="E786" s="11">
        <v>2.5</v>
      </c>
      <c r="F786" s="11">
        <v>7.6999999999999999E-2</v>
      </c>
      <c r="G786" s="11">
        <v>20</v>
      </c>
      <c r="H786" s="11">
        <v>85</v>
      </c>
      <c r="I786" s="11">
        <v>0.99746000000000001</v>
      </c>
      <c r="J786" s="11">
        <v>3.55</v>
      </c>
      <c r="K786" s="11">
        <v>0.59</v>
      </c>
      <c r="L786" s="11">
        <v>9.8000000000000007</v>
      </c>
      <c r="M786" s="64">
        <v>5</v>
      </c>
    </row>
    <row r="787" spans="1:13" hidden="1" x14ac:dyDescent="0.25">
      <c r="A787" s="63">
        <v>786</v>
      </c>
      <c r="B787" s="11">
        <v>9.9</v>
      </c>
      <c r="C787" s="11">
        <v>0.35</v>
      </c>
      <c r="D787" s="11">
        <v>0.41</v>
      </c>
      <c r="E787" s="11">
        <v>2.2999999999999998</v>
      </c>
      <c r="F787" s="11">
        <v>8.3000000000000004E-2</v>
      </c>
      <c r="G787" s="11">
        <v>11</v>
      </c>
      <c r="H787" s="11">
        <v>61</v>
      </c>
      <c r="I787" s="11">
        <v>0.99819999999999998</v>
      </c>
      <c r="J787" s="11">
        <v>3.21</v>
      </c>
      <c r="K787" s="11">
        <v>0.5</v>
      </c>
      <c r="L787" s="11">
        <v>9.5</v>
      </c>
      <c r="M787" s="64">
        <v>5</v>
      </c>
    </row>
    <row r="788" spans="1:13" hidden="1" x14ac:dyDescent="0.25">
      <c r="A788" s="63">
        <v>787</v>
      </c>
      <c r="B788" s="11">
        <v>9.9</v>
      </c>
      <c r="C788" s="11">
        <v>0.35</v>
      </c>
      <c r="D788" s="11">
        <v>0.41</v>
      </c>
      <c r="E788" s="11">
        <v>2.2999999999999998</v>
      </c>
      <c r="F788" s="11">
        <v>8.3000000000000004E-2</v>
      </c>
      <c r="G788" s="11">
        <v>11</v>
      </c>
      <c r="H788" s="11">
        <v>61</v>
      </c>
      <c r="I788" s="11">
        <v>0.99819999999999998</v>
      </c>
      <c r="J788" s="11">
        <v>3.21</v>
      </c>
      <c r="K788" s="11">
        <v>0.5</v>
      </c>
      <c r="L788" s="11">
        <v>9.5</v>
      </c>
      <c r="M788" s="64">
        <v>5</v>
      </c>
    </row>
    <row r="789" spans="1:13" x14ac:dyDescent="0.25">
      <c r="A789" s="63">
        <v>788</v>
      </c>
      <c r="B789" s="11">
        <v>10</v>
      </c>
      <c r="C789" s="11">
        <v>0.56000000000000005</v>
      </c>
      <c r="D789" s="11">
        <v>0.24</v>
      </c>
      <c r="E789" s="11">
        <v>2.2000000000000002</v>
      </c>
      <c r="F789" s="11">
        <v>7.9000000000000001E-2</v>
      </c>
      <c r="G789" s="11">
        <v>19</v>
      </c>
      <c r="H789" s="11">
        <v>58</v>
      </c>
      <c r="I789" s="11">
        <v>0.99909999999999999</v>
      </c>
      <c r="J789" s="11">
        <v>3.18</v>
      </c>
      <c r="K789" s="11">
        <v>0.56000000000000005</v>
      </c>
      <c r="L789" s="11">
        <v>10.1</v>
      </c>
      <c r="M789" s="64">
        <v>6</v>
      </c>
    </row>
    <row r="790" spans="1:13" x14ac:dyDescent="0.25">
      <c r="A790" s="63">
        <v>789</v>
      </c>
      <c r="B790" s="11">
        <v>10</v>
      </c>
      <c r="C790" s="11">
        <v>0.56000000000000005</v>
      </c>
      <c r="D790" s="11">
        <v>0.24</v>
      </c>
      <c r="E790" s="11">
        <v>2.2000000000000002</v>
      </c>
      <c r="F790" s="11">
        <v>7.9000000000000001E-2</v>
      </c>
      <c r="G790" s="11">
        <v>19</v>
      </c>
      <c r="H790" s="11">
        <v>58</v>
      </c>
      <c r="I790" s="11">
        <v>0.99909999999999999</v>
      </c>
      <c r="J790" s="11">
        <v>3.18</v>
      </c>
      <c r="K790" s="11">
        <v>0.56000000000000005</v>
      </c>
      <c r="L790" s="11">
        <v>10.1</v>
      </c>
      <c r="M790" s="64">
        <v>6</v>
      </c>
    </row>
    <row r="791" spans="1:13" hidden="1" x14ac:dyDescent="0.25">
      <c r="A791" s="63">
        <v>790</v>
      </c>
      <c r="B791" s="11">
        <v>8.6</v>
      </c>
      <c r="C791" s="11">
        <v>0.63</v>
      </c>
      <c r="D791" s="11">
        <v>0.17</v>
      </c>
      <c r="E791" s="11">
        <v>2.9</v>
      </c>
      <c r="F791" s="11">
        <v>9.9000000000000005E-2</v>
      </c>
      <c r="G791" s="11">
        <v>21</v>
      </c>
      <c r="H791" s="11">
        <v>119</v>
      </c>
      <c r="I791" s="11">
        <v>0.998</v>
      </c>
      <c r="J791" s="11">
        <v>3.09</v>
      </c>
      <c r="K791" s="11">
        <v>0.52</v>
      </c>
      <c r="L791" s="11">
        <v>9.3000000000000007</v>
      </c>
      <c r="M791" s="64">
        <v>5</v>
      </c>
    </row>
    <row r="792" spans="1:13" x14ac:dyDescent="0.25">
      <c r="A792" s="63">
        <v>791</v>
      </c>
      <c r="B792" s="11">
        <v>7.4</v>
      </c>
      <c r="C792" s="11">
        <v>0.37</v>
      </c>
      <c r="D792" s="11">
        <v>0.43</v>
      </c>
      <c r="E792" s="11">
        <v>2.6</v>
      </c>
      <c r="F792" s="11">
        <v>8.1999999999999906E-2</v>
      </c>
      <c r="G792" s="11">
        <v>18</v>
      </c>
      <c r="H792" s="11">
        <v>82</v>
      </c>
      <c r="I792" s="11">
        <v>0.99707999999999997</v>
      </c>
      <c r="J792" s="11">
        <v>3.33</v>
      </c>
      <c r="K792" s="11">
        <v>0.68</v>
      </c>
      <c r="L792" s="11">
        <v>9.6999999999999993</v>
      </c>
      <c r="M792" s="64">
        <v>6</v>
      </c>
    </row>
    <row r="793" spans="1:13" hidden="1" x14ac:dyDescent="0.25">
      <c r="A793" s="63">
        <v>792</v>
      </c>
      <c r="B793" s="11">
        <v>8.8000000000000007</v>
      </c>
      <c r="C793" s="11">
        <v>0.64</v>
      </c>
      <c r="D793" s="11">
        <v>0.17</v>
      </c>
      <c r="E793" s="11">
        <v>2.9</v>
      </c>
      <c r="F793" s="11">
        <v>8.4000000000000005E-2</v>
      </c>
      <c r="G793" s="11">
        <v>25</v>
      </c>
      <c r="H793" s="11">
        <v>130</v>
      </c>
      <c r="I793" s="11">
        <v>0.99817999999999996</v>
      </c>
      <c r="J793" s="11">
        <v>3.23</v>
      </c>
      <c r="K793" s="11">
        <v>0.54</v>
      </c>
      <c r="L793" s="11">
        <v>9.6</v>
      </c>
      <c r="M793" s="64">
        <v>5</v>
      </c>
    </row>
    <row r="794" spans="1:13" x14ac:dyDescent="0.25">
      <c r="A794" s="63">
        <v>793</v>
      </c>
      <c r="B794" s="11">
        <v>7.1</v>
      </c>
      <c r="C794" s="11">
        <v>0.61</v>
      </c>
      <c r="D794" s="11">
        <v>0.02</v>
      </c>
      <c r="E794" s="11">
        <v>2.5</v>
      </c>
      <c r="F794" s="11">
        <v>8.1000000000000003E-2</v>
      </c>
      <c r="G794" s="11">
        <v>17</v>
      </c>
      <c r="H794" s="11">
        <v>87</v>
      </c>
      <c r="I794" s="11">
        <v>0.99744999999999995</v>
      </c>
      <c r="J794" s="11">
        <v>3.48</v>
      </c>
      <c r="K794" s="11">
        <v>0.6</v>
      </c>
      <c r="L794" s="11">
        <v>9.6999999999999993</v>
      </c>
      <c r="M794" s="64">
        <v>6</v>
      </c>
    </row>
    <row r="795" spans="1:13" hidden="1" x14ac:dyDescent="0.25">
      <c r="A795" s="63">
        <v>794</v>
      </c>
      <c r="B795" s="11">
        <v>7.7</v>
      </c>
      <c r="C795" s="11">
        <v>0.6</v>
      </c>
      <c r="D795" s="11">
        <v>0</v>
      </c>
      <c r="E795" s="11">
        <v>2.6</v>
      </c>
      <c r="F795" s="11">
        <v>5.5E-2</v>
      </c>
      <c r="G795" s="11">
        <v>7</v>
      </c>
      <c r="H795" s="11">
        <v>13</v>
      </c>
      <c r="I795" s="11">
        <v>0.99639</v>
      </c>
      <c r="J795" s="11">
        <v>3.38</v>
      </c>
      <c r="K795" s="11">
        <v>0.56000000000000005</v>
      </c>
      <c r="L795" s="11">
        <v>10.8</v>
      </c>
      <c r="M795" s="64">
        <v>5</v>
      </c>
    </row>
    <row r="796" spans="1:13" x14ac:dyDescent="0.25">
      <c r="A796" s="63">
        <v>795</v>
      </c>
      <c r="B796" s="11">
        <v>10.1</v>
      </c>
      <c r="C796" s="11">
        <v>0.27</v>
      </c>
      <c r="D796" s="11">
        <v>0.54</v>
      </c>
      <c r="E796" s="11">
        <v>2.2999999999999998</v>
      </c>
      <c r="F796" s="11">
        <v>6.5000000000000002E-2</v>
      </c>
      <c r="G796" s="11">
        <v>7</v>
      </c>
      <c r="H796" s="11">
        <v>26</v>
      </c>
      <c r="I796" s="11">
        <v>0.99531000000000003</v>
      </c>
      <c r="J796" s="11">
        <v>3.17</v>
      </c>
      <c r="K796" s="11">
        <v>0.53</v>
      </c>
      <c r="L796" s="11">
        <v>12.5</v>
      </c>
      <c r="M796" s="64">
        <v>6</v>
      </c>
    </row>
    <row r="797" spans="1:13" hidden="1" x14ac:dyDescent="0.25">
      <c r="A797" s="63">
        <v>796</v>
      </c>
      <c r="B797" s="11">
        <v>10.8</v>
      </c>
      <c r="C797" s="11">
        <v>0.89</v>
      </c>
      <c r="D797" s="11">
        <v>0.3</v>
      </c>
      <c r="E797" s="11">
        <v>2.6</v>
      </c>
      <c r="F797" s="11">
        <v>0.13200000000000001</v>
      </c>
      <c r="G797" s="11">
        <v>7</v>
      </c>
      <c r="H797" s="11">
        <v>60</v>
      </c>
      <c r="I797" s="11">
        <v>0.99785999999999997</v>
      </c>
      <c r="J797" s="11">
        <v>2.99</v>
      </c>
      <c r="K797" s="11">
        <v>1.18</v>
      </c>
      <c r="L797" s="11">
        <v>10.199999999999999</v>
      </c>
      <c r="M797" s="64">
        <v>5</v>
      </c>
    </row>
    <row r="798" spans="1:13" hidden="1" x14ac:dyDescent="0.25">
      <c r="A798" s="63">
        <v>797</v>
      </c>
      <c r="B798" s="11">
        <v>8.6999999999999993</v>
      </c>
      <c r="C798" s="11">
        <v>0.46</v>
      </c>
      <c r="D798" s="11">
        <v>0.31</v>
      </c>
      <c r="E798" s="11">
        <v>2.5</v>
      </c>
      <c r="F798" s="11">
        <v>0.126</v>
      </c>
      <c r="G798" s="11">
        <v>24</v>
      </c>
      <c r="H798" s="11">
        <v>64</v>
      </c>
      <c r="I798" s="11">
        <v>0.99746000000000001</v>
      </c>
      <c r="J798" s="11">
        <v>3.1</v>
      </c>
      <c r="K798" s="11">
        <v>0.74</v>
      </c>
      <c r="L798" s="11">
        <v>9.6</v>
      </c>
      <c r="M798" s="64">
        <v>5</v>
      </c>
    </row>
    <row r="799" spans="1:13" x14ac:dyDescent="0.25">
      <c r="A799" s="63">
        <v>798</v>
      </c>
      <c r="B799" s="11">
        <v>9.3000000000000007</v>
      </c>
      <c r="C799" s="11">
        <v>0.37</v>
      </c>
      <c r="D799" s="11">
        <v>0.44</v>
      </c>
      <c r="E799" s="11">
        <v>1.6</v>
      </c>
      <c r="F799" s="11">
        <v>3.7999999999999999E-2</v>
      </c>
      <c r="G799" s="11">
        <v>21</v>
      </c>
      <c r="H799" s="11">
        <v>42</v>
      </c>
      <c r="I799" s="11">
        <v>0.99526000000000003</v>
      </c>
      <c r="J799" s="11">
        <v>3.24</v>
      </c>
      <c r="K799" s="11">
        <v>0.81</v>
      </c>
      <c r="L799" s="11">
        <v>10.8</v>
      </c>
      <c r="M799" s="64">
        <v>7</v>
      </c>
    </row>
    <row r="800" spans="1:13" x14ac:dyDescent="0.25">
      <c r="A800" s="63">
        <v>799</v>
      </c>
      <c r="B800" s="11">
        <v>9.4</v>
      </c>
      <c r="C800" s="11">
        <v>0.5</v>
      </c>
      <c r="D800" s="11">
        <v>0.34</v>
      </c>
      <c r="E800" s="11">
        <v>3.6</v>
      </c>
      <c r="F800" s="11">
        <v>8.1999999999999906E-2</v>
      </c>
      <c r="G800" s="11">
        <v>5</v>
      </c>
      <c r="H800" s="11">
        <v>14</v>
      </c>
      <c r="I800" s="11">
        <v>0.99870000000000003</v>
      </c>
      <c r="J800" s="11">
        <v>3.29</v>
      </c>
      <c r="K800" s="11">
        <v>0.52</v>
      </c>
      <c r="L800" s="11">
        <v>10.7</v>
      </c>
      <c r="M800" s="64">
        <v>6</v>
      </c>
    </row>
    <row r="801" spans="1:13" x14ac:dyDescent="0.25">
      <c r="A801" s="63">
        <v>800</v>
      </c>
      <c r="B801" s="11">
        <v>9.4</v>
      </c>
      <c r="C801" s="11">
        <v>0.5</v>
      </c>
      <c r="D801" s="11">
        <v>0.34</v>
      </c>
      <c r="E801" s="11">
        <v>3.6</v>
      </c>
      <c r="F801" s="11">
        <v>8.1999999999999906E-2</v>
      </c>
      <c r="G801" s="11">
        <v>5</v>
      </c>
      <c r="H801" s="11">
        <v>14</v>
      </c>
      <c r="I801" s="11">
        <v>0.99870000000000003</v>
      </c>
      <c r="J801" s="11">
        <v>3.29</v>
      </c>
      <c r="K801" s="11">
        <v>0.52</v>
      </c>
      <c r="L801" s="11">
        <v>10.7</v>
      </c>
      <c r="M801" s="64">
        <v>6</v>
      </c>
    </row>
    <row r="802" spans="1:13" hidden="1" x14ac:dyDescent="0.25">
      <c r="A802" s="63">
        <v>801</v>
      </c>
      <c r="B802" s="11">
        <v>7.2</v>
      </c>
      <c r="C802" s="11">
        <v>0.61</v>
      </c>
      <c r="D802" s="11">
        <v>0.08</v>
      </c>
      <c r="E802" s="11">
        <v>4</v>
      </c>
      <c r="F802" s="11">
        <v>8.1999999999999906E-2</v>
      </c>
      <c r="G802" s="11">
        <v>26</v>
      </c>
      <c r="H802" s="11">
        <v>108</v>
      </c>
      <c r="I802" s="11">
        <v>0.99641000000000002</v>
      </c>
      <c r="J802" s="11">
        <v>3.25</v>
      </c>
      <c r="K802" s="11">
        <v>0.51</v>
      </c>
      <c r="L802" s="11">
        <v>9.4</v>
      </c>
      <c r="M802" s="64">
        <v>5</v>
      </c>
    </row>
    <row r="803" spans="1:13" hidden="1" x14ac:dyDescent="0.25">
      <c r="A803" s="63">
        <v>802</v>
      </c>
      <c r="B803" s="11">
        <v>8.6</v>
      </c>
      <c r="C803" s="11">
        <v>0.55000000000000004</v>
      </c>
      <c r="D803" s="11">
        <v>0.09</v>
      </c>
      <c r="E803" s="11">
        <v>3.3</v>
      </c>
      <c r="F803" s="11">
        <v>6.8000000000000005E-2</v>
      </c>
      <c r="G803" s="11">
        <v>8</v>
      </c>
      <c r="H803" s="11">
        <v>17</v>
      </c>
      <c r="I803" s="11">
        <v>0.99734999999999996</v>
      </c>
      <c r="J803" s="11">
        <v>3.23</v>
      </c>
      <c r="K803" s="11">
        <v>0.44</v>
      </c>
      <c r="L803" s="11">
        <v>10</v>
      </c>
      <c r="M803" s="64">
        <v>5</v>
      </c>
    </row>
    <row r="804" spans="1:13" x14ac:dyDescent="0.25">
      <c r="A804" s="63">
        <v>803</v>
      </c>
      <c r="B804" s="11">
        <v>5.0999999999999996</v>
      </c>
      <c r="C804" s="11">
        <v>0.58499999999999996</v>
      </c>
      <c r="D804" s="11">
        <v>0</v>
      </c>
      <c r="E804" s="11">
        <v>1.7</v>
      </c>
      <c r="F804" s="11">
        <v>4.3999999999999997E-2</v>
      </c>
      <c r="G804" s="11">
        <v>14</v>
      </c>
      <c r="H804" s="11">
        <v>86</v>
      </c>
      <c r="I804" s="11">
        <v>0.99263999999999997</v>
      </c>
      <c r="J804" s="11">
        <v>3.56</v>
      </c>
      <c r="K804" s="11">
        <v>0.94</v>
      </c>
      <c r="L804" s="11">
        <v>12.9</v>
      </c>
      <c r="M804" s="64">
        <v>7</v>
      </c>
    </row>
    <row r="805" spans="1:13" x14ac:dyDescent="0.25">
      <c r="A805" s="63">
        <v>804</v>
      </c>
      <c r="B805" s="11">
        <v>7.7</v>
      </c>
      <c r="C805" s="11">
        <v>0.56000000000000005</v>
      </c>
      <c r="D805" s="11">
        <v>0.08</v>
      </c>
      <c r="E805" s="11">
        <v>2.5</v>
      </c>
      <c r="F805" s="11">
        <v>0.114</v>
      </c>
      <c r="G805" s="11">
        <v>14</v>
      </c>
      <c r="H805" s="11">
        <v>46</v>
      </c>
      <c r="I805" s="11">
        <v>0.99709999999999999</v>
      </c>
      <c r="J805" s="11">
        <v>3.24</v>
      </c>
      <c r="K805" s="11">
        <v>0.66</v>
      </c>
      <c r="L805" s="11">
        <v>9.6</v>
      </c>
      <c r="M805" s="64">
        <v>6</v>
      </c>
    </row>
    <row r="806" spans="1:13" x14ac:dyDescent="0.25">
      <c r="A806" s="63">
        <v>805</v>
      </c>
      <c r="B806" s="11">
        <v>8.4</v>
      </c>
      <c r="C806" s="11">
        <v>0.52</v>
      </c>
      <c r="D806" s="11">
        <v>0.22</v>
      </c>
      <c r="E806" s="11">
        <v>2.7</v>
      </c>
      <c r="F806" s="11">
        <v>8.4000000000000005E-2</v>
      </c>
      <c r="G806" s="11">
        <v>4</v>
      </c>
      <c r="H806" s="11">
        <v>18</v>
      </c>
      <c r="I806" s="11">
        <v>0.99682000000000004</v>
      </c>
      <c r="J806" s="11">
        <v>3.26</v>
      </c>
      <c r="K806" s="11">
        <v>0.56999999999999995</v>
      </c>
      <c r="L806" s="11">
        <v>9.9</v>
      </c>
      <c r="M806" s="64">
        <v>6</v>
      </c>
    </row>
    <row r="807" spans="1:13" x14ac:dyDescent="0.25">
      <c r="A807" s="63">
        <v>806</v>
      </c>
      <c r="B807" s="11">
        <v>8.1999999999999993</v>
      </c>
      <c r="C807" s="11">
        <v>0.28000000000000003</v>
      </c>
      <c r="D807" s="11">
        <v>0.4</v>
      </c>
      <c r="E807" s="11">
        <v>2.4</v>
      </c>
      <c r="F807" s="11">
        <v>5.1999999999999998E-2</v>
      </c>
      <c r="G807" s="11">
        <v>4</v>
      </c>
      <c r="H807" s="11">
        <v>10</v>
      </c>
      <c r="I807" s="11">
        <v>0.99356</v>
      </c>
      <c r="J807" s="11">
        <v>3.33</v>
      </c>
      <c r="K807" s="11">
        <v>0.7</v>
      </c>
      <c r="L807" s="11">
        <v>12.8</v>
      </c>
      <c r="M807" s="64">
        <v>7</v>
      </c>
    </row>
    <row r="808" spans="1:13" x14ac:dyDescent="0.25">
      <c r="A808" s="63">
        <v>807</v>
      </c>
      <c r="B808" s="11">
        <v>8.4</v>
      </c>
      <c r="C808" s="11">
        <v>0.25</v>
      </c>
      <c r="D808" s="11">
        <v>0.39</v>
      </c>
      <c r="E808" s="11">
        <v>2</v>
      </c>
      <c r="F808" s="11">
        <v>4.0999999999999898E-2</v>
      </c>
      <c r="G808" s="11">
        <v>4</v>
      </c>
      <c r="H808" s="11">
        <v>10</v>
      </c>
      <c r="I808" s="11">
        <v>0.99385999999999997</v>
      </c>
      <c r="J808" s="11">
        <v>3.27</v>
      </c>
      <c r="K808" s="11">
        <v>0.71</v>
      </c>
      <c r="L808" s="11">
        <v>12.5</v>
      </c>
      <c r="M808" s="64">
        <v>7</v>
      </c>
    </row>
    <row r="809" spans="1:13" x14ac:dyDescent="0.25">
      <c r="A809" s="63">
        <v>808</v>
      </c>
      <c r="B809" s="11">
        <v>8.1999999999999993</v>
      </c>
      <c r="C809" s="11">
        <v>0.28000000000000003</v>
      </c>
      <c r="D809" s="11">
        <v>0.4</v>
      </c>
      <c r="E809" s="11">
        <v>2.4</v>
      </c>
      <c r="F809" s="11">
        <v>5.1999999999999998E-2</v>
      </c>
      <c r="G809" s="11">
        <v>4</v>
      </c>
      <c r="H809" s="11">
        <v>10</v>
      </c>
      <c r="I809" s="11">
        <v>0.99356</v>
      </c>
      <c r="J809" s="11">
        <v>3.33</v>
      </c>
      <c r="K809" s="11">
        <v>0.7</v>
      </c>
      <c r="L809" s="11">
        <v>12.8</v>
      </c>
      <c r="M809" s="64">
        <v>7</v>
      </c>
    </row>
    <row r="810" spans="1:13" hidden="1" x14ac:dyDescent="0.25">
      <c r="A810" s="63">
        <v>809</v>
      </c>
      <c r="B810" s="11">
        <v>7.4</v>
      </c>
      <c r="C810" s="11">
        <v>0.53</v>
      </c>
      <c r="D810" s="11">
        <v>0.12</v>
      </c>
      <c r="E810" s="11">
        <v>1.9</v>
      </c>
      <c r="F810" s="11">
        <v>0.16500000000000001</v>
      </c>
      <c r="G810" s="11">
        <v>4</v>
      </c>
      <c r="H810" s="11">
        <v>12</v>
      </c>
      <c r="I810" s="11">
        <v>0.99702000000000002</v>
      </c>
      <c r="J810" s="11">
        <v>3.26</v>
      </c>
      <c r="K810" s="11">
        <v>0.86</v>
      </c>
      <c r="L810" s="11">
        <v>9.1999999999999993</v>
      </c>
      <c r="M810" s="64">
        <v>5</v>
      </c>
    </row>
    <row r="811" spans="1:13" x14ac:dyDescent="0.25">
      <c r="A811" s="63">
        <v>810</v>
      </c>
      <c r="B811" s="11">
        <v>7.6</v>
      </c>
      <c r="C811" s="11">
        <v>0.48</v>
      </c>
      <c r="D811" s="11">
        <v>0.31</v>
      </c>
      <c r="E811" s="11">
        <v>2.8</v>
      </c>
      <c r="F811" s="11">
        <v>7.0000000000000007E-2</v>
      </c>
      <c r="G811" s="11">
        <v>4</v>
      </c>
      <c r="H811" s="11">
        <v>15</v>
      </c>
      <c r="I811" s="11">
        <v>0.99692999999999898</v>
      </c>
      <c r="J811" s="11">
        <v>3.22</v>
      </c>
      <c r="K811" s="11">
        <v>0.55000000000000004</v>
      </c>
      <c r="L811" s="11">
        <v>10.3</v>
      </c>
      <c r="M811" s="64">
        <v>6</v>
      </c>
    </row>
    <row r="812" spans="1:13" hidden="1" x14ac:dyDescent="0.25">
      <c r="A812" s="63">
        <v>811</v>
      </c>
      <c r="B812" s="11">
        <v>7.3</v>
      </c>
      <c r="C812" s="11">
        <v>0.49</v>
      </c>
      <c r="D812" s="11">
        <v>0.1</v>
      </c>
      <c r="E812" s="11">
        <v>2.6</v>
      </c>
      <c r="F812" s="11">
        <v>6.8000000000000005E-2</v>
      </c>
      <c r="G812" s="11">
        <v>4</v>
      </c>
      <c r="H812" s="11">
        <v>14</v>
      </c>
      <c r="I812" s="11">
        <v>0.99561999999999995</v>
      </c>
      <c r="J812" s="11">
        <v>3.3</v>
      </c>
      <c r="K812" s="11">
        <v>0.47</v>
      </c>
      <c r="L812" s="11">
        <v>10.5</v>
      </c>
      <c r="M812" s="64">
        <v>5</v>
      </c>
    </row>
    <row r="813" spans="1:13" x14ac:dyDescent="0.25">
      <c r="A813" s="63">
        <v>812</v>
      </c>
      <c r="B813" s="11">
        <v>12.9</v>
      </c>
      <c r="C813" s="11">
        <v>0.5</v>
      </c>
      <c r="D813" s="11">
        <v>0.55000000000000004</v>
      </c>
      <c r="E813" s="11">
        <v>2.8</v>
      </c>
      <c r="F813" s="11">
        <v>7.1999999999999995E-2</v>
      </c>
      <c r="G813" s="11">
        <v>7</v>
      </c>
      <c r="H813" s="11">
        <v>24</v>
      </c>
      <c r="I813" s="11">
        <v>1.0001199999999999</v>
      </c>
      <c r="J813" s="11">
        <v>3.09</v>
      </c>
      <c r="K813" s="11">
        <v>0.68</v>
      </c>
      <c r="L813" s="11">
        <v>10.9</v>
      </c>
      <c r="M813" s="64">
        <v>6</v>
      </c>
    </row>
    <row r="814" spans="1:13" hidden="1" x14ac:dyDescent="0.25">
      <c r="A814" s="63">
        <v>813</v>
      </c>
      <c r="B814" s="11">
        <v>10.8</v>
      </c>
      <c r="C814" s="11">
        <v>0.45</v>
      </c>
      <c r="D814" s="11">
        <v>0.33</v>
      </c>
      <c r="E814" s="11">
        <v>2.5</v>
      </c>
      <c r="F814" s="11">
        <v>9.9000000000000005E-2</v>
      </c>
      <c r="G814" s="11">
        <v>20</v>
      </c>
      <c r="H814" s="11">
        <v>38</v>
      </c>
      <c r="I814" s="11">
        <v>0.99817999999999996</v>
      </c>
      <c r="J814" s="11">
        <v>3.24</v>
      </c>
      <c r="K814" s="11">
        <v>0.71</v>
      </c>
      <c r="L814" s="11">
        <v>10.8</v>
      </c>
      <c r="M814" s="64">
        <v>5</v>
      </c>
    </row>
    <row r="815" spans="1:13" hidden="1" x14ac:dyDescent="0.25">
      <c r="A815" s="63">
        <v>814</v>
      </c>
      <c r="B815" s="11">
        <v>6.9</v>
      </c>
      <c r="C815" s="11">
        <v>0.39</v>
      </c>
      <c r="D815" s="11">
        <v>0.24</v>
      </c>
      <c r="E815" s="11">
        <v>2.1</v>
      </c>
      <c r="F815" s="11">
        <v>0.10199999999999999</v>
      </c>
      <c r="G815" s="11">
        <v>4</v>
      </c>
      <c r="H815" s="11">
        <v>7</v>
      </c>
      <c r="I815" s="11">
        <v>0.99461999999999995</v>
      </c>
      <c r="J815" s="11">
        <v>3.44</v>
      </c>
      <c r="K815" s="11">
        <v>0.57999999999999996</v>
      </c>
      <c r="L815" s="11">
        <v>11.4</v>
      </c>
      <c r="M815" s="64">
        <v>4</v>
      </c>
    </row>
    <row r="816" spans="1:13" x14ac:dyDescent="0.25">
      <c r="A816" s="63">
        <v>815</v>
      </c>
      <c r="B816" s="11">
        <v>12.6</v>
      </c>
      <c r="C816" s="11">
        <v>0.41</v>
      </c>
      <c r="D816" s="11">
        <v>0.54</v>
      </c>
      <c r="E816" s="11">
        <v>2.8</v>
      </c>
      <c r="F816" s="11">
        <v>0.10299999999999999</v>
      </c>
      <c r="G816" s="11">
        <v>19</v>
      </c>
      <c r="H816" s="11">
        <v>41</v>
      </c>
      <c r="I816" s="11">
        <v>0.99939</v>
      </c>
      <c r="J816" s="11">
        <v>3.21</v>
      </c>
      <c r="K816" s="11">
        <v>0.76</v>
      </c>
      <c r="L816" s="11">
        <v>11.3</v>
      </c>
      <c r="M816" s="64">
        <v>6</v>
      </c>
    </row>
    <row r="817" spans="1:13" hidden="1" x14ac:dyDescent="0.25">
      <c r="A817" s="63">
        <v>816</v>
      </c>
      <c r="B817" s="11">
        <v>10.8</v>
      </c>
      <c r="C817" s="11">
        <v>0.45</v>
      </c>
      <c r="D817" s="11">
        <v>0.33</v>
      </c>
      <c r="E817" s="11">
        <v>2.5</v>
      </c>
      <c r="F817" s="11">
        <v>9.9000000000000005E-2</v>
      </c>
      <c r="G817" s="11">
        <v>20</v>
      </c>
      <c r="H817" s="11">
        <v>38</v>
      </c>
      <c r="I817" s="11">
        <v>0.99817999999999996</v>
      </c>
      <c r="J817" s="11">
        <v>3.24</v>
      </c>
      <c r="K817" s="11">
        <v>0.71</v>
      </c>
      <c r="L817" s="11">
        <v>10.8</v>
      </c>
      <c r="M817" s="64">
        <v>5</v>
      </c>
    </row>
    <row r="818" spans="1:13" x14ac:dyDescent="0.25">
      <c r="A818" s="63">
        <v>817</v>
      </c>
      <c r="B818" s="11">
        <v>9.8000000000000007</v>
      </c>
      <c r="C818" s="11">
        <v>0.51</v>
      </c>
      <c r="D818" s="11">
        <v>0.19</v>
      </c>
      <c r="E818" s="11">
        <v>3.2</v>
      </c>
      <c r="F818" s="11">
        <v>8.1000000000000003E-2</v>
      </c>
      <c r="G818" s="11">
        <v>8</v>
      </c>
      <c r="H818" s="11">
        <v>30</v>
      </c>
      <c r="I818" s="11">
        <v>0.99839999999999995</v>
      </c>
      <c r="J818" s="11">
        <v>3.23</v>
      </c>
      <c r="K818" s="11">
        <v>0.57999999999999996</v>
      </c>
      <c r="L818" s="11">
        <v>10.5</v>
      </c>
      <c r="M818" s="64">
        <v>6</v>
      </c>
    </row>
    <row r="819" spans="1:13" x14ac:dyDescent="0.25">
      <c r="A819" s="63">
        <v>818</v>
      </c>
      <c r="B819" s="11">
        <v>10.8</v>
      </c>
      <c r="C819" s="11">
        <v>0.28999999999999998</v>
      </c>
      <c r="D819" s="11">
        <v>0.42</v>
      </c>
      <c r="E819" s="11">
        <v>1.6</v>
      </c>
      <c r="F819" s="11">
        <v>8.4000000000000005E-2</v>
      </c>
      <c r="G819" s="11">
        <v>19</v>
      </c>
      <c r="H819" s="11">
        <v>27</v>
      </c>
      <c r="I819" s="11">
        <v>0.99544999999999995</v>
      </c>
      <c r="J819" s="11">
        <v>3.28</v>
      </c>
      <c r="K819" s="11">
        <v>0.73</v>
      </c>
      <c r="L819" s="11">
        <v>11.9</v>
      </c>
      <c r="M819" s="64">
        <v>6</v>
      </c>
    </row>
    <row r="820" spans="1:13" hidden="1" x14ac:dyDescent="0.25">
      <c r="A820" s="63">
        <v>819</v>
      </c>
      <c r="B820" s="11">
        <v>7.1</v>
      </c>
      <c r="C820" s="11">
        <v>0.71499999999999997</v>
      </c>
      <c r="D820" s="11">
        <v>0</v>
      </c>
      <c r="E820" s="11">
        <v>2.35</v>
      </c>
      <c r="F820" s="11">
        <v>7.0999999999999994E-2</v>
      </c>
      <c r="G820" s="11">
        <v>21</v>
      </c>
      <c r="H820" s="11">
        <v>47</v>
      </c>
      <c r="I820" s="11">
        <v>0.99631999999999998</v>
      </c>
      <c r="J820" s="11">
        <v>3.29</v>
      </c>
      <c r="K820" s="11">
        <v>0.45</v>
      </c>
      <c r="L820" s="11">
        <v>9.4</v>
      </c>
      <c r="M820" s="64">
        <v>5</v>
      </c>
    </row>
    <row r="821" spans="1:13" hidden="1" x14ac:dyDescent="0.25">
      <c r="A821" s="63">
        <v>820</v>
      </c>
      <c r="B821" s="11">
        <v>9.1</v>
      </c>
      <c r="C821" s="11">
        <v>0.66</v>
      </c>
      <c r="D821" s="11">
        <v>0.15</v>
      </c>
      <c r="E821" s="11">
        <v>3.2</v>
      </c>
      <c r="F821" s="11">
        <v>9.6999999999999906E-2</v>
      </c>
      <c r="G821" s="11">
        <v>9</v>
      </c>
      <c r="H821" s="11">
        <v>59</v>
      </c>
      <c r="I821" s="11">
        <v>0.99975999999999998</v>
      </c>
      <c r="J821" s="11">
        <v>3.28</v>
      </c>
      <c r="K821" s="11">
        <v>0.54</v>
      </c>
      <c r="L821" s="11">
        <v>9.6</v>
      </c>
      <c r="M821" s="64">
        <v>5</v>
      </c>
    </row>
    <row r="822" spans="1:13" hidden="1" x14ac:dyDescent="0.25">
      <c r="A822" s="63">
        <v>821</v>
      </c>
      <c r="B822" s="11">
        <v>7</v>
      </c>
      <c r="C822" s="11">
        <v>0.68500000000000005</v>
      </c>
      <c r="D822" s="11">
        <v>0</v>
      </c>
      <c r="E822" s="11">
        <v>1.9</v>
      </c>
      <c r="F822" s="11">
        <v>9.9000000000000005E-2</v>
      </c>
      <c r="G822" s="11">
        <v>9</v>
      </c>
      <c r="H822" s="11">
        <v>22</v>
      </c>
      <c r="I822" s="11">
        <v>0.99605999999999995</v>
      </c>
      <c r="J822" s="11">
        <v>3.34</v>
      </c>
      <c r="K822" s="11">
        <v>0.6</v>
      </c>
      <c r="L822" s="11">
        <v>9.6999999999999993</v>
      </c>
      <c r="M822" s="64">
        <v>5</v>
      </c>
    </row>
    <row r="823" spans="1:13" x14ac:dyDescent="0.25">
      <c r="A823" s="63">
        <v>822</v>
      </c>
      <c r="B823" s="11">
        <v>4.9000000000000004</v>
      </c>
      <c r="C823" s="11">
        <v>0.42</v>
      </c>
      <c r="D823" s="11">
        <v>0</v>
      </c>
      <c r="E823" s="11">
        <v>2.1</v>
      </c>
      <c r="F823" s="11">
        <v>4.8000000000000001E-2</v>
      </c>
      <c r="G823" s="11">
        <v>16</v>
      </c>
      <c r="H823" s="11">
        <v>42</v>
      </c>
      <c r="I823" s="11">
        <v>0.99153999999999998</v>
      </c>
      <c r="J823" s="11">
        <v>3.71</v>
      </c>
      <c r="K823" s="11">
        <v>0.74</v>
      </c>
      <c r="L823" s="11">
        <v>14</v>
      </c>
      <c r="M823" s="64">
        <v>7</v>
      </c>
    </row>
    <row r="824" spans="1:13" hidden="1" x14ac:dyDescent="0.25">
      <c r="A824" s="63">
        <v>823</v>
      </c>
      <c r="B824" s="11">
        <v>6.7</v>
      </c>
      <c r="C824" s="11">
        <v>0.54</v>
      </c>
      <c r="D824" s="11">
        <v>0.13</v>
      </c>
      <c r="E824" s="11">
        <v>2</v>
      </c>
      <c r="F824" s="11">
        <v>7.5999999999999998E-2</v>
      </c>
      <c r="G824" s="11">
        <v>15</v>
      </c>
      <c r="H824" s="11">
        <v>36</v>
      </c>
      <c r="I824" s="11">
        <v>0.99729999999999996</v>
      </c>
      <c r="J824" s="11">
        <v>3.61</v>
      </c>
      <c r="K824" s="11">
        <v>0.64</v>
      </c>
      <c r="L824" s="11">
        <v>9.8000000000000007</v>
      </c>
      <c r="M824" s="64">
        <v>5</v>
      </c>
    </row>
    <row r="825" spans="1:13" hidden="1" x14ac:dyDescent="0.25">
      <c r="A825" s="63">
        <v>824</v>
      </c>
      <c r="B825" s="11">
        <v>6.7</v>
      </c>
      <c r="C825" s="11">
        <v>0.54</v>
      </c>
      <c r="D825" s="11">
        <v>0.13</v>
      </c>
      <c r="E825" s="11">
        <v>2</v>
      </c>
      <c r="F825" s="11">
        <v>7.5999999999999998E-2</v>
      </c>
      <c r="G825" s="11">
        <v>15</v>
      </c>
      <c r="H825" s="11">
        <v>36</v>
      </c>
      <c r="I825" s="11">
        <v>0.99729999999999996</v>
      </c>
      <c r="J825" s="11">
        <v>3.61</v>
      </c>
      <c r="K825" s="11">
        <v>0.64</v>
      </c>
      <c r="L825" s="11">
        <v>9.8000000000000007</v>
      </c>
      <c r="M825" s="64">
        <v>5</v>
      </c>
    </row>
    <row r="826" spans="1:13" hidden="1" x14ac:dyDescent="0.25">
      <c r="A826" s="63">
        <v>825</v>
      </c>
      <c r="B826" s="11">
        <v>7.1</v>
      </c>
      <c r="C826" s="11">
        <v>0.48</v>
      </c>
      <c r="D826" s="11">
        <v>0.28000000000000003</v>
      </c>
      <c r="E826" s="11">
        <v>2.8</v>
      </c>
      <c r="F826" s="11">
        <v>6.8000000000000005E-2</v>
      </c>
      <c r="G826" s="11">
        <v>6</v>
      </c>
      <c r="H826" s="11">
        <v>16</v>
      </c>
      <c r="I826" s="11">
        <v>0.99682000000000004</v>
      </c>
      <c r="J826" s="11">
        <v>3.24</v>
      </c>
      <c r="K826" s="11">
        <v>0.53</v>
      </c>
      <c r="L826" s="11">
        <v>10.3</v>
      </c>
      <c r="M826" s="64">
        <v>5</v>
      </c>
    </row>
    <row r="827" spans="1:13" hidden="1" x14ac:dyDescent="0.25">
      <c r="A827" s="63">
        <v>826</v>
      </c>
      <c r="B827" s="11">
        <v>7.1</v>
      </c>
      <c r="C827" s="11">
        <v>0.46</v>
      </c>
      <c r="D827" s="11">
        <v>0.14000000000000001</v>
      </c>
      <c r="E827" s="11">
        <v>2.8</v>
      </c>
      <c r="F827" s="11">
        <v>7.5999999999999998E-2</v>
      </c>
      <c r="G827" s="11">
        <v>15</v>
      </c>
      <c r="H827" s="11">
        <v>37</v>
      </c>
      <c r="I827" s="11">
        <v>0.99624000000000001</v>
      </c>
      <c r="J827" s="11">
        <v>3.36</v>
      </c>
      <c r="K827" s="11">
        <v>0.49</v>
      </c>
      <c r="L827" s="11">
        <v>10.7</v>
      </c>
      <c r="M827" s="64">
        <v>5</v>
      </c>
    </row>
    <row r="828" spans="1:13" x14ac:dyDescent="0.25">
      <c r="A828" s="63">
        <v>827</v>
      </c>
      <c r="B828" s="11">
        <v>7.5</v>
      </c>
      <c r="C828" s="11">
        <v>0.27</v>
      </c>
      <c r="D828" s="11">
        <v>0.34</v>
      </c>
      <c r="E828" s="11">
        <v>2.2999999999999998</v>
      </c>
      <c r="F828" s="11">
        <v>0.05</v>
      </c>
      <c r="G828" s="11">
        <v>4</v>
      </c>
      <c r="H828" s="11">
        <v>8</v>
      </c>
      <c r="I828" s="11">
        <v>0.99509999999999998</v>
      </c>
      <c r="J828" s="11">
        <v>3.4</v>
      </c>
      <c r="K828" s="11">
        <v>0.64</v>
      </c>
      <c r="L828" s="11">
        <v>11</v>
      </c>
      <c r="M828" s="64">
        <v>7</v>
      </c>
    </row>
    <row r="829" spans="1:13" hidden="1" x14ac:dyDescent="0.25">
      <c r="A829" s="63">
        <v>828</v>
      </c>
      <c r="B829" s="11">
        <v>7.1</v>
      </c>
      <c r="C829" s="11">
        <v>0.46</v>
      </c>
      <c r="D829" s="11">
        <v>0.14000000000000001</v>
      </c>
      <c r="E829" s="11">
        <v>2.8</v>
      </c>
      <c r="F829" s="11">
        <v>7.5999999999999998E-2</v>
      </c>
      <c r="G829" s="11">
        <v>15</v>
      </c>
      <c r="H829" s="11">
        <v>37</v>
      </c>
      <c r="I829" s="11">
        <v>0.99624000000000001</v>
      </c>
      <c r="J829" s="11">
        <v>3.36</v>
      </c>
      <c r="K829" s="11">
        <v>0.49</v>
      </c>
      <c r="L829" s="11">
        <v>10.7</v>
      </c>
      <c r="M829" s="64">
        <v>5</v>
      </c>
    </row>
    <row r="830" spans="1:13" x14ac:dyDescent="0.25">
      <c r="A830" s="63">
        <v>829</v>
      </c>
      <c r="B830" s="11">
        <v>7.8</v>
      </c>
      <c r="C830" s="11">
        <v>0.56999999999999995</v>
      </c>
      <c r="D830" s="11">
        <v>0.09</v>
      </c>
      <c r="E830" s="11">
        <v>2.2999999999999998</v>
      </c>
      <c r="F830" s="11">
        <v>6.5000000000000002E-2</v>
      </c>
      <c r="G830" s="11">
        <v>34</v>
      </c>
      <c r="H830" s="11">
        <v>45</v>
      </c>
      <c r="I830" s="11">
        <v>0.99417</v>
      </c>
      <c r="J830" s="11">
        <v>3.46</v>
      </c>
      <c r="K830" s="11">
        <v>0.74</v>
      </c>
      <c r="L830" s="11">
        <v>12.7</v>
      </c>
      <c r="M830" s="64">
        <v>8</v>
      </c>
    </row>
    <row r="831" spans="1:13" x14ac:dyDescent="0.25">
      <c r="A831" s="63">
        <v>830</v>
      </c>
      <c r="B831" s="11">
        <v>5.9</v>
      </c>
      <c r="C831" s="11">
        <v>0.61</v>
      </c>
      <c r="D831" s="11">
        <v>0.08</v>
      </c>
      <c r="E831" s="11">
        <v>2.1</v>
      </c>
      <c r="F831" s="11">
        <v>7.0999999999999994E-2</v>
      </c>
      <c r="G831" s="11">
        <v>16</v>
      </c>
      <c r="H831" s="11">
        <v>24</v>
      </c>
      <c r="I831" s="11">
        <v>0.99375999999999998</v>
      </c>
      <c r="J831" s="11">
        <v>3.56</v>
      </c>
      <c r="K831" s="11">
        <v>0.77</v>
      </c>
      <c r="L831" s="11">
        <v>11.1</v>
      </c>
      <c r="M831" s="64">
        <v>6</v>
      </c>
    </row>
    <row r="832" spans="1:13" hidden="1" x14ac:dyDescent="0.25">
      <c r="A832" s="63">
        <v>831</v>
      </c>
      <c r="B832" s="11">
        <v>7.5</v>
      </c>
      <c r="C832" s="11">
        <v>0.68500000000000005</v>
      </c>
      <c r="D832" s="11">
        <v>7.0000000000000007E-2</v>
      </c>
      <c r="E832" s="11">
        <v>2.5</v>
      </c>
      <c r="F832" s="11">
        <v>5.7999999999999899E-2</v>
      </c>
      <c r="G832" s="11">
        <v>5</v>
      </c>
      <c r="H832" s="11">
        <v>9</v>
      </c>
      <c r="I832" s="11">
        <v>0.99631999999999998</v>
      </c>
      <c r="J832" s="11">
        <v>3.38</v>
      </c>
      <c r="K832" s="11">
        <v>0.55000000000000004</v>
      </c>
      <c r="L832" s="11">
        <v>10.9</v>
      </c>
      <c r="M832" s="64">
        <v>4</v>
      </c>
    </row>
    <row r="833" spans="1:13" x14ac:dyDescent="0.25">
      <c r="A833" s="63">
        <v>832</v>
      </c>
      <c r="B833" s="11">
        <v>5.9</v>
      </c>
      <c r="C833" s="11">
        <v>0.61</v>
      </c>
      <c r="D833" s="11">
        <v>0.08</v>
      </c>
      <c r="E833" s="11">
        <v>2.1</v>
      </c>
      <c r="F833" s="11">
        <v>7.0999999999999994E-2</v>
      </c>
      <c r="G833" s="11">
        <v>16</v>
      </c>
      <c r="H833" s="11">
        <v>24</v>
      </c>
      <c r="I833" s="11">
        <v>0.99375999999999998</v>
      </c>
      <c r="J833" s="11">
        <v>3.56</v>
      </c>
      <c r="K833" s="11">
        <v>0.77</v>
      </c>
      <c r="L833" s="11">
        <v>11.1</v>
      </c>
      <c r="M833" s="64">
        <v>6</v>
      </c>
    </row>
    <row r="834" spans="1:13" hidden="1" x14ac:dyDescent="0.25">
      <c r="A834" s="63">
        <v>833</v>
      </c>
      <c r="B834" s="11">
        <v>10.4</v>
      </c>
      <c r="C834" s="11">
        <v>0.44</v>
      </c>
      <c r="D834" s="11">
        <v>0.42</v>
      </c>
      <c r="E834" s="11">
        <v>1.5</v>
      </c>
      <c r="F834" s="11">
        <v>0.14499999999999999</v>
      </c>
      <c r="G834" s="11">
        <v>34</v>
      </c>
      <c r="H834" s="11">
        <v>48</v>
      </c>
      <c r="I834" s="11">
        <v>0.99831999999999999</v>
      </c>
      <c r="J834" s="11">
        <v>3.38</v>
      </c>
      <c r="K834" s="11">
        <v>0.86</v>
      </c>
      <c r="L834" s="11">
        <v>9.9</v>
      </c>
      <c r="M834" s="64">
        <v>3</v>
      </c>
    </row>
    <row r="835" spans="1:13" hidden="1" x14ac:dyDescent="0.25">
      <c r="A835" s="63">
        <v>834</v>
      </c>
      <c r="B835" s="11">
        <v>11.6</v>
      </c>
      <c r="C835" s="11">
        <v>0.47</v>
      </c>
      <c r="D835" s="11">
        <v>0.44</v>
      </c>
      <c r="E835" s="11">
        <v>1.6</v>
      </c>
      <c r="F835" s="11">
        <v>0.14699999999999999</v>
      </c>
      <c r="G835" s="11">
        <v>36</v>
      </c>
      <c r="H835" s="11">
        <v>51</v>
      </c>
      <c r="I835" s="11">
        <v>0.99836000000000003</v>
      </c>
      <c r="J835" s="11">
        <v>3.38</v>
      </c>
      <c r="K835" s="11">
        <v>0.86</v>
      </c>
      <c r="L835" s="11">
        <v>9.9</v>
      </c>
      <c r="M835" s="64">
        <v>4</v>
      </c>
    </row>
    <row r="836" spans="1:13" hidden="1" x14ac:dyDescent="0.25">
      <c r="A836" s="63">
        <v>835</v>
      </c>
      <c r="B836" s="11">
        <v>8.8000000000000007</v>
      </c>
      <c r="C836" s="11">
        <v>0.68500000000000005</v>
      </c>
      <c r="D836" s="11">
        <v>0.26</v>
      </c>
      <c r="E836" s="11">
        <v>1.6</v>
      </c>
      <c r="F836" s="11">
        <v>8.7999999999999995E-2</v>
      </c>
      <c r="G836" s="11">
        <v>16</v>
      </c>
      <c r="H836" s="11">
        <v>23</v>
      </c>
      <c r="I836" s="11">
        <v>0.99693999999999905</v>
      </c>
      <c r="J836" s="11">
        <v>3.32</v>
      </c>
      <c r="K836" s="11">
        <v>0.47</v>
      </c>
      <c r="L836" s="11">
        <v>9.4</v>
      </c>
      <c r="M836" s="64">
        <v>5</v>
      </c>
    </row>
    <row r="837" spans="1:13" hidden="1" x14ac:dyDescent="0.25">
      <c r="A837" s="63">
        <v>836</v>
      </c>
      <c r="B837" s="11">
        <v>7.6</v>
      </c>
      <c r="C837" s="11">
        <v>0.66500000000000004</v>
      </c>
      <c r="D837" s="11">
        <v>0.1</v>
      </c>
      <c r="E837" s="11">
        <v>1.5</v>
      </c>
      <c r="F837" s="11">
        <v>6.6000000000000003E-2</v>
      </c>
      <c r="G837" s="11">
        <v>27</v>
      </c>
      <c r="H837" s="11">
        <v>55</v>
      </c>
      <c r="I837" s="11">
        <v>0.99655000000000005</v>
      </c>
      <c r="J837" s="11">
        <v>3.39</v>
      </c>
      <c r="K837" s="11">
        <v>0.51</v>
      </c>
      <c r="L837" s="11">
        <v>9.3000000000000007</v>
      </c>
      <c r="M837" s="64">
        <v>5</v>
      </c>
    </row>
    <row r="838" spans="1:13" x14ac:dyDescent="0.25">
      <c r="A838" s="63">
        <v>837</v>
      </c>
      <c r="B838" s="11">
        <v>6.7</v>
      </c>
      <c r="C838" s="11">
        <v>0.28000000000000003</v>
      </c>
      <c r="D838" s="11">
        <v>0.28000000000000003</v>
      </c>
      <c r="E838" s="11">
        <v>2.4</v>
      </c>
      <c r="F838" s="11">
        <v>1.2E-2</v>
      </c>
      <c r="G838" s="11">
        <v>36</v>
      </c>
      <c r="H838" s="11">
        <v>100</v>
      </c>
      <c r="I838" s="11">
        <v>0.99063999999999997</v>
      </c>
      <c r="J838" s="11">
        <v>3.26</v>
      </c>
      <c r="K838" s="11">
        <v>0.39</v>
      </c>
      <c r="L838" s="11">
        <v>11.7</v>
      </c>
      <c r="M838" s="64">
        <v>7</v>
      </c>
    </row>
    <row r="839" spans="1:13" x14ac:dyDescent="0.25">
      <c r="A839" s="63">
        <v>838</v>
      </c>
      <c r="B839" s="11">
        <v>6.7</v>
      </c>
      <c r="C839" s="11">
        <v>0.28000000000000003</v>
      </c>
      <c r="D839" s="11">
        <v>0.28000000000000003</v>
      </c>
      <c r="E839" s="11">
        <v>2.4</v>
      </c>
      <c r="F839" s="11">
        <v>1.2E-2</v>
      </c>
      <c r="G839" s="11">
        <v>36</v>
      </c>
      <c r="H839" s="11">
        <v>100</v>
      </c>
      <c r="I839" s="11">
        <v>0.99063999999999997</v>
      </c>
      <c r="J839" s="11">
        <v>3.26</v>
      </c>
      <c r="K839" s="11">
        <v>0.39</v>
      </c>
      <c r="L839" s="11">
        <v>11.7</v>
      </c>
      <c r="M839" s="64">
        <v>7</v>
      </c>
    </row>
    <row r="840" spans="1:13" x14ac:dyDescent="0.25">
      <c r="A840" s="63">
        <v>839</v>
      </c>
      <c r="B840" s="11">
        <v>10.1</v>
      </c>
      <c r="C840" s="11">
        <v>0.31</v>
      </c>
      <c r="D840" s="11">
        <v>0.35</v>
      </c>
      <c r="E840" s="11">
        <v>1.6</v>
      </c>
      <c r="F840" s="11">
        <v>7.4999999999999997E-2</v>
      </c>
      <c r="G840" s="11">
        <v>9</v>
      </c>
      <c r="H840" s="11">
        <v>28</v>
      </c>
      <c r="I840" s="11">
        <v>0.99672000000000005</v>
      </c>
      <c r="J840" s="11">
        <v>3.24</v>
      </c>
      <c r="K840" s="11">
        <v>0.83</v>
      </c>
      <c r="L840" s="11">
        <v>11.2</v>
      </c>
      <c r="M840" s="64">
        <v>7</v>
      </c>
    </row>
    <row r="841" spans="1:13" hidden="1" x14ac:dyDescent="0.25">
      <c r="A841" s="63">
        <v>840</v>
      </c>
      <c r="B841" s="11">
        <v>6</v>
      </c>
      <c r="C841" s="11">
        <v>0.5</v>
      </c>
      <c r="D841" s="11">
        <v>0.04</v>
      </c>
      <c r="E841" s="11">
        <v>2.2000000000000002</v>
      </c>
      <c r="F841" s="11">
        <v>9.1999999999999998E-2</v>
      </c>
      <c r="G841" s="11">
        <v>13</v>
      </c>
      <c r="H841" s="11">
        <v>26</v>
      </c>
      <c r="I841" s="11">
        <v>0.99646999999999997</v>
      </c>
      <c r="J841" s="11">
        <v>3.46</v>
      </c>
      <c r="K841" s="11">
        <v>0.47</v>
      </c>
      <c r="L841" s="11">
        <v>10</v>
      </c>
      <c r="M841" s="64">
        <v>5</v>
      </c>
    </row>
    <row r="842" spans="1:13" x14ac:dyDescent="0.25">
      <c r="A842" s="63">
        <v>841</v>
      </c>
      <c r="B842" s="11">
        <v>11.1</v>
      </c>
      <c r="C842" s="11">
        <v>0.42</v>
      </c>
      <c r="D842" s="11">
        <v>0.47</v>
      </c>
      <c r="E842" s="11">
        <v>2.65</v>
      </c>
      <c r="F842" s="11">
        <v>8.5000000000000006E-2</v>
      </c>
      <c r="G842" s="11">
        <v>9</v>
      </c>
      <c r="H842" s="11">
        <v>34</v>
      </c>
      <c r="I842" s="11">
        <v>0.99736000000000002</v>
      </c>
      <c r="J842" s="11">
        <v>3.24</v>
      </c>
      <c r="K842" s="11">
        <v>0.77</v>
      </c>
      <c r="L842" s="11">
        <v>12.1</v>
      </c>
      <c r="M842" s="64">
        <v>7</v>
      </c>
    </row>
    <row r="843" spans="1:13" hidden="1" x14ac:dyDescent="0.25">
      <c r="A843" s="63">
        <v>842</v>
      </c>
      <c r="B843" s="11">
        <v>6.6</v>
      </c>
      <c r="C843" s="11">
        <v>0.66</v>
      </c>
      <c r="D843" s="11">
        <v>0</v>
      </c>
      <c r="E843" s="11">
        <v>3</v>
      </c>
      <c r="F843" s="11">
        <v>0.115</v>
      </c>
      <c r="G843" s="11">
        <v>21</v>
      </c>
      <c r="H843" s="11">
        <v>31</v>
      </c>
      <c r="I843" s="11">
        <v>0.99629000000000001</v>
      </c>
      <c r="J843" s="11">
        <v>3.45</v>
      </c>
      <c r="K843" s="11">
        <v>0.63</v>
      </c>
      <c r="L843" s="11">
        <v>10.3</v>
      </c>
      <c r="M843" s="64">
        <v>5</v>
      </c>
    </row>
    <row r="844" spans="1:13" x14ac:dyDescent="0.25">
      <c r="A844" s="63">
        <v>843</v>
      </c>
      <c r="B844" s="11">
        <v>10.6</v>
      </c>
      <c r="C844" s="11">
        <v>0.5</v>
      </c>
      <c r="D844" s="11">
        <v>0.45</v>
      </c>
      <c r="E844" s="11">
        <v>2.6</v>
      </c>
      <c r="F844" s="11">
        <v>0.11899999999999999</v>
      </c>
      <c r="G844" s="11">
        <v>34</v>
      </c>
      <c r="H844" s="11">
        <v>68</v>
      </c>
      <c r="I844" s="11">
        <v>0.99707999999999997</v>
      </c>
      <c r="J844" s="11">
        <v>3.23</v>
      </c>
      <c r="K844" s="11">
        <v>0.72</v>
      </c>
      <c r="L844" s="11">
        <v>10.9</v>
      </c>
      <c r="M844" s="64">
        <v>6</v>
      </c>
    </row>
    <row r="845" spans="1:13" hidden="1" x14ac:dyDescent="0.25">
      <c r="A845" s="63">
        <v>844</v>
      </c>
      <c r="B845" s="11">
        <v>7.1</v>
      </c>
      <c r="C845" s="11">
        <v>0.68500000000000005</v>
      </c>
      <c r="D845" s="11">
        <v>0.35</v>
      </c>
      <c r="E845" s="11">
        <v>2</v>
      </c>
      <c r="F845" s="11">
        <v>8.7999999999999995E-2</v>
      </c>
      <c r="G845" s="11">
        <v>9</v>
      </c>
      <c r="H845" s="11">
        <v>92</v>
      </c>
      <c r="I845" s="11">
        <v>0.99629999999999996</v>
      </c>
      <c r="J845" s="11">
        <v>3.28</v>
      </c>
      <c r="K845" s="11">
        <v>0.62</v>
      </c>
      <c r="L845" s="11">
        <v>9.4</v>
      </c>
      <c r="M845" s="64">
        <v>5</v>
      </c>
    </row>
    <row r="846" spans="1:13" x14ac:dyDescent="0.25">
      <c r="A846" s="63">
        <v>845</v>
      </c>
      <c r="B846" s="11">
        <v>9.9</v>
      </c>
      <c r="C846" s="11">
        <v>0.25</v>
      </c>
      <c r="D846" s="11">
        <v>0.46</v>
      </c>
      <c r="E846" s="11">
        <v>1.7</v>
      </c>
      <c r="F846" s="11">
        <v>6.2E-2</v>
      </c>
      <c r="G846" s="11">
        <v>26</v>
      </c>
      <c r="H846" s="11">
        <v>42</v>
      </c>
      <c r="I846" s="11">
        <v>0.99590000000000001</v>
      </c>
      <c r="J846" s="11">
        <v>3.18</v>
      </c>
      <c r="K846" s="11">
        <v>0.83</v>
      </c>
      <c r="L846" s="11">
        <v>10.6</v>
      </c>
      <c r="M846" s="64">
        <v>6</v>
      </c>
    </row>
    <row r="847" spans="1:13" hidden="1" x14ac:dyDescent="0.25">
      <c r="A847" s="63">
        <v>846</v>
      </c>
      <c r="B847" s="11">
        <v>6.4</v>
      </c>
      <c r="C847" s="11">
        <v>0.64</v>
      </c>
      <c r="D847" s="11">
        <v>0.21</v>
      </c>
      <c r="E847" s="11">
        <v>1.8</v>
      </c>
      <c r="F847" s="11">
        <v>8.1000000000000003E-2</v>
      </c>
      <c r="G847" s="11">
        <v>14</v>
      </c>
      <c r="H847" s="11">
        <v>31</v>
      </c>
      <c r="I847" s="11">
        <v>0.99688999999999905</v>
      </c>
      <c r="J847" s="11">
        <v>3.59</v>
      </c>
      <c r="K847" s="11">
        <v>0.66</v>
      </c>
      <c r="L847" s="11">
        <v>9.8000000000000007</v>
      </c>
      <c r="M847" s="64">
        <v>5</v>
      </c>
    </row>
    <row r="848" spans="1:13" hidden="1" x14ac:dyDescent="0.25">
      <c r="A848" s="63">
        <v>847</v>
      </c>
      <c r="B848" s="11">
        <v>6.4</v>
      </c>
      <c r="C848" s="11">
        <v>0.64</v>
      </c>
      <c r="D848" s="11">
        <v>0.21</v>
      </c>
      <c r="E848" s="11">
        <v>1.8</v>
      </c>
      <c r="F848" s="11">
        <v>8.1000000000000003E-2</v>
      </c>
      <c r="G848" s="11">
        <v>14</v>
      </c>
      <c r="H848" s="11">
        <v>31</v>
      </c>
      <c r="I848" s="11">
        <v>0.99688999999999905</v>
      </c>
      <c r="J848" s="11">
        <v>3.59</v>
      </c>
      <c r="K848" s="11">
        <v>0.66</v>
      </c>
      <c r="L848" s="11">
        <v>9.8000000000000007</v>
      </c>
      <c r="M848" s="64">
        <v>5</v>
      </c>
    </row>
    <row r="849" spans="1:13" x14ac:dyDescent="0.25">
      <c r="A849" s="63">
        <v>848</v>
      </c>
      <c r="B849" s="11">
        <v>7.4</v>
      </c>
      <c r="C849" s="11">
        <v>0.68</v>
      </c>
      <c r="D849" s="11">
        <v>0.16</v>
      </c>
      <c r="E849" s="11">
        <v>1.8</v>
      </c>
      <c r="F849" s="11">
        <v>7.8E-2</v>
      </c>
      <c r="G849" s="11">
        <v>12</v>
      </c>
      <c r="H849" s="11">
        <v>39</v>
      </c>
      <c r="I849" s="11">
        <v>0.99770000000000003</v>
      </c>
      <c r="J849" s="11">
        <v>3.5</v>
      </c>
      <c r="K849" s="11">
        <v>0.7</v>
      </c>
      <c r="L849" s="11">
        <v>9.9</v>
      </c>
      <c r="M849" s="64">
        <v>6</v>
      </c>
    </row>
    <row r="850" spans="1:13" hidden="1" x14ac:dyDescent="0.25">
      <c r="A850" s="63">
        <v>849</v>
      </c>
      <c r="B850" s="11">
        <v>6.4</v>
      </c>
      <c r="C850" s="11">
        <v>0.64</v>
      </c>
      <c r="D850" s="11">
        <v>0.21</v>
      </c>
      <c r="E850" s="11">
        <v>1.8</v>
      </c>
      <c r="F850" s="11">
        <v>8.1000000000000003E-2</v>
      </c>
      <c r="G850" s="11">
        <v>14</v>
      </c>
      <c r="H850" s="11">
        <v>31</v>
      </c>
      <c r="I850" s="11">
        <v>0.99688999999999905</v>
      </c>
      <c r="J850" s="11">
        <v>3.59</v>
      </c>
      <c r="K850" s="11">
        <v>0.66</v>
      </c>
      <c r="L850" s="11">
        <v>9.8000000000000007</v>
      </c>
      <c r="M850" s="64">
        <v>5</v>
      </c>
    </row>
    <row r="851" spans="1:13" hidden="1" x14ac:dyDescent="0.25">
      <c r="A851" s="63">
        <v>850</v>
      </c>
      <c r="B851" s="11">
        <v>6.4</v>
      </c>
      <c r="C851" s="11">
        <v>0.63</v>
      </c>
      <c r="D851" s="11">
        <v>0.21</v>
      </c>
      <c r="E851" s="11">
        <v>1.6</v>
      </c>
      <c r="F851" s="11">
        <v>0.08</v>
      </c>
      <c r="G851" s="11">
        <v>12</v>
      </c>
      <c r="H851" s="11">
        <v>32</v>
      </c>
      <c r="I851" s="11">
        <v>0.99688999999999905</v>
      </c>
      <c r="J851" s="11">
        <v>3.58</v>
      </c>
      <c r="K851" s="11">
        <v>0.66</v>
      </c>
      <c r="L851" s="11">
        <v>9.8000000000000007</v>
      </c>
      <c r="M851" s="64">
        <v>5</v>
      </c>
    </row>
    <row r="852" spans="1:13" hidden="1" x14ac:dyDescent="0.25">
      <c r="A852" s="63">
        <v>851</v>
      </c>
      <c r="B852" s="11">
        <v>9.3000000000000007</v>
      </c>
      <c r="C852" s="11">
        <v>0.43</v>
      </c>
      <c r="D852" s="11">
        <v>0.44</v>
      </c>
      <c r="E852" s="11">
        <v>1.9</v>
      </c>
      <c r="F852" s="11">
        <v>8.5000000000000006E-2</v>
      </c>
      <c r="G852" s="11">
        <v>9</v>
      </c>
      <c r="H852" s="11">
        <v>22</v>
      </c>
      <c r="I852" s="11">
        <v>0.99707999999999997</v>
      </c>
      <c r="J852" s="11">
        <v>3.28</v>
      </c>
      <c r="K852" s="11">
        <v>0.55000000000000004</v>
      </c>
      <c r="L852" s="11">
        <v>9.5</v>
      </c>
      <c r="M852" s="64">
        <v>5</v>
      </c>
    </row>
    <row r="853" spans="1:13" hidden="1" x14ac:dyDescent="0.25">
      <c r="A853" s="63">
        <v>852</v>
      </c>
      <c r="B853" s="11">
        <v>9.3000000000000007</v>
      </c>
      <c r="C853" s="11">
        <v>0.43</v>
      </c>
      <c r="D853" s="11">
        <v>0.44</v>
      </c>
      <c r="E853" s="11">
        <v>1.9</v>
      </c>
      <c r="F853" s="11">
        <v>8.5000000000000006E-2</v>
      </c>
      <c r="G853" s="11">
        <v>9</v>
      </c>
      <c r="H853" s="11">
        <v>22</v>
      </c>
      <c r="I853" s="11">
        <v>0.99707999999999997</v>
      </c>
      <c r="J853" s="11">
        <v>3.28</v>
      </c>
      <c r="K853" s="11">
        <v>0.55000000000000004</v>
      </c>
      <c r="L853" s="11">
        <v>9.5</v>
      </c>
      <c r="M853" s="64">
        <v>5</v>
      </c>
    </row>
    <row r="854" spans="1:13" hidden="1" x14ac:dyDescent="0.25">
      <c r="A854" s="63">
        <v>853</v>
      </c>
      <c r="B854" s="11">
        <v>8</v>
      </c>
      <c r="C854" s="11">
        <v>0.42</v>
      </c>
      <c r="D854" s="11">
        <v>0.32</v>
      </c>
      <c r="E854" s="11">
        <v>2.5</v>
      </c>
      <c r="F854" s="11">
        <v>0.08</v>
      </c>
      <c r="G854" s="11">
        <v>26</v>
      </c>
      <c r="H854" s="11">
        <v>122</v>
      </c>
      <c r="I854" s="11">
        <v>0.99800999999999995</v>
      </c>
      <c r="J854" s="11">
        <v>3.22</v>
      </c>
      <c r="K854" s="11">
        <v>1.07</v>
      </c>
      <c r="L854" s="11">
        <v>9.6999999999999993</v>
      </c>
      <c r="M854" s="64">
        <v>5</v>
      </c>
    </row>
    <row r="855" spans="1:13" x14ac:dyDescent="0.25">
      <c r="A855" s="63">
        <v>854</v>
      </c>
      <c r="B855" s="11">
        <v>9.3000000000000007</v>
      </c>
      <c r="C855" s="11">
        <v>0.36</v>
      </c>
      <c r="D855" s="11">
        <v>0.39</v>
      </c>
      <c r="E855" s="11">
        <v>1.5</v>
      </c>
      <c r="F855" s="11">
        <v>0.08</v>
      </c>
      <c r="G855" s="11">
        <v>41</v>
      </c>
      <c r="H855" s="11">
        <v>55</v>
      </c>
      <c r="I855" s="11">
        <v>0.99651999999999996</v>
      </c>
      <c r="J855" s="11">
        <v>3.47</v>
      </c>
      <c r="K855" s="11">
        <v>0.73</v>
      </c>
      <c r="L855" s="11">
        <v>10.9</v>
      </c>
      <c r="M855" s="64">
        <v>6</v>
      </c>
    </row>
    <row r="856" spans="1:13" x14ac:dyDescent="0.25">
      <c r="A856" s="63">
        <v>855</v>
      </c>
      <c r="B856" s="11">
        <v>9.3000000000000007</v>
      </c>
      <c r="C856" s="11">
        <v>0.36</v>
      </c>
      <c r="D856" s="11">
        <v>0.39</v>
      </c>
      <c r="E856" s="11">
        <v>1.5</v>
      </c>
      <c r="F856" s="11">
        <v>0.08</v>
      </c>
      <c r="G856" s="11">
        <v>41</v>
      </c>
      <c r="H856" s="11">
        <v>55</v>
      </c>
      <c r="I856" s="11">
        <v>0.99651999999999996</v>
      </c>
      <c r="J856" s="11">
        <v>3.47</v>
      </c>
      <c r="K856" s="11">
        <v>0.73</v>
      </c>
      <c r="L856" s="11">
        <v>10.9</v>
      </c>
      <c r="M856" s="64">
        <v>6</v>
      </c>
    </row>
    <row r="857" spans="1:13" x14ac:dyDescent="0.25">
      <c r="A857" s="63">
        <v>856</v>
      </c>
      <c r="B857" s="11">
        <v>7.6</v>
      </c>
      <c r="C857" s="11">
        <v>0.73499999999999999</v>
      </c>
      <c r="D857" s="11">
        <v>0.02</v>
      </c>
      <c r="E857" s="11">
        <v>2.5</v>
      </c>
      <c r="F857" s="11">
        <v>7.0999999999999994E-2</v>
      </c>
      <c r="G857" s="11">
        <v>10</v>
      </c>
      <c r="H857" s="11">
        <v>14</v>
      </c>
      <c r="I857" s="11">
        <v>0.99537999999999904</v>
      </c>
      <c r="J857" s="11">
        <v>3.51</v>
      </c>
      <c r="K857" s="11">
        <v>0.71</v>
      </c>
      <c r="L857" s="11">
        <v>11.7</v>
      </c>
      <c r="M857" s="64">
        <v>7</v>
      </c>
    </row>
    <row r="858" spans="1:13" x14ac:dyDescent="0.25">
      <c r="A858" s="63">
        <v>857</v>
      </c>
      <c r="B858" s="11">
        <v>9.3000000000000007</v>
      </c>
      <c r="C858" s="11">
        <v>0.36</v>
      </c>
      <c r="D858" s="11">
        <v>0.39</v>
      </c>
      <c r="E858" s="11">
        <v>1.5</v>
      </c>
      <c r="F858" s="11">
        <v>0.08</v>
      </c>
      <c r="G858" s="11">
        <v>41</v>
      </c>
      <c r="H858" s="11">
        <v>55</v>
      </c>
      <c r="I858" s="11">
        <v>0.99651999999999996</v>
      </c>
      <c r="J858" s="11">
        <v>3.47</v>
      </c>
      <c r="K858" s="11">
        <v>0.73</v>
      </c>
      <c r="L858" s="11">
        <v>10.9</v>
      </c>
      <c r="M858" s="64">
        <v>6</v>
      </c>
    </row>
    <row r="859" spans="1:13" x14ac:dyDescent="0.25">
      <c r="A859" s="63">
        <v>858</v>
      </c>
      <c r="B859" s="11">
        <v>8.1999999999999993</v>
      </c>
      <c r="C859" s="11">
        <v>0.26</v>
      </c>
      <c r="D859" s="11">
        <v>0.34</v>
      </c>
      <c r="E859" s="11">
        <v>2.5</v>
      </c>
      <c r="F859" s="11">
        <v>7.2999999999999995E-2</v>
      </c>
      <c r="G859" s="11">
        <v>16</v>
      </c>
      <c r="H859" s="11">
        <v>47</v>
      </c>
      <c r="I859" s="11">
        <v>0.99593999999999905</v>
      </c>
      <c r="J859" s="11">
        <v>3.4</v>
      </c>
      <c r="K859" s="11">
        <v>0.78</v>
      </c>
      <c r="L859" s="11">
        <v>11.3</v>
      </c>
      <c r="M859" s="64">
        <v>7</v>
      </c>
    </row>
    <row r="860" spans="1:13" x14ac:dyDescent="0.25">
      <c r="A860" s="63">
        <v>859</v>
      </c>
      <c r="B860" s="11">
        <v>11.7</v>
      </c>
      <c r="C860" s="11">
        <v>0.28000000000000003</v>
      </c>
      <c r="D860" s="11">
        <v>0.47</v>
      </c>
      <c r="E860" s="11">
        <v>1.7</v>
      </c>
      <c r="F860" s="11">
        <v>5.3999999999999999E-2</v>
      </c>
      <c r="G860" s="11">
        <v>17</v>
      </c>
      <c r="H860" s="11">
        <v>32</v>
      </c>
      <c r="I860" s="11">
        <v>0.99685999999999997</v>
      </c>
      <c r="J860" s="11">
        <v>3.15</v>
      </c>
      <c r="K860" s="11">
        <v>0.67</v>
      </c>
      <c r="L860" s="11">
        <v>10.6</v>
      </c>
      <c r="M860" s="64">
        <v>7</v>
      </c>
    </row>
    <row r="861" spans="1:13" x14ac:dyDescent="0.25">
      <c r="A861" s="63">
        <v>860</v>
      </c>
      <c r="B861" s="11">
        <v>6.8</v>
      </c>
      <c r="C861" s="11">
        <v>0.56000000000000005</v>
      </c>
      <c r="D861" s="11">
        <v>0.22</v>
      </c>
      <c r="E861" s="11">
        <v>1.8</v>
      </c>
      <c r="F861" s="11">
        <v>7.3999999999999996E-2</v>
      </c>
      <c r="G861" s="11">
        <v>15</v>
      </c>
      <c r="H861" s="11">
        <v>24</v>
      </c>
      <c r="I861" s="11">
        <v>0.99437999999999904</v>
      </c>
      <c r="J861" s="11">
        <v>3.4</v>
      </c>
      <c r="K861" s="11">
        <v>0.82</v>
      </c>
      <c r="L861" s="11">
        <v>11.2</v>
      </c>
      <c r="M861" s="64">
        <v>6</v>
      </c>
    </row>
    <row r="862" spans="1:13" hidden="1" x14ac:dyDescent="0.25">
      <c r="A862" s="63">
        <v>861</v>
      </c>
      <c r="B862" s="11">
        <v>7.2</v>
      </c>
      <c r="C862" s="11">
        <v>0.62</v>
      </c>
      <c r="D862" s="11">
        <v>0.06</v>
      </c>
      <c r="E862" s="11">
        <v>2.7</v>
      </c>
      <c r="F862" s="11">
        <v>7.6999999999999999E-2</v>
      </c>
      <c r="G862" s="11">
        <v>15</v>
      </c>
      <c r="H862" s="11">
        <v>85</v>
      </c>
      <c r="I862" s="11">
        <v>0.99746000000000001</v>
      </c>
      <c r="J862" s="11">
        <v>3.51</v>
      </c>
      <c r="K862" s="11">
        <v>0.54</v>
      </c>
      <c r="L862" s="11">
        <v>9.5</v>
      </c>
      <c r="M862" s="64">
        <v>5</v>
      </c>
    </row>
    <row r="863" spans="1:13" x14ac:dyDescent="0.25">
      <c r="A863" s="63">
        <v>862</v>
      </c>
      <c r="B863" s="11">
        <v>5.8</v>
      </c>
      <c r="C863" s="11">
        <v>1.01</v>
      </c>
      <c r="D863" s="11">
        <v>0.66</v>
      </c>
      <c r="E863" s="11">
        <v>2</v>
      </c>
      <c r="F863" s="11">
        <v>3.9E-2</v>
      </c>
      <c r="G863" s="11">
        <v>15</v>
      </c>
      <c r="H863" s="11">
        <v>88</v>
      </c>
      <c r="I863" s="11">
        <v>0.99356999999999995</v>
      </c>
      <c r="J863" s="11">
        <v>3.66</v>
      </c>
      <c r="K863" s="11">
        <v>0.6</v>
      </c>
      <c r="L863" s="11">
        <v>11.5</v>
      </c>
      <c r="M863" s="64">
        <v>6</v>
      </c>
    </row>
    <row r="864" spans="1:13" hidden="1" x14ac:dyDescent="0.25">
      <c r="A864" s="63">
        <v>863</v>
      </c>
      <c r="B864" s="11">
        <v>7.5</v>
      </c>
      <c r="C864" s="11">
        <v>0.42</v>
      </c>
      <c r="D864" s="11">
        <v>0.32</v>
      </c>
      <c r="E864" s="11">
        <v>2.7</v>
      </c>
      <c r="F864" s="11">
        <v>6.7000000000000004E-2</v>
      </c>
      <c r="G864" s="11">
        <v>7</v>
      </c>
      <c r="H864" s="11">
        <v>25</v>
      </c>
      <c r="I864" s="11">
        <v>0.99627999999999906</v>
      </c>
      <c r="J864" s="11">
        <v>3.24</v>
      </c>
      <c r="K864" s="11">
        <v>0.44</v>
      </c>
      <c r="L864" s="11">
        <v>10.4</v>
      </c>
      <c r="M864" s="64">
        <v>5</v>
      </c>
    </row>
    <row r="865" spans="1:13" hidden="1" x14ac:dyDescent="0.25">
      <c r="A865" s="63">
        <v>864</v>
      </c>
      <c r="B865" s="11">
        <v>7.2</v>
      </c>
      <c r="C865" s="11">
        <v>0.62</v>
      </c>
      <c r="D865" s="11">
        <v>0.06</v>
      </c>
      <c r="E865" s="11">
        <v>2.5</v>
      </c>
      <c r="F865" s="11">
        <v>7.8E-2</v>
      </c>
      <c r="G865" s="11">
        <v>17</v>
      </c>
      <c r="H865" s="11">
        <v>84</v>
      </c>
      <c r="I865" s="11">
        <v>0.99746000000000001</v>
      </c>
      <c r="J865" s="11">
        <v>3.51</v>
      </c>
      <c r="K865" s="11">
        <v>0.53</v>
      </c>
      <c r="L865" s="11">
        <v>9.6999999999999993</v>
      </c>
      <c r="M865" s="64">
        <v>5</v>
      </c>
    </row>
    <row r="866" spans="1:13" hidden="1" x14ac:dyDescent="0.25">
      <c r="A866" s="63">
        <v>865</v>
      </c>
      <c r="B866" s="11">
        <v>7.2</v>
      </c>
      <c r="C866" s="11">
        <v>0.62</v>
      </c>
      <c r="D866" s="11">
        <v>0.06</v>
      </c>
      <c r="E866" s="11">
        <v>2.7</v>
      </c>
      <c r="F866" s="11">
        <v>7.6999999999999999E-2</v>
      </c>
      <c r="G866" s="11">
        <v>15</v>
      </c>
      <c r="H866" s="11">
        <v>85</v>
      </c>
      <c r="I866" s="11">
        <v>0.99746000000000001</v>
      </c>
      <c r="J866" s="11">
        <v>3.51</v>
      </c>
      <c r="K866" s="11">
        <v>0.54</v>
      </c>
      <c r="L866" s="11">
        <v>9.5</v>
      </c>
      <c r="M866" s="64">
        <v>5</v>
      </c>
    </row>
    <row r="867" spans="1:13" hidden="1" x14ac:dyDescent="0.25">
      <c r="A867" s="63">
        <v>866</v>
      </c>
      <c r="B867" s="11">
        <v>7.2</v>
      </c>
      <c r="C867" s="11">
        <v>0.63500000000000001</v>
      </c>
      <c r="D867" s="11">
        <v>7.0000000000000007E-2</v>
      </c>
      <c r="E867" s="11">
        <v>2.6</v>
      </c>
      <c r="F867" s="11">
        <v>7.6999999999999999E-2</v>
      </c>
      <c r="G867" s="11">
        <v>16</v>
      </c>
      <c r="H867" s="11">
        <v>86</v>
      </c>
      <c r="I867" s="11">
        <v>0.99747999999999903</v>
      </c>
      <c r="J867" s="11">
        <v>3.51</v>
      </c>
      <c r="K867" s="11">
        <v>0.54</v>
      </c>
      <c r="L867" s="11">
        <v>9.6999999999999993</v>
      </c>
      <c r="M867" s="64">
        <v>5</v>
      </c>
    </row>
    <row r="868" spans="1:13" x14ac:dyDescent="0.25">
      <c r="A868" s="63">
        <v>867</v>
      </c>
      <c r="B868" s="11">
        <v>6.8</v>
      </c>
      <c r="C868" s="11">
        <v>0.49</v>
      </c>
      <c r="D868" s="11">
        <v>0.22</v>
      </c>
      <c r="E868" s="11">
        <v>2.2999999999999998</v>
      </c>
      <c r="F868" s="11">
        <v>7.0999999999999994E-2</v>
      </c>
      <c r="G868" s="11">
        <v>13</v>
      </c>
      <c r="H868" s="11">
        <v>24</v>
      </c>
      <c r="I868" s="11">
        <v>0.99437999999999904</v>
      </c>
      <c r="J868" s="11">
        <v>3.41</v>
      </c>
      <c r="K868" s="11">
        <v>0.83</v>
      </c>
      <c r="L868" s="11">
        <v>11.3</v>
      </c>
      <c r="M868" s="64">
        <v>6</v>
      </c>
    </row>
    <row r="869" spans="1:13" x14ac:dyDescent="0.25">
      <c r="A869" s="63">
        <v>868</v>
      </c>
      <c r="B869" s="11">
        <v>6.9</v>
      </c>
      <c r="C869" s="11">
        <v>0.51</v>
      </c>
      <c r="D869" s="11">
        <v>0.23</v>
      </c>
      <c r="E869" s="11">
        <v>2</v>
      </c>
      <c r="F869" s="11">
        <v>7.1999999999999995E-2</v>
      </c>
      <c r="G869" s="11">
        <v>13</v>
      </c>
      <c r="H869" s="11">
        <v>22</v>
      </c>
      <c r="I869" s="11">
        <v>0.99437999999999904</v>
      </c>
      <c r="J869" s="11">
        <v>3.4</v>
      </c>
      <c r="K869" s="11">
        <v>0.84</v>
      </c>
      <c r="L869" s="11">
        <v>11.2</v>
      </c>
      <c r="M869" s="64">
        <v>6</v>
      </c>
    </row>
    <row r="870" spans="1:13" x14ac:dyDescent="0.25">
      <c r="A870" s="63">
        <v>869</v>
      </c>
      <c r="B870" s="11">
        <v>6.8</v>
      </c>
      <c r="C870" s="11">
        <v>0.56000000000000005</v>
      </c>
      <c r="D870" s="11">
        <v>0.22</v>
      </c>
      <c r="E870" s="11">
        <v>1.8</v>
      </c>
      <c r="F870" s="11">
        <v>7.3999999999999996E-2</v>
      </c>
      <c r="G870" s="11">
        <v>15</v>
      </c>
      <c r="H870" s="11">
        <v>24</v>
      </c>
      <c r="I870" s="11">
        <v>0.99437999999999904</v>
      </c>
      <c r="J870" s="11">
        <v>3.4</v>
      </c>
      <c r="K870" s="11">
        <v>0.82</v>
      </c>
      <c r="L870" s="11">
        <v>11.2</v>
      </c>
      <c r="M870" s="64">
        <v>6</v>
      </c>
    </row>
    <row r="871" spans="1:13" x14ac:dyDescent="0.25">
      <c r="A871" s="63">
        <v>870</v>
      </c>
      <c r="B871" s="11">
        <v>7.6</v>
      </c>
      <c r="C871" s="11">
        <v>0.63</v>
      </c>
      <c r="D871" s="11">
        <v>0.03</v>
      </c>
      <c r="E871" s="11">
        <v>2</v>
      </c>
      <c r="F871" s="11">
        <v>0.08</v>
      </c>
      <c r="G871" s="11">
        <v>27</v>
      </c>
      <c r="H871" s="11">
        <v>43</v>
      </c>
      <c r="I871" s="11">
        <v>0.995779999999999</v>
      </c>
      <c r="J871" s="11">
        <v>3.44</v>
      </c>
      <c r="K871" s="11">
        <v>0.64</v>
      </c>
      <c r="L871" s="11">
        <v>10.9</v>
      </c>
      <c r="M871" s="64">
        <v>6</v>
      </c>
    </row>
    <row r="872" spans="1:13" x14ac:dyDescent="0.25">
      <c r="A872" s="63">
        <v>871</v>
      </c>
      <c r="B872" s="11">
        <v>7.7</v>
      </c>
      <c r="C872" s="11">
        <v>0.71499999999999997</v>
      </c>
      <c r="D872" s="11">
        <v>0.01</v>
      </c>
      <c r="E872" s="11">
        <v>2.1</v>
      </c>
      <c r="F872" s="11">
        <v>6.4000000000000001E-2</v>
      </c>
      <c r="G872" s="11">
        <v>31</v>
      </c>
      <c r="H872" s="11">
        <v>43</v>
      </c>
      <c r="I872" s="11">
        <v>0.99370999999999998</v>
      </c>
      <c r="J872" s="11">
        <v>3.41</v>
      </c>
      <c r="K872" s="11">
        <v>0.56999999999999995</v>
      </c>
      <c r="L872" s="11">
        <v>11.8</v>
      </c>
      <c r="M872" s="64">
        <v>6</v>
      </c>
    </row>
    <row r="873" spans="1:13" hidden="1" x14ac:dyDescent="0.25">
      <c r="A873" s="63">
        <v>872</v>
      </c>
      <c r="B873" s="11">
        <v>6.9</v>
      </c>
      <c r="C873" s="11">
        <v>0.56000000000000005</v>
      </c>
      <c r="D873" s="11">
        <v>0.03</v>
      </c>
      <c r="E873" s="11">
        <v>1.5</v>
      </c>
      <c r="F873" s="11">
        <v>8.5999999999999993E-2</v>
      </c>
      <c r="G873" s="11">
        <v>36</v>
      </c>
      <c r="H873" s="11">
        <v>46</v>
      </c>
      <c r="I873" s="11">
        <v>0.99521999999999999</v>
      </c>
      <c r="J873" s="11">
        <v>3.53</v>
      </c>
      <c r="K873" s="11">
        <v>0.56999999999999995</v>
      </c>
      <c r="L873" s="11">
        <v>10.6</v>
      </c>
      <c r="M873" s="64">
        <v>5</v>
      </c>
    </row>
    <row r="874" spans="1:13" hidden="1" x14ac:dyDescent="0.25">
      <c r="A874" s="63">
        <v>873</v>
      </c>
      <c r="B874" s="11">
        <v>7.3</v>
      </c>
      <c r="C874" s="11">
        <v>0.35</v>
      </c>
      <c r="D874" s="11">
        <v>0.24</v>
      </c>
      <c r="E874" s="11">
        <v>2</v>
      </c>
      <c r="F874" s="11">
        <v>6.7000000000000004E-2</v>
      </c>
      <c r="G874" s="11">
        <v>28</v>
      </c>
      <c r="H874" s="11">
        <v>48</v>
      </c>
      <c r="I874" s="11">
        <v>0.99575999999999998</v>
      </c>
      <c r="J874" s="11">
        <v>3.43</v>
      </c>
      <c r="K874" s="11">
        <v>0.54</v>
      </c>
      <c r="L874" s="11">
        <v>10</v>
      </c>
      <c r="M874" s="64">
        <v>4</v>
      </c>
    </row>
    <row r="875" spans="1:13" x14ac:dyDescent="0.25">
      <c r="A875" s="63">
        <v>874</v>
      </c>
      <c r="B875" s="11">
        <v>9.1</v>
      </c>
      <c r="C875" s="11">
        <v>0.21</v>
      </c>
      <c r="D875" s="11">
        <v>0.37</v>
      </c>
      <c r="E875" s="11">
        <v>1.6</v>
      </c>
      <c r="F875" s="11">
        <v>6.7000000000000004E-2</v>
      </c>
      <c r="G875" s="11">
        <v>6</v>
      </c>
      <c r="H875" s="11">
        <v>10</v>
      </c>
      <c r="I875" s="11">
        <v>0.99551999999999996</v>
      </c>
      <c r="J875" s="11">
        <v>3.23</v>
      </c>
      <c r="K875" s="11">
        <v>0.57999999999999996</v>
      </c>
      <c r="L875" s="11">
        <v>11.1</v>
      </c>
      <c r="M875" s="64">
        <v>7</v>
      </c>
    </row>
    <row r="876" spans="1:13" x14ac:dyDescent="0.25">
      <c r="A876" s="63">
        <v>875</v>
      </c>
      <c r="B876" s="11">
        <v>10.4</v>
      </c>
      <c r="C876" s="11">
        <v>0.38</v>
      </c>
      <c r="D876" s="11">
        <v>0.46</v>
      </c>
      <c r="E876" s="11">
        <v>2.1</v>
      </c>
      <c r="F876" s="11">
        <v>0.104</v>
      </c>
      <c r="G876" s="11">
        <v>6</v>
      </c>
      <c r="H876" s="11">
        <v>10</v>
      </c>
      <c r="I876" s="11">
        <v>0.99663999999999997</v>
      </c>
      <c r="J876" s="11">
        <v>3.12</v>
      </c>
      <c r="K876" s="11">
        <v>0.65</v>
      </c>
      <c r="L876" s="11">
        <v>11.8</v>
      </c>
      <c r="M876" s="64">
        <v>7</v>
      </c>
    </row>
    <row r="877" spans="1:13" x14ac:dyDescent="0.25">
      <c r="A877" s="63">
        <v>876</v>
      </c>
      <c r="B877" s="11">
        <v>8.8000000000000007</v>
      </c>
      <c r="C877" s="11">
        <v>0.31</v>
      </c>
      <c r="D877" s="11">
        <v>0.4</v>
      </c>
      <c r="E877" s="11">
        <v>2.8</v>
      </c>
      <c r="F877" s="11">
        <v>0.109</v>
      </c>
      <c r="G877" s="11">
        <v>7</v>
      </c>
      <c r="H877" s="11">
        <v>16</v>
      </c>
      <c r="I877" s="11">
        <v>0.99613999999999903</v>
      </c>
      <c r="J877" s="11">
        <v>3.31</v>
      </c>
      <c r="K877" s="11">
        <v>0.79</v>
      </c>
      <c r="L877" s="11">
        <v>11.8</v>
      </c>
      <c r="M877" s="64">
        <v>7</v>
      </c>
    </row>
    <row r="878" spans="1:13" hidden="1" x14ac:dyDescent="0.25">
      <c r="A878" s="63">
        <v>877</v>
      </c>
      <c r="B878" s="11">
        <v>7.1</v>
      </c>
      <c r="C878" s="11">
        <v>0.47</v>
      </c>
      <c r="D878" s="11">
        <v>0</v>
      </c>
      <c r="E878" s="11">
        <v>2.2000000000000002</v>
      </c>
      <c r="F878" s="11">
        <v>6.7000000000000004E-2</v>
      </c>
      <c r="G878" s="11">
        <v>7</v>
      </c>
      <c r="H878" s="11">
        <v>14</v>
      </c>
      <c r="I878" s="11">
        <v>0.99517</v>
      </c>
      <c r="J878" s="11">
        <v>3.4</v>
      </c>
      <c r="K878" s="11">
        <v>0.57999999999999996</v>
      </c>
      <c r="L878" s="11">
        <v>10.9</v>
      </c>
      <c r="M878" s="64">
        <v>4</v>
      </c>
    </row>
    <row r="879" spans="1:13" x14ac:dyDescent="0.25">
      <c r="A879" s="63">
        <v>878</v>
      </c>
      <c r="B879" s="11">
        <v>7.7</v>
      </c>
      <c r="C879" s="11">
        <v>0.71499999999999997</v>
      </c>
      <c r="D879" s="11">
        <v>0.01</v>
      </c>
      <c r="E879" s="11">
        <v>2.1</v>
      </c>
      <c r="F879" s="11">
        <v>6.4000000000000001E-2</v>
      </c>
      <c r="G879" s="11">
        <v>31</v>
      </c>
      <c r="H879" s="11">
        <v>43</v>
      </c>
      <c r="I879" s="11">
        <v>0.99370999999999998</v>
      </c>
      <c r="J879" s="11">
        <v>3.41</v>
      </c>
      <c r="K879" s="11">
        <v>0.56999999999999995</v>
      </c>
      <c r="L879" s="11">
        <v>11.8</v>
      </c>
      <c r="M879" s="64">
        <v>6</v>
      </c>
    </row>
    <row r="880" spans="1:13" x14ac:dyDescent="0.25">
      <c r="A880" s="63">
        <v>879</v>
      </c>
      <c r="B880" s="11">
        <v>8.8000000000000007</v>
      </c>
      <c r="C880" s="11">
        <v>0.61</v>
      </c>
      <c r="D880" s="11">
        <v>0.19</v>
      </c>
      <c r="E880" s="11">
        <v>4</v>
      </c>
      <c r="F880" s="11">
        <v>9.4E-2</v>
      </c>
      <c r="G880" s="11">
        <v>30</v>
      </c>
      <c r="H880" s="11">
        <v>69</v>
      </c>
      <c r="I880" s="11">
        <v>0.99787000000000003</v>
      </c>
      <c r="J880" s="11">
        <v>3.22</v>
      </c>
      <c r="K880" s="11">
        <v>0.5</v>
      </c>
      <c r="L880" s="11">
        <v>10</v>
      </c>
      <c r="M880" s="64">
        <v>6</v>
      </c>
    </row>
    <row r="881" spans="1:13" hidden="1" x14ac:dyDescent="0.25">
      <c r="A881" s="63">
        <v>880</v>
      </c>
      <c r="B881" s="11">
        <v>7.2</v>
      </c>
      <c r="C881" s="11">
        <v>0.6</v>
      </c>
      <c r="D881" s="11">
        <v>0.04</v>
      </c>
      <c r="E881" s="11">
        <v>2.5</v>
      </c>
      <c r="F881" s="11">
        <v>7.5999999999999998E-2</v>
      </c>
      <c r="G881" s="11">
        <v>18</v>
      </c>
      <c r="H881" s="11">
        <v>88</v>
      </c>
      <c r="I881" s="11">
        <v>0.99744999999999995</v>
      </c>
      <c r="J881" s="11">
        <v>3.53</v>
      </c>
      <c r="K881" s="11">
        <v>0.55000000000000004</v>
      </c>
      <c r="L881" s="11">
        <v>9.5</v>
      </c>
      <c r="M881" s="64">
        <v>5</v>
      </c>
    </row>
    <row r="882" spans="1:13" hidden="1" x14ac:dyDescent="0.25">
      <c r="A882" s="63">
        <v>881</v>
      </c>
      <c r="B882" s="11">
        <v>9.1999999999999993</v>
      </c>
      <c r="C882" s="11">
        <v>0.56000000000000005</v>
      </c>
      <c r="D882" s="11">
        <v>0.18</v>
      </c>
      <c r="E882" s="11">
        <v>1.6</v>
      </c>
      <c r="F882" s="11">
        <v>7.8E-2</v>
      </c>
      <c r="G882" s="11">
        <v>10</v>
      </c>
      <c r="H882" s="11">
        <v>21</v>
      </c>
      <c r="I882" s="11">
        <v>0.99575999999999998</v>
      </c>
      <c r="J882" s="11">
        <v>3.15</v>
      </c>
      <c r="K882" s="11">
        <v>0.49</v>
      </c>
      <c r="L882" s="11">
        <v>9.9</v>
      </c>
      <c r="M882" s="64">
        <v>5</v>
      </c>
    </row>
    <row r="883" spans="1:13" x14ac:dyDescent="0.25">
      <c r="A883" s="63">
        <v>882</v>
      </c>
      <c r="B883" s="11">
        <v>7.6</v>
      </c>
      <c r="C883" s="11">
        <v>0.71499999999999997</v>
      </c>
      <c r="D883" s="11">
        <v>0</v>
      </c>
      <c r="E883" s="11">
        <v>2.1</v>
      </c>
      <c r="F883" s="11">
        <v>6.8000000000000005E-2</v>
      </c>
      <c r="G883" s="11">
        <v>30</v>
      </c>
      <c r="H883" s="11">
        <v>35</v>
      </c>
      <c r="I883" s="11">
        <v>0.99532999999999905</v>
      </c>
      <c r="J883" s="11">
        <v>3.48</v>
      </c>
      <c r="K883" s="11">
        <v>0.65</v>
      </c>
      <c r="L883" s="11">
        <v>11.4</v>
      </c>
      <c r="M883" s="64">
        <v>6</v>
      </c>
    </row>
    <row r="884" spans="1:13" x14ac:dyDescent="0.25">
      <c r="A884" s="63">
        <v>883</v>
      </c>
      <c r="B884" s="11">
        <v>8.4</v>
      </c>
      <c r="C884" s="11">
        <v>0.31</v>
      </c>
      <c r="D884" s="11">
        <v>0.28999999999999998</v>
      </c>
      <c r="E884" s="11">
        <v>3.1</v>
      </c>
      <c r="F884" s="11">
        <v>0.19399999999999901</v>
      </c>
      <c r="G884" s="11">
        <v>14</v>
      </c>
      <c r="H884" s="11">
        <v>26</v>
      </c>
      <c r="I884" s="11">
        <v>0.99536000000000002</v>
      </c>
      <c r="J884" s="11">
        <v>3.22</v>
      </c>
      <c r="K884" s="11">
        <v>0.78</v>
      </c>
      <c r="L884" s="11">
        <v>12</v>
      </c>
      <c r="M884" s="64">
        <v>6</v>
      </c>
    </row>
    <row r="885" spans="1:13" hidden="1" x14ac:dyDescent="0.25">
      <c r="A885" s="63">
        <v>884</v>
      </c>
      <c r="B885" s="11">
        <v>7.2</v>
      </c>
      <c r="C885" s="11">
        <v>0.6</v>
      </c>
      <c r="D885" s="11">
        <v>0.04</v>
      </c>
      <c r="E885" s="11">
        <v>2.5</v>
      </c>
      <c r="F885" s="11">
        <v>7.5999999999999998E-2</v>
      </c>
      <c r="G885" s="11">
        <v>18</v>
      </c>
      <c r="H885" s="11">
        <v>88</v>
      </c>
      <c r="I885" s="11">
        <v>0.99744999999999995</v>
      </c>
      <c r="J885" s="11">
        <v>3.53</v>
      </c>
      <c r="K885" s="11">
        <v>0.55000000000000004</v>
      </c>
      <c r="L885" s="11">
        <v>9.5</v>
      </c>
      <c r="M885" s="64">
        <v>5</v>
      </c>
    </row>
    <row r="886" spans="1:13" x14ac:dyDescent="0.25">
      <c r="A886" s="63">
        <v>885</v>
      </c>
      <c r="B886" s="11">
        <v>8.8000000000000007</v>
      </c>
      <c r="C886" s="11">
        <v>0.61</v>
      </c>
      <c r="D886" s="11">
        <v>0.19</v>
      </c>
      <c r="E886" s="11">
        <v>4</v>
      </c>
      <c r="F886" s="11">
        <v>9.4E-2</v>
      </c>
      <c r="G886" s="11">
        <v>30</v>
      </c>
      <c r="H886" s="11">
        <v>69</v>
      </c>
      <c r="I886" s="11">
        <v>0.99787000000000003</v>
      </c>
      <c r="J886" s="11">
        <v>3.22</v>
      </c>
      <c r="K886" s="11">
        <v>0.5</v>
      </c>
      <c r="L886" s="11">
        <v>10</v>
      </c>
      <c r="M886" s="64">
        <v>6</v>
      </c>
    </row>
    <row r="887" spans="1:13" hidden="1" x14ac:dyDescent="0.25">
      <c r="A887" s="63">
        <v>886</v>
      </c>
      <c r="B887" s="11">
        <v>8.9</v>
      </c>
      <c r="C887" s="11">
        <v>0.75</v>
      </c>
      <c r="D887" s="11">
        <v>0.14000000000000001</v>
      </c>
      <c r="E887" s="11">
        <v>2.5</v>
      </c>
      <c r="F887" s="11">
        <v>8.5999999999999993E-2</v>
      </c>
      <c r="G887" s="11">
        <v>9</v>
      </c>
      <c r="H887" s="11">
        <v>30</v>
      </c>
      <c r="I887" s="11">
        <v>0.99824000000000002</v>
      </c>
      <c r="J887" s="11">
        <v>3.34</v>
      </c>
      <c r="K887" s="11">
        <v>0.64</v>
      </c>
      <c r="L887" s="11">
        <v>10.5</v>
      </c>
      <c r="M887" s="64">
        <v>5</v>
      </c>
    </row>
    <row r="888" spans="1:13" x14ac:dyDescent="0.25">
      <c r="A888" s="63">
        <v>887</v>
      </c>
      <c r="B888" s="11">
        <v>9</v>
      </c>
      <c r="C888" s="11">
        <v>0.8</v>
      </c>
      <c r="D888" s="11">
        <v>0.12</v>
      </c>
      <c r="E888" s="11">
        <v>2.4</v>
      </c>
      <c r="F888" s="11">
        <v>8.3000000000000004E-2</v>
      </c>
      <c r="G888" s="11">
        <v>8</v>
      </c>
      <c r="H888" s="11">
        <v>28</v>
      </c>
      <c r="I888" s="11">
        <v>0.99836000000000003</v>
      </c>
      <c r="J888" s="11">
        <v>3.33</v>
      </c>
      <c r="K888" s="11">
        <v>0.65</v>
      </c>
      <c r="L888" s="11">
        <v>10.4</v>
      </c>
      <c r="M888" s="64">
        <v>6</v>
      </c>
    </row>
    <row r="889" spans="1:13" x14ac:dyDescent="0.25">
      <c r="A889" s="63">
        <v>888</v>
      </c>
      <c r="B889" s="11">
        <v>10.7</v>
      </c>
      <c r="C889" s="11">
        <v>0.52</v>
      </c>
      <c r="D889" s="11">
        <v>0.38</v>
      </c>
      <c r="E889" s="11">
        <v>2.6</v>
      </c>
      <c r="F889" s="11">
        <v>6.6000000000000003E-2</v>
      </c>
      <c r="G889" s="11">
        <v>29</v>
      </c>
      <c r="H889" s="11">
        <v>56</v>
      </c>
      <c r="I889" s="11">
        <v>0.99577000000000004</v>
      </c>
      <c r="J889" s="11">
        <v>3.15</v>
      </c>
      <c r="K889" s="11">
        <v>0.79</v>
      </c>
      <c r="L889" s="11">
        <v>12.1</v>
      </c>
      <c r="M889" s="64">
        <v>7</v>
      </c>
    </row>
    <row r="890" spans="1:13" x14ac:dyDescent="0.25">
      <c r="A890" s="63">
        <v>889</v>
      </c>
      <c r="B890" s="11">
        <v>6.8</v>
      </c>
      <c r="C890" s="11">
        <v>0.56999999999999995</v>
      </c>
      <c r="D890" s="11">
        <v>0</v>
      </c>
      <c r="E890" s="11">
        <v>2.5</v>
      </c>
      <c r="F890" s="11">
        <v>7.1999999999999995E-2</v>
      </c>
      <c r="G890" s="11">
        <v>32</v>
      </c>
      <c r="H890" s="11">
        <v>64</v>
      </c>
      <c r="I890" s="11">
        <v>0.99490999999999996</v>
      </c>
      <c r="J890" s="11">
        <v>3.43</v>
      </c>
      <c r="K890" s="11">
        <v>0.56000000000000005</v>
      </c>
      <c r="L890" s="11">
        <v>11.2</v>
      </c>
      <c r="M890" s="64">
        <v>6</v>
      </c>
    </row>
    <row r="891" spans="1:13" hidden="1" x14ac:dyDescent="0.25">
      <c r="A891" s="63">
        <v>890</v>
      </c>
      <c r="B891" s="11">
        <v>10.7</v>
      </c>
      <c r="C891" s="11">
        <v>0.9</v>
      </c>
      <c r="D891" s="11">
        <v>0.34</v>
      </c>
      <c r="E891" s="11">
        <v>6.6</v>
      </c>
      <c r="F891" s="11">
        <v>0.111999999999999</v>
      </c>
      <c r="G891" s="11">
        <v>23</v>
      </c>
      <c r="H891" s="11">
        <v>99</v>
      </c>
      <c r="I891" s="11">
        <v>1.0028900000000001</v>
      </c>
      <c r="J891" s="11">
        <v>3.22</v>
      </c>
      <c r="K891" s="11">
        <v>0.68</v>
      </c>
      <c r="L891" s="11">
        <v>9.3000000000000007</v>
      </c>
      <c r="M891" s="64">
        <v>5</v>
      </c>
    </row>
    <row r="892" spans="1:13" hidden="1" x14ac:dyDescent="0.25">
      <c r="A892" s="63">
        <v>891</v>
      </c>
      <c r="B892" s="11">
        <v>7.2</v>
      </c>
      <c r="C892" s="11">
        <v>0.34</v>
      </c>
      <c r="D892" s="11">
        <v>0.24</v>
      </c>
      <c r="E892" s="11">
        <v>2</v>
      </c>
      <c r="F892" s="11">
        <v>7.0999999999999994E-2</v>
      </c>
      <c r="G892" s="11">
        <v>30</v>
      </c>
      <c r="H892" s="11">
        <v>52</v>
      </c>
      <c r="I892" s="11">
        <v>0.99575999999999998</v>
      </c>
      <c r="J892" s="11">
        <v>3.44</v>
      </c>
      <c r="K892" s="11">
        <v>0.57999999999999996</v>
      </c>
      <c r="L892" s="11">
        <v>10.1</v>
      </c>
      <c r="M892" s="64">
        <v>5</v>
      </c>
    </row>
    <row r="893" spans="1:13" hidden="1" x14ac:dyDescent="0.25">
      <c r="A893" s="63">
        <v>892</v>
      </c>
      <c r="B893" s="11">
        <v>7.2</v>
      </c>
      <c r="C893" s="11">
        <v>0.66</v>
      </c>
      <c r="D893" s="11">
        <v>0.03</v>
      </c>
      <c r="E893" s="11">
        <v>2.2999999999999998</v>
      </c>
      <c r="F893" s="11">
        <v>7.8E-2</v>
      </c>
      <c r="G893" s="11">
        <v>16</v>
      </c>
      <c r="H893" s="11">
        <v>86</v>
      </c>
      <c r="I893" s="11">
        <v>0.99742999999999904</v>
      </c>
      <c r="J893" s="11">
        <v>3.53</v>
      </c>
      <c r="K893" s="11">
        <v>0.56999999999999995</v>
      </c>
      <c r="L893" s="11">
        <v>9.6999999999999993</v>
      </c>
      <c r="M893" s="64">
        <v>5</v>
      </c>
    </row>
    <row r="894" spans="1:13" x14ac:dyDescent="0.25">
      <c r="A894" s="63">
        <v>893</v>
      </c>
      <c r="B894" s="11">
        <v>10.1</v>
      </c>
      <c r="C894" s="11">
        <v>0.45</v>
      </c>
      <c r="D894" s="11">
        <v>0.23</v>
      </c>
      <c r="E894" s="11">
        <v>1.9</v>
      </c>
      <c r="F894" s="11">
        <v>8.1999999999999906E-2</v>
      </c>
      <c r="G894" s="11">
        <v>10</v>
      </c>
      <c r="H894" s="11">
        <v>18</v>
      </c>
      <c r="I894" s="11">
        <v>0.99773999999999996</v>
      </c>
      <c r="J894" s="11">
        <v>3.22</v>
      </c>
      <c r="K894" s="11">
        <v>0.65</v>
      </c>
      <c r="L894" s="11">
        <v>9.3000000000000007</v>
      </c>
      <c r="M894" s="64">
        <v>6</v>
      </c>
    </row>
    <row r="895" spans="1:13" hidden="1" x14ac:dyDescent="0.25">
      <c r="A895" s="63">
        <v>894</v>
      </c>
      <c r="B895" s="11">
        <v>7.2</v>
      </c>
      <c r="C895" s="11">
        <v>0.66</v>
      </c>
      <c r="D895" s="11">
        <v>0.03</v>
      </c>
      <c r="E895" s="11">
        <v>2.2999999999999998</v>
      </c>
      <c r="F895" s="11">
        <v>7.8E-2</v>
      </c>
      <c r="G895" s="11">
        <v>16</v>
      </c>
      <c r="H895" s="11">
        <v>86</v>
      </c>
      <c r="I895" s="11">
        <v>0.99742999999999904</v>
      </c>
      <c r="J895" s="11">
        <v>3.53</v>
      </c>
      <c r="K895" s="11">
        <v>0.56999999999999995</v>
      </c>
      <c r="L895" s="11">
        <v>9.6999999999999993</v>
      </c>
      <c r="M895" s="64">
        <v>5</v>
      </c>
    </row>
    <row r="896" spans="1:13" x14ac:dyDescent="0.25">
      <c r="A896" s="63">
        <v>895</v>
      </c>
      <c r="B896" s="11">
        <v>7.2</v>
      </c>
      <c r="C896" s="11">
        <v>0.63</v>
      </c>
      <c r="D896" s="11">
        <v>0.03</v>
      </c>
      <c r="E896" s="11">
        <v>2.2000000000000002</v>
      </c>
      <c r="F896" s="11">
        <v>0.08</v>
      </c>
      <c r="G896" s="11">
        <v>17</v>
      </c>
      <c r="H896" s="11">
        <v>88</v>
      </c>
      <c r="I896" s="11">
        <v>0.99744999999999995</v>
      </c>
      <c r="J896" s="11">
        <v>3.53</v>
      </c>
      <c r="K896" s="11">
        <v>0.57999999999999996</v>
      </c>
      <c r="L896" s="11">
        <v>9.8000000000000007</v>
      </c>
      <c r="M896" s="64">
        <v>6</v>
      </c>
    </row>
    <row r="897" spans="1:13" x14ac:dyDescent="0.25">
      <c r="A897" s="63">
        <v>896</v>
      </c>
      <c r="B897" s="11">
        <v>7.1</v>
      </c>
      <c r="C897" s="11">
        <v>0.59</v>
      </c>
      <c r="D897" s="11">
        <v>0.01</v>
      </c>
      <c r="E897" s="11">
        <v>2.2999999999999998</v>
      </c>
      <c r="F897" s="11">
        <v>0.08</v>
      </c>
      <c r="G897" s="11">
        <v>27</v>
      </c>
      <c r="H897" s="11">
        <v>43</v>
      </c>
      <c r="I897" s="11">
        <v>0.99550000000000005</v>
      </c>
      <c r="J897" s="11">
        <v>3.42</v>
      </c>
      <c r="K897" s="11">
        <v>0.57999999999999996</v>
      </c>
      <c r="L897" s="11">
        <v>10.7</v>
      </c>
      <c r="M897" s="64">
        <v>6</v>
      </c>
    </row>
    <row r="898" spans="1:13" x14ac:dyDescent="0.25">
      <c r="A898" s="63">
        <v>897</v>
      </c>
      <c r="B898" s="11">
        <v>8.3000000000000007</v>
      </c>
      <c r="C898" s="11">
        <v>0.31</v>
      </c>
      <c r="D898" s="11">
        <v>0.39</v>
      </c>
      <c r="E898" s="11">
        <v>2.4</v>
      </c>
      <c r="F898" s="11">
        <v>7.8E-2</v>
      </c>
      <c r="G898" s="11">
        <v>17</v>
      </c>
      <c r="H898" s="11">
        <v>43</v>
      </c>
      <c r="I898" s="11">
        <v>0.99443999999999999</v>
      </c>
      <c r="J898" s="11">
        <v>3.31</v>
      </c>
      <c r="K898" s="11">
        <v>0.77</v>
      </c>
      <c r="L898" s="11">
        <v>12.5</v>
      </c>
      <c r="M898" s="64">
        <v>7</v>
      </c>
    </row>
    <row r="899" spans="1:13" x14ac:dyDescent="0.25">
      <c r="A899" s="63">
        <v>898</v>
      </c>
      <c r="B899" s="11">
        <v>7.1</v>
      </c>
      <c r="C899" s="11">
        <v>0.59</v>
      </c>
      <c r="D899" s="11">
        <v>0.01</v>
      </c>
      <c r="E899" s="11">
        <v>2.2999999999999998</v>
      </c>
      <c r="F899" s="11">
        <v>0.08</v>
      </c>
      <c r="G899" s="11">
        <v>27</v>
      </c>
      <c r="H899" s="11">
        <v>43</v>
      </c>
      <c r="I899" s="11">
        <v>0.99550000000000005</v>
      </c>
      <c r="J899" s="11">
        <v>3.42</v>
      </c>
      <c r="K899" s="11">
        <v>0.57999999999999996</v>
      </c>
      <c r="L899" s="11">
        <v>10.7</v>
      </c>
      <c r="M899" s="64">
        <v>6</v>
      </c>
    </row>
    <row r="900" spans="1:13" x14ac:dyDescent="0.25">
      <c r="A900" s="63">
        <v>899</v>
      </c>
      <c r="B900" s="11">
        <v>8.3000000000000007</v>
      </c>
      <c r="C900" s="11">
        <v>0.31</v>
      </c>
      <c r="D900" s="11">
        <v>0.39</v>
      </c>
      <c r="E900" s="11">
        <v>2.4</v>
      </c>
      <c r="F900" s="11">
        <v>7.8E-2</v>
      </c>
      <c r="G900" s="11">
        <v>17</v>
      </c>
      <c r="H900" s="11">
        <v>43</v>
      </c>
      <c r="I900" s="11">
        <v>0.99443999999999999</v>
      </c>
      <c r="J900" s="11">
        <v>3.31</v>
      </c>
      <c r="K900" s="11">
        <v>0.77</v>
      </c>
      <c r="L900" s="11">
        <v>12.5</v>
      </c>
      <c r="M900" s="64">
        <v>7</v>
      </c>
    </row>
    <row r="901" spans="1:13" hidden="1" x14ac:dyDescent="0.25">
      <c r="A901" s="63">
        <v>900</v>
      </c>
      <c r="B901" s="11">
        <v>8.3000000000000007</v>
      </c>
      <c r="C901" s="11">
        <v>1.02</v>
      </c>
      <c r="D901" s="11">
        <v>0.02</v>
      </c>
      <c r="E901" s="11">
        <v>3.4</v>
      </c>
      <c r="F901" s="11">
        <v>8.4000000000000005E-2</v>
      </c>
      <c r="G901" s="11">
        <v>6</v>
      </c>
      <c r="H901" s="11">
        <v>11</v>
      </c>
      <c r="I901" s="11">
        <v>0.99892000000000003</v>
      </c>
      <c r="J901" s="11">
        <v>3.48</v>
      </c>
      <c r="K901" s="11">
        <v>0.49</v>
      </c>
      <c r="L901" s="11">
        <v>11</v>
      </c>
      <c r="M901" s="64">
        <v>3</v>
      </c>
    </row>
    <row r="902" spans="1:13" hidden="1" x14ac:dyDescent="0.25">
      <c r="A902" s="63">
        <v>901</v>
      </c>
      <c r="B902" s="11">
        <v>8.9</v>
      </c>
      <c r="C902" s="11">
        <v>0.31</v>
      </c>
      <c r="D902" s="11">
        <v>0.36</v>
      </c>
      <c r="E902" s="11">
        <v>2.6</v>
      </c>
      <c r="F902" s="11">
        <v>5.5999999999999897E-2</v>
      </c>
      <c r="G902" s="11">
        <v>10</v>
      </c>
      <c r="H902" s="11">
        <v>39</v>
      </c>
      <c r="I902" s="11">
        <v>0.99561999999999995</v>
      </c>
      <c r="J902" s="11">
        <v>3.4</v>
      </c>
      <c r="K902" s="11">
        <v>0.69</v>
      </c>
      <c r="L902" s="11">
        <v>11.8</v>
      </c>
      <c r="M902" s="64">
        <v>5</v>
      </c>
    </row>
    <row r="903" spans="1:13" x14ac:dyDescent="0.25">
      <c r="A903" s="63">
        <v>902</v>
      </c>
      <c r="B903" s="11">
        <v>7.4</v>
      </c>
      <c r="C903" s="11">
        <v>0.63500000000000001</v>
      </c>
      <c r="D903" s="11">
        <v>0.1</v>
      </c>
      <c r="E903" s="11">
        <v>2.4</v>
      </c>
      <c r="F903" s="11">
        <v>0.08</v>
      </c>
      <c r="G903" s="11">
        <v>16</v>
      </c>
      <c r="H903" s="11">
        <v>33</v>
      </c>
      <c r="I903" s="11">
        <v>0.99736000000000002</v>
      </c>
      <c r="J903" s="11">
        <v>3.58</v>
      </c>
      <c r="K903" s="11">
        <v>0.69</v>
      </c>
      <c r="L903" s="11">
        <v>10.8</v>
      </c>
      <c r="M903" s="64">
        <v>7</v>
      </c>
    </row>
    <row r="904" spans="1:13" x14ac:dyDescent="0.25">
      <c r="A904" s="63">
        <v>903</v>
      </c>
      <c r="B904" s="11">
        <v>7.4</v>
      </c>
      <c r="C904" s="11">
        <v>0.63500000000000001</v>
      </c>
      <c r="D904" s="11">
        <v>0.1</v>
      </c>
      <c r="E904" s="11">
        <v>2.4</v>
      </c>
      <c r="F904" s="11">
        <v>0.08</v>
      </c>
      <c r="G904" s="11">
        <v>16</v>
      </c>
      <c r="H904" s="11">
        <v>33</v>
      </c>
      <c r="I904" s="11">
        <v>0.99736000000000002</v>
      </c>
      <c r="J904" s="11">
        <v>3.58</v>
      </c>
      <c r="K904" s="11">
        <v>0.69</v>
      </c>
      <c r="L904" s="11">
        <v>10.8</v>
      </c>
      <c r="M904" s="64">
        <v>7</v>
      </c>
    </row>
    <row r="905" spans="1:13" x14ac:dyDescent="0.25">
      <c r="A905" s="63">
        <v>904</v>
      </c>
      <c r="B905" s="11">
        <v>6.8</v>
      </c>
      <c r="C905" s="11">
        <v>0.59</v>
      </c>
      <c r="D905" s="11">
        <v>0.06</v>
      </c>
      <c r="E905" s="11">
        <v>6</v>
      </c>
      <c r="F905" s="11">
        <v>0.06</v>
      </c>
      <c r="G905" s="11">
        <v>11</v>
      </c>
      <c r="H905" s="11">
        <v>18</v>
      </c>
      <c r="I905" s="11">
        <v>0.99619999999999997</v>
      </c>
      <c r="J905" s="11">
        <v>3.41</v>
      </c>
      <c r="K905" s="11">
        <v>0.59</v>
      </c>
      <c r="L905" s="11">
        <v>10.8</v>
      </c>
      <c r="M905" s="64">
        <v>7</v>
      </c>
    </row>
    <row r="906" spans="1:13" x14ac:dyDescent="0.25">
      <c r="A906" s="63">
        <v>905</v>
      </c>
      <c r="B906" s="11">
        <v>6.8</v>
      </c>
      <c r="C906" s="11">
        <v>0.59</v>
      </c>
      <c r="D906" s="11">
        <v>0.06</v>
      </c>
      <c r="E906" s="11">
        <v>6</v>
      </c>
      <c r="F906" s="11">
        <v>0.06</v>
      </c>
      <c r="G906" s="11">
        <v>11</v>
      </c>
      <c r="H906" s="11">
        <v>18</v>
      </c>
      <c r="I906" s="11">
        <v>0.99619999999999997</v>
      </c>
      <c r="J906" s="11">
        <v>3.41</v>
      </c>
      <c r="K906" s="11">
        <v>0.59</v>
      </c>
      <c r="L906" s="11">
        <v>10.8</v>
      </c>
      <c r="M906" s="64">
        <v>7</v>
      </c>
    </row>
    <row r="907" spans="1:13" hidden="1" x14ac:dyDescent="0.25">
      <c r="A907" s="63">
        <v>906</v>
      </c>
      <c r="B907" s="11">
        <v>9.1999999999999993</v>
      </c>
      <c r="C907" s="11">
        <v>0.57999999999999996</v>
      </c>
      <c r="D907" s="11">
        <v>0.2</v>
      </c>
      <c r="E907" s="11">
        <v>3</v>
      </c>
      <c r="F907" s="11">
        <v>8.1000000000000003E-2</v>
      </c>
      <c r="G907" s="11">
        <v>15</v>
      </c>
      <c r="H907" s="11">
        <v>115</v>
      </c>
      <c r="I907" s="11">
        <v>0.998</v>
      </c>
      <c r="J907" s="11">
        <v>3.23</v>
      </c>
      <c r="K907" s="11">
        <v>0.59</v>
      </c>
      <c r="L907" s="11">
        <v>9.5</v>
      </c>
      <c r="M907" s="64">
        <v>5</v>
      </c>
    </row>
    <row r="908" spans="1:13" hidden="1" x14ac:dyDescent="0.25">
      <c r="A908" s="63">
        <v>907</v>
      </c>
      <c r="B908" s="11">
        <v>7.2</v>
      </c>
      <c r="C908" s="11">
        <v>0.54</v>
      </c>
      <c r="D908" s="11">
        <v>0.27</v>
      </c>
      <c r="E908" s="11">
        <v>2.6</v>
      </c>
      <c r="F908" s="11">
        <v>8.4000000000000005E-2</v>
      </c>
      <c r="G908" s="11">
        <v>12</v>
      </c>
      <c r="H908" s="11">
        <v>78</v>
      </c>
      <c r="I908" s="11">
        <v>0.99639999999999995</v>
      </c>
      <c r="J908" s="11">
        <v>3.39</v>
      </c>
      <c r="K908" s="11">
        <v>0.71</v>
      </c>
      <c r="L908" s="11">
        <v>11</v>
      </c>
      <c r="M908" s="64">
        <v>5</v>
      </c>
    </row>
    <row r="909" spans="1:13" x14ac:dyDescent="0.25">
      <c r="A909" s="63">
        <v>908</v>
      </c>
      <c r="B909" s="11">
        <v>6.1</v>
      </c>
      <c r="C909" s="11">
        <v>0.56000000000000005</v>
      </c>
      <c r="D909" s="11">
        <v>0</v>
      </c>
      <c r="E909" s="11">
        <v>2.2000000000000002</v>
      </c>
      <c r="F909" s="11">
        <v>7.9000000000000001E-2</v>
      </c>
      <c r="G909" s="11">
        <v>6</v>
      </c>
      <c r="H909" s="11">
        <v>9</v>
      </c>
      <c r="I909" s="11">
        <v>0.99480000000000002</v>
      </c>
      <c r="J909" s="11">
        <v>3.59</v>
      </c>
      <c r="K909" s="11">
        <v>0.54</v>
      </c>
      <c r="L909" s="11">
        <v>11.5</v>
      </c>
      <c r="M909" s="64">
        <v>6</v>
      </c>
    </row>
    <row r="910" spans="1:13" x14ac:dyDescent="0.25">
      <c r="A910" s="63">
        <v>909</v>
      </c>
      <c r="B910" s="11">
        <v>7.4</v>
      </c>
      <c r="C910" s="11">
        <v>0.52</v>
      </c>
      <c r="D910" s="11">
        <v>0.13</v>
      </c>
      <c r="E910" s="11">
        <v>2.4</v>
      </c>
      <c r="F910" s="11">
        <v>7.8E-2</v>
      </c>
      <c r="G910" s="11">
        <v>34</v>
      </c>
      <c r="H910" s="11">
        <v>61</v>
      </c>
      <c r="I910" s="11">
        <v>0.99527999999999905</v>
      </c>
      <c r="J910" s="11">
        <v>3.43</v>
      </c>
      <c r="K910" s="11">
        <v>0.59</v>
      </c>
      <c r="L910" s="11">
        <v>10.8</v>
      </c>
      <c r="M910" s="64">
        <v>6</v>
      </c>
    </row>
    <row r="911" spans="1:13" x14ac:dyDescent="0.25">
      <c r="A911" s="63">
        <v>910</v>
      </c>
      <c r="B911" s="11">
        <v>7.3</v>
      </c>
      <c r="C911" s="11">
        <v>0.30499999999999999</v>
      </c>
      <c r="D911" s="11">
        <v>0.39</v>
      </c>
      <c r="E911" s="11">
        <v>1.2</v>
      </c>
      <c r="F911" s="11">
        <v>5.8999999999999997E-2</v>
      </c>
      <c r="G911" s="11">
        <v>7</v>
      </c>
      <c r="H911" s="11">
        <v>11</v>
      </c>
      <c r="I911" s="11">
        <v>0.99331000000000003</v>
      </c>
      <c r="J911" s="11">
        <v>3.29</v>
      </c>
      <c r="K911" s="11">
        <v>0.52</v>
      </c>
      <c r="L911" s="11">
        <v>11.5</v>
      </c>
      <c r="M911" s="64">
        <v>6</v>
      </c>
    </row>
    <row r="912" spans="1:13" x14ac:dyDescent="0.25">
      <c r="A912" s="63">
        <v>911</v>
      </c>
      <c r="B912" s="11">
        <v>9.3000000000000007</v>
      </c>
      <c r="C912" s="11">
        <v>0.38</v>
      </c>
      <c r="D912" s="11">
        <v>0.48</v>
      </c>
      <c r="E912" s="11">
        <v>3.8</v>
      </c>
      <c r="F912" s="11">
        <v>0.13200000000000001</v>
      </c>
      <c r="G912" s="11">
        <v>3</v>
      </c>
      <c r="H912" s="11">
        <v>11</v>
      </c>
      <c r="I912" s="11">
        <v>0.99577000000000004</v>
      </c>
      <c r="J912" s="11">
        <v>3.23</v>
      </c>
      <c r="K912" s="11">
        <v>0.56999999999999995</v>
      </c>
      <c r="L912" s="11">
        <v>13.2</v>
      </c>
      <c r="M912" s="64">
        <v>6</v>
      </c>
    </row>
    <row r="913" spans="1:13" x14ac:dyDescent="0.25">
      <c r="A913" s="63">
        <v>912</v>
      </c>
      <c r="B913" s="11">
        <v>9.1</v>
      </c>
      <c r="C913" s="11">
        <v>0.28000000000000003</v>
      </c>
      <c r="D913" s="11">
        <v>0.46</v>
      </c>
      <c r="E913" s="11">
        <v>9</v>
      </c>
      <c r="F913" s="11">
        <v>0.114</v>
      </c>
      <c r="G913" s="11">
        <v>3</v>
      </c>
      <c r="H913" s="11">
        <v>9</v>
      </c>
      <c r="I913" s="11">
        <v>0.99900999999999995</v>
      </c>
      <c r="J913" s="11">
        <v>3.18</v>
      </c>
      <c r="K913" s="11">
        <v>0.6</v>
      </c>
      <c r="L913" s="11">
        <v>10.9</v>
      </c>
      <c r="M913" s="64">
        <v>6</v>
      </c>
    </row>
    <row r="914" spans="1:13" x14ac:dyDescent="0.25">
      <c r="A914" s="63">
        <v>913</v>
      </c>
      <c r="B914" s="11">
        <v>10</v>
      </c>
      <c r="C914" s="11">
        <v>0.46</v>
      </c>
      <c r="D914" s="11">
        <v>0.44</v>
      </c>
      <c r="E914" s="11">
        <v>2.9</v>
      </c>
      <c r="F914" s="11">
        <v>6.5000000000000002E-2</v>
      </c>
      <c r="G914" s="11">
        <v>4</v>
      </c>
      <c r="H914" s="11">
        <v>8</v>
      </c>
      <c r="I914" s="11">
        <v>0.99673999999999996</v>
      </c>
      <c r="J914" s="11">
        <v>3.33</v>
      </c>
      <c r="K914" s="11">
        <v>0.62</v>
      </c>
      <c r="L914" s="11">
        <v>12.2</v>
      </c>
      <c r="M914" s="64">
        <v>6</v>
      </c>
    </row>
    <row r="915" spans="1:13" x14ac:dyDescent="0.25">
      <c r="A915" s="63">
        <v>914</v>
      </c>
      <c r="B915" s="11">
        <v>9.4</v>
      </c>
      <c r="C915" s="11">
        <v>0.39500000000000002</v>
      </c>
      <c r="D915" s="11">
        <v>0.46</v>
      </c>
      <c r="E915" s="11">
        <v>4.5999999999999996</v>
      </c>
      <c r="F915" s="11">
        <v>9.4E-2</v>
      </c>
      <c r="G915" s="11">
        <v>3</v>
      </c>
      <c r="H915" s="11">
        <v>10</v>
      </c>
      <c r="I915" s="11">
        <v>0.99639</v>
      </c>
      <c r="J915" s="11">
        <v>3.27</v>
      </c>
      <c r="K915" s="11">
        <v>0.64</v>
      </c>
      <c r="L915" s="11">
        <v>12.2</v>
      </c>
      <c r="M915" s="64">
        <v>7</v>
      </c>
    </row>
    <row r="916" spans="1:13" x14ac:dyDescent="0.25">
      <c r="A916" s="63">
        <v>915</v>
      </c>
      <c r="B916" s="11">
        <v>7.3</v>
      </c>
      <c r="C916" s="11">
        <v>0.30499999999999999</v>
      </c>
      <c r="D916" s="11">
        <v>0.39</v>
      </c>
      <c r="E916" s="11">
        <v>1.2</v>
      </c>
      <c r="F916" s="11">
        <v>5.8999999999999997E-2</v>
      </c>
      <c r="G916" s="11">
        <v>7</v>
      </c>
      <c r="H916" s="11">
        <v>11</v>
      </c>
      <c r="I916" s="11">
        <v>0.99331000000000003</v>
      </c>
      <c r="J916" s="11">
        <v>3.29</v>
      </c>
      <c r="K916" s="11">
        <v>0.52</v>
      </c>
      <c r="L916" s="11">
        <v>11.5</v>
      </c>
      <c r="M916" s="64">
        <v>6</v>
      </c>
    </row>
    <row r="917" spans="1:13" x14ac:dyDescent="0.25">
      <c r="A917" s="63">
        <v>916</v>
      </c>
      <c r="B917" s="11">
        <v>8.6</v>
      </c>
      <c r="C917" s="11">
        <v>0.315</v>
      </c>
      <c r="D917" s="11">
        <v>0.4</v>
      </c>
      <c r="E917" s="11">
        <v>2.2000000000000002</v>
      </c>
      <c r="F917" s="11">
        <v>7.9000000000000001E-2</v>
      </c>
      <c r="G917" s="11">
        <v>3</v>
      </c>
      <c r="H917" s="11">
        <v>6</v>
      </c>
      <c r="I917" s="11">
        <v>0.99512</v>
      </c>
      <c r="J917" s="11">
        <v>3.27</v>
      </c>
      <c r="K917" s="11">
        <v>0.67</v>
      </c>
      <c r="L917" s="11">
        <v>11.9</v>
      </c>
      <c r="M917" s="64">
        <v>6</v>
      </c>
    </row>
    <row r="918" spans="1:13" hidden="1" x14ac:dyDescent="0.25">
      <c r="A918" s="63">
        <v>917</v>
      </c>
      <c r="B918" s="11">
        <v>5.3</v>
      </c>
      <c r="C918" s="11">
        <v>0.71499999999999997</v>
      </c>
      <c r="D918" s="11">
        <v>0.19</v>
      </c>
      <c r="E918" s="11">
        <v>1.5</v>
      </c>
      <c r="F918" s="11">
        <v>0.161</v>
      </c>
      <c r="G918" s="11">
        <v>7</v>
      </c>
      <c r="H918" s="11">
        <v>62</v>
      </c>
      <c r="I918" s="11">
        <v>0.99395</v>
      </c>
      <c r="J918" s="11">
        <v>3.62</v>
      </c>
      <c r="K918" s="11">
        <v>0.61</v>
      </c>
      <c r="L918" s="11">
        <v>11</v>
      </c>
      <c r="M918" s="64">
        <v>5</v>
      </c>
    </row>
    <row r="919" spans="1:13" x14ac:dyDescent="0.25">
      <c r="A919" s="63">
        <v>918</v>
      </c>
      <c r="B919" s="11">
        <v>6.8</v>
      </c>
      <c r="C919" s="11">
        <v>0.41</v>
      </c>
      <c r="D919" s="11">
        <v>0.31</v>
      </c>
      <c r="E919" s="11">
        <v>8.8000000000000007</v>
      </c>
      <c r="F919" s="11">
        <v>8.4000000000000005E-2</v>
      </c>
      <c r="G919" s="11">
        <v>26</v>
      </c>
      <c r="H919" s="11">
        <v>45</v>
      </c>
      <c r="I919" s="11">
        <v>0.99824000000000002</v>
      </c>
      <c r="J919" s="11">
        <v>3.38</v>
      </c>
      <c r="K919" s="11">
        <v>0.64</v>
      </c>
      <c r="L919" s="11">
        <v>10.1</v>
      </c>
      <c r="M919" s="64">
        <v>6</v>
      </c>
    </row>
    <row r="920" spans="1:13" x14ac:dyDescent="0.25">
      <c r="A920" s="63">
        <v>919</v>
      </c>
      <c r="B920" s="11">
        <v>8.4</v>
      </c>
      <c r="C920" s="11">
        <v>0.36</v>
      </c>
      <c r="D920" s="11">
        <v>0.32</v>
      </c>
      <c r="E920" s="11">
        <v>2.2000000000000002</v>
      </c>
      <c r="F920" s="11">
        <v>8.1000000000000003E-2</v>
      </c>
      <c r="G920" s="11">
        <v>32</v>
      </c>
      <c r="H920" s="11">
        <v>79</v>
      </c>
      <c r="I920" s="11">
        <v>0.99639999999999995</v>
      </c>
      <c r="J920" s="11">
        <v>3.3</v>
      </c>
      <c r="K920" s="11">
        <v>0.72</v>
      </c>
      <c r="L920" s="11">
        <v>11</v>
      </c>
      <c r="M920" s="64">
        <v>6</v>
      </c>
    </row>
    <row r="921" spans="1:13" x14ac:dyDescent="0.25">
      <c r="A921" s="63">
        <v>920</v>
      </c>
      <c r="B921" s="11">
        <v>8.4</v>
      </c>
      <c r="C921" s="11">
        <v>0.62</v>
      </c>
      <c r="D921" s="11">
        <v>0.12</v>
      </c>
      <c r="E921" s="11">
        <v>1.8</v>
      </c>
      <c r="F921" s="11">
        <v>7.1999999999999995E-2</v>
      </c>
      <c r="G921" s="11">
        <v>38</v>
      </c>
      <c r="H921" s="11">
        <v>46</v>
      </c>
      <c r="I921" s="11">
        <v>0.99503999999999904</v>
      </c>
      <c r="J921" s="11">
        <v>3.38</v>
      </c>
      <c r="K921" s="11">
        <v>0.89</v>
      </c>
      <c r="L921" s="11">
        <v>11.8</v>
      </c>
      <c r="M921" s="64">
        <v>6</v>
      </c>
    </row>
    <row r="922" spans="1:13" hidden="1" x14ac:dyDescent="0.25">
      <c r="A922" s="63">
        <v>921</v>
      </c>
      <c r="B922" s="11">
        <v>9.6</v>
      </c>
      <c r="C922" s="11">
        <v>0.41</v>
      </c>
      <c r="D922" s="11">
        <v>0.37</v>
      </c>
      <c r="E922" s="11">
        <v>2.2999999999999998</v>
      </c>
      <c r="F922" s="11">
        <v>9.0999999999999998E-2</v>
      </c>
      <c r="G922" s="11">
        <v>10</v>
      </c>
      <c r="H922" s="11">
        <v>23</v>
      </c>
      <c r="I922" s="11">
        <v>0.99785999999999997</v>
      </c>
      <c r="J922" s="11">
        <v>3.24</v>
      </c>
      <c r="K922" s="11">
        <v>0.56000000000000005</v>
      </c>
      <c r="L922" s="11">
        <v>10.5</v>
      </c>
      <c r="M922" s="64">
        <v>5</v>
      </c>
    </row>
    <row r="923" spans="1:13" x14ac:dyDescent="0.25">
      <c r="A923" s="63">
        <v>922</v>
      </c>
      <c r="B923" s="11">
        <v>8.4</v>
      </c>
      <c r="C923" s="11">
        <v>0.36</v>
      </c>
      <c r="D923" s="11">
        <v>0.32</v>
      </c>
      <c r="E923" s="11">
        <v>2.2000000000000002</v>
      </c>
      <c r="F923" s="11">
        <v>8.1000000000000003E-2</v>
      </c>
      <c r="G923" s="11">
        <v>32</v>
      </c>
      <c r="H923" s="11">
        <v>79</v>
      </c>
      <c r="I923" s="11">
        <v>0.99639999999999995</v>
      </c>
      <c r="J923" s="11">
        <v>3.3</v>
      </c>
      <c r="K923" s="11">
        <v>0.72</v>
      </c>
      <c r="L923" s="11">
        <v>11</v>
      </c>
      <c r="M923" s="64">
        <v>6</v>
      </c>
    </row>
    <row r="924" spans="1:13" x14ac:dyDescent="0.25">
      <c r="A924" s="63">
        <v>923</v>
      </c>
      <c r="B924" s="11">
        <v>8.4</v>
      </c>
      <c r="C924" s="11">
        <v>0.62</v>
      </c>
      <c r="D924" s="11">
        <v>0.12</v>
      </c>
      <c r="E924" s="11">
        <v>1.8</v>
      </c>
      <c r="F924" s="11">
        <v>7.1999999999999995E-2</v>
      </c>
      <c r="G924" s="11">
        <v>38</v>
      </c>
      <c r="H924" s="11">
        <v>46</v>
      </c>
      <c r="I924" s="11">
        <v>0.99503999999999904</v>
      </c>
      <c r="J924" s="11">
        <v>3.38</v>
      </c>
      <c r="K924" s="11">
        <v>0.89</v>
      </c>
      <c r="L924" s="11">
        <v>11.8</v>
      </c>
      <c r="M924" s="64">
        <v>6</v>
      </c>
    </row>
    <row r="925" spans="1:13" x14ac:dyDescent="0.25">
      <c r="A925" s="63">
        <v>924</v>
      </c>
      <c r="B925" s="11">
        <v>6.8</v>
      </c>
      <c r="C925" s="11">
        <v>0.41</v>
      </c>
      <c r="D925" s="11">
        <v>0.31</v>
      </c>
      <c r="E925" s="11">
        <v>8.8000000000000007</v>
      </c>
      <c r="F925" s="11">
        <v>8.4000000000000005E-2</v>
      </c>
      <c r="G925" s="11">
        <v>26</v>
      </c>
      <c r="H925" s="11">
        <v>45</v>
      </c>
      <c r="I925" s="11">
        <v>0.99824000000000002</v>
      </c>
      <c r="J925" s="11">
        <v>3.38</v>
      </c>
      <c r="K925" s="11">
        <v>0.64</v>
      </c>
      <c r="L925" s="11">
        <v>10.1</v>
      </c>
      <c r="M925" s="64">
        <v>6</v>
      </c>
    </row>
    <row r="926" spans="1:13" hidden="1" x14ac:dyDescent="0.25">
      <c r="A926" s="63">
        <v>925</v>
      </c>
      <c r="B926" s="11">
        <v>8.6</v>
      </c>
      <c r="C926" s="11">
        <v>0.47</v>
      </c>
      <c r="D926" s="11">
        <v>0.27</v>
      </c>
      <c r="E926" s="11">
        <v>2.2999999999999998</v>
      </c>
      <c r="F926" s="11">
        <v>5.5E-2</v>
      </c>
      <c r="G926" s="11">
        <v>14</v>
      </c>
      <c r="H926" s="11">
        <v>28</v>
      </c>
      <c r="I926" s="11">
        <v>0.99516000000000004</v>
      </c>
      <c r="J926" s="11">
        <v>3.18</v>
      </c>
      <c r="K926" s="11">
        <v>0.8</v>
      </c>
      <c r="L926" s="11">
        <v>11.2</v>
      </c>
      <c r="M926" s="64">
        <v>5</v>
      </c>
    </row>
    <row r="927" spans="1:13" x14ac:dyDescent="0.25">
      <c r="A927" s="63">
        <v>926</v>
      </c>
      <c r="B927" s="11">
        <v>8.6</v>
      </c>
      <c r="C927" s="11">
        <v>0.22</v>
      </c>
      <c r="D927" s="11">
        <v>0.36</v>
      </c>
      <c r="E927" s="11">
        <v>1.9</v>
      </c>
      <c r="F927" s="11">
        <v>6.4000000000000001E-2</v>
      </c>
      <c r="G927" s="11">
        <v>53</v>
      </c>
      <c r="H927" s="11">
        <v>77</v>
      </c>
      <c r="I927" s="11">
        <v>0.99603999999999904</v>
      </c>
      <c r="J927" s="11">
        <v>3.47</v>
      </c>
      <c r="K927" s="11">
        <v>0.87</v>
      </c>
      <c r="L927" s="11">
        <v>11</v>
      </c>
      <c r="M927" s="64">
        <v>7</v>
      </c>
    </row>
    <row r="928" spans="1:13" x14ac:dyDescent="0.25">
      <c r="A928" s="63">
        <v>927</v>
      </c>
      <c r="B928" s="11">
        <v>9.4</v>
      </c>
      <c r="C928" s="11">
        <v>0.24</v>
      </c>
      <c r="D928" s="11">
        <v>0.33</v>
      </c>
      <c r="E928" s="11">
        <v>2.2999999999999998</v>
      </c>
      <c r="F928" s="11">
        <v>6.0999999999999999E-2</v>
      </c>
      <c r="G928" s="11">
        <v>52</v>
      </c>
      <c r="H928" s="11">
        <v>73</v>
      </c>
      <c r="I928" s="11">
        <v>0.99785999999999997</v>
      </c>
      <c r="J928" s="11">
        <v>3.47</v>
      </c>
      <c r="K928" s="11">
        <v>0.9</v>
      </c>
      <c r="L928" s="11">
        <v>10.199999999999999</v>
      </c>
      <c r="M928" s="64">
        <v>6</v>
      </c>
    </row>
    <row r="929" spans="1:13" hidden="1" x14ac:dyDescent="0.25">
      <c r="A929" s="63">
        <v>928</v>
      </c>
      <c r="B929" s="11">
        <v>8.4</v>
      </c>
      <c r="C929" s="11">
        <v>0.67</v>
      </c>
      <c r="D929" s="11">
        <v>0.19</v>
      </c>
      <c r="E929" s="11">
        <v>2.2000000000000002</v>
      </c>
      <c r="F929" s="11">
        <v>9.2999999999999999E-2</v>
      </c>
      <c r="G929" s="11">
        <v>11</v>
      </c>
      <c r="H929" s="11">
        <v>75</v>
      </c>
      <c r="I929" s="11">
        <v>0.99736000000000002</v>
      </c>
      <c r="J929" s="11">
        <v>3.2</v>
      </c>
      <c r="K929" s="11">
        <v>0.59</v>
      </c>
      <c r="L929" s="11">
        <v>9.1999999999999993</v>
      </c>
      <c r="M929" s="64">
        <v>4</v>
      </c>
    </row>
    <row r="930" spans="1:13" hidden="1" x14ac:dyDescent="0.25">
      <c r="A930" s="63">
        <v>929</v>
      </c>
      <c r="B930" s="11">
        <v>8.6</v>
      </c>
      <c r="C930" s="11">
        <v>0.47</v>
      </c>
      <c r="D930" s="11">
        <v>0.27</v>
      </c>
      <c r="E930" s="11">
        <v>2.2999999999999998</v>
      </c>
      <c r="F930" s="11">
        <v>5.5E-2</v>
      </c>
      <c r="G930" s="11">
        <v>14</v>
      </c>
      <c r="H930" s="11">
        <v>28</v>
      </c>
      <c r="I930" s="11">
        <v>0.99516000000000004</v>
      </c>
      <c r="J930" s="11">
        <v>3.18</v>
      </c>
      <c r="K930" s="11">
        <v>0.8</v>
      </c>
      <c r="L930" s="11">
        <v>11.2</v>
      </c>
      <c r="M930" s="64">
        <v>5</v>
      </c>
    </row>
    <row r="931" spans="1:13" x14ac:dyDescent="0.25">
      <c r="A931" s="63">
        <v>930</v>
      </c>
      <c r="B931" s="11">
        <v>8.6999999999999993</v>
      </c>
      <c r="C931" s="11">
        <v>0.33</v>
      </c>
      <c r="D931" s="11">
        <v>0.38</v>
      </c>
      <c r="E931" s="11">
        <v>3.3</v>
      </c>
      <c r="F931" s="11">
        <v>6.3E-2</v>
      </c>
      <c r="G931" s="11">
        <v>10</v>
      </c>
      <c r="H931" s="11">
        <v>19</v>
      </c>
      <c r="I931" s="11">
        <v>0.99467999999999901</v>
      </c>
      <c r="J931" s="11">
        <v>3.3</v>
      </c>
      <c r="K931" s="11">
        <v>0.73</v>
      </c>
      <c r="L931" s="11">
        <v>12</v>
      </c>
      <c r="M931" s="64">
        <v>7</v>
      </c>
    </row>
    <row r="932" spans="1:13" hidden="1" x14ac:dyDescent="0.25">
      <c r="A932" s="63">
        <v>931</v>
      </c>
      <c r="B932" s="11">
        <v>6.6</v>
      </c>
      <c r="C932" s="11">
        <v>0.61</v>
      </c>
      <c r="D932" s="11">
        <v>0.01</v>
      </c>
      <c r="E932" s="11">
        <v>1.9</v>
      </c>
      <c r="F932" s="11">
        <v>0.08</v>
      </c>
      <c r="G932" s="11">
        <v>8</v>
      </c>
      <c r="H932" s="11">
        <v>25</v>
      </c>
      <c r="I932" s="11">
        <v>0.99746000000000001</v>
      </c>
      <c r="J932" s="11">
        <v>3.69</v>
      </c>
      <c r="K932" s="11">
        <v>0.73</v>
      </c>
      <c r="L932" s="11">
        <v>10.5</v>
      </c>
      <c r="M932" s="64">
        <v>5</v>
      </c>
    </row>
    <row r="933" spans="1:13" hidden="1" x14ac:dyDescent="0.25">
      <c r="A933" s="63">
        <v>932</v>
      </c>
      <c r="B933" s="11">
        <v>7.4</v>
      </c>
      <c r="C933" s="11">
        <v>0.61</v>
      </c>
      <c r="D933" s="11">
        <v>0.01</v>
      </c>
      <c r="E933" s="11">
        <v>2</v>
      </c>
      <c r="F933" s="11">
        <v>7.3999999999999996E-2</v>
      </c>
      <c r="G933" s="11">
        <v>13</v>
      </c>
      <c r="H933" s="11">
        <v>38</v>
      </c>
      <c r="I933" s="11">
        <v>0.99747999999999903</v>
      </c>
      <c r="J933" s="11">
        <v>3.48</v>
      </c>
      <c r="K933" s="11">
        <v>0.65</v>
      </c>
      <c r="L933" s="11">
        <v>9.8000000000000007</v>
      </c>
      <c r="M933" s="64">
        <v>5</v>
      </c>
    </row>
    <row r="934" spans="1:13" x14ac:dyDescent="0.25">
      <c r="A934" s="63">
        <v>933</v>
      </c>
      <c r="B934" s="11">
        <v>7.6</v>
      </c>
      <c r="C934" s="11">
        <v>0.4</v>
      </c>
      <c r="D934" s="11">
        <v>0.28999999999999998</v>
      </c>
      <c r="E934" s="11">
        <v>1.9</v>
      </c>
      <c r="F934" s="11">
        <v>7.8E-2</v>
      </c>
      <c r="G934" s="11">
        <v>29</v>
      </c>
      <c r="H934" s="11">
        <v>66</v>
      </c>
      <c r="I934" s="11">
        <v>0.99709999999999999</v>
      </c>
      <c r="J934" s="11">
        <v>3.45</v>
      </c>
      <c r="K934" s="11">
        <v>0.59</v>
      </c>
      <c r="L934" s="11">
        <v>9.5</v>
      </c>
      <c r="M934" s="64">
        <v>6</v>
      </c>
    </row>
    <row r="935" spans="1:13" hidden="1" x14ac:dyDescent="0.25">
      <c r="A935" s="63">
        <v>934</v>
      </c>
      <c r="B935" s="11">
        <v>7.4</v>
      </c>
      <c r="C935" s="11">
        <v>0.61</v>
      </c>
      <c r="D935" s="11">
        <v>0.01</v>
      </c>
      <c r="E935" s="11">
        <v>2</v>
      </c>
      <c r="F935" s="11">
        <v>7.3999999999999996E-2</v>
      </c>
      <c r="G935" s="11">
        <v>13</v>
      </c>
      <c r="H935" s="11">
        <v>38</v>
      </c>
      <c r="I935" s="11">
        <v>0.99747999999999903</v>
      </c>
      <c r="J935" s="11">
        <v>3.48</v>
      </c>
      <c r="K935" s="11">
        <v>0.65</v>
      </c>
      <c r="L935" s="11">
        <v>9.8000000000000007</v>
      </c>
      <c r="M935" s="64">
        <v>5</v>
      </c>
    </row>
    <row r="936" spans="1:13" hidden="1" x14ac:dyDescent="0.25">
      <c r="A936" s="63">
        <v>935</v>
      </c>
      <c r="B936" s="11">
        <v>6.6</v>
      </c>
      <c r="C936" s="11">
        <v>0.61</v>
      </c>
      <c r="D936" s="11">
        <v>0.01</v>
      </c>
      <c r="E936" s="11">
        <v>1.9</v>
      </c>
      <c r="F936" s="11">
        <v>0.08</v>
      </c>
      <c r="G936" s="11">
        <v>8</v>
      </c>
      <c r="H936" s="11">
        <v>25</v>
      </c>
      <c r="I936" s="11">
        <v>0.99746000000000001</v>
      </c>
      <c r="J936" s="11">
        <v>3.69</v>
      </c>
      <c r="K936" s="11">
        <v>0.73</v>
      </c>
      <c r="L936" s="11">
        <v>10.5</v>
      </c>
      <c r="M936" s="64">
        <v>5</v>
      </c>
    </row>
    <row r="937" spans="1:13" x14ac:dyDescent="0.25">
      <c r="A937" s="63">
        <v>936</v>
      </c>
      <c r="B937" s="11">
        <v>8.8000000000000007</v>
      </c>
      <c r="C937" s="11">
        <v>0.3</v>
      </c>
      <c r="D937" s="11">
        <v>0.38</v>
      </c>
      <c r="E937" s="11">
        <v>2.2999999999999998</v>
      </c>
      <c r="F937" s="11">
        <v>0.06</v>
      </c>
      <c r="G937" s="11">
        <v>19</v>
      </c>
      <c r="H937" s="11">
        <v>72</v>
      </c>
      <c r="I937" s="11">
        <v>0.99542999999999904</v>
      </c>
      <c r="J937" s="11">
        <v>3.39</v>
      </c>
      <c r="K937" s="11">
        <v>0.72</v>
      </c>
      <c r="L937" s="11">
        <v>11.8</v>
      </c>
      <c r="M937" s="64">
        <v>6</v>
      </c>
    </row>
    <row r="938" spans="1:13" x14ac:dyDescent="0.25">
      <c r="A938" s="63">
        <v>937</v>
      </c>
      <c r="B938" s="11">
        <v>8.8000000000000007</v>
      </c>
      <c r="C938" s="11">
        <v>0.3</v>
      </c>
      <c r="D938" s="11">
        <v>0.38</v>
      </c>
      <c r="E938" s="11">
        <v>2.2999999999999998</v>
      </c>
      <c r="F938" s="11">
        <v>0.06</v>
      </c>
      <c r="G938" s="11">
        <v>19</v>
      </c>
      <c r="H938" s="11">
        <v>72</v>
      </c>
      <c r="I938" s="11">
        <v>0.99542999999999904</v>
      </c>
      <c r="J938" s="11">
        <v>3.39</v>
      </c>
      <c r="K938" s="11">
        <v>0.72</v>
      </c>
      <c r="L938" s="11">
        <v>11.8</v>
      </c>
      <c r="M938" s="64">
        <v>6</v>
      </c>
    </row>
    <row r="939" spans="1:13" hidden="1" x14ac:dyDescent="0.25">
      <c r="A939" s="63">
        <v>938</v>
      </c>
      <c r="B939" s="11">
        <v>12</v>
      </c>
      <c r="C939" s="11">
        <v>0.63</v>
      </c>
      <c r="D939" s="11">
        <v>0.5</v>
      </c>
      <c r="E939" s="11">
        <v>1.4</v>
      </c>
      <c r="F939" s="11">
        <v>7.0999999999999994E-2</v>
      </c>
      <c r="G939" s="11">
        <v>6</v>
      </c>
      <c r="H939" s="11">
        <v>26</v>
      </c>
      <c r="I939" s="11">
        <v>0.99790999999999996</v>
      </c>
      <c r="J939" s="11">
        <v>3.07</v>
      </c>
      <c r="K939" s="11">
        <v>0.6</v>
      </c>
      <c r="L939" s="11">
        <v>10.4</v>
      </c>
      <c r="M939" s="64">
        <v>4</v>
      </c>
    </row>
    <row r="940" spans="1:13" x14ac:dyDescent="0.25">
      <c r="A940" s="63">
        <v>939</v>
      </c>
      <c r="B940" s="11">
        <v>7.2</v>
      </c>
      <c r="C940" s="11">
        <v>0.38</v>
      </c>
      <c r="D940" s="11">
        <v>0.38</v>
      </c>
      <c r="E940" s="11">
        <v>2.8</v>
      </c>
      <c r="F940" s="11">
        <v>6.8000000000000005E-2</v>
      </c>
      <c r="G940" s="11">
        <v>23</v>
      </c>
      <c r="H940" s="11">
        <v>42</v>
      </c>
      <c r="I940" s="11">
        <v>0.99356</v>
      </c>
      <c r="J940" s="11">
        <v>3.34</v>
      </c>
      <c r="K940" s="11">
        <v>0.72</v>
      </c>
      <c r="L940" s="11">
        <v>12.9</v>
      </c>
      <c r="M940" s="64">
        <v>7</v>
      </c>
    </row>
    <row r="941" spans="1:13" hidden="1" x14ac:dyDescent="0.25">
      <c r="A941" s="63">
        <v>940</v>
      </c>
      <c r="B941" s="11">
        <v>6.2</v>
      </c>
      <c r="C941" s="11">
        <v>0.46</v>
      </c>
      <c r="D941" s="11">
        <v>0.17</v>
      </c>
      <c r="E941" s="11">
        <v>1.6</v>
      </c>
      <c r="F941" s="11">
        <v>7.2999999999999995E-2</v>
      </c>
      <c r="G941" s="11">
        <v>7</v>
      </c>
      <c r="H941" s="11">
        <v>11</v>
      </c>
      <c r="I941" s="11">
        <v>0.99424999999999997</v>
      </c>
      <c r="J941" s="11">
        <v>3.61</v>
      </c>
      <c r="K941" s="11">
        <v>0.54</v>
      </c>
      <c r="L941" s="11">
        <v>11.4</v>
      </c>
      <c r="M941" s="64">
        <v>5</v>
      </c>
    </row>
    <row r="942" spans="1:13" x14ac:dyDescent="0.25">
      <c r="A942" s="63">
        <v>941</v>
      </c>
      <c r="B942" s="11">
        <v>9.6</v>
      </c>
      <c r="C942" s="11">
        <v>0.33</v>
      </c>
      <c r="D942" s="11">
        <v>0.52</v>
      </c>
      <c r="E942" s="11">
        <v>2.2000000000000002</v>
      </c>
      <c r="F942" s="11">
        <v>7.3999999999999996E-2</v>
      </c>
      <c r="G942" s="11">
        <v>13</v>
      </c>
      <c r="H942" s="11">
        <v>25</v>
      </c>
      <c r="I942" s="11">
        <v>0.99508999999999903</v>
      </c>
      <c r="J942" s="11">
        <v>3.36</v>
      </c>
      <c r="K942" s="11">
        <v>0.76</v>
      </c>
      <c r="L942" s="11">
        <v>12.4</v>
      </c>
      <c r="M942" s="64">
        <v>7</v>
      </c>
    </row>
    <row r="943" spans="1:13" x14ac:dyDescent="0.25">
      <c r="A943" s="63">
        <v>942</v>
      </c>
      <c r="B943" s="11">
        <v>9.9</v>
      </c>
      <c r="C943" s="11">
        <v>0.27</v>
      </c>
      <c r="D943" s="11">
        <v>0.49</v>
      </c>
      <c r="E943" s="11">
        <v>5</v>
      </c>
      <c r="F943" s="11">
        <v>8.1999999999999906E-2</v>
      </c>
      <c r="G943" s="11">
        <v>9</v>
      </c>
      <c r="H943" s="11">
        <v>17</v>
      </c>
      <c r="I943" s="11">
        <v>0.99483999999999995</v>
      </c>
      <c r="J943" s="11">
        <v>3.19</v>
      </c>
      <c r="K943" s="11">
        <v>0.52</v>
      </c>
      <c r="L943" s="11">
        <v>12.5</v>
      </c>
      <c r="M943" s="64">
        <v>7</v>
      </c>
    </row>
    <row r="944" spans="1:13" x14ac:dyDescent="0.25">
      <c r="A944" s="63">
        <v>943</v>
      </c>
      <c r="B944" s="11">
        <v>10.1</v>
      </c>
      <c r="C944" s="11">
        <v>0.43</v>
      </c>
      <c r="D944" s="11">
        <v>0.4</v>
      </c>
      <c r="E944" s="11">
        <v>2.6</v>
      </c>
      <c r="F944" s="11">
        <v>9.1999999999999998E-2</v>
      </c>
      <c r="G944" s="11">
        <v>13</v>
      </c>
      <c r="H944" s="11">
        <v>52</v>
      </c>
      <c r="I944" s="11">
        <v>0.99834000000000001</v>
      </c>
      <c r="J944" s="11">
        <v>3.22</v>
      </c>
      <c r="K944" s="11">
        <v>0.64</v>
      </c>
      <c r="L944" s="11">
        <v>10</v>
      </c>
      <c r="M944" s="64">
        <v>7</v>
      </c>
    </row>
    <row r="945" spans="1:13" x14ac:dyDescent="0.25">
      <c r="A945" s="63">
        <v>944</v>
      </c>
      <c r="B945" s="11">
        <v>9.8000000000000007</v>
      </c>
      <c r="C945" s="11">
        <v>0.5</v>
      </c>
      <c r="D945" s="11">
        <v>0.34</v>
      </c>
      <c r="E945" s="11">
        <v>2.2999999999999998</v>
      </c>
      <c r="F945" s="11">
        <v>9.4E-2</v>
      </c>
      <c r="G945" s="11">
        <v>10</v>
      </c>
      <c r="H945" s="11">
        <v>45</v>
      </c>
      <c r="I945" s="11">
        <v>0.99863999999999997</v>
      </c>
      <c r="J945" s="11">
        <v>3.24</v>
      </c>
      <c r="K945" s="11">
        <v>0.6</v>
      </c>
      <c r="L945" s="11">
        <v>9.6999999999999993</v>
      </c>
      <c r="M945" s="64">
        <v>7</v>
      </c>
    </row>
    <row r="946" spans="1:13" x14ac:dyDescent="0.25">
      <c r="A946" s="63">
        <v>945</v>
      </c>
      <c r="B946" s="11">
        <v>8.3000000000000007</v>
      </c>
      <c r="C946" s="11">
        <v>0.3</v>
      </c>
      <c r="D946" s="11">
        <v>0.49</v>
      </c>
      <c r="E946" s="11">
        <v>3.8</v>
      </c>
      <c r="F946" s="11">
        <v>0.09</v>
      </c>
      <c r="G946" s="11">
        <v>11</v>
      </c>
      <c r="H946" s="11">
        <v>24</v>
      </c>
      <c r="I946" s="11">
        <v>0.99497999999999998</v>
      </c>
      <c r="J946" s="11">
        <v>3.27</v>
      </c>
      <c r="K946" s="11">
        <v>0.64</v>
      </c>
      <c r="L946" s="11">
        <v>12.1</v>
      </c>
      <c r="M946" s="64">
        <v>7</v>
      </c>
    </row>
    <row r="947" spans="1:13" x14ac:dyDescent="0.25">
      <c r="A947" s="63">
        <v>946</v>
      </c>
      <c r="B947" s="11">
        <v>10.199999999999999</v>
      </c>
      <c r="C947" s="11">
        <v>0.44</v>
      </c>
      <c r="D947" s="11">
        <v>0.42</v>
      </c>
      <c r="E947" s="11">
        <v>2</v>
      </c>
      <c r="F947" s="11">
        <v>7.0999999999999994E-2</v>
      </c>
      <c r="G947" s="11">
        <v>7</v>
      </c>
      <c r="H947" s="11">
        <v>20</v>
      </c>
      <c r="I947" s="11">
        <v>0.99565999999999999</v>
      </c>
      <c r="J947" s="11">
        <v>3.14</v>
      </c>
      <c r="K947" s="11">
        <v>0.79</v>
      </c>
      <c r="L947" s="11">
        <v>11.1</v>
      </c>
      <c r="M947" s="64">
        <v>7</v>
      </c>
    </row>
    <row r="948" spans="1:13" x14ac:dyDescent="0.25">
      <c r="A948" s="63">
        <v>947</v>
      </c>
      <c r="B948" s="11">
        <v>10.199999999999999</v>
      </c>
      <c r="C948" s="11">
        <v>0.44</v>
      </c>
      <c r="D948" s="11">
        <v>0.57999999999999996</v>
      </c>
      <c r="E948" s="11">
        <v>4.0999999999999996</v>
      </c>
      <c r="F948" s="11">
        <v>9.1999999999999998E-2</v>
      </c>
      <c r="G948" s="11">
        <v>11</v>
      </c>
      <c r="H948" s="11">
        <v>24</v>
      </c>
      <c r="I948" s="11">
        <v>0.99744999999999995</v>
      </c>
      <c r="J948" s="11">
        <v>3.29</v>
      </c>
      <c r="K948" s="11">
        <v>0.99</v>
      </c>
      <c r="L948" s="11">
        <v>12</v>
      </c>
      <c r="M948" s="64">
        <v>7</v>
      </c>
    </row>
    <row r="949" spans="1:13" x14ac:dyDescent="0.25">
      <c r="A949" s="63">
        <v>948</v>
      </c>
      <c r="B949" s="11">
        <v>8.3000000000000007</v>
      </c>
      <c r="C949" s="11">
        <v>0.28000000000000003</v>
      </c>
      <c r="D949" s="11">
        <v>0.48</v>
      </c>
      <c r="E949" s="11">
        <v>2.1</v>
      </c>
      <c r="F949" s="11">
        <v>9.2999999999999999E-2</v>
      </c>
      <c r="G949" s="11">
        <v>6</v>
      </c>
      <c r="H949" s="11">
        <v>12</v>
      </c>
      <c r="I949" s="11">
        <v>0.99407999999999996</v>
      </c>
      <c r="J949" s="11">
        <v>3.26</v>
      </c>
      <c r="K949" s="11">
        <v>0.62</v>
      </c>
      <c r="L949" s="11">
        <v>12.4</v>
      </c>
      <c r="M949" s="64">
        <v>7</v>
      </c>
    </row>
    <row r="950" spans="1:13" x14ac:dyDescent="0.25">
      <c r="A950" s="63">
        <v>949</v>
      </c>
      <c r="B950" s="11">
        <v>8.9</v>
      </c>
      <c r="C950" s="11">
        <v>0.12</v>
      </c>
      <c r="D950" s="11">
        <v>0.45</v>
      </c>
      <c r="E950" s="11">
        <v>1.8</v>
      </c>
      <c r="F950" s="11">
        <v>7.4999999999999997E-2</v>
      </c>
      <c r="G950" s="11">
        <v>10</v>
      </c>
      <c r="H950" s="11">
        <v>21</v>
      </c>
      <c r="I950" s="11">
        <v>0.99551999999999996</v>
      </c>
      <c r="J950" s="11">
        <v>3.41</v>
      </c>
      <c r="K950" s="11">
        <v>0.76</v>
      </c>
      <c r="L950" s="11">
        <v>11.9</v>
      </c>
      <c r="M950" s="64">
        <v>7</v>
      </c>
    </row>
    <row r="951" spans="1:13" x14ac:dyDescent="0.25">
      <c r="A951" s="63">
        <v>950</v>
      </c>
      <c r="B951" s="11">
        <v>8.9</v>
      </c>
      <c r="C951" s="11">
        <v>0.12</v>
      </c>
      <c r="D951" s="11">
        <v>0.45</v>
      </c>
      <c r="E951" s="11">
        <v>1.8</v>
      </c>
      <c r="F951" s="11">
        <v>7.4999999999999997E-2</v>
      </c>
      <c r="G951" s="11">
        <v>10</v>
      </c>
      <c r="H951" s="11">
        <v>21</v>
      </c>
      <c r="I951" s="11">
        <v>0.99551999999999996</v>
      </c>
      <c r="J951" s="11">
        <v>3.41</v>
      </c>
      <c r="K951" s="11">
        <v>0.76</v>
      </c>
      <c r="L951" s="11">
        <v>11.9</v>
      </c>
      <c r="M951" s="64">
        <v>7</v>
      </c>
    </row>
    <row r="952" spans="1:13" x14ac:dyDescent="0.25">
      <c r="A952" s="63">
        <v>951</v>
      </c>
      <c r="B952" s="11">
        <v>8.9</v>
      </c>
      <c r="C952" s="11">
        <v>0.12</v>
      </c>
      <c r="D952" s="11">
        <v>0.45</v>
      </c>
      <c r="E952" s="11">
        <v>1.8</v>
      </c>
      <c r="F952" s="11">
        <v>7.4999999999999997E-2</v>
      </c>
      <c r="G952" s="11">
        <v>10</v>
      </c>
      <c r="H952" s="11">
        <v>21</v>
      </c>
      <c r="I952" s="11">
        <v>0.99551999999999996</v>
      </c>
      <c r="J952" s="11">
        <v>3.41</v>
      </c>
      <c r="K952" s="11">
        <v>0.76</v>
      </c>
      <c r="L952" s="11">
        <v>11.9</v>
      </c>
      <c r="M952" s="64">
        <v>7</v>
      </c>
    </row>
    <row r="953" spans="1:13" x14ac:dyDescent="0.25">
      <c r="A953" s="63">
        <v>952</v>
      </c>
      <c r="B953" s="11">
        <v>8.3000000000000007</v>
      </c>
      <c r="C953" s="11">
        <v>0.28000000000000003</v>
      </c>
      <c r="D953" s="11">
        <v>0.48</v>
      </c>
      <c r="E953" s="11">
        <v>2.1</v>
      </c>
      <c r="F953" s="11">
        <v>9.2999999999999999E-2</v>
      </c>
      <c r="G953" s="11">
        <v>6</v>
      </c>
      <c r="H953" s="11">
        <v>12</v>
      </c>
      <c r="I953" s="11">
        <v>0.99407999999999996</v>
      </c>
      <c r="J953" s="11">
        <v>3.26</v>
      </c>
      <c r="K953" s="11">
        <v>0.62</v>
      </c>
      <c r="L953" s="11">
        <v>12.4</v>
      </c>
      <c r="M953" s="64">
        <v>7</v>
      </c>
    </row>
    <row r="954" spans="1:13" x14ac:dyDescent="0.25">
      <c r="A954" s="63">
        <v>953</v>
      </c>
      <c r="B954" s="11">
        <v>8.1999999999999993</v>
      </c>
      <c r="C954" s="11">
        <v>0.31</v>
      </c>
      <c r="D954" s="11">
        <v>0.4</v>
      </c>
      <c r="E954" s="11">
        <v>2.2000000000000002</v>
      </c>
      <c r="F954" s="11">
        <v>5.7999999999999899E-2</v>
      </c>
      <c r="G954" s="11">
        <v>6</v>
      </c>
      <c r="H954" s="11">
        <v>10</v>
      </c>
      <c r="I954" s="11">
        <v>0.99536000000000002</v>
      </c>
      <c r="J954" s="11">
        <v>3.31</v>
      </c>
      <c r="K954" s="11">
        <v>0.68</v>
      </c>
      <c r="L954" s="11">
        <v>11.2</v>
      </c>
      <c r="M954" s="64">
        <v>7</v>
      </c>
    </row>
    <row r="955" spans="1:13" x14ac:dyDescent="0.25">
      <c r="A955" s="63">
        <v>954</v>
      </c>
      <c r="B955" s="11">
        <v>10.199999999999999</v>
      </c>
      <c r="C955" s="11">
        <v>0.34</v>
      </c>
      <c r="D955" s="11">
        <v>0.48</v>
      </c>
      <c r="E955" s="11">
        <v>2.1</v>
      </c>
      <c r="F955" s="11">
        <v>5.1999999999999998E-2</v>
      </c>
      <c r="G955" s="11">
        <v>5</v>
      </c>
      <c r="H955" s="11">
        <v>9</v>
      </c>
      <c r="I955" s="11">
        <v>0.99457999999999902</v>
      </c>
      <c r="J955" s="11">
        <v>3.2</v>
      </c>
      <c r="K955" s="11">
        <v>0.69</v>
      </c>
      <c r="L955" s="11">
        <v>12.1</v>
      </c>
      <c r="M955" s="64">
        <v>7</v>
      </c>
    </row>
    <row r="956" spans="1:13" x14ac:dyDescent="0.25">
      <c r="A956" s="63">
        <v>955</v>
      </c>
      <c r="B956" s="11">
        <v>7.6</v>
      </c>
      <c r="C956" s="11">
        <v>0.43</v>
      </c>
      <c r="D956" s="11">
        <v>0.4</v>
      </c>
      <c r="E956" s="11">
        <v>2.7</v>
      </c>
      <c r="F956" s="11">
        <v>8.1999999999999906E-2</v>
      </c>
      <c r="G956" s="11">
        <v>6</v>
      </c>
      <c r="H956" s="11">
        <v>11</v>
      </c>
      <c r="I956" s="11">
        <v>0.99537999999999904</v>
      </c>
      <c r="J956" s="11">
        <v>3.44</v>
      </c>
      <c r="K956" s="11">
        <v>0.54</v>
      </c>
      <c r="L956" s="11">
        <v>12.2</v>
      </c>
      <c r="M956" s="64">
        <v>6</v>
      </c>
    </row>
    <row r="957" spans="1:13" hidden="1" x14ac:dyDescent="0.25">
      <c r="A957" s="63">
        <v>956</v>
      </c>
      <c r="B957" s="11">
        <v>8.5</v>
      </c>
      <c r="C957" s="11">
        <v>0.21</v>
      </c>
      <c r="D957" s="11">
        <v>0.52</v>
      </c>
      <c r="E957" s="11">
        <v>1.9</v>
      </c>
      <c r="F957" s="11">
        <v>0.09</v>
      </c>
      <c r="G957" s="11">
        <v>9</v>
      </c>
      <c r="H957" s="11">
        <v>23</v>
      </c>
      <c r="I957" s="11">
        <v>0.99647999999999903</v>
      </c>
      <c r="J957" s="11">
        <v>3.36</v>
      </c>
      <c r="K957" s="11">
        <v>0.67</v>
      </c>
      <c r="L957" s="11">
        <v>10.4</v>
      </c>
      <c r="M957" s="64">
        <v>5</v>
      </c>
    </row>
    <row r="958" spans="1:13" x14ac:dyDescent="0.25">
      <c r="A958" s="63">
        <v>957</v>
      </c>
      <c r="B958" s="11">
        <v>9</v>
      </c>
      <c r="C958" s="11">
        <v>0.36</v>
      </c>
      <c r="D958" s="11">
        <v>0.52</v>
      </c>
      <c r="E958" s="11">
        <v>2.1</v>
      </c>
      <c r="F958" s="11">
        <v>0.111</v>
      </c>
      <c r="G958" s="11">
        <v>5</v>
      </c>
      <c r="H958" s="11">
        <v>10</v>
      </c>
      <c r="I958" s="11">
        <v>0.99567999999999901</v>
      </c>
      <c r="J958" s="11">
        <v>3.31</v>
      </c>
      <c r="K958" s="11">
        <v>0.62</v>
      </c>
      <c r="L958" s="11">
        <v>11.3</v>
      </c>
      <c r="M958" s="64">
        <v>6</v>
      </c>
    </row>
    <row r="959" spans="1:13" x14ac:dyDescent="0.25">
      <c r="A959" s="63">
        <v>958</v>
      </c>
      <c r="B959" s="11">
        <v>9.5</v>
      </c>
      <c r="C959" s="11">
        <v>0.37</v>
      </c>
      <c r="D959" s="11">
        <v>0.52</v>
      </c>
      <c r="E959" s="11">
        <v>2</v>
      </c>
      <c r="F959" s="11">
        <v>8.7999999999999995E-2</v>
      </c>
      <c r="G959" s="11">
        <v>12</v>
      </c>
      <c r="H959" s="11">
        <v>51</v>
      </c>
      <c r="I959" s="11">
        <v>0.99612999999999996</v>
      </c>
      <c r="J959" s="11">
        <v>3.29</v>
      </c>
      <c r="K959" s="11">
        <v>0.57999999999999996</v>
      </c>
      <c r="L959" s="11">
        <v>11.1</v>
      </c>
      <c r="M959" s="64">
        <v>6</v>
      </c>
    </row>
    <row r="960" spans="1:13" x14ac:dyDescent="0.25">
      <c r="A960" s="63">
        <v>959</v>
      </c>
      <c r="B960" s="11">
        <v>6.4</v>
      </c>
      <c r="C960" s="11">
        <v>0.56999999999999995</v>
      </c>
      <c r="D960" s="11">
        <v>0.12</v>
      </c>
      <c r="E960" s="11">
        <v>2.2999999999999998</v>
      </c>
      <c r="F960" s="11">
        <v>0.12</v>
      </c>
      <c r="G960" s="11">
        <v>25</v>
      </c>
      <c r="H960" s="11">
        <v>36</v>
      </c>
      <c r="I960" s="11">
        <v>0.99519000000000002</v>
      </c>
      <c r="J960" s="11">
        <v>3.47</v>
      </c>
      <c r="K960" s="11">
        <v>0.71</v>
      </c>
      <c r="L960" s="11">
        <v>11.3</v>
      </c>
      <c r="M960" s="64">
        <v>7</v>
      </c>
    </row>
    <row r="961" spans="1:13" hidden="1" x14ac:dyDescent="0.25">
      <c r="A961" s="63">
        <v>960</v>
      </c>
      <c r="B961" s="11">
        <v>8</v>
      </c>
      <c r="C961" s="11">
        <v>0.59</v>
      </c>
      <c r="D961" s="11">
        <v>0.05</v>
      </c>
      <c r="E961" s="11">
        <v>2</v>
      </c>
      <c r="F961" s="11">
        <v>8.8999999999999996E-2</v>
      </c>
      <c r="G961" s="11">
        <v>12</v>
      </c>
      <c r="H961" s="11">
        <v>32</v>
      </c>
      <c r="I961" s="11">
        <v>0.99734999999999996</v>
      </c>
      <c r="J961" s="11">
        <v>3.36</v>
      </c>
      <c r="K961" s="11">
        <v>0.61</v>
      </c>
      <c r="L961" s="11">
        <v>10</v>
      </c>
      <c r="M961" s="64">
        <v>5</v>
      </c>
    </row>
    <row r="962" spans="1:13" x14ac:dyDescent="0.25">
      <c r="A962" s="63">
        <v>961</v>
      </c>
      <c r="B962" s="11">
        <v>8.5</v>
      </c>
      <c r="C962" s="11">
        <v>0.47</v>
      </c>
      <c r="D962" s="11">
        <v>0.27</v>
      </c>
      <c r="E962" s="11">
        <v>1.9</v>
      </c>
      <c r="F962" s="11">
        <v>5.7999999999999899E-2</v>
      </c>
      <c r="G962" s="11">
        <v>18</v>
      </c>
      <c r="H962" s="11">
        <v>38</v>
      </c>
      <c r="I962" s="11">
        <v>0.99517999999999995</v>
      </c>
      <c r="J962" s="11">
        <v>3.16</v>
      </c>
      <c r="K962" s="11">
        <v>0.85</v>
      </c>
      <c r="L962" s="11">
        <v>11.1</v>
      </c>
      <c r="M962" s="64">
        <v>6</v>
      </c>
    </row>
    <row r="963" spans="1:13" hidden="1" x14ac:dyDescent="0.25">
      <c r="A963" s="63">
        <v>962</v>
      </c>
      <c r="B963" s="11">
        <v>7.1</v>
      </c>
      <c r="C963" s="11">
        <v>0.56000000000000005</v>
      </c>
      <c r="D963" s="11">
        <v>0.14000000000000001</v>
      </c>
      <c r="E963" s="11">
        <v>1.6</v>
      </c>
      <c r="F963" s="11">
        <v>7.8E-2</v>
      </c>
      <c r="G963" s="11">
        <v>7</v>
      </c>
      <c r="H963" s="11">
        <v>18</v>
      </c>
      <c r="I963" s="11">
        <v>0.99592000000000003</v>
      </c>
      <c r="J963" s="11">
        <v>3.27</v>
      </c>
      <c r="K963" s="11">
        <v>0.62</v>
      </c>
      <c r="L963" s="11">
        <v>9.3000000000000007</v>
      </c>
      <c r="M963" s="64">
        <v>5</v>
      </c>
    </row>
    <row r="964" spans="1:13" hidden="1" x14ac:dyDescent="0.25">
      <c r="A964" s="63">
        <v>963</v>
      </c>
      <c r="B964" s="11">
        <v>6.6</v>
      </c>
      <c r="C964" s="11">
        <v>0.56999999999999995</v>
      </c>
      <c r="D964" s="11">
        <v>0.02</v>
      </c>
      <c r="E964" s="11">
        <v>2.1</v>
      </c>
      <c r="F964" s="11">
        <v>0.115</v>
      </c>
      <c r="G964" s="11">
        <v>6</v>
      </c>
      <c r="H964" s="11">
        <v>16</v>
      </c>
      <c r="I964" s="11">
        <v>0.99653999999999998</v>
      </c>
      <c r="J964" s="11">
        <v>3.38</v>
      </c>
      <c r="K964" s="11">
        <v>0.69</v>
      </c>
      <c r="L964" s="11">
        <v>9.5</v>
      </c>
      <c r="M964" s="64">
        <v>5</v>
      </c>
    </row>
    <row r="965" spans="1:13" x14ac:dyDescent="0.25">
      <c r="A965" s="63">
        <v>964</v>
      </c>
      <c r="B965" s="11">
        <v>8.8000000000000007</v>
      </c>
      <c r="C965" s="11">
        <v>0.27</v>
      </c>
      <c r="D965" s="11">
        <v>0.39</v>
      </c>
      <c r="E965" s="11">
        <v>2</v>
      </c>
      <c r="F965" s="11">
        <v>0.1</v>
      </c>
      <c r="G965" s="11">
        <v>20</v>
      </c>
      <c r="H965" s="11">
        <v>27</v>
      </c>
      <c r="I965" s="11">
        <v>0.99546000000000001</v>
      </c>
      <c r="J965" s="11">
        <v>3.15</v>
      </c>
      <c r="K965" s="11">
        <v>0.69</v>
      </c>
      <c r="L965" s="11">
        <v>11.2</v>
      </c>
      <c r="M965" s="64">
        <v>6</v>
      </c>
    </row>
    <row r="966" spans="1:13" x14ac:dyDescent="0.25">
      <c r="A966" s="63">
        <v>965</v>
      </c>
      <c r="B966" s="11">
        <v>8.5</v>
      </c>
      <c r="C966" s="11">
        <v>0.47</v>
      </c>
      <c r="D966" s="11">
        <v>0.27</v>
      </c>
      <c r="E966" s="11">
        <v>1.9</v>
      </c>
      <c r="F966" s="11">
        <v>5.7999999999999899E-2</v>
      </c>
      <c r="G966" s="11">
        <v>18</v>
      </c>
      <c r="H966" s="11">
        <v>38</v>
      </c>
      <c r="I966" s="11">
        <v>0.99517999999999995</v>
      </c>
      <c r="J966" s="11">
        <v>3.16</v>
      </c>
      <c r="K966" s="11">
        <v>0.85</v>
      </c>
      <c r="L966" s="11">
        <v>11.1</v>
      </c>
      <c r="M966" s="64">
        <v>6</v>
      </c>
    </row>
    <row r="967" spans="1:13" x14ac:dyDescent="0.25">
      <c r="A967" s="63">
        <v>966</v>
      </c>
      <c r="B967" s="11">
        <v>8.3000000000000007</v>
      </c>
      <c r="C967" s="11">
        <v>0.34</v>
      </c>
      <c r="D967" s="11">
        <v>0.4</v>
      </c>
      <c r="E967" s="11">
        <v>2.4</v>
      </c>
      <c r="F967" s="11">
        <v>6.5000000000000002E-2</v>
      </c>
      <c r="G967" s="11">
        <v>24</v>
      </c>
      <c r="H967" s="11">
        <v>48</v>
      </c>
      <c r="I967" s="11">
        <v>0.99553999999999998</v>
      </c>
      <c r="J967" s="11">
        <v>3.34</v>
      </c>
      <c r="K967" s="11">
        <v>0.86</v>
      </c>
      <c r="L967" s="11">
        <v>11</v>
      </c>
      <c r="M967" s="64">
        <v>6</v>
      </c>
    </row>
    <row r="968" spans="1:13" x14ac:dyDescent="0.25">
      <c r="A968" s="63">
        <v>967</v>
      </c>
      <c r="B968" s="11">
        <v>9</v>
      </c>
      <c r="C968" s="11">
        <v>0.38</v>
      </c>
      <c r="D968" s="11">
        <v>0.41</v>
      </c>
      <c r="E968" s="11">
        <v>2.4</v>
      </c>
      <c r="F968" s="11">
        <v>0.10299999999999999</v>
      </c>
      <c r="G968" s="11">
        <v>6</v>
      </c>
      <c r="H968" s="11">
        <v>10</v>
      </c>
      <c r="I968" s="11">
        <v>0.99603999999999904</v>
      </c>
      <c r="J968" s="11">
        <v>3.13</v>
      </c>
      <c r="K968" s="11">
        <v>0.57999999999999996</v>
      </c>
      <c r="L968" s="11">
        <v>11.9</v>
      </c>
      <c r="M968" s="64">
        <v>7</v>
      </c>
    </row>
    <row r="969" spans="1:13" hidden="1" x14ac:dyDescent="0.25">
      <c r="A969" s="63">
        <v>968</v>
      </c>
      <c r="B969" s="11">
        <v>8.5</v>
      </c>
      <c r="C969" s="11">
        <v>0.66</v>
      </c>
      <c r="D969" s="11">
        <v>0.2</v>
      </c>
      <c r="E969" s="11">
        <v>2.1</v>
      </c>
      <c r="F969" s="11">
        <v>9.6999999999999906E-2</v>
      </c>
      <c r="G969" s="11">
        <v>23</v>
      </c>
      <c r="H969" s="11">
        <v>113</v>
      </c>
      <c r="I969" s="11">
        <v>0.99732999999999905</v>
      </c>
      <c r="J969" s="11">
        <v>3.13</v>
      </c>
      <c r="K969" s="11">
        <v>0.48</v>
      </c>
      <c r="L969" s="11">
        <v>9.1999999999999993</v>
      </c>
      <c r="M969" s="64">
        <v>5</v>
      </c>
    </row>
    <row r="970" spans="1:13" x14ac:dyDescent="0.25">
      <c r="A970" s="63">
        <v>969</v>
      </c>
      <c r="B970" s="11">
        <v>9</v>
      </c>
      <c r="C970" s="11">
        <v>0.4</v>
      </c>
      <c r="D970" s="11">
        <v>0.43</v>
      </c>
      <c r="E970" s="11">
        <v>2.4</v>
      </c>
      <c r="F970" s="11">
        <v>6.8000000000000005E-2</v>
      </c>
      <c r="G970" s="11">
        <v>29</v>
      </c>
      <c r="H970" s="11">
        <v>46</v>
      </c>
      <c r="I970" s="11">
        <v>0.99429999999999996</v>
      </c>
      <c r="J970" s="11">
        <v>3.2</v>
      </c>
      <c r="K970" s="11">
        <v>0.6</v>
      </c>
      <c r="L970" s="11">
        <v>12.2</v>
      </c>
      <c r="M970" s="64">
        <v>6</v>
      </c>
    </row>
    <row r="971" spans="1:13" hidden="1" x14ac:dyDescent="0.25">
      <c r="A971" s="63">
        <v>970</v>
      </c>
      <c r="B971" s="11">
        <v>6.7</v>
      </c>
      <c r="C971" s="11">
        <v>0.56000000000000005</v>
      </c>
      <c r="D971" s="11">
        <v>0.09</v>
      </c>
      <c r="E971" s="11">
        <v>2.9</v>
      </c>
      <c r="F971" s="11">
        <v>7.9000000000000001E-2</v>
      </c>
      <c r="G971" s="11">
        <v>7</v>
      </c>
      <c r="H971" s="11">
        <v>22</v>
      </c>
      <c r="I971" s="11">
        <v>0.99668999999999996</v>
      </c>
      <c r="J971" s="11">
        <v>3.46</v>
      </c>
      <c r="K971" s="11">
        <v>0.61</v>
      </c>
      <c r="L971" s="11">
        <v>10.199999999999999</v>
      </c>
      <c r="M971" s="64">
        <v>5</v>
      </c>
    </row>
    <row r="972" spans="1:13" x14ac:dyDescent="0.25">
      <c r="A972" s="63">
        <v>971</v>
      </c>
      <c r="B972" s="11">
        <v>10.4</v>
      </c>
      <c r="C972" s="11">
        <v>0.26</v>
      </c>
      <c r="D972" s="11">
        <v>0.48</v>
      </c>
      <c r="E972" s="11">
        <v>1.9</v>
      </c>
      <c r="F972" s="11">
        <v>6.6000000000000003E-2</v>
      </c>
      <c r="G972" s="11">
        <v>6</v>
      </c>
      <c r="H972" s="11">
        <v>10</v>
      </c>
      <c r="I972" s="11">
        <v>0.99724000000000002</v>
      </c>
      <c r="J972" s="11">
        <v>3.33</v>
      </c>
      <c r="K972" s="11">
        <v>0.87</v>
      </c>
      <c r="L972" s="11">
        <v>10.9</v>
      </c>
      <c r="M972" s="64">
        <v>6</v>
      </c>
    </row>
    <row r="973" spans="1:13" x14ac:dyDescent="0.25">
      <c r="A973" s="63">
        <v>972</v>
      </c>
      <c r="B973" s="11">
        <v>10.4</v>
      </c>
      <c r="C973" s="11">
        <v>0.26</v>
      </c>
      <c r="D973" s="11">
        <v>0.48</v>
      </c>
      <c r="E973" s="11">
        <v>1.9</v>
      </c>
      <c r="F973" s="11">
        <v>6.6000000000000003E-2</v>
      </c>
      <c r="G973" s="11">
        <v>6</v>
      </c>
      <c r="H973" s="11">
        <v>10</v>
      </c>
      <c r="I973" s="11">
        <v>0.99724000000000002</v>
      </c>
      <c r="J973" s="11">
        <v>3.33</v>
      </c>
      <c r="K973" s="11">
        <v>0.87</v>
      </c>
      <c r="L973" s="11">
        <v>10.9</v>
      </c>
      <c r="M973" s="64">
        <v>6</v>
      </c>
    </row>
    <row r="974" spans="1:13" x14ac:dyDescent="0.25">
      <c r="A974" s="63">
        <v>973</v>
      </c>
      <c r="B974" s="11">
        <v>10.1</v>
      </c>
      <c r="C974" s="11">
        <v>0.38</v>
      </c>
      <c r="D974" s="11">
        <v>0.5</v>
      </c>
      <c r="E974" s="11">
        <v>2.4</v>
      </c>
      <c r="F974" s="11">
        <v>0.104</v>
      </c>
      <c r="G974" s="11">
        <v>6</v>
      </c>
      <c r="H974" s="11">
        <v>13</v>
      </c>
      <c r="I974" s="11">
        <v>0.99642999999999904</v>
      </c>
      <c r="J974" s="11">
        <v>3.22</v>
      </c>
      <c r="K974" s="11">
        <v>0.65</v>
      </c>
      <c r="L974" s="11">
        <v>11.6</v>
      </c>
      <c r="M974" s="64">
        <v>7</v>
      </c>
    </row>
    <row r="975" spans="1:13" hidden="1" x14ac:dyDescent="0.25">
      <c r="A975" s="63">
        <v>974</v>
      </c>
      <c r="B975" s="11">
        <v>8.5</v>
      </c>
      <c r="C975" s="11">
        <v>0.34</v>
      </c>
      <c r="D975" s="11">
        <v>0.44</v>
      </c>
      <c r="E975" s="11">
        <v>1.7</v>
      </c>
      <c r="F975" s="11">
        <v>7.9000000000000001E-2</v>
      </c>
      <c r="G975" s="11">
        <v>6</v>
      </c>
      <c r="H975" s="11">
        <v>12</v>
      </c>
      <c r="I975" s="11">
        <v>0.99604999999999999</v>
      </c>
      <c r="J975" s="11">
        <v>3.52</v>
      </c>
      <c r="K975" s="11">
        <v>0.63</v>
      </c>
      <c r="L975" s="11">
        <v>10.7</v>
      </c>
      <c r="M975" s="64">
        <v>5</v>
      </c>
    </row>
    <row r="976" spans="1:13" x14ac:dyDescent="0.25">
      <c r="A976" s="63">
        <v>975</v>
      </c>
      <c r="B976" s="11">
        <v>8.8000000000000007</v>
      </c>
      <c r="C976" s="11">
        <v>0.33</v>
      </c>
      <c r="D976" s="11">
        <v>0.41</v>
      </c>
      <c r="E976" s="11">
        <v>5.9</v>
      </c>
      <c r="F976" s="11">
        <v>7.2999999999999995E-2</v>
      </c>
      <c r="G976" s="11">
        <v>7</v>
      </c>
      <c r="H976" s="11">
        <v>13</v>
      </c>
      <c r="I976" s="11">
        <v>0.99657999999999902</v>
      </c>
      <c r="J976" s="11">
        <v>3.3</v>
      </c>
      <c r="K976" s="11">
        <v>0.62</v>
      </c>
      <c r="L976" s="11">
        <v>12.1</v>
      </c>
      <c r="M976" s="64">
        <v>7</v>
      </c>
    </row>
    <row r="977" spans="1:13" hidden="1" x14ac:dyDescent="0.25">
      <c r="A977" s="63">
        <v>976</v>
      </c>
      <c r="B977" s="11">
        <v>7.2</v>
      </c>
      <c r="C977" s="11">
        <v>0.41</v>
      </c>
      <c r="D977" s="11">
        <v>0.3</v>
      </c>
      <c r="E977" s="11">
        <v>2.1</v>
      </c>
      <c r="F977" s="11">
        <v>8.3000000000000004E-2</v>
      </c>
      <c r="G977" s="11">
        <v>35</v>
      </c>
      <c r="H977" s="11">
        <v>72</v>
      </c>
      <c r="I977" s="11">
        <v>0.997</v>
      </c>
      <c r="J977" s="11">
        <v>3.44</v>
      </c>
      <c r="K977" s="11">
        <v>0.52</v>
      </c>
      <c r="L977" s="11">
        <v>9.4</v>
      </c>
      <c r="M977" s="64">
        <v>5</v>
      </c>
    </row>
    <row r="978" spans="1:13" hidden="1" x14ac:dyDescent="0.25">
      <c r="A978" s="63">
        <v>977</v>
      </c>
      <c r="B978" s="11">
        <v>7.2</v>
      </c>
      <c r="C978" s="11">
        <v>0.41</v>
      </c>
      <c r="D978" s="11">
        <v>0.3</v>
      </c>
      <c r="E978" s="11">
        <v>2.1</v>
      </c>
      <c r="F978" s="11">
        <v>8.3000000000000004E-2</v>
      </c>
      <c r="G978" s="11">
        <v>35</v>
      </c>
      <c r="H978" s="11">
        <v>72</v>
      </c>
      <c r="I978" s="11">
        <v>0.997</v>
      </c>
      <c r="J978" s="11">
        <v>3.44</v>
      </c>
      <c r="K978" s="11">
        <v>0.52</v>
      </c>
      <c r="L978" s="11">
        <v>9.4</v>
      </c>
      <c r="M978" s="64">
        <v>5</v>
      </c>
    </row>
    <row r="979" spans="1:13" hidden="1" x14ac:dyDescent="0.25">
      <c r="A979" s="63">
        <v>978</v>
      </c>
      <c r="B979" s="11">
        <v>8.4</v>
      </c>
      <c r="C979" s="11">
        <v>0.59</v>
      </c>
      <c r="D979" s="11">
        <v>0.28999999999999998</v>
      </c>
      <c r="E979" s="11">
        <v>2.6</v>
      </c>
      <c r="F979" s="11">
        <v>0.109</v>
      </c>
      <c r="G979" s="11">
        <v>31</v>
      </c>
      <c r="H979" s="11">
        <v>119</v>
      </c>
      <c r="I979" s="11">
        <v>0.99800999999999995</v>
      </c>
      <c r="J979" s="11">
        <v>3.15</v>
      </c>
      <c r="K979" s="11">
        <v>0.5</v>
      </c>
      <c r="L979" s="11">
        <v>9.1</v>
      </c>
      <c r="M979" s="64">
        <v>5</v>
      </c>
    </row>
    <row r="980" spans="1:13" x14ac:dyDescent="0.25">
      <c r="A980" s="63">
        <v>979</v>
      </c>
      <c r="B980" s="11">
        <v>7</v>
      </c>
      <c r="C980" s="11">
        <v>0.4</v>
      </c>
      <c r="D980" s="11">
        <v>0.32</v>
      </c>
      <c r="E980" s="11">
        <v>3.6</v>
      </c>
      <c r="F980" s="11">
        <v>6.0999999999999999E-2</v>
      </c>
      <c r="G980" s="11">
        <v>9</v>
      </c>
      <c r="H980" s="11">
        <v>29</v>
      </c>
      <c r="I980" s="11">
        <v>0.99416000000000004</v>
      </c>
      <c r="J980" s="11">
        <v>3.28</v>
      </c>
      <c r="K980" s="11">
        <v>0.49</v>
      </c>
      <c r="L980" s="11">
        <v>11.3</v>
      </c>
      <c r="M980" s="64">
        <v>7</v>
      </c>
    </row>
    <row r="981" spans="1:13" hidden="1" x14ac:dyDescent="0.25">
      <c r="A981" s="63">
        <v>980</v>
      </c>
      <c r="B981" s="11">
        <v>12.2</v>
      </c>
      <c r="C981" s="11">
        <v>0.45</v>
      </c>
      <c r="D981" s="11">
        <v>0.49</v>
      </c>
      <c r="E981" s="11">
        <v>1.4</v>
      </c>
      <c r="F981" s="11">
        <v>7.4999999999999997E-2</v>
      </c>
      <c r="G981" s="11">
        <v>3</v>
      </c>
      <c r="H981" s="11">
        <v>6</v>
      </c>
      <c r="I981" s="11">
        <v>0.99690000000000001</v>
      </c>
      <c r="J981" s="11">
        <v>3.13</v>
      </c>
      <c r="K981" s="11">
        <v>0.63</v>
      </c>
      <c r="L981" s="11">
        <v>10.4</v>
      </c>
      <c r="M981" s="64">
        <v>5</v>
      </c>
    </row>
    <row r="982" spans="1:13" x14ac:dyDescent="0.25">
      <c r="A982" s="63">
        <v>981</v>
      </c>
      <c r="B982" s="11">
        <v>9.1</v>
      </c>
      <c r="C982" s="11">
        <v>0.5</v>
      </c>
      <c r="D982" s="11">
        <v>0.3</v>
      </c>
      <c r="E982" s="11">
        <v>1.9</v>
      </c>
      <c r="F982" s="11">
        <v>6.5000000000000002E-2</v>
      </c>
      <c r="G982" s="11">
        <v>8</v>
      </c>
      <c r="H982" s="11">
        <v>17</v>
      </c>
      <c r="I982" s="11">
        <v>0.99773999999999996</v>
      </c>
      <c r="J982" s="11">
        <v>3.32</v>
      </c>
      <c r="K982" s="11">
        <v>0.71</v>
      </c>
      <c r="L982" s="11">
        <v>10.5</v>
      </c>
      <c r="M982" s="64">
        <v>6</v>
      </c>
    </row>
    <row r="983" spans="1:13" hidden="1" x14ac:dyDescent="0.25">
      <c r="A983" s="63">
        <v>982</v>
      </c>
      <c r="B983" s="11">
        <v>9.5</v>
      </c>
      <c r="C983" s="11">
        <v>0.86</v>
      </c>
      <c r="D983" s="11">
        <v>0.26</v>
      </c>
      <c r="E983" s="11">
        <v>1.9</v>
      </c>
      <c r="F983" s="11">
        <v>7.9000000000000001E-2</v>
      </c>
      <c r="G983" s="11">
        <v>13</v>
      </c>
      <c r="H983" s="11">
        <v>28</v>
      </c>
      <c r="I983" s="11">
        <v>0.99712000000000001</v>
      </c>
      <c r="J983" s="11">
        <v>3.25</v>
      </c>
      <c r="K983" s="11">
        <v>0.62</v>
      </c>
      <c r="L983" s="11">
        <v>10</v>
      </c>
      <c r="M983" s="64">
        <v>5</v>
      </c>
    </row>
    <row r="984" spans="1:13" x14ac:dyDescent="0.25">
      <c r="A984" s="63">
        <v>983</v>
      </c>
      <c r="B984" s="11">
        <v>7.3</v>
      </c>
      <c r="C984" s="11">
        <v>0.52</v>
      </c>
      <c r="D984" s="11">
        <v>0.32</v>
      </c>
      <c r="E984" s="11">
        <v>2.1</v>
      </c>
      <c r="F984" s="11">
        <v>7.0000000000000007E-2</v>
      </c>
      <c r="G984" s="11">
        <v>51</v>
      </c>
      <c r="H984" s="11">
        <v>70</v>
      </c>
      <c r="I984" s="11">
        <v>0.99417999999999995</v>
      </c>
      <c r="J984" s="11">
        <v>3.34</v>
      </c>
      <c r="K984" s="11">
        <v>0.82</v>
      </c>
      <c r="L984" s="11">
        <v>12.9</v>
      </c>
      <c r="M984" s="64">
        <v>6</v>
      </c>
    </row>
    <row r="985" spans="1:13" x14ac:dyDescent="0.25">
      <c r="A985" s="63">
        <v>984</v>
      </c>
      <c r="B985" s="11">
        <v>9.1</v>
      </c>
      <c r="C985" s="11">
        <v>0.5</v>
      </c>
      <c r="D985" s="11">
        <v>0.3</v>
      </c>
      <c r="E985" s="11">
        <v>1.9</v>
      </c>
      <c r="F985" s="11">
        <v>6.5000000000000002E-2</v>
      </c>
      <c r="G985" s="11">
        <v>8</v>
      </c>
      <c r="H985" s="11">
        <v>17</v>
      </c>
      <c r="I985" s="11">
        <v>0.99773999999999996</v>
      </c>
      <c r="J985" s="11">
        <v>3.32</v>
      </c>
      <c r="K985" s="11">
        <v>0.71</v>
      </c>
      <c r="L985" s="11">
        <v>10.5</v>
      </c>
      <c r="M985" s="64">
        <v>6</v>
      </c>
    </row>
    <row r="986" spans="1:13" hidden="1" x14ac:dyDescent="0.25">
      <c r="A986" s="63">
        <v>985</v>
      </c>
      <c r="B986" s="11">
        <v>12.2</v>
      </c>
      <c r="C986" s="11">
        <v>0.45</v>
      </c>
      <c r="D986" s="11">
        <v>0.49</v>
      </c>
      <c r="E986" s="11">
        <v>1.4</v>
      </c>
      <c r="F986" s="11">
        <v>7.4999999999999997E-2</v>
      </c>
      <c r="G986" s="11">
        <v>3</v>
      </c>
      <c r="H986" s="11">
        <v>6</v>
      </c>
      <c r="I986" s="11">
        <v>0.99690000000000001</v>
      </c>
      <c r="J986" s="11">
        <v>3.13</v>
      </c>
      <c r="K986" s="11">
        <v>0.63</v>
      </c>
      <c r="L986" s="11">
        <v>10.4</v>
      </c>
      <c r="M986" s="64">
        <v>5</v>
      </c>
    </row>
    <row r="987" spans="1:13" x14ac:dyDescent="0.25">
      <c r="A987" s="63">
        <v>986</v>
      </c>
      <c r="B987" s="11">
        <v>7.4</v>
      </c>
      <c r="C987" s="11">
        <v>0.57999999999999996</v>
      </c>
      <c r="D987" s="11">
        <v>0</v>
      </c>
      <c r="E987" s="11">
        <v>2</v>
      </c>
      <c r="F987" s="11">
        <v>6.4000000000000001E-2</v>
      </c>
      <c r="G987" s="11">
        <v>7</v>
      </c>
      <c r="H987" s="11">
        <v>11</v>
      </c>
      <c r="I987" s="11">
        <v>0.99561999999999995</v>
      </c>
      <c r="J987" s="11">
        <v>3.45</v>
      </c>
      <c r="K987" s="11">
        <v>0.57999999999999996</v>
      </c>
      <c r="L987" s="11">
        <v>11.3</v>
      </c>
      <c r="M987" s="64">
        <v>6</v>
      </c>
    </row>
    <row r="988" spans="1:13" x14ac:dyDescent="0.25">
      <c r="A988" s="63">
        <v>987</v>
      </c>
      <c r="B988" s="11">
        <v>9.8000000000000007</v>
      </c>
      <c r="C988" s="11">
        <v>0.34</v>
      </c>
      <c r="D988" s="11">
        <v>0.39</v>
      </c>
      <c r="E988" s="11">
        <v>1.4</v>
      </c>
      <c r="F988" s="11">
        <v>6.6000000000000003E-2</v>
      </c>
      <c r="G988" s="11">
        <v>3</v>
      </c>
      <c r="H988" s="11">
        <v>7</v>
      </c>
      <c r="I988" s="11">
        <v>0.99470000000000003</v>
      </c>
      <c r="J988" s="11">
        <v>3.19</v>
      </c>
      <c r="K988" s="11">
        <v>0.55000000000000004</v>
      </c>
      <c r="L988" s="11">
        <v>11.4</v>
      </c>
      <c r="M988" s="64">
        <v>7</v>
      </c>
    </row>
    <row r="989" spans="1:13" hidden="1" x14ac:dyDescent="0.25">
      <c r="A989" s="63">
        <v>988</v>
      </c>
      <c r="B989" s="11">
        <v>7.1</v>
      </c>
      <c r="C989" s="11">
        <v>0.36</v>
      </c>
      <c r="D989" s="11">
        <v>0.3</v>
      </c>
      <c r="E989" s="11">
        <v>1.6</v>
      </c>
      <c r="F989" s="11">
        <v>0.08</v>
      </c>
      <c r="G989" s="11">
        <v>35</v>
      </c>
      <c r="H989" s="11">
        <v>70</v>
      </c>
      <c r="I989" s="11">
        <v>0.99692999999999898</v>
      </c>
      <c r="J989" s="11">
        <v>3.44</v>
      </c>
      <c r="K989" s="11">
        <v>0.5</v>
      </c>
      <c r="L989" s="11">
        <v>9.4</v>
      </c>
      <c r="M989" s="64">
        <v>5</v>
      </c>
    </row>
    <row r="990" spans="1:13" hidden="1" x14ac:dyDescent="0.25">
      <c r="A990" s="63">
        <v>989</v>
      </c>
      <c r="B990" s="11">
        <v>7.7</v>
      </c>
      <c r="C990" s="11">
        <v>0.39</v>
      </c>
      <c r="D990" s="11">
        <v>0.12</v>
      </c>
      <c r="E990" s="11">
        <v>1.7</v>
      </c>
      <c r="F990" s="11">
        <v>9.6999999999999906E-2</v>
      </c>
      <c r="G990" s="11">
        <v>19</v>
      </c>
      <c r="H990" s="11">
        <v>27</v>
      </c>
      <c r="I990" s="11">
        <v>0.99595999999999996</v>
      </c>
      <c r="J990" s="11">
        <v>3.16</v>
      </c>
      <c r="K990" s="11">
        <v>0.49</v>
      </c>
      <c r="L990" s="11">
        <v>9.4</v>
      </c>
      <c r="M990" s="64">
        <v>5</v>
      </c>
    </row>
    <row r="991" spans="1:13" x14ac:dyDescent="0.25">
      <c r="A991" s="63">
        <v>990</v>
      </c>
      <c r="B991" s="11">
        <v>9.6999999999999993</v>
      </c>
      <c r="C991" s="11">
        <v>0.29499999999999998</v>
      </c>
      <c r="D991" s="11">
        <v>0.4</v>
      </c>
      <c r="E991" s="11">
        <v>1.5</v>
      </c>
      <c r="F991" s="11">
        <v>7.2999999999999995E-2</v>
      </c>
      <c r="G991" s="11">
        <v>14</v>
      </c>
      <c r="H991" s="11">
        <v>21</v>
      </c>
      <c r="I991" s="11">
        <v>0.99556</v>
      </c>
      <c r="J991" s="11">
        <v>3.14</v>
      </c>
      <c r="K991" s="11">
        <v>0.51</v>
      </c>
      <c r="L991" s="11">
        <v>10.9</v>
      </c>
      <c r="M991" s="64">
        <v>6</v>
      </c>
    </row>
    <row r="992" spans="1:13" hidden="1" x14ac:dyDescent="0.25">
      <c r="A992" s="63">
        <v>991</v>
      </c>
      <c r="B992" s="11">
        <v>7.7</v>
      </c>
      <c r="C992" s="11">
        <v>0.39</v>
      </c>
      <c r="D992" s="11">
        <v>0.12</v>
      </c>
      <c r="E992" s="11">
        <v>1.7</v>
      </c>
      <c r="F992" s="11">
        <v>9.6999999999999906E-2</v>
      </c>
      <c r="G992" s="11">
        <v>19</v>
      </c>
      <c r="H992" s="11">
        <v>27</v>
      </c>
      <c r="I992" s="11">
        <v>0.99595999999999996</v>
      </c>
      <c r="J992" s="11">
        <v>3.16</v>
      </c>
      <c r="K992" s="11">
        <v>0.49</v>
      </c>
      <c r="L992" s="11">
        <v>9.4</v>
      </c>
      <c r="M992" s="64">
        <v>5</v>
      </c>
    </row>
    <row r="993" spans="1:13" hidden="1" x14ac:dyDescent="0.25">
      <c r="A993" s="63">
        <v>992</v>
      </c>
      <c r="B993" s="11">
        <v>7.1</v>
      </c>
      <c r="C993" s="11">
        <v>0.34</v>
      </c>
      <c r="D993" s="11">
        <v>0.28000000000000003</v>
      </c>
      <c r="E993" s="11">
        <v>2</v>
      </c>
      <c r="F993" s="11">
        <v>8.1999999999999906E-2</v>
      </c>
      <c r="G993" s="11">
        <v>31</v>
      </c>
      <c r="H993" s="11">
        <v>68</v>
      </c>
      <c r="I993" s="11">
        <v>0.99693999999999905</v>
      </c>
      <c r="J993" s="11">
        <v>3.45</v>
      </c>
      <c r="K993" s="11">
        <v>0.48</v>
      </c>
      <c r="L993" s="11">
        <v>9.4</v>
      </c>
      <c r="M993" s="64">
        <v>5</v>
      </c>
    </row>
    <row r="994" spans="1:13" x14ac:dyDescent="0.25">
      <c r="A994" s="63">
        <v>993</v>
      </c>
      <c r="B994" s="11">
        <v>6.5</v>
      </c>
      <c r="C994" s="11">
        <v>0.4</v>
      </c>
      <c r="D994" s="11">
        <v>0.1</v>
      </c>
      <c r="E994" s="11">
        <v>2</v>
      </c>
      <c r="F994" s="11">
        <v>7.5999999999999998E-2</v>
      </c>
      <c r="G994" s="11">
        <v>30</v>
      </c>
      <c r="H994" s="11">
        <v>47</v>
      </c>
      <c r="I994" s="11">
        <v>0.99553999999999998</v>
      </c>
      <c r="J994" s="11">
        <v>3.36</v>
      </c>
      <c r="K994" s="11">
        <v>0.48</v>
      </c>
      <c r="L994" s="11">
        <v>9.4</v>
      </c>
      <c r="M994" s="64">
        <v>6</v>
      </c>
    </row>
    <row r="995" spans="1:13" hidden="1" x14ac:dyDescent="0.25">
      <c r="A995" s="63">
        <v>994</v>
      </c>
      <c r="B995" s="11">
        <v>7.1</v>
      </c>
      <c r="C995" s="11">
        <v>0.34</v>
      </c>
      <c r="D995" s="11">
        <v>0.28000000000000003</v>
      </c>
      <c r="E995" s="11">
        <v>2</v>
      </c>
      <c r="F995" s="11">
        <v>8.1999999999999906E-2</v>
      </c>
      <c r="G995" s="11">
        <v>31</v>
      </c>
      <c r="H995" s="11">
        <v>68</v>
      </c>
      <c r="I995" s="11">
        <v>0.99693999999999905</v>
      </c>
      <c r="J995" s="11">
        <v>3.45</v>
      </c>
      <c r="K995" s="11">
        <v>0.48</v>
      </c>
      <c r="L995" s="11">
        <v>9.4</v>
      </c>
      <c r="M995" s="64">
        <v>5</v>
      </c>
    </row>
    <row r="996" spans="1:13" hidden="1" x14ac:dyDescent="0.25">
      <c r="A996" s="63">
        <v>995</v>
      </c>
      <c r="B996" s="11">
        <v>10</v>
      </c>
      <c r="C996" s="11">
        <v>0.35</v>
      </c>
      <c r="D996" s="11">
        <v>0.45</v>
      </c>
      <c r="E996" s="11">
        <v>2.5</v>
      </c>
      <c r="F996" s="11">
        <v>9.1999999999999998E-2</v>
      </c>
      <c r="G996" s="11">
        <v>20</v>
      </c>
      <c r="H996" s="11">
        <v>88</v>
      </c>
      <c r="I996" s="11">
        <v>0.99917999999999996</v>
      </c>
      <c r="J996" s="11">
        <v>3.15</v>
      </c>
      <c r="K996" s="11">
        <v>0.43</v>
      </c>
      <c r="L996" s="11">
        <v>9.4</v>
      </c>
      <c r="M996" s="64">
        <v>5</v>
      </c>
    </row>
    <row r="997" spans="1:13" x14ac:dyDescent="0.25">
      <c r="A997" s="63">
        <v>996</v>
      </c>
      <c r="B997" s="11">
        <v>7.7</v>
      </c>
      <c r="C997" s="11">
        <v>0.6</v>
      </c>
      <c r="D997" s="11">
        <v>0.06</v>
      </c>
      <c r="E997" s="11">
        <v>2</v>
      </c>
      <c r="F997" s="11">
        <v>7.9000000000000001E-2</v>
      </c>
      <c r="G997" s="11">
        <v>19</v>
      </c>
      <c r="H997" s="11">
        <v>41</v>
      </c>
      <c r="I997" s="11">
        <v>0.99697000000000002</v>
      </c>
      <c r="J997" s="11">
        <v>3.39</v>
      </c>
      <c r="K997" s="11">
        <v>0.62</v>
      </c>
      <c r="L997" s="11">
        <v>10.1</v>
      </c>
      <c r="M997" s="64">
        <v>6</v>
      </c>
    </row>
    <row r="998" spans="1:13" x14ac:dyDescent="0.25">
      <c r="A998" s="63">
        <v>997</v>
      </c>
      <c r="B998" s="11">
        <v>5.6</v>
      </c>
      <c r="C998" s="11">
        <v>0.66</v>
      </c>
      <c r="D998" s="11">
        <v>0</v>
      </c>
      <c r="E998" s="11">
        <v>2.2000000000000002</v>
      </c>
      <c r="F998" s="11">
        <v>8.6999999999999994E-2</v>
      </c>
      <c r="G998" s="11">
        <v>3</v>
      </c>
      <c r="H998" s="11">
        <v>11</v>
      </c>
      <c r="I998" s="11">
        <v>0.993779999999999</v>
      </c>
      <c r="J998" s="11">
        <v>3.71</v>
      </c>
      <c r="K998" s="11">
        <v>0.63</v>
      </c>
      <c r="L998" s="11">
        <v>12.8</v>
      </c>
      <c r="M998" s="64">
        <v>7</v>
      </c>
    </row>
    <row r="999" spans="1:13" x14ac:dyDescent="0.25">
      <c r="A999" s="63">
        <v>998</v>
      </c>
      <c r="B999" s="11">
        <v>5.6</v>
      </c>
      <c r="C999" s="11">
        <v>0.66</v>
      </c>
      <c r="D999" s="11">
        <v>0</v>
      </c>
      <c r="E999" s="11">
        <v>2.2000000000000002</v>
      </c>
      <c r="F999" s="11">
        <v>8.6999999999999994E-2</v>
      </c>
      <c r="G999" s="11">
        <v>3</v>
      </c>
      <c r="H999" s="11">
        <v>11</v>
      </c>
      <c r="I999" s="11">
        <v>0.993779999999999</v>
      </c>
      <c r="J999" s="11">
        <v>3.71</v>
      </c>
      <c r="K999" s="11">
        <v>0.63</v>
      </c>
      <c r="L999" s="11">
        <v>12.8</v>
      </c>
      <c r="M999" s="64">
        <v>7</v>
      </c>
    </row>
    <row r="1000" spans="1:13" x14ac:dyDescent="0.25">
      <c r="A1000" s="63">
        <v>999</v>
      </c>
      <c r="B1000" s="11">
        <v>8.9</v>
      </c>
      <c r="C1000" s="11">
        <v>0.84</v>
      </c>
      <c r="D1000" s="11">
        <v>0.34</v>
      </c>
      <c r="E1000" s="11">
        <v>1.4</v>
      </c>
      <c r="F1000" s="11">
        <v>0.05</v>
      </c>
      <c r="G1000" s="11">
        <v>4</v>
      </c>
      <c r="H1000" s="11">
        <v>10</v>
      </c>
      <c r="I1000" s="11">
        <v>0.99553999999999998</v>
      </c>
      <c r="J1000" s="11">
        <v>3.12</v>
      </c>
      <c r="K1000" s="11">
        <v>0.48</v>
      </c>
      <c r="L1000" s="11">
        <v>9.1</v>
      </c>
      <c r="M1000" s="64">
        <v>6</v>
      </c>
    </row>
    <row r="1001" spans="1:13" x14ac:dyDescent="0.25">
      <c r="A1001" s="63">
        <v>1000</v>
      </c>
      <c r="B1001" s="11">
        <v>6.4</v>
      </c>
      <c r="C1001" s="11">
        <v>0.69</v>
      </c>
      <c r="D1001" s="11">
        <v>0</v>
      </c>
      <c r="E1001" s="11">
        <v>1.65</v>
      </c>
      <c r="F1001" s="11">
        <v>5.5E-2</v>
      </c>
      <c r="G1001" s="11">
        <v>7</v>
      </c>
      <c r="H1001" s="11">
        <v>12</v>
      </c>
      <c r="I1001" s="11">
        <v>0.99161999999999995</v>
      </c>
      <c r="J1001" s="11">
        <v>3.47</v>
      </c>
      <c r="K1001" s="11">
        <v>0.53</v>
      </c>
      <c r="L1001" s="11">
        <v>12.9</v>
      </c>
      <c r="M1001" s="64">
        <v>6</v>
      </c>
    </row>
    <row r="1002" spans="1:13" x14ac:dyDescent="0.25">
      <c r="A1002" s="63">
        <v>1001</v>
      </c>
      <c r="B1002" s="11">
        <v>7.5</v>
      </c>
      <c r="C1002" s="11">
        <v>0.43</v>
      </c>
      <c r="D1002" s="11">
        <v>0.3</v>
      </c>
      <c r="E1002" s="11">
        <v>2.2000000000000002</v>
      </c>
      <c r="F1002" s="11">
        <v>6.2E-2</v>
      </c>
      <c r="G1002" s="11">
        <v>6</v>
      </c>
      <c r="H1002" s="11">
        <v>12</v>
      </c>
      <c r="I1002" s="11">
        <v>0.99495</v>
      </c>
      <c r="J1002" s="11">
        <v>3.44</v>
      </c>
      <c r="K1002" s="11">
        <v>0.72</v>
      </c>
      <c r="L1002" s="11">
        <v>11.5</v>
      </c>
      <c r="M1002" s="64">
        <v>7</v>
      </c>
    </row>
    <row r="1003" spans="1:13" x14ac:dyDescent="0.25">
      <c r="A1003" s="63">
        <v>1002</v>
      </c>
      <c r="B1003" s="11">
        <v>9.9</v>
      </c>
      <c r="C1003" s="11">
        <v>0.35</v>
      </c>
      <c r="D1003" s="11">
        <v>0.38</v>
      </c>
      <c r="E1003" s="11">
        <v>1.5</v>
      </c>
      <c r="F1003" s="11">
        <v>5.7999999999999899E-2</v>
      </c>
      <c r="G1003" s="11">
        <v>31</v>
      </c>
      <c r="H1003" s="11">
        <v>47</v>
      </c>
      <c r="I1003" s="11">
        <v>0.99675999999999998</v>
      </c>
      <c r="J1003" s="11">
        <v>3.26</v>
      </c>
      <c r="K1003" s="11">
        <v>0.82</v>
      </c>
      <c r="L1003" s="11">
        <v>10.6</v>
      </c>
      <c r="M1003" s="64">
        <v>7</v>
      </c>
    </row>
    <row r="1004" spans="1:13" x14ac:dyDescent="0.25">
      <c r="A1004" s="63">
        <v>1003</v>
      </c>
      <c r="B1004" s="11">
        <v>9.1</v>
      </c>
      <c r="C1004" s="11">
        <v>0.28999999999999998</v>
      </c>
      <c r="D1004" s="11">
        <v>0.33</v>
      </c>
      <c r="E1004" s="11">
        <v>2.0499999999999998</v>
      </c>
      <c r="F1004" s="11">
        <v>6.3E-2</v>
      </c>
      <c r="G1004" s="11">
        <v>13</v>
      </c>
      <c r="H1004" s="11">
        <v>27</v>
      </c>
      <c r="I1004" s="11">
        <v>0.99516000000000004</v>
      </c>
      <c r="J1004" s="11">
        <v>3.26</v>
      </c>
      <c r="K1004" s="11">
        <v>0.84</v>
      </c>
      <c r="L1004" s="11">
        <v>11.7</v>
      </c>
      <c r="M1004" s="64">
        <v>7</v>
      </c>
    </row>
    <row r="1005" spans="1:13" x14ac:dyDescent="0.25">
      <c r="A1005" s="63">
        <v>1004</v>
      </c>
      <c r="B1005" s="11">
        <v>6.8</v>
      </c>
      <c r="C1005" s="11">
        <v>0.36</v>
      </c>
      <c r="D1005" s="11">
        <v>0.32</v>
      </c>
      <c r="E1005" s="11">
        <v>1.8</v>
      </c>
      <c r="F1005" s="11">
        <v>6.7000000000000004E-2</v>
      </c>
      <c r="G1005" s="11">
        <v>4</v>
      </c>
      <c r="H1005" s="11">
        <v>8</v>
      </c>
      <c r="I1005" s="11">
        <v>0.99280000000000002</v>
      </c>
      <c r="J1005" s="11">
        <v>3.36</v>
      </c>
      <c r="K1005" s="11">
        <v>0.55000000000000004</v>
      </c>
      <c r="L1005" s="11">
        <v>12.8</v>
      </c>
      <c r="M1005" s="64">
        <v>7</v>
      </c>
    </row>
    <row r="1006" spans="1:13" hidden="1" x14ac:dyDescent="0.25">
      <c r="A1006" s="63">
        <v>1005</v>
      </c>
      <c r="B1006" s="11">
        <v>8.1999999999999993</v>
      </c>
      <c r="C1006" s="11">
        <v>0.43</v>
      </c>
      <c r="D1006" s="11">
        <v>0.28999999999999998</v>
      </c>
      <c r="E1006" s="11">
        <v>1.6</v>
      </c>
      <c r="F1006" s="11">
        <v>8.1000000000000003E-2</v>
      </c>
      <c r="G1006" s="11">
        <v>27</v>
      </c>
      <c r="H1006" s="11">
        <v>45</v>
      </c>
      <c r="I1006" s="11">
        <v>0.99602999999999997</v>
      </c>
      <c r="J1006" s="11">
        <v>3.25</v>
      </c>
      <c r="K1006" s="11">
        <v>0.54</v>
      </c>
      <c r="L1006" s="11">
        <v>10.3</v>
      </c>
      <c r="M1006" s="64">
        <v>5</v>
      </c>
    </row>
    <row r="1007" spans="1:13" x14ac:dyDescent="0.25">
      <c r="A1007" s="63">
        <v>1006</v>
      </c>
      <c r="B1007" s="11">
        <v>6.8</v>
      </c>
      <c r="C1007" s="11">
        <v>0.36</v>
      </c>
      <c r="D1007" s="11">
        <v>0.32</v>
      </c>
      <c r="E1007" s="11">
        <v>1.8</v>
      </c>
      <c r="F1007" s="11">
        <v>6.7000000000000004E-2</v>
      </c>
      <c r="G1007" s="11">
        <v>4</v>
      </c>
      <c r="H1007" s="11">
        <v>8</v>
      </c>
      <c r="I1007" s="11">
        <v>0.99280000000000002</v>
      </c>
      <c r="J1007" s="11">
        <v>3.36</v>
      </c>
      <c r="K1007" s="11">
        <v>0.55000000000000004</v>
      </c>
      <c r="L1007" s="11">
        <v>12.8</v>
      </c>
      <c r="M1007" s="64">
        <v>7</v>
      </c>
    </row>
    <row r="1008" spans="1:13" x14ac:dyDescent="0.25">
      <c r="A1008" s="63">
        <v>1007</v>
      </c>
      <c r="B1008" s="11">
        <v>9.1</v>
      </c>
      <c r="C1008" s="11">
        <v>0.28999999999999998</v>
      </c>
      <c r="D1008" s="11">
        <v>0.33</v>
      </c>
      <c r="E1008" s="11">
        <v>2.0499999999999998</v>
      </c>
      <c r="F1008" s="11">
        <v>6.3E-2</v>
      </c>
      <c r="G1008" s="11">
        <v>13</v>
      </c>
      <c r="H1008" s="11">
        <v>27</v>
      </c>
      <c r="I1008" s="11">
        <v>0.99516000000000004</v>
      </c>
      <c r="J1008" s="11">
        <v>3.26</v>
      </c>
      <c r="K1008" s="11">
        <v>0.84</v>
      </c>
      <c r="L1008" s="11">
        <v>11.7</v>
      </c>
      <c r="M1008" s="64">
        <v>7</v>
      </c>
    </row>
    <row r="1009" spans="1:13" x14ac:dyDescent="0.25">
      <c r="A1009" s="63">
        <v>1008</v>
      </c>
      <c r="B1009" s="11">
        <v>9.1</v>
      </c>
      <c r="C1009" s="11">
        <v>0.3</v>
      </c>
      <c r="D1009" s="11">
        <v>0.34</v>
      </c>
      <c r="E1009" s="11">
        <v>2</v>
      </c>
      <c r="F1009" s="11">
        <v>6.4000000000000001E-2</v>
      </c>
      <c r="G1009" s="11">
        <v>12</v>
      </c>
      <c r="H1009" s="11">
        <v>25</v>
      </c>
      <c r="I1009" s="11">
        <v>0.99516000000000004</v>
      </c>
      <c r="J1009" s="11">
        <v>3.26</v>
      </c>
      <c r="K1009" s="11">
        <v>0.84</v>
      </c>
      <c r="L1009" s="11">
        <v>11.7</v>
      </c>
      <c r="M1009" s="64">
        <v>7</v>
      </c>
    </row>
    <row r="1010" spans="1:13" x14ac:dyDescent="0.25">
      <c r="A1010" s="63">
        <v>1009</v>
      </c>
      <c r="B1010" s="11">
        <v>8.9</v>
      </c>
      <c r="C1010" s="11">
        <v>0.35</v>
      </c>
      <c r="D1010" s="11">
        <v>0.4</v>
      </c>
      <c r="E1010" s="11">
        <v>3.6</v>
      </c>
      <c r="F1010" s="11">
        <v>0.11</v>
      </c>
      <c r="G1010" s="11">
        <v>12</v>
      </c>
      <c r="H1010" s="11">
        <v>24</v>
      </c>
      <c r="I1010" s="11">
        <v>0.99548999999999999</v>
      </c>
      <c r="J1010" s="11">
        <v>3.23</v>
      </c>
      <c r="K1010" s="11">
        <v>0.7</v>
      </c>
      <c r="L1010" s="11">
        <v>12</v>
      </c>
      <c r="M1010" s="64">
        <v>7</v>
      </c>
    </row>
    <row r="1011" spans="1:13" hidden="1" x14ac:dyDescent="0.25">
      <c r="A1011" s="63">
        <v>1010</v>
      </c>
      <c r="B1011" s="11">
        <v>9.6</v>
      </c>
      <c r="C1011" s="11">
        <v>0.5</v>
      </c>
      <c r="D1011" s="11">
        <v>0.36</v>
      </c>
      <c r="E1011" s="11">
        <v>2.8</v>
      </c>
      <c r="F1011" s="11">
        <v>0.11599999999999901</v>
      </c>
      <c r="G1011" s="11">
        <v>26</v>
      </c>
      <c r="H1011" s="11">
        <v>55</v>
      </c>
      <c r="I1011" s="11">
        <v>0.99722</v>
      </c>
      <c r="J1011" s="11">
        <v>3.18</v>
      </c>
      <c r="K1011" s="11">
        <v>0.68</v>
      </c>
      <c r="L1011" s="11">
        <v>10.9</v>
      </c>
      <c r="M1011" s="64">
        <v>5</v>
      </c>
    </row>
    <row r="1012" spans="1:13" x14ac:dyDescent="0.25">
      <c r="A1012" s="63">
        <v>1011</v>
      </c>
      <c r="B1012" s="11">
        <v>8.9</v>
      </c>
      <c r="C1012" s="11">
        <v>0.28000000000000003</v>
      </c>
      <c r="D1012" s="11">
        <v>0.45</v>
      </c>
      <c r="E1012" s="11">
        <v>1.7</v>
      </c>
      <c r="F1012" s="11">
        <v>6.7000000000000004E-2</v>
      </c>
      <c r="G1012" s="11">
        <v>7</v>
      </c>
      <c r="H1012" s="11">
        <v>12</v>
      </c>
      <c r="I1012" s="11">
        <v>0.99353999999999998</v>
      </c>
      <c r="J1012" s="11">
        <v>3.25</v>
      </c>
      <c r="K1012" s="11">
        <v>0.55000000000000004</v>
      </c>
      <c r="L1012" s="11">
        <v>12.3</v>
      </c>
      <c r="M1012" s="64">
        <v>7</v>
      </c>
    </row>
    <row r="1013" spans="1:13" x14ac:dyDescent="0.25">
      <c r="A1013" s="63">
        <v>1012</v>
      </c>
      <c r="B1013" s="11">
        <v>8.9</v>
      </c>
      <c r="C1013" s="11">
        <v>0.32</v>
      </c>
      <c r="D1013" s="11">
        <v>0.31</v>
      </c>
      <c r="E1013" s="11">
        <v>2</v>
      </c>
      <c r="F1013" s="11">
        <v>8.7999999999999995E-2</v>
      </c>
      <c r="G1013" s="11">
        <v>12</v>
      </c>
      <c r="H1013" s="11">
        <v>19</v>
      </c>
      <c r="I1013" s="11">
        <v>0.99570000000000003</v>
      </c>
      <c r="J1013" s="11">
        <v>3.17</v>
      </c>
      <c r="K1013" s="11">
        <v>0.55000000000000004</v>
      </c>
      <c r="L1013" s="11">
        <v>10.4</v>
      </c>
      <c r="M1013" s="64">
        <v>6</v>
      </c>
    </row>
    <row r="1014" spans="1:13" hidden="1" x14ac:dyDescent="0.25">
      <c r="A1014" s="63">
        <v>1013</v>
      </c>
      <c r="B1014" s="11">
        <v>7.7</v>
      </c>
      <c r="C1014" s="11">
        <v>1.0049999999999999</v>
      </c>
      <c r="D1014" s="11">
        <v>0.15</v>
      </c>
      <c r="E1014" s="11">
        <v>2.1</v>
      </c>
      <c r="F1014" s="11">
        <v>0.10199999999999999</v>
      </c>
      <c r="G1014" s="11">
        <v>11</v>
      </c>
      <c r="H1014" s="11">
        <v>32</v>
      </c>
      <c r="I1014" s="11">
        <v>0.99603999999999904</v>
      </c>
      <c r="J1014" s="11">
        <v>3.23</v>
      </c>
      <c r="K1014" s="11">
        <v>0.48</v>
      </c>
      <c r="L1014" s="11">
        <v>10</v>
      </c>
      <c r="M1014" s="64">
        <v>5</v>
      </c>
    </row>
    <row r="1015" spans="1:13" x14ac:dyDescent="0.25">
      <c r="A1015" s="63">
        <v>1014</v>
      </c>
      <c r="B1015" s="11">
        <v>7.5</v>
      </c>
      <c r="C1015" s="11">
        <v>0.71</v>
      </c>
      <c r="D1015" s="11">
        <v>0</v>
      </c>
      <c r="E1015" s="11">
        <v>1.6</v>
      </c>
      <c r="F1015" s="11">
        <v>9.1999999999999998E-2</v>
      </c>
      <c r="G1015" s="11">
        <v>22</v>
      </c>
      <c r="H1015" s="11">
        <v>31</v>
      </c>
      <c r="I1015" s="11">
        <v>0.99634999999999996</v>
      </c>
      <c r="J1015" s="11">
        <v>3.38</v>
      </c>
      <c r="K1015" s="11">
        <v>0.57999999999999996</v>
      </c>
      <c r="L1015" s="11">
        <v>10</v>
      </c>
      <c r="M1015" s="64">
        <v>6</v>
      </c>
    </row>
    <row r="1016" spans="1:13" x14ac:dyDescent="0.25">
      <c r="A1016" s="63">
        <v>1015</v>
      </c>
      <c r="B1016" s="11">
        <v>8</v>
      </c>
      <c r="C1016" s="11">
        <v>0.57999999999999996</v>
      </c>
      <c r="D1016" s="11">
        <v>0.16</v>
      </c>
      <c r="E1016" s="11">
        <v>2</v>
      </c>
      <c r="F1016" s="11">
        <v>0.12</v>
      </c>
      <c r="G1016" s="11">
        <v>3</v>
      </c>
      <c r="H1016" s="11">
        <v>7</v>
      </c>
      <c r="I1016" s="11">
        <v>0.99453999999999998</v>
      </c>
      <c r="J1016" s="11">
        <v>3.22</v>
      </c>
      <c r="K1016" s="11">
        <v>0.57999999999999996</v>
      </c>
      <c r="L1016" s="11">
        <v>11.2</v>
      </c>
      <c r="M1016" s="64">
        <v>6</v>
      </c>
    </row>
    <row r="1017" spans="1:13" x14ac:dyDescent="0.25">
      <c r="A1017" s="63">
        <v>1016</v>
      </c>
      <c r="B1017" s="11">
        <v>10.5</v>
      </c>
      <c r="C1017" s="11">
        <v>0.39</v>
      </c>
      <c r="D1017" s="11">
        <v>0.46</v>
      </c>
      <c r="E1017" s="11">
        <v>2.2000000000000002</v>
      </c>
      <c r="F1017" s="11">
        <v>7.4999999999999997E-2</v>
      </c>
      <c r="G1017" s="11">
        <v>14</v>
      </c>
      <c r="H1017" s="11">
        <v>27</v>
      </c>
      <c r="I1017" s="11">
        <v>0.99597999999999998</v>
      </c>
      <c r="J1017" s="11">
        <v>3.06</v>
      </c>
      <c r="K1017" s="11">
        <v>0.84</v>
      </c>
      <c r="L1017" s="11">
        <v>11.4</v>
      </c>
      <c r="M1017" s="64">
        <v>6</v>
      </c>
    </row>
    <row r="1018" spans="1:13" x14ac:dyDescent="0.25">
      <c r="A1018" s="63">
        <v>1017</v>
      </c>
      <c r="B1018" s="11">
        <v>8.9</v>
      </c>
      <c r="C1018" s="11">
        <v>0.38</v>
      </c>
      <c r="D1018" s="11">
        <v>0.4</v>
      </c>
      <c r="E1018" s="11">
        <v>2.2000000000000002</v>
      </c>
      <c r="F1018" s="11">
        <v>6.8000000000000005E-2</v>
      </c>
      <c r="G1018" s="11">
        <v>12</v>
      </c>
      <c r="H1018" s="11">
        <v>28</v>
      </c>
      <c r="I1018" s="11">
        <v>0.99485999999999997</v>
      </c>
      <c r="J1018" s="11">
        <v>3.27</v>
      </c>
      <c r="K1018" s="11">
        <v>0.75</v>
      </c>
      <c r="L1018" s="11">
        <v>12.6</v>
      </c>
      <c r="M1018" s="64">
        <v>7</v>
      </c>
    </row>
    <row r="1019" spans="1:13" x14ac:dyDescent="0.25">
      <c r="A1019" s="63">
        <v>1018</v>
      </c>
      <c r="B1019" s="11">
        <v>8</v>
      </c>
      <c r="C1019" s="11">
        <v>0.18</v>
      </c>
      <c r="D1019" s="11">
        <v>0.37</v>
      </c>
      <c r="E1019" s="11">
        <v>0.9</v>
      </c>
      <c r="F1019" s="11">
        <v>4.9000000000000002E-2</v>
      </c>
      <c r="G1019" s="11">
        <v>36</v>
      </c>
      <c r="H1019" s="11">
        <v>109</v>
      </c>
      <c r="I1019" s="11">
        <v>0.99007000000000001</v>
      </c>
      <c r="J1019" s="11">
        <v>2.89</v>
      </c>
      <c r="K1019" s="11">
        <v>0.44</v>
      </c>
      <c r="L1019" s="11">
        <v>12.7</v>
      </c>
      <c r="M1019" s="64">
        <v>6</v>
      </c>
    </row>
    <row r="1020" spans="1:13" x14ac:dyDescent="0.25">
      <c r="A1020" s="63">
        <v>1019</v>
      </c>
      <c r="B1020" s="11">
        <v>8</v>
      </c>
      <c r="C1020" s="11">
        <v>0.18</v>
      </c>
      <c r="D1020" s="11">
        <v>0.37</v>
      </c>
      <c r="E1020" s="11">
        <v>0.9</v>
      </c>
      <c r="F1020" s="11">
        <v>4.9000000000000002E-2</v>
      </c>
      <c r="G1020" s="11">
        <v>36</v>
      </c>
      <c r="H1020" s="11">
        <v>109</v>
      </c>
      <c r="I1020" s="11">
        <v>0.99007000000000001</v>
      </c>
      <c r="J1020" s="11">
        <v>2.89</v>
      </c>
      <c r="K1020" s="11">
        <v>0.44</v>
      </c>
      <c r="L1020" s="11">
        <v>12.7</v>
      </c>
      <c r="M1020" s="64">
        <v>6</v>
      </c>
    </row>
    <row r="1021" spans="1:13" hidden="1" x14ac:dyDescent="0.25">
      <c r="A1021" s="63">
        <v>1020</v>
      </c>
      <c r="B1021" s="11">
        <v>7</v>
      </c>
      <c r="C1021" s="11">
        <v>0.5</v>
      </c>
      <c r="D1021" s="11">
        <v>0.14000000000000001</v>
      </c>
      <c r="E1021" s="11">
        <v>1.8</v>
      </c>
      <c r="F1021" s="11">
        <v>7.8E-2</v>
      </c>
      <c r="G1021" s="11">
        <v>10</v>
      </c>
      <c r="H1021" s="11">
        <v>23</v>
      </c>
      <c r="I1021" s="11">
        <v>0.99636000000000002</v>
      </c>
      <c r="J1021" s="11">
        <v>3.53</v>
      </c>
      <c r="K1021" s="11">
        <v>0.61</v>
      </c>
      <c r="L1021" s="11">
        <v>10.4</v>
      </c>
      <c r="M1021" s="64">
        <v>5</v>
      </c>
    </row>
    <row r="1022" spans="1:13" x14ac:dyDescent="0.25">
      <c r="A1022" s="63">
        <v>1021</v>
      </c>
      <c r="B1022" s="11">
        <v>11.3</v>
      </c>
      <c r="C1022" s="11">
        <v>0.36</v>
      </c>
      <c r="D1022" s="11">
        <v>0.66</v>
      </c>
      <c r="E1022" s="11">
        <v>2.4</v>
      </c>
      <c r="F1022" s="11">
        <v>0.123</v>
      </c>
      <c r="G1022" s="11">
        <v>3</v>
      </c>
      <c r="H1022" s="11">
        <v>8</v>
      </c>
      <c r="I1022" s="11">
        <v>0.99641999999999997</v>
      </c>
      <c r="J1022" s="11">
        <v>3.2</v>
      </c>
      <c r="K1022" s="11">
        <v>0.53</v>
      </c>
      <c r="L1022" s="11">
        <v>11.9</v>
      </c>
      <c r="M1022" s="64">
        <v>6</v>
      </c>
    </row>
    <row r="1023" spans="1:13" x14ac:dyDescent="0.25">
      <c r="A1023" s="63">
        <v>1022</v>
      </c>
      <c r="B1023" s="11">
        <v>11.3</v>
      </c>
      <c r="C1023" s="11">
        <v>0.36</v>
      </c>
      <c r="D1023" s="11">
        <v>0.66</v>
      </c>
      <c r="E1023" s="11">
        <v>2.4</v>
      </c>
      <c r="F1023" s="11">
        <v>0.123</v>
      </c>
      <c r="G1023" s="11">
        <v>3</v>
      </c>
      <c r="H1023" s="11">
        <v>8</v>
      </c>
      <c r="I1023" s="11">
        <v>0.99641999999999997</v>
      </c>
      <c r="J1023" s="11">
        <v>3.2</v>
      </c>
      <c r="K1023" s="11">
        <v>0.53</v>
      </c>
      <c r="L1023" s="11">
        <v>11.9</v>
      </c>
      <c r="M1023" s="64">
        <v>6</v>
      </c>
    </row>
    <row r="1024" spans="1:13" hidden="1" x14ac:dyDescent="0.25">
      <c r="A1024" s="63">
        <v>1023</v>
      </c>
      <c r="B1024" s="11">
        <v>7</v>
      </c>
      <c r="C1024" s="11">
        <v>0.51</v>
      </c>
      <c r="D1024" s="11">
        <v>0.09</v>
      </c>
      <c r="E1024" s="11">
        <v>2.1</v>
      </c>
      <c r="F1024" s="11">
        <v>6.2E-2</v>
      </c>
      <c r="G1024" s="11">
        <v>4</v>
      </c>
      <c r="H1024" s="11">
        <v>9</v>
      </c>
      <c r="I1024" s="11">
        <v>0.99583999999999995</v>
      </c>
      <c r="J1024" s="11">
        <v>3.35</v>
      </c>
      <c r="K1024" s="11">
        <v>0.54</v>
      </c>
      <c r="L1024" s="11">
        <v>10.5</v>
      </c>
      <c r="M1024" s="64">
        <v>5</v>
      </c>
    </row>
    <row r="1025" spans="1:13" x14ac:dyDescent="0.25">
      <c r="A1025" s="63">
        <v>1024</v>
      </c>
      <c r="B1025" s="11">
        <v>8.1999999999999993</v>
      </c>
      <c r="C1025" s="11">
        <v>0.32</v>
      </c>
      <c r="D1025" s="11">
        <v>0.42</v>
      </c>
      <c r="E1025" s="11">
        <v>2.2999999999999998</v>
      </c>
      <c r="F1025" s="11">
        <v>9.8000000000000004E-2</v>
      </c>
      <c r="G1025" s="11">
        <v>3</v>
      </c>
      <c r="H1025" s="11">
        <v>9</v>
      </c>
      <c r="I1025" s="11">
        <v>0.99505999999999994</v>
      </c>
      <c r="J1025" s="11">
        <v>3.27</v>
      </c>
      <c r="K1025" s="11">
        <v>0.55000000000000004</v>
      </c>
      <c r="L1025" s="11">
        <v>12.3</v>
      </c>
      <c r="M1025" s="64">
        <v>6</v>
      </c>
    </row>
    <row r="1026" spans="1:13" x14ac:dyDescent="0.25">
      <c r="A1026" s="63">
        <v>1025</v>
      </c>
      <c r="B1026" s="11">
        <v>7.7</v>
      </c>
      <c r="C1026" s="11">
        <v>0.57999999999999996</v>
      </c>
      <c r="D1026" s="11">
        <v>0.01</v>
      </c>
      <c r="E1026" s="11">
        <v>1.8</v>
      </c>
      <c r="F1026" s="11">
        <v>8.7999999999999995E-2</v>
      </c>
      <c r="G1026" s="11">
        <v>12</v>
      </c>
      <c r="H1026" s="11">
        <v>18</v>
      </c>
      <c r="I1026" s="11">
        <v>0.99567999999999901</v>
      </c>
      <c r="J1026" s="11">
        <v>3.32</v>
      </c>
      <c r="K1026" s="11">
        <v>0.56000000000000005</v>
      </c>
      <c r="L1026" s="11">
        <v>10.5</v>
      </c>
      <c r="M1026" s="64">
        <v>7</v>
      </c>
    </row>
    <row r="1027" spans="1:13" x14ac:dyDescent="0.25">
      <c r="A1027" s="63">
        <v>1026</v>
      </c>
      <c r="B1027" s="11">
        <v>8.6</v>
      </c>
      <c r="C1027" s="11">
        <v>0.83</v>
      </c>
      <c r="D1027" s="11">
        <v>0</v>
      </c>
      <c r="E1027" s="11">
        <v>2.8</v>
      </c>
      <c r="F1027" s="11">
        <v>9.5000000000000001E-2</v>
      </c>
      <c r="G1027" s="11">
        <v>17</v>
      </c>
      <c r="H1027" s="11">
        <v>43</v>
      </c>
      <c r="I1027" s="11">
        <v>0.99822</v>
      </c>
      <c r="J1027" s="11">
        <v>3.33</v>
      </c>
      <c r="K1027" s="11">
        <v>0.6</v>
      </c>
      <c r="L1027" s="11">
        <v>10.4</v>
      </c>
      <c r="M1027" s="64">
        <v>6</v>
      </c>
    </row>
    <row r="1028" spans="1:13" x14ac:dyDescent="0.25">
      <c r="A1028" s="63">
        <v>1027</v>
      </c>
      <c r="B1028" s="11">
        <v>7.9</v>
      </c>
      <c r="C1028" s="11">
        <v>0.31</v>
      </c>
      <c r="D1028" s="11">
        <v>0.32</v>
      </c>
      <c r="E1028" s="11">
        <v>1.9</v>
      </c>
      <c r="F1028" s="11">
        <v>6.6000000000000003E-2</v>
      </c>
      <c r="G1028" s="11">
        <v>14</v>
      </c>
      <c r="H1028" s="11">
        <v>36</v>
      </c>
      <c r="I1028" s="11">
        <v>0.99363999999999997</v>
      </c>
      <c r="J1028" s="11">
        <v>3.41</v>
      </c>
      <c r="K1028" s="11">
        <v>0.56000000000000005</v>
      </c>
      <c r="L1028" s="11">
        <v>12.6</v>
      </c>
      <c r="M1028" s="64">
        <v>6</v>
      </c>
    </row>
    <row r="1029" spans="1:13" hidden="1" x14ac:dyDescent="0.25">
      <c r="A1029" s="63">
        <v>1028</v>
      </c>
      <c r="B1029" s="11">
        <v>6.4</v>
      </c>
      <c r="C1029" s="11">
        <v>0.79500000000000004</v>
      </c>
      <c r="D1029" s="11">
        <v>0</v>
      </c>
      <c r="E1029" s="11">
        <v>2.2000000000000002</v>
      </c>
      <c r="F1029" s="11">
        <v>6.5000000000000002E-2</v>
      </c>
      <c r="G1029" s="11">
        <v>28</v>
      </c>
      <c r="H1029" s="11">
        <v>52</v>
      </c>
      <c r="I1029" s="11">
        <v>0.993779999999999</v>
      </c>
      <c r="J1029" s="11">
        <v>3.49</v>
      </c>
      <c r="K1029" s="11">
        <v>0.52</v>
      </c>
      <c r="L1029" s="11">
        <v>11.6</v>
      </c>
      <c r="M1029" s="64">
        <v>5</v>
      </c>
    </row>
    <row r="1030" spans="1:13" x14ac:dyDescent="0.25">
      <c r="A1030" s="63">
        <v>1029</v>
      </c>
      <c r="B1030" s="11">
        <v>7.2</v>
      </c>
      <c r="C1030" s="11">
        <v>0.34</v>
      </c>
      <c r="D1030" s="11">
        <v>0.21</v>
      </c>
      <c r="E1030" s="11">
        <v>2.5</v>
      </c>
      <c r="F1030" s="11">
        <v>7.4999999999999997E-2</v>
      </c>
      <c r="G1030" s="11">
        <v>41</v>
      </c>
      <c r="H1030" s="11">
        <v>68</v>
      </c>
      <c r="I1030" s="11">
        <v>0.99585999999999997</v>
      </c>
      <c r="J1030" s="11">
        <v>3.37</v>
      </c>
      <c r="K1030" s="11">
        <v>0.54</v>
      </c>
      <c r="L1030" s="11">
        <v>10.1</v>
      </c>
      <c r="M1030" s="64">
        <v>6</v>
      </c>
    </row>
    <row r="1031" spans="1:13" x14ac:dyDescent="0.25">
      <c r="A1031" s="63">
        <v>1030</v>
      </c>
      <c r="B1031" s="11">
        <v>7.7</v>
      </c>
      <c r="C1031" s="11">
        <v>0.57999999999999996</v>
      </c>
      <c r="D1031" s="11">
        <v>0.01</v>
      </c>
      <c r="E1031" s="11">
        <v>1.8</v>
      </c>
      <c r="F1031" s="11">
        <v>8.7999999999999995E-2</v>
      </c>
      <c r="G1031" s="11">
        <v>12</v>
      </c>
      <c r="H1031" s="11">
        <v>18</v>
      </c>
      <c r="I1031" s="11">
        <v>0.99567999999999901</v>
      </c>
      <c r="J1031" s="11">
        <v>3.32</v>
      </c>
      <c r="K1031" s="11">
        <v>0.56000000000000005</v>
      </c>
      <c r="L1031" s="11">
        <v>10.5</v>
      </c>
      <c r="M1031" s="64">
        <v>7</v>
      </c>
    </row>
    <row r="1032" spans="1:13" x14ac:dyDescent="0.25">
      <c r="A1032" s="63">
        <v>1031</v>
      </c>
      <c r="B1032" s="11">
        <v>7.1</v>
      </c>
      <c r="C1032" s="11">
        <v>0.59</v>
      </c>
      <c r="D1032" s="11">
        <v>0</v>
      </c>
      <c r="E1032" s="11">
        <v>2.1</v>
      </c>
      <c r="F1032" s="11">
        <v>9.0999999999999998E-2</v>
      </c>
      <c r="G1032" s="11">
        <v>9</v>
      </c>
      <c r="H1032" s="11">
        <v>14</v>
      </c>
      <c r="I1032" s="11">
        <v>0.99487999999999899</v>
      </c>
      <c r="J1032" s="11">
        <v>3.42</v>
      </c>
      <c r="K1032" s="11">
        <v>0.55000000000000004</v>
      </c>
      <c r="L1032" s="11">
        <v>11.5</v>
      </c>
      <c r="M1032" s="64">
        <v>7</v>
      </c>
    </row>
    <row r="1033" spans="1:13" x14ac:dyDescent="0.25">
      <c r="A1033" s="63">
        <v>1032</v>
      </c>
      <c r="B1033" s="11">
        <v>7.3</v>
      </c>
      <c r="C1033" s="11">
        <v>0.55000000000000004</v>
      </c>
      <c r="D1033" s="11">
        <v>0.01</v>
      </c>
      <c r="E1033" s="11">
        <v>1.8</v>
      </c>
      <c r="F1033" s="11">
        <v>9.2999999999999999E-2</v>
      </c>
      <c r="G1033" s="11">
        <v>9</v>
      </c>
      <c r="H1033" s="11">
        <v>15</v>
      </c>
      <c r="I1033" s="11">
        <v>0.99513999999999903</v>
      </c>
      <c r="J1033" s="11">
        <v>3.35</v>
      </c>
      <c r="K1033" s="11">
        <v>0.57999999999999996</v>
      </c>
      <c r="L1033" s="11">
        <v>11</v>
      </c>
      <c r="M1033" s="64">
        <v>7</v>
      </c>
    </row>
    <row r="1034" spans="1:13" hidden="1" x14ac:dyDescent="0.25">
      <c r="A1034" s="63">
        <v>1033</v>
      </c>
      <c r="B1034" s="11">
        <v>8.1</v>
      </c>
      <c r="C1034" s="11">
        <v>0.82</v>
      </c>
      <c r="D1034" s="11">
        <v>0</v>
      </c>
      <c r="E1034" s="11">
        <v>4.0999999999999996</v>
      </c>
      <c r="F1034" s="11">
        <v>9.5000000000000001E-2</v>
      </c>
      <c r="G1034" s="11">
        <v>5</v>
      </c>
      <c r="H1034" s="11">
        <v>14</v>
      </c>
      <c r="I1034" s="11">
        <v>0.99853999999999998</v>
      </c>
      <c r="J1034" s="11">
        <v>3.36</v>
      </c>
      <c r="K1034" s="11">
        <v>0.53</v>
      </c>
      <c r="L1034" s="11">
        <v>9.6</v>
      </c>
      <c r="M1034" s="64">
        <v>5</v>
      </c>
    </row>
    <row r="1035" spans="1:13" x14ac:dyDescent="0.25">
      <c r="A1035" s="63">
        <v>1034</v>
      </c>
      <c r="B1035" s="11">
        <v>7.5</v>
      </c>
      <c r="C1035" s="11">
        <v>0.56999999999999995</v>
      </c>
      <c r="D1035" s="11">
        <v>0.08</v>
      </c>
      <c r="E1035" s="11">
        <v>2.6</v>
      </c>
      <c r="F1035" s="11">
        <v>8.8999999999999996E-2</v>
      </c>
      <c r="G1035" s="11">
        <v>14</v>
      </c>
      <c r="H1035" s="11">
        <v>27</v>
      </c>
      <c r="I1035" s="11">
        <v>0.99592000000000003</v>
      </c>
      <c r="J1035" s="11">
        <v>3.3</v>
      </c>
      <c r="K1035" s="11">
        <v>0.59</v>
      </c>
      <c r="L1035" s="11">
        <v>10.4</v>
      </c>
      <c r="M1035" s="64">
        <v>6</v>
      </c>
    </row>
    <row r="1036" spans="1:13" x14ac:dyDescent="0.25">
      <c r="A1036" s="63">
        <v>1035</v>
      </c>
      <c r="B1036" s="11">
        <v>8.9</v>
      </c>
      <c r="C1036" s="11">
        <v>0.745</v>
      </c>
      <c r="D1036" s="11">
        <v>0.18</v>
      </c>
      <c r="E1036" s="11">
        <v>2.5</v>
      </c>
      <c r="F1036" s="11">
        <v>7.6999999999999999E-2</v>
      </c>
      <c r="G1036" s="11">
        <v>15</v>
      </c>
      <c r="H1036" s="11">
        <v>48</v>
      </c>
      <c r="I1036" s="11">
        <v>0.99739</v>
      </c>
      <c r="J1036" s="11">
        <v>3.2</v>
      </c>
      <c r="K1036" s="11">
        <v>0.47</v>
      </c>
      <c r="L1036" s="11">
        <v>9.6999999999999993</v>
      </c>
      <c r="M1036" s="64">
        <v>6</v>
      </c>
    </row>
    <row r="1037" spans="1:13" x14ac:dyDescent="0.25">
      <c r="A1037" s="63">
        <v>1036</v>
      </c>
      <c r="B1037" s="11">
        <v>10.1</v>
      </c>
      <c r="C1037" s="11">
        <v>0.37</v>
      </c>
      <c r="D1037" s="11">
        <v>0.34</v>
      </c>
      <c r="E1037" s="11">
        <v>2.4</v>
      </c>
      <c r="F1037" s="11">
        <v>8.5000000000000006E-2</v>
      </c>
      <c r="G1037" s="11">
        <v>5</v>
      </c>
      <c r="H1037" s="11">
        <v>17</v>
      </c>
      <c r="I1037" s="11">
        <v>0.99682999999999899</v>
      </c>
      <c r="J1037" s="11">
        <v>3.17</v>
      </c>
      <c r="K1037" s="11">
        <v>0.65</v>
      </c>
      <c r="L1037" s="11">
        <v>10.6</v>
      </c>
      <c r="M1037" s="64">
        <v>7</v>
      </c>
    </row>
    <row r="1038" spans="1:13" x14ac:dyDescent="0.25">
      <c r="A1038" s="63">
        <v>1037</v>
      </c>
      <c r="B1038" s="11">
        <v>7.6</v>
      </c>
      <c r="C1038" s="11">
        <v>0.31</v>
      </c>
      <c r="D1038" s="11">
        <v>0.34</v>
      </c>
      <c r="E1038" s="11">
        <v>2.5</v>
      </c>
      <c r="F1038" s="11">
        <v>8.1999999999999906E-2</v>
      </c>
      <c r="G1038" s="11">
        <v>26</v>
      </c>
      <c r="H1038" s="11">
        <v>35</v>
      </c>
      <c r="I1038" s="11">
        <v>0.99356</v>
      </c>
      <c r="J1038" s="11">
        <v>3.22</v>
      </c>
      <c r="K1038" s="11">
        <v>0.59</v>
      </c>
      <c r="L1038" s="11">
        <v>12.5</v>
      </c>
      <c r="M1038" s="64">
        <v>7</v>
      </c>
    </row>
    <row r="1039" spans="1:13" hidden="1" x14ac:dyDescent="0.25">
      <c r="A1039" s="63">
        <v>1038</v>
      </c>
      <c r="B1039" s="11">
        <v>7.3</v>
      </c>
      <c r="C1039" s="11">
        <v>0.91</v>
      </c>
      <c r="D1039" s="11">
        <v>0.1</v>
      </c>
      <c r="E1039" s="11">
        <v>1.8</v>
      </c>
      <c r="F1039" s="11">
        <v>7.3999999999999996E-2</v>
      </c>
      <c r="G1039" s="11">
        <v>20</v>
      </c>
      <c r="H1039" s="11">
        <v>56</v>
      </c>
      <c r="I1039" s="11">
        <v>0.99672000000000005</v>
      </c>
      <c r="J1039" s="11">
        <v>3.35</v>
      </c>
      <c r="K1039" s="11">
        <v>0.56000000000000005</v>
      </c>
      <c r="L1039" s="11">
        <v>9.1999999999999993</v>
      </c>
      <c r="M1039" s="64">
        <v>5</v>
      </c>
    </row>
    <row r="1040" spans="1:13" x14ac:dyDescent="0.25">
      <c r="A1040" s="63">
        <v>1039</v>
      </c>
      <c r="B1040" s="11">
        <v>8.6999999999999993</v>
      </c>
      <c r="C1040" s="11">
        <v>0.41</v>
      </c>
      <c r="D1040" s="11">
        <v>0.41</v>
      </c>
      <c r="E1040" s="11">
        <v>6.2</v>
      </c>
      <c r="F1040" s="11">
        <v>7.8E-2</v>
      </c>
      <c r="G1040" s="11">
        <v>25</v>
      </c>
      <c r="H1040" s="11">
        <v>42</v>
      </c>
      <c r="I1040" s="11">
        <v>0.99529999999999996</v>
      </c>
      <c r="J1040" s="11">
        <v>3.24</v>
      </c>
      <c r="K1040" s="11">
        <v>0.77</v>
      </c>
      <c r="L1040" s="11">
        <v>12.6</v>
      </c>
      <c r="M1040" s="64">
        <v>7</v>
      </c>
    </row>
    <row r="1041" spans="1:13" x14ac:dyDescent="0.25">
      <c r="A1041" s="63">
        <v>1040</v>
      </c>
      <c r="B1041" s="11">
        <v>8.9</v>
      </c>
      <c r="C1041" s="11">
        <v>0.5</v>
      </c>
      <c r="D1041" s="11">
        <v>0.21</v>
      </c>
      <c r="E1041" s="11">
        <v>2.2000000000000002</v>
      </c>
      <c r="F1041" s="11">
        <v>8.7999999999999995E-2</v>
      </c>
      <c r="G1041" s="11">
        <v>21</v>
      </c>
      <c r="H1041" s="11">
        <v>39</v>
      </c>
      <c r="I1041" s="11">
        <v>0.99692000000000003</v>
      </c>
      <c r="J1041" s="11">
        <v>3.33</v>
      </c>
      <c r="K1041" s="11">
        <v>0.83</v>
      </c>
      <c r="L1041" s="11">
        <v>11.1</v>
      </c>
      <c r="M1041" s="64">
        <v>6</v>
      </c>
    </row>
    <row r="1042" spans="1:13" hidden="1" x14ac:dyDescent="0.25">
      <c r="A1042" s="63">
        <v>1041</v>
      </c>
      <c r="B1042" s="11">
        <v>7.4</v>
      </c>
      <c r="C1042" s="11">
        <v>0.96499999999999997</v>
      </c>
      <c r="D1042" s="11">
        <v>0</v>
      </c>
      <c r="E1042" s="11">
        <v>2.2000000000000002</v>
      </c>
      <c r="F1042" s="11">
        <v>8.7999999999999995E-2</v>
      </c>
      <c r="G1042" s="11">
        <v>16</v>
      </c>
      <c r="H1042" s="11">
        <v>32</v>
      </c>
      <c r="I1042" s="11">
        <v>0.99756</v>
      </c>
      <c r="J1042" s="11">
        <v>3.58</v>
      </c>
      <c r="K1042" s="11">
        <v>0.67</v>
      </c>
      <c r="L1042" s="11">
        <v>10.199999999999999</v>
      </c>
      <c r="M1042" s="64">
        <v>5</v>
      </c>
    </row>
    <row r="1043" spans="1:13" x14ac:dyDescent="0.25">
      <c r="A1043" s="63">
        <v>1042</v>
      </c>
      <c r="B1043" s="11">
        <v>6.9</v>
      </c>
      <c r="C1043" s="11">
        <v>0.49</v>
      </c>
      <c r="D1043" s="11">
        <v>0.19</v>
      </c>
      <c r="E1043" s="11">
        <v>1.7</v>
      </c>
      <c r="F1043" s="11">
        <v>7.9000000000000001E-2</v>
      </c>
      <c r="G1043" s="11">
        <v>13</v>
      </c>
      <c r="H1043" s="11">
        <v>26</v>
      </c>
      <c r="I1043" s="11">
        <v>0.99546999999999997</v>
      </c>
      <c r="J1043" s="11">
        <v>3.38</v>
      </c>
      <c r="K1043" s="11">
        <v>0.64</v>
      </c>
      <c r="L1043" s="11">
        <v>9.8000000000000007</v>
      </c>
      <c r="M1043" s="64">
        <v>6</v>
      </c>
    </row>
    <row r="1044" spans="1:13" x14ac:dyDescent="0.25">
      <c r="A1044" s="63">
        <v>1043</v>
      </c>
      <c r="B1044" s="11">
        <v>8.9</v>
      </c>
      <c r="C1044" s="11">
        <v>0.5</v>
      </c>
      <c r="D1044" s="11">
        <v>0.21</v>
      </c>
      <c r="E1044" s="11">
        <v>2.2000000000000002</v>
      </c>
      <c r="F1044" s="11">
        <v>8.7999999999999995E-2</v>
      </c>
      <c r="G1044" s="11">
        <v>21</v>
      </c>
      <c r="H1044" s="11">
        <v>39</v>
      </c>
      <c r="I1044" s="11">
        <v>0.99692000000000003</v>
      </c>
      <c r="J1044" s="11">
        <v>3.33</v>
      </c>
      <c r="K1044" s="11">
        <v>0.83</v>
      </c>
      <c r="L1044" s="11">
        <v>11.1</v>
      </c>
      <c r="M1044" s="64">
        <v>6</v>
      </c>
    </row>
    <row r="1045" spans="1:13" x14ac:dyDescent="0.25">
      <c r="A1045" s="63">
        <v>1044</v>
      </c>
      <c r="B1045" s="11">
        <v>9.5</v>
      </c>
      <c r="C1045" s="11">
        <v>0.39</v>
      </c>
      <c r="D1045" s="11">
        <v>0.41</v>
      </c>
      <c r="E1045" s="11">
        <v>8.9</v>
      </c>
      <c r="F1045" s="11">
        <v>6.9000000000000006E-2</v>
      </c>
      <c r="G1045" s="11">
        <v>18</v>
      </c>
      <c r="H1045" s="11">
        <v>39</v>
      </c>
      <c r="I1045" s="11">
        <v>0.99858999999999998</v>
      </c>
      <c r="J1045" s="11">
        <v>3.29</v>
      </c>
      <c r="K1045" s="11">
        <v>0.81</v>
      </c>
      <c r="L1045" s="11">
        <v>10.9</v>
      </c>
      <c r="M1045" s="64">
        <v>7</v>
      </c>
    </row>
    <row r="1046" spans="1:13" x14ac:dyDescent="0.25">
      <c r="A1046" s="63">
        <v>1045</v>
      </c>
      <c r="B1046" s="11">
        <v>6.4</v>
      </c>
      <c r="C1046" s="11">
        <v>0.39</v>
      </c>
      <c r="D1046" s="11">
        <v>0.33</v>
      </c>
      <c r="E1046" s="11">
        <v>3.3</v>
      </c>
      <c r="F1046" s="11">
        <v>4.5999999999999999E-2</v>
      </c>
      <c r="G1046" s="11">
        <v>12</v>
      </c>
      <c r="H1046" s="11">
        <v>53</v>
      </c>
      <c r="I1046" s="11">
        <v>0.99293999999999905</v>
      </c>
      <c r="J1046" s="11">
        <v>3.36</v>
      </c>
      <c r="K1046" s="11">
        <v>0.62</v>
      </c>
      <c r="L1046" s="11">
        <v>12.2</v>
      </c>
      <c r="M1046" s="64">
        <v>6</v>
      </c>
    </row>
    <row r="1047" spans="1:13" x14ac:dyDescent="0.25">
      <c r="A1047" s="63">
        <v>1046</v>
      </c>
      <c r="B1047" s="11">
        <v>6.9</v>
      </c>
      <c r="C1047" s="11">
        <v>0.44</v>
      </c>
      <c r="D1047" s="11">
        <v>0</v>
      </c>
      <c r="E1047" s="11">
        <v>1.4</v>
      </c>
      <c r="F1047" s="11">
        <v>7.0000000000000007E-2</v>
      </c>
      <c r="G1047" s="11">
        <v>32</v>
      </c>
      <c r="H1047" s="11">
        <v>38</v>
      </c>
      <c r="I1047" s="11">
        <v>0.99437999999999904</v>
      </c>
      <c r="J1047" s="11">
        <v>3.32</v>
      </c>
      <c r="K1047" s="11">
        <v>0.57999999999999996</v>
      </c>
      <c r="L1047" s="11">
        <v>11.4</v>
      </c>
      <c r="M1047" s="64">
        <v>6</v>
      </c>
    </row>
    <row r="1048" spans="1:13" x14ac:dyDescent="0.25">
      <c r="A1048" s="63">
        <v>1047</v>
      </c>
      <c r="B1048" s="11">
        <v>7.6</v>
      </c>
      <c r="C1048" s="11">
        <v>0.78</v>
      </c>
      <c r="D1048" s="11">
        <v>0</v>
      </c>
      <c r="E1048" s="11">
        <v>1.7</v>
      </c>
      <c r="F1048" s="11">
        <v>7.5999999999999998E-2</v>
      </c>
      <c r="G1048" s="11">
        <v>33</v>
      </c>
      <c r="H1048" s="11">
        <v>45</v>
      </c>
      <c r="I1048" s="11">
        <v>0.99612000000000001</v>
      </c>
      <c r="J1048" s="11">
        <v>3.31</v>
      </c>
      <c r="K1048" s="11">
        <v>0.62</v>
      </c>
      <c r="L1048" s="11">
        <v>10.7</v>
      </c>
      <c r="M1048" s="64">
        <v>6</v>
      </c>
    </row>
    <row r="1049" spans="1:13" hidden="1" x14ac:dyDescent="0.25">
      <c r="A1049" s="63">
        <v>1048</v>
      </c>
      <c r="B1049" s="11">
        <v>7.1</v>
      </c>
      <c r="C1049" s="11">
        <v>0.43</v>
      </c>
      <c r="D1049" s="11">
        <v>0.17</v>
      </c>
      <c r="E1049" s="11">
        <v>1.8</v>
      </c>
      <c r="F1049" s="11">
        <v>8.1999999999999906E-2</v>
      </c>
      <c r="G1049" s="11">
        <v>27</v>
      </c>
      <c r="H1049" s="11">
        <v>51</v>
      </c>
      <c r="I1049" s="11">
        <v>0.99634</v>
      </c>
      <c r="J1049" s="11">
        <v>3.49</v>
      </c>
      <c r="K1049" s="11">
        <v>0.64</v>
      </c>
      <c r="L1049" s="11">
        <v>10.4</v>
      </c>
      <c r="M1049" s="64">
        <v>5</v>
      </c>
    </row>
    <row r="1050" spans="1:13" x14ac:dyDescent="0.25">
      <c r="A1050" s="63">
        <v>1049</v>
      </c>
      <c r="B1050" s="11">
        <v>9.3000000000000007</v>
      </c>
      <c r="C1050" s="11">
        <v>0.49</v>
      </c>
      <c r="D1050" s="11">
        <v>0.36</v>
      </c>
      <c r="E1050" s="11">
        <v>1.7</v>
      </c>
      <c r="F1050" s="11">
        <v>8.1000000000000003E-2</v>
      </c>
      <c r="G1050" s="11">
        <v>3</v>
      </c>
      <c r="H1050" s="11">
        <v>14</v>
      </c>
      <c r="I1050" s="11">
        <v>0.99702000000000002</v>
      </c>
      <c r="J1050" s="11">
        <v>3.27</v>
      </c>
      <c r="K1050" s="11">
        <v>0.78</v>
      </c>
      <c r="L1050" s="11">
        <v>10.9</v>
      </c>
      <c r="M1050" s="64">
        <v>6</v>
      </c>
    </row>
    <row r="1051" spans="1:13" x14ac:dyDescent="0.25">
      <c r="A1051" s="63">
        <v>1050</v>
      </c>
      <c r="B1051" s="11">
        <v>9.3000000000000007</v>
      </c>
      <c r="C1051" s="11">
        <v>0.5</v>
      </c>
      <c r="D1051" s="11">
        <v>0.36</v>
      </c>
      <c r="E1051" s="11">
        <v>1.8</v>
      </c>
      <c r="F1051" s="11">
        <v>8.4000000000000005E-2</v>
      </c>
      <c r="G1051" s="11">
        <v>6</v>
      </c>
      <c r="H1051" s="11">
        <v>17</v>
      </c>
      <c r="I1051" s="11">
        <v>0.99703999999999904</v>
      </c>
      <c r="J1051" s="11">
        <v>3.27</v>
      </c>
      <c r="K1051" s="11">
        <v>0.77</v>
      </c>
      <c r="L1051" s="11">
        <v>10.8</v>
      </c>
      <c r="M1051" s="64">
        <v>6</v>
      </c>
    </row>
    <row r="1052" spans="1:13" hidden="1" x14ac:dyDescent="0.25">
      <c r="A1052" s="63">
        <v>1051</v>
      </c>
      <c r="B1052" s="11">
        <v>7.1</v>
      </c>
      <c r="C1052" s="11">
        <v>0.43</v>
      </c>
      <c r="D1052" s="11">
        <v>0.17</v>
      </c>
      <c r="E1052" s="11">
        <v>1.8</v>
      </c>
      <c r="F1052" s="11">
        <v>8.1999999999999906E-2</v>
      </c>
      <c r="G1052" s="11">
        <v>27</v>
      </c>
      <c r="H1052" s="11">
        <v>51</v>
      </c>
      <c r="I1052" s="11">
        <v>0.99634</v>
      </c>
      <c r="J1052" s="11">
        <v>3.49</v>
      </c>
      <c r="K1052" s="11">
        <v>0.64</v>
      </c>
      <c r="L1052" s="11">
        <v>10.4</v>
      </c>
      <c r="M1052" s="64">
        <v>5</v>
      </c>
    </row>
    <row r="1053" spans="1:13" hidden="1" x14ac:dyDescent="0.25">
      <c r="A1053" s="63">
        <v>1052</v>
      </c>
      <c r="B1053" s="11">
        <v>8.5</v>
      </c>
      <c r="C1053" s="11">
        <v>0.46</v>
      </c>
      <c r="D1053" s="11">
        <v>0.59</v>
      </c>
      <c r="E1053" s="11">
        <v>1.4</v>
      </c>
      <c r="F1053" s="11">
        <v>0.41399999999999998</v>
      </c>
      <c r="G1053" s="11">
        <v>16</v>
      </c>
      <c r="H1053" s="11">
        <v>45</v>
      </c>
      <c r="I1053" s="11">
        <v>0.99702000000000002</v>
      </c>
      <c r="J1053" s="11">
        <v>3.03</v>
      </c>
      <c r="K1053" s="11">
        <v>1.34</v>
      </c>
      <c r="L1053" s="11">
        <v>9.1999999999999993</v>
      </c>
      <c r="M1053" s="64">
        <v>5</v>
      </c>
    </row>
    <row r="1054" spans="1:13" hidden="1" x14ac:dyDescent="0.25">
      <c r="A1054" s="63">
        <v>1053</v>
      </c>
      <c r="B1054" s="11">
        <v>5.6</v>
      </c>
      <c r="C1054" s="11">
        <v>0.60499999999999998</v>
      </c>
      <c r="D1054" s="11">
        <v>0.05</v>
      </c>
      <c r="E1054" s="11">
        <v>2.4</v>
      </c>
      <c r="F1054" s="11">
        <v>7.2999999999999995E-2</v>
      </c>
      <c r="G1054" s="11">
        <v>19</v>
      </c>
      <c r="H1054" s="11">
        <v>25</v>
      </c>
      <c r="I1054" s="11">
        <v>0.99257999999999902</v>
      </c>
      <c r="J1054" s="11">
        <v>3.56</v>
      </c>
      <c r="K1054" s="11">
        <v>0.55000000000000004</v>
      </c>
      <c r="L1054" s="11">
        <v>12.9</v>
      </c>
      <c r="M1054" s="64">
        <v>5</v>
      </c>
    </row>
    <row r="1055" spans="1:13" x14ac:dyDescent="0.25">
      <c r="A1055" s="63">
        <v>1054</v>
      </c>
      <c r="B1055" s="11">
        <v>8.3000000000000007</v>
      </c>
      <c r="C1055" s="11">
        <v>0.33</v>
      </c>
      <c r="D1055" s="11">
        <v>0.42</v>
      </c>
      <c r="E1055" s="11">
        <v>2.2999999999999998</v>
      </c>
      <c r="F1055" s="11">
        <v>7.0000000000000007E-2</v>
      </c>
      <c r="G1055" s="11">
        <v>9</v>
      </c>
      <c r="H1055" s="11">
        <v>20</v>
      </c>
      <c r="I1055" s="11">
        <v>0.99426000000000003</v>
      </c>
      <c r="J1055" s="11">
        <v>3.38</v>
      </c>
      <c r="K1055" s="11">
        <v>0.77</v>
      </c>
      <c r="L1055" s="11">
        <v>12.7</v>
      </c>
      <c r="M1055" s="64">
        <v>7</v>
      </c>
    </row>
    <row r="1056" spans="1:13" x14ac:dyDescent="0.25">
      <c r="A1056" s="63">
        <v>1055</v>
      </c>
      <c r="B1056" s="11">
        <v>8.1999999999999993</v>
      </c>
      <c r="C1056" s="11">
        <v>0.64</v>
      </c>
      <c r="D1056" s="11">
        <v>0.27</v>
      </c>
      <c r="E1056" s="11">
        <v>2</v>
      </c>
      <c r="F1056" s="11">
        <v>9.5000000000000001E-2</v>
      </c>
      <c r="G1056" s="11">
        <v>5</v>
      </c>
      <c r="H1056" s="11">
        <v>77</v>
      </c>
      <c r="I1056" s="11">
        <v>0.99746999999999997</v>
      </c>
      <c r="J1056" s="11">
        <v>3.13</v>
      </c>
      <c r="K1056" s="11">
        <v>0.62</v>
      </c>
      <c r="L1056" s="11">
        <v>9.1</v>
      </c>
      <c r="M1056" s="64">
        <v>6</v>
      </c>
    </row>
    <row r="1057" spans="1:13" x14ac:dyDescent="0.25">
      <c r="A1057" s="63">
        <v>1056</v>
      </c>
      <c r="B1057" s="11">
        <v>8.1999999999999993</v>
      </c>
      <c r="C1057" s="11">
        <v>0.64</v>
      </c>
      <c r="D1057" s="11">
        <v>0.27</v>
      </c>
      <c r="E1057" s="11">
        <v>2</v>
      </c>
      <c r="F1057" s="11">
        <v>9.5000000000000001E-2</v>
      </c>
      <c r="G1057" s="11">
        <v>5</v>
      </c>
      <c r="H1057" s="11">
        <v>77</v>
      </c>
      <c r="I1057" s="11">
        <v>0.99746999999999997</v>
      </c>
      <c r="J1057" s="11">
        <v>3.13</v>
      </c>
      <c r="K1057" s="11">
        <v>0.62</v>
      </c>
      <c r="L1057" s="11">
        <v>9.1</v>
      </c>
      <c r="M1057" s="64">
        <v>6</v>
      </c>
    </row>
    <row r="1058" spans="1:13" x14ac:dyDescent="0.25">
      <c r="A1058" s="63">
        <v>1057</v>
      </c>
      <c r="B1058" s="11">
        <v>8.9</v>
      </c>
      <c r="C1058" s="11">
        <v>0.48</v>
      </c>
      <c r="D1058" s="11">
        <v>0.53</v>
      </c>
      <c r="E1058" s="11">
        <v>4</v>
      </c>
      <c r="F1058" s="11">
        <v>0.10099999999999899</v>
      </c>
      <c r="G1058" s="11">
        <v>3</v>
      </c>
      <c r="H1058" s="11">
        <v>10</v>
      </c>
      <c r="I1058" s="11">
        <v>0.99585999999999997</v>
      </c>
      <c r="J1058" s="11">
        <v>3.21</v>
      </c>
      <c r="K1058" s="11">
        <v>0.59</v>
      </c>
      <c r="L1058" s="11">
        <v>12.1</v>
      </c>
      <c r="M1058" s="64">
        <v>7</v>
      </c>
    </row>
    <row r="1059" spans="1:13" hidden="1" x14ac:dyDescent="0.25">
      <c r="A1059" s="63">
        <v>1058</v>
      </c>
      <c r="B1059" s="11">
        <v>7.6</v>
      </c>
      <c r="C1059" s="11">
        <v>0.42</v>
      </c>
      <c r="D1059" s="11">
        <v>0.25</v>
      </c>
      <c r="E1059" s="11">
        <v>3.9</v>
      </c>
      <c r="F1059" s="11">
        <v>0.104</v>
      </c>
      <c r="G1059" s="11">
        <v>28</v>
      </c>
      <c r="H1059" s="11">
        <v>90</v>
      </c>
      <c r="I1059" s="11">
        <v>0.99783999999999995</v>
      </c>
      <c r="J1059" s="11">
        <v>3.15</v>
      </c>
      <c r="K1059" s="11">
        <v>0.56999999999999995</v>
      </c>
      <c r="L1059" s="11">
        <v>9.1</v>
      </c>
      <c r="M1059" s="64">
        <v>5</v>
      </c>
    </row>
    <row r="1060" spans="1:13" x14ac:dyDescent="0.25">
      <c r="A1060" s="63">
        <v>1059</v>
      </c>
      <c r="B1060" s="11">
        <v>9.9</v>
      </c>
      <c r="C1060" s="11">
        <v>0.53</v>
      </c>
      <c r="D1060" s="11">
        <v>0.56999999999999995</v>
      </c>
      <c r="E1060" s="11">
        <v>2.4</v>
      </c>
      <c r="F1060" s="11">
        <v>9.2999999999999999E-2</v>
      </c>
      <c r="G1060" s="11">
        <v>30</v>
      </c>
      <c r="H1060" s="11">
        <v>52</v>
      </c>
      <c r="I1060" s="11">
        <v>0.99709999999999999</v>
      </c>
      <c r="J1060" s="11">
        <v>3.19</v>
      </c>
      <c r="K1060" s="11">
        <v>0.76</v>
      </c>
      <c r="L1060" s="11">
        <v>11.6</v>
      </c>
      <c r="M1060" s="64">
        <v>7</v>
      </c>
    </row>
    <row r="1061" spans="1:13" x14ac:dyDescent="0.25">
      <c r="A1061" s="63">
        <v>1060</v>
      </c>
      <c r="B1061" s="11">
        <v>8.9</v>
      </c>
      <c r="C1061" s="11">
        <v>0.48</v>
      </c>
      <c r="D1061" s="11">
        <v>0.53</v>
      </c>
      <c r="E1061" s="11">
        <v>4</v>
      </c>
      <c r="F1061" s="11">
        <v>0.10099999999999899</v>
      </c>
      <c r="G1061" s="11">
        <v>3</v>
      </c>
      <c r="H1061" s="11">
        <v>10</v>
      </c>
      <c r="I1061" s="11">
        <v>0.99585999999999997</v>
      </c>
      <c r="J1061" s="11">
        <v>3.21</v>
      </c>
      <c r="K1061" s="11">
        <v>0.59</v>
      </c>
      <c r="L1061" s="11">
        <v>12.1</v>
      </c>
      <c r="M1061" s="64">
        <v>7</v>
      </c>
    </row>
    <row r="1062" spans="1:13" x14ac:dyDescent="0.25">
      <c r="A1062" s="63">
        <v>1061</v>
      </c>
      <c r="B1062" s="11">
        <v>11.6</v>
      </c>
      <c r="C1062" s="11">
        <v>0.23</v>
      </c>
      <c r="D1062" s="11">
        <v>0.56999999999999995</v>
      </c>
      <c r="E1062" s="11">
        <v>1.8</v>
      </c>
      <c r="F1062" s="11">
        <v>7.3999999999999996E-2</v>
      </c>
      <c r="G1062" s="11">
        <v>3</v>
      </c>
      <c r="H1062" s="11">
        <v>8</v>
      </c>
      <c r="I1062" s="11">
        <v>0.99809999999999999</v>
      </c>
      <c r="J1062" s="11">
        <v>3.14</v>
      </c>
      <c r="K1062" s="11">
        <v>0.7</v>
      </c>
      <c r="L1062" s="11">
        <v>9.9</v>
      </c>
      <c r="M1062" s="64">
        <v>6</v>
      </c>
    </row>
    <row r="1063" spans="1:13" x14ac:dyDescent="0.25">
      <c r="A1063" s="63">
        <v>1062</v>
      </c>
      <c r="B1063" s="11">
        <v>9.1</v>
      </c>
      <c r="C1063" s="11">
        <v>0.4</v>
      </c>
      <c r="D1063" s="11">
        <v>0.5</v>
      </c>
      <c r="E1063" s="11">
        <v>1.8</v>
      </c>
      <c r="F1063" s="11">
        <v>7.0999999999999994E-2</v>
      </c>
      <c r="G1063" s="11">
        <v>7</v>
      </c>
      <c r="H1063" s="11">
        <v>16</v>
      </c>
      <c r="I1063" s="11">
        <v>0.99461999999999995</v>
      </c>
      <c r="J1063" s="11">
        <v>3.21</v>
      </c>
      <c r="K1063" s="11">
        <v>0.69</v>
      </c>
      <c r="L1063" s="11">
        <v>12.5</v>
      </c>
      <c r="M1063" s="64">
        <v>8</v>
      </c>
    </row>
    <row r="1064" spans="1:13" x14ac:dyDescent="0.25">
      <c r="A1064" s="63">
        <v>1063</v>
      </c>
      <c r="B1064" s="11">
        <v>8</v>
      </c>
      <c r="C1064" s="11">
        <v>0.38</v>
      </c>
      <c r="D1064" s="11">
        <v>0.44</v>
      </c>
      <c r="E1064" s="11">
        <v>1.9</v>
      </c>
      <c r="F1064" s="11">
        <v>9.8000000000000004E-2</v>
      </c>
      <c r="G1064" s="11">
        <v>6</v>
      </c>
      <c r="H1064" s="11">
        <v>15</v>
      </c>
      <c r="I1064" s="11">
        <v>0.99560000000000004</v>
      </c>
      <c r="J1064" s="11">
        <v>3.3</v>
      </c>
      <c r="K1064" s="11">
        <v>0.64</v>
      </c>
      <c r="L1064" s="11">
        <v>11.4</v>
      </c>
      <c r="M1064" s="64">
        <v>6</v>
      </c>
    </row>
    <row r="1065" spans="1:13" x14ac:dyDescent="0.25">
      <c r="A1065" s="63">
        <v>1064</v>
      </c>
      <c r="B1065" s="11">
        <v>10.199999999999999</v>
      </c>
      <c r="C1065" s="11">
        <v>0.28999999999999998</v>
      </c>
      <c r="D1065" s="11">
        <v>0.65</v>
      </c>
      <c r="E1065" s="11">
        <v>2.4</v>
      </c>
      <c r="F1065" s="11">
        <v>7.4999999999999997E-2</v>
      </c>
      <c r="G1065" s="11">
        <v>6</v>
      </c>
      <c r="H1065" s="11">
        <v>17</v>
      </c>
      <c r="I1065" s="11">
        <v>0.99565000000000003</v>
      </c>
      <c r="J1065" s="11">
        <v>3.22</v>
      </c>
      <c r="K1065" s="11">
        <v>0.63</v>
      </c>
      <c r="L1065" s="11">
        <v>11.8</v>
      </c>
      <c r="M1065" s="64">
        <v>6</v>
      </c>
    </row>
    <row r="1066" spans="1:13" x14ac:dyDescent="0.25">
      <c r="A1066" s="63">
        <v>1065</v>
      </c>
      <c r="B1066" s="11">
        <v>8.1999999999999993</v>
      </c>
      <c r="C1066" s="11">
        <v>0.74</v>
      </c>
      <c r="D1066" s="11">
        <v>0.09</v>
      </c>
      <c r="E1066" s="11">
        <v>2</v>
      </c>
      <c r="F1066" s="11">
        <v>6.7000000000000004E-2</v>
      </c>
      <c r="G1066" s="11">
        <v>5</v>
      </c>
      <c r="H1066" s="11">
        <v>10</v>
      </c>
      <c r="I1066" s="11">
        <v>0.99417999999999995</v>
      </c>
      <c r="J1066" s="11">
        <v>3.28</v>
      </c>
      <c r="K1066" s="11">
        <v>0.56999999999999995</v>
      </c>
      <c r="L1066" s="11">
        <v>11.8</v>
      </c>
      <c r="M1066" s="64">
        <v>6</v>
      </c>
    </row>
    <row r="1067" spans="1:13" x14ac:dyDescent="0.25">
      <c r="A1067" s="63">
        <v>1066</v>
      </c>
      <c r="B1067" s="11">
        <v>7.7</v>
      </c>
      <c r="C1067" s="11">
        <v>0.61</v>
      </c>
      <c r="D1067" s="11">
        <v>0.18</v>
      </c>
      <c r="E1067" s="11">
        <v>2.4</v>
      </c>
      <c r="F1067" s="11">
        <v>8.3000000000000004E-2</v>
      </c>
      <c r="G1067" s="11">
        <v>6</v>
      </c>
      <c r="H1067" s="11">
        <v>20</v>
      </c>
      <c r="I1067" s="11">
        <v>0.99629999999999996</v>
      </c>
      <c r="J1067" s="11">
        <v>3.29</v>
      </c>
      <c r="K1067" s="11">
        <v>0.6</v>
      </c>
      <c r="L1067" s="11">
        <v>10.199999999999999</v>
      </c>
      <c r="M1067" s="64">
        <v>6</v>
      </c>
    </row>
    <row r="1068" spans="1:13" x14ac:dyDescent="0.25">
      <c r="A1068" s="63">
        <v>1067</v>
      </c>
      <c r="B1068" s="11">
        <v>6.6</v>
      </c>
      <c r="C1068" s="11">
        <v>0.52</v>
      </c>
      <c r="D1068" s="11">
        <v>0.08</v>
      </c>
      <c r="E1068" s="11">
        <v>2.4</v>
      </c>
      <c r="F1068" s="11">
        <v>7.0000000000000007E-2</v>
      </c>
      <c r="G1068" s="11">
        <v>13</v>
      </c>
      <c r="H1068" s="11">
        <v>26</v>
      </c>
      <c r="I1068" s="11">
        <v>0.99357999999999902</v>
      </c>
      <c r="J1068" s="11">
        <v>3.4</v>
      </c>
      <c r="K1068" s="11">
        <v>0.72</v>
      </c>
      <c r="L1068" s="11">
        <v>12.5</v>
      </c>
      <c r="M1068" s="64">
        <v>7</v>
      </c>
    </row>
    <row r="1069" spans="1:13" x14ac:dyDescent="0.25">
      <c r="A1069" s="63">
        <v>1068</v>
      </c>
      <c r="B1069" s="11">
        <v>11.1</v>
      </c>
      <c r="C1069" s="11">
        <v>0.31</v>
      </c>
      <c r="D1069" s="11">
        <v>0.53</v>
      </c>
      <c r="E1069" s="11">
        <v>2.2000000000000002</v>
      </c>
      <c r="F1069" s="11">
        <v>0.06</v>
      </c>
      <c r="G1069" s="11">
        <v>3</v>
      </c>
      <c r="H1069" s="11">
        <v>10</v>
      </c>
      <c r="I1069" s="11">
        <v>0.99572000000000005</v>
      </c>
      <c r="J1069" s="11">
        <v>3.02</v>
      </c>
      <c r="K1069" s="11">
        <v>0.83</v>
      </c>
      <c r="L1069" s="11">
        <v>10.9</v>
      </c>
      <c r="M1069" s="64">
        <v>7</v>
      </c>
    </row>
    <row r="1070" spans="1:13" x14ac:dyDescent="0.25">
      <c r="A1070" s="63">
        <v>1069</v>
      </c>
      <c r="B1070" s="11">
        <v>11.1</v>
      </c>
      <c r="C1070" s="11">
        <v>0.31</v>
      </c>
      <c r="D1070" s="11">
        <v>0.53</v>
      </c>
      <c r="E1070" s="11">
        <v>2.2000000000000002</v>
      </c>
      <c r="F1070" s="11">
        <v>0.06</v>
      </c>
      <c r="G1070" s="11">
        <v>3</v>
      </c>
      <c r="H1070" s="11">
        <v>10</v>
      </c>
      <c r="I1070" s="11">
        <v>0.99572000000000005</v>
      </c>
      <c r="J1070" s="11">
        <v>3.02</v>
      </c>
      <c r="K1070" s="11">
        <v>0.83</v>
      </c>
      <c r="L1070" s="11">
        <v>10.9</v>
      </c>
      <c r="M1070" s="64">
        <v>7</v>
      </c>
    </row>
    <row r="1071" spans="1:13" hidden="1" x14ac:dyDescent="0.25">
      <c r="A1071" s="63">
        <v>1070</v>
      </c>
      <c r="B1071" s="11">
        <v>8</v>
      </c>
      <c r="C1071" s="11">
        <v>0.62</v>
      </c>
      <c r="D1071" s="11">
        <v>0.35</v>
      </c>
      <c r="E1071" s="11">
        <v>2.8</v>
      </c>
      <c r="F1071" s="11">
        <v>8.5999999999999993E-2</v>
      </c>
      <c r="G1071" s="11">
        <v>28</v>
      </c>
      <c r="H1071" s="11">
        <v>52</v>
      </c>
      <c r="I1071" s="11">
        <v>0.997</v>
      </c>
      <c r="J1071" s="11">
        <v>3.31</v>
      </c>
      <c r="K1071" s="11">
        <v>0.62</v>
      </c>
      <c r="L1071" s="11">
        <v>10.8</v>
      </c>
      <c r="M1071" s="64">
        <v>5</v>
      </c>
    </row>
    <row r="1072" spans="1:13" x14ac:dyDescent="0.25">
      <c r="A1072" s="63">
        <v>1071</v>
      </c>
      <c r="B1072" s="11">
        <v>9.3000000000000007</v>
      </c>
      <c r="C1072" s="11">
        <v>0.33</v>
      </c>
      <c r="D1072" s="11">
        <v>0.45</v>
      </c>
      <c r="E1072" s="11">
        <v>1.5</v>
      </c>
      <c r="F1072" s="11">
        <v>5.7000000000000002E-2</v>
      </c>
      <c r="G1072" s="11">
        <v>19</v>
      </c>
      <c r="H1072" s="11">
        <v>37</v>
      </c>
      <c r="I1072" s="11">
        <v>0.99497999999999998</v>
      </c>
      <c r="J1072" s="11">
        <v>3.18</v>
      </c>
      <c r="K1072" s="11">
        <v>0.89</v>
      </c>
      <c r="L1072" s="11">
        <v>11.1</v>
      </c>
      <c r="M1072" s="64">
        <v>7</v>
      </c>
    </row>
    <row r="1073" spans="1:13" hidden="1" x14ac:dyDescent="0.25">
      <c r="A1073" s="63">
        <v>1072</v>
      </c>
      <c r="B1073" s="11">
        <v>7.5</v>
      </c>
      <c r="C1073" s="11">
        <v>0.77</v>
      </c>
      <c r="D1073" s="11">
        <v>0.2</v>
      </c>
      <c r="E1073" s="11">
        <v>8.1</v>
      </c>
      <c r="F1073" s="11">
        <v>9.8000000000000004E-2</v>
      </c>
      <c r="G1073" s="11">
        <v>30</v>
      </c>
      <c r="H1073" s="11">
        <v>92</v>
      </c>
      <c r="I1073" s="11">
        <v>0.99892000000000003</v>
      </c>
      <c r="J1073" s="11">
        <v>3.2</v>
      </c>
      <c r="K1073" s="11">
        <v>0.57999999999999996</v>
      </c>
      <c r="L1073" s="11">
        <v>9.1999999999999993</v>
      </c>
      <c r="M1073" s="64">
        <v>5</v>
      </c>
    </row>
    <row r="1074" spans="1:13" x14ac:dyDescent="0.25">
      <c r="A1074" s="63">
        <v>1073</v>
      </c>
      <c r="B1074" s="11">
        <v>7.2</v>
      </c>
      <c r="C1074" s="11">
        <v>0.35</v>
      </c>
      <c r="D1074" s="11">
        <v>0.26</v>
      </c>
      <c r="E1074" s="11">
        <v>1.8</v>
      </c>
      <c r="F1074" s="11">
        <v>8.3000000000000004E-2</v>
      </c>
      <c r="G1074" s="11">
        <v>33</v>
      </c>
      <c r="H1074" s="11">
        <v>75</v>
      </c>
      <c r="I1074" s="11">
        <v>0.99680000000000002</v>
      </c>
      <c r="J1074" s="11">
        <v>3.4</v>
      </c>
      <c r="K1074" s="11">
        <v>0.57999999999999996</v>
      </c>
      <c r="L1074" s="11">
        <v>9.5</v>
      </c>
      <c r="M1074" s="64">
        <v>6</v>
      </c>
    </row>
    <row r="1075" spans="1:13" x14ac:dyDescent="0.25">
      <c r="A1075" s="63">
        <v>1074</v>
      </c>
      <c r="B1075" s="11">
        <v>8</v>
      </c>
      <c r="C1075" s="11">
        <v>0.62</v>
      </c>
      <c r="D1075" s="11">
        <v>0.33</v>
      </c>
      <c r="E1075" s="11">
        <v>2.7</v>
      </c>
      <c r="F1075" s="11">
        <v>8.7999999999999995E-2</v>
      </c>
      <c r="G1075" s="11">
        <v>16</v>
      </c>
      <c r="H1075" s="11">
        <v>37</v>
      </c>
      <c r="I1075" s="11">
        <v>0.99719999999999998</v>
      </c>
      <c r="J1075" s="11">
        <v>3.31</v>
      </c>
      <c r="K1075" s="11">
        <v>0.57999999999999996</v>
      </c>
      <c r="L1075" s="11">
        <v>10.7</v>
      </c>
      <c r="M1075" s="64">
        <v>6</v>
      </c>
    </row>
    <row r="1076" spans="1:13" hidden="1" x14ac:dyDescent="0.25">
      <c r="A1076" s="63">
        <v>1075</v>
      </c>
      <c r="B1076" s="11">
        <v>7.5</v>
      </c>
      <c r="C1076" s="11">
        <v>0.77</v>
      </c>
      <c r="D1076" s="11">
        <v>0.2</v>
      </c>
      <c r="E1076" s="11">
        <v>8.1</v>
      </c>
      <c r="F1076" s="11">
        <v>9.8000000000000004E-2</v>
      </c>
      <c r="G1076" s="11">
        <v>30</v>
      </c>
      <c r="H1076" s="11">
        <v>92</v>
      </c>
      <c r="I1076" s="11">
        <v>0.99892000000000003</v>
      </c>
      <c r="J1076" s="11">
        <v>3.2</v>
      </c>
      <c r="K1076" s="11">
        <v>0.57999999999999996</v>
      </c>
      <c r="L1076" s="11">
        <v>9.1999999999999993</v>
      </c>
      <c r="M1076" s="64">
        <v>5</v>
      </c>
    </row>
    <row r="1077" spans="1:13" x14ac:dyDescent="0.25">
      <c r="A1077" s="63">
        <v>1076</v>
      </c>
      <c r="B1077" s="11">
        <v>9.1</v>
      </c>
      <c r="C1077" s="11">
        <v>0.25</v>
      </c>
      <c r="D1077" s="11">
        <v>0.34</v>
      </c>
      <c r="E1077" s="11">
        <v>2</v>
      </c>
      <c r="F1077" s="11">
        <v>7.0999999999999994E-2</v>
      </c>
      <c r="G1077" s="11">
        <v>45</v>
      </c>
      <c r="H1077" s="11">
        <v>67</v>
      </c>
      <c r="I1077" s="11">
        <v>0.99768999999999997</v>
      </c>
      <c r="J1077" s="11">
        <v>3.44</v>
      </c>
      <c r="K1077" s="11">
        <v>0.86</v>
      </c>
      <c r="L1077" s="11">
        <v>10.199999999999999</v>
      </c>
      <c r="M1077" s="64">
        <v>7</v>
      </c>
    </row>
    <row r="1078" spans="1:13" x14ac:dyDescent="0.25">
      <c r="A1078" s="63">
        <v>1077</v>
      </c>
      <c r="B1078" s="11">
        <v>9.9</v>
      </c>
      <c r="C1078" s="11">
        <v>0.32</v>
      </c>
      <c r="D1078" s="11">
        <v>0.56000000000000005</v>
      </c>
      <c r="E1078" s="11">
        <v>2</v>
      </c>
      <c r="F1078" s="11">
        <v>7.2999999999999995E-2</v>
      </c>
      <c r="G1078" s="11">
        <v>3</v>
      </c>
      <c r="H1078" s="11">
        <v>8</v>
      </c>
      <c r="I1078" s="11">
        <v>0.99534</v>
      </c>
      <c r="J1078" s="11">
        <v>3.15</v>
      </c>
      <c r="K1078" s="11">
        <v>0.73</v>
      </c>
      <c r="L1078" s="11">
        <v>11.4</v>
      </c>
      <c r="M1078" s="64">
        <v>6</v>
      </c>
    </row>
    <row r="1079" spans="1:13" hidden="1" x14ac:dyDescent="0.25">
      <c r="A1079" s="63">
        <v>1078</v>
      </c>
      <c r="B1079" s="11">
        <v>8.6</v>
      </c>
      <c r="C1079" s="11">
        <v>0.37</v>
      </c>
      <c r="D1079" s="11">
        <v>0.65</v>
      </c>
      <c r="E1079" s="11">
        <v>6.4</v>
      </c>
      <c r="F1079" s="11">
        <v>0.08</v>
      </c>
      <c r="G1079" s="11">
        <v>3</v>
      </c>
      <c r="H1079" s="11">
        <v>8</v>
      </c>
      <c r="I1079" s="11">
        <v>0.99817</v>
      </c>
      <c r="J1079" s="11">
        <v>3.27</v>
      </c>
      <c r="K1079" s="11">
        <v>0.57999999999999996</v>
      </c>
      <c r="L1079" s="11">
        <v>11</v>
      </c>
      <c r="M1079" s="64">
        <v>5</v>
      </c>
    </row>
    <row r="1080" spans="1:13" hidden="1" x14ac:dyDescent="0.25">
      <c r="A1080" s="63">
        <v>1079</v>
      </c>
      <c r="B1080" s="11">
        <v>8.6</v>
      </c>
      <c r="C1080" s="11">
        <v>0.37</v>
      </c>
      <c r="D1080" s="11">
        <v>0.65</v>
      </c>
      <c r="E1080" s="11">
        <v>6.4</v>
      </c>
      <c r="F1080" s="11">
        <v>0.08</v>
      </c>
      <c r="G1080" s="11">
        <v>3</v>
      </c>
      <c r="H1080" s="11">
        <v>8</v>
      </c>
      <c r="I1080" s="11">
        <v>0.99817</v>
      </c>
      <c r="J1080" s="11">
        <v>3.27</v>
      </c>
      <c r="K1080" s="11">
        <v>0.57999999999999996</v>
      </c>
      <c r="L1080" s="11">
        <v>11</v>
      </c>
      <c r="M1080" s="64">
        <v>5</v>
      </c>
    </row>
    <row r="1081" spans="1:13" x14ac:dyDescent="0.25">
      <c r="A1081" s="63">
        <v>1080</v>
      </c>
      <c r="B1081" s="11">
        <v>7.9</v>
      </c>
      <c r="C1081" s="11">
        <v>0.3</v>
      </c>
      <c r="D1081" s="11">
        <v>0.68</v>
      </c>
      <c r="E1081" s="11">
        <v>8.3000000000000007</v>
      </c>
      <c r="F1081" s="11">
        <v>0.05</v>
      </c>
      <c r="G1081" s="11">
        <v>37.5</v>
      </c>
      <c r="H1081" s="11">
        <v>278</v>
      </c>
      <c r="I1081" s="11">
        <v>0.99316000000000004</v>
      </c>
      <c r="J1081" s="11">
        <v>3.01</v>
      </c>
      <c r="K1081" s="11">
        <v>0.51</v>
      </c>
      <c r="L1081" s="11">
        <v>12.3</v>
      </c>
      <c r="M1081" s="64">
        <v>7</v>
      </c>
    </row>
    <row r="1082" spans="1:13" x14ac:dyDescent="0.25">
      <c r="A1082" s="63">
        <v>1081</v>
      </c>
      <c r="B1082" s="11">
        <v>10.3</v>
      </c>
      <c r="C1082" s="11">
        <v>0.27</v>
      </c>
      <c r="D1082" s="11">
        <v>0.56000000000000005</v>
      </c>
      <c r="E1082" s="11">
        <v>1.4</v>
      </c>
      <c r="F1082" s="11">
        <v>4.7E-2</v>
      </c>
      <c r="G1082" s="11">
        <v>3</v>
      </c>
      <c r="H1082" s="11">
        <v>8</v>
      </c>
      <c r="I1082" s="11">
        <v>0.99470999999999998</v>
      </c>
      <c r="J1082" s="11">
        <v>3.16</v>
      </c>
      <c r="K1082" s="11">
        <v>0.51</v>
      </c>
      <c r="L1082" s="11">
        <v>11.8</v>
      </c>
      <c r="M1082" s="64">
        <v>6</v>
      </c>
    </row>
    <row r="1083" spans="1:13" x14ac:dyDescent="0.25">
      <c r="A1083" s="63">
        <v>1082</v>
      </c>
      <c r="B1083" s="11">
        <v>7.9</v>
      </c>
      <c r="C1083" s="11">
        <v>0.3</v>
      </c>
      <c r="D1083" s="11">
        <v>0.68</v>
      </c>
      <c r="E1083" s="11">
        <v>8.3000000000000007</v>
      </c>
      <c r="F1083" s="11">
        <v>0.05</v>
      </c>
      <c r="G1083" s="11">
        <v>37.5</v>
      </c>
      <c r="H1083" s="11">
        <v>289</v>
      </c>
      <c r="I1083" s="11">
        <v>0.99316000000000004</v>
      </c>
      <c r="J1083" s="11">
        <v>3.01</v>
      </c>
      <c r="K1083" s="11">
        <v>0.51</v>
      </c>
      <c r="L1083" s="11">
        <v>12.3</v>
      </c>
      <c r="M1083" s="64">
        <v>7</v>
      </c>
    </row>
    <row r="1084" spans="1:13" x14ac:dyDescent="0.25">
      <c r="A1084" s="63">
        <v>1083</v>
      </c>
      <c r="B1084" s="11">
        <v>7.2</v>
      </c>
      <c r="C1084" s="11">
        <v>0.38</v>
      </c>
      <c r="D1084" s="11">
        <v>0.3</v>
      </c>
      <c r="E1084" s="11">
        <v>1.8</v>
      </c>
      <c r="F1084" s="11">
        <v>7.2999999999999995E-2</v>
      </c>
      <c r="G1084" s="11">
        <v>31</v>
      </c>
      <c r="H1084" s="11">
        <v>70</v>
      </c>
      <c r="I1084" s="11">
        <v>0.99685000000000001</v>
      </c>
      <c r="J1084" s="11">
        <v>3.42</v>
      </c>
      <c r="K1084" s="11">
        <v>0.59</v>
      </c>
      <c r="L1084" s="11">
        <v>9.5</v>
      </c>
      <c r="M1084" s="64">
        <v>6</v>
      </c>
    </row>
    <row r="1085" spans="1:13" x14ac:dyDescent="0.25">
      <c r="A1085" s="63">
        <v>1084</v>
      </c>
      <c r="B1085" s="11">
        <v>8.6999999999999993</v>
      </c>
      <c r="C1085" s="11">
        <v>0.42</v>
      </c>
      <c r="D1085" s="11">
        <v>0.45</v>
      </c>
      <c r="E1085" s="11">
        <v>2.4</v>
      </c>
      <c r="F1085" s="11">
        <v>7.1999999999999995E-2</v>
      </c>
      <c r="G1085" s="11">
        <v>32</v>
      </c>
      <c r="H1085" s="11">
        <v>59</v>
      </c>
      <c r="I1085" s="11">
        <v>0.99617</v>
      </c>
      <c r="J1085" s="11">
        <v>3.33</v>
      </c>
      <c r="K1085" s="11">
        <v>0.77</v>
      </c>
      <c r="L1085" s="11">
        <v>12</v>
      </c>
      <c r="M1085" s="64">
        <v>6</v>
      </c>
    </row>
    <row r="1086" spans="1:13" x14ac:dyDescent="0.25">
      <c r="A1086" s="63">
        <v>1085</v>
      </c>
      <c r="B1086" s="11">
        <v>7.2</v>
      </c>
      <c r="C1086" s="11">
        <v>0.38</v>
      </c>
      <c r="D1086" s="11">
        <v>0.3</v>
      </c>
      <c r="E1086" s="11">
        <v>1.8</v>
      </c>
      <c r="F1086" s="11">
        <v>7.2999999999999995E-2</v>
      </c>
      <c r="G1086" s="11">
        <v>31</v>
      </c>
      <c r="H1086" s="11">
        <v>70</v>
      </c>
      <c r="I1086" s="11">
        <v>0.99685000000000001</v>
      </c>
      <c r="J1086" s="11">
        <v>3.42</v>
      </c>
      <c r="K1086" s="11">
        <v>0.59</v>
      </c>
      <c r="L1086" s="11">
        <v>9.5</v>
      </c>
      <c r="M1086" s="64">
        <v>6</v>
      </c>
    </row>
    <row r="1087" spans="1:13" hidden="1" x14ac:dyDescent="0.25">
      <c r="A1087" s="63">
        <v>1086</v>
      </c>
      <c r="B1087" s="11">
        <v>6.8</v>
      </c>
      <c r="C1087" s="11">
        <v>0.48</v>
      </c>
      <c r="D1087" s="11">
        <v>0.08</v>
      </c>
      <c r="E1087" s="11">
        <v>1.8</v>
      </c>
      <c r="F1087" s="11">
        <v>7.3999999999999996E-2</v>
      </c>
      <c r="G1087" s="11">
        <v>40</v>
      </c>
      <c r="H1087" s="11">
        <v>64</v>
      </c>
      <c r="I1087" s="11">
        <v>0.99529000000000001</v>
      </c>
      <c r="J1087" s="11">
        <v>3.12</v>
      </c>
      <c r="K1087" s="11">
        <v>0.49</v>
      </c>
      <c r="L1087" s="11">
        <v>9.6</v>
      </c>
      <c r="M1087" s="64">
        <v>5</v>
      </c>
    </row>
    <row r="1088" spans="1:13" x14ac:dyDescent="0.25">
      <c r="A1088" s="63">
        <v>1087</v>
      </c>
      <c r="B1088" s="11">
        <v>8.5</v>
      </c>
      <c r="C1088" s="11">
        <v>0.34</v>
      </c>
      <c r="D1088" s="11">
        <v>0.4</v>
      </c>
      <c r="E1088" s="11">
        <v>4.7</v>
      </c>
      <c r="F1088" s="11">
        <v>5.5E-2</v>
      </c>
      <c r="G1088" s="11">
        <v>3</v>
      </c>
      <c r="H1088" s="11">
        <v>9</v>
      </c>
      <c r="I1088" s="11">
        <v>0.99737999999999905</v>
      </c>
      <c r="J1088" s="11">
        <v>3.38</v>
      </c>
      <c r="K1088" s="11">
        <v>0.66</v>
      </c>
      <c r="L1088" s="11">
        <v>11.6</v>
      </c>
      <c r="M1088" s="64">
        <v>7</v>
      </c>
    </row>
    <row r="1089" spans="1:13" x14ac:dyDescent="0.25">
      <c r="A1089" s="63">
        <v>1088</v>
      </c>
      <c r="B1089" s="11">
        <v>7.9</v>
      </c>
      <c r="C1089" s="11">
        <v>0.19</v>
      </c>
      <c r="D1089" s="11">
        <v>0.42</v>
      </c>
      <c r="E1089" s="11">
        <v>1.6</v>
      </c>
      <c r="F1089" s="11">
        <v>5.7000000000000002E-2</v>
      </c>
      <c r="G1089" s="11">
        <v>18</v>
      </c>
      <c r="H1089" s="11">
        <v>30</v>
      </c>
      <c r="I1089" s="11">
        <v>0.99399999999999999</v>
      </c>
      <c r="J1089" s="11">
        <v>3.29</v>
      </c>
      <c r="K1089" s="11">
        <v>0.69</v>
      </c>
      <c r="L1089" s="11">
        <v>11.2</v>
      </c>
      <c r="M1089" s="64">
        <v>6</v>
      </c>
    </row>
    <row r="1090" spans="1:13" x14ac:dyDescent="0.25">
      <c r="A1090" s="63">
        <v>1089</v>
      </c>
      <c r="B1090" s="11">
        <v>11.6</v>
      </c>
      <c r="C1090" s="11">
        <v>0.41</v>
      </c>
      <c r="D1090" s="11">
        <v>0.54</v>
      </c>
      <c r="E1090" s="11">
        <v>1.5</v>
      </c>
      <c r="F1090" s="11">
        <v>9.5000000000000001E-2</v>
      </c>
      <c r="G1090" s="11">
        <v>22</v>
      </c>
      <c r="H1090" s="11">
        <v>41</v>
      </c>
      <c r="I1090" s="11">
        <v>0.99734999999999996</v>
      </c>
      <c r="J1090" s="11">
        <v>3.02</v>
      </c>
      <c r="K1090" s="11">
        <v>0.76</v>
      </c>
      <c r="L1090" s="11">
        <v>9.9</v>
      </c>
      <c r="M1090" s="64">
        <v>7</v>
      </c>
    </row>
    <row r="1091" spans="1:13" x14ac:dyDescent="0.25">
      <c r="A1091" s="63">
        <v>1090</v>
      </c>
      <c r="B1091" s="11">
        <v>11.6</v>
      </c>
      <c r="C1091" s="11">
        <v>0.41</v>
      </c>
      <c r="D1091" s="11">
        <v>0.54</v>
      </c>
      <c r="E1091" s="11">
        <v>1.5</v>
      </c>
      <c r="F1091" s="11">
        <v>9.5000000000000001E-2</v>
      </c>
      <c r="G1091" s="11">
        <v>22</v>
      </c>
      <c r="H1091" s="11">
        <v>41</v>
      </c>
      <c r="I1091" s="11">
        <v>0.99734999999999996</v>
      </c>
      <c r="J1091" s="11">
        <v>3.02</v>
      </c>
      <c r="K1091" s="11">
        <v>0.76</v>
      </c>
      <c r="L1091" s="11">
        <v>9.9</v>
      </c>
      <c r="M1091" s="64">
        <v>7</v>
      </c>
    </row>
    <row r="1092" spans="1:13" x14ac:dyDescent="0.25">
      <c r="A1092" s="63">
        <v>1091</v>
      </c>
      <c r="B1092" s="11">
        <v>10</v>
      </c>
      <c r="C1092" s="11">
        <v>0.26</v>
      </c>
      <c r="D1092" s="11">
        <v>0.54</v>
      </c>
      <c r="E1092" s="11">
        <v>1.9</v>
      </c>
      <c r="F1092" s="11">
        <v>8.3000000000000004E-2</v>
      </c>
      <c r="G1092" s="11">
        <v>42</v>
      </c>
      <c r="H1092" s="11">
        <v>74</v>
      </c>
      <c r="I1092" s="11">
        <v>0.99451000000000001</v>
      </c>
      <c r="J1092" s="11">
        <v>2.98</v>
      </c>
      <c r="K1092" s="11">
        <v>0.63</v>
      </c>
      <c r="L1092" s="11">
        <v>11.8</v>
      </c>
      <c r="M1092" s="64">
        <v>8</v>
      </c>
    </row>
    <row r="1093" spans="1:13" x14ac:dyDescent="0.25">
      <c r="A1093" s="63">
        <v>1092</v>
      </c>
      <c r="B1093" s="11">
        <v>7.9</v>
      </c>
      <c r="C1093" s="11">
        <v>0.34</v>
      </c>
      <c r="D1093" s="11">
        <v>0.42</v>
      </c>
      <c r="E1093" s="11">
        <v>2</v>
      </c>
      <c r="F1093" s="11">
        <v>8.5999999999999993E-2</v>
      </c>
      <c r="G1093" s="11">
        <v>8</v>
      </c>
      <c r="H1093" s="11">
        <v>19</v>
      </c>
      <c r="I1093" s="11">
        <v>0.99546000000000001</v>
      </c>
      <c r="J1093" s="11">
        <v>3.35</v>
      </c>
      <c r="K1093" s="11">
        <v>0.6</v>
      </c>
      <c r="L1093" s="11">
        <v>11.4</v>
      </c>
      <c r="M1093" s="64">
        <v>6</v>
      </c>
    </row>
    <row r="1094" spans="1:13" x14ac:dyDescent="0.25">
      <c r="A1094" s="63">
        <v>1093</v>
      </c>
      <c r="B1094" s="11">
        <v>7</v>
      </c>
      <c r="C1094" s="11">
        <v>0.54</v>
      </c>
      <c r="D1094" s="11">
        <v>0.09</v>
      </c>
      <c r="E1094" s="11">
        <v>2</v>
      </c>
      <c r="F1094" s="11">
        <v>8.1000000000000003E-2</v>
      </c>
      <c r="G1094" s="11">
        <v>10</v>
      </c>
      <c r="H1094" s="11">
        <v>16</v>
      </c>
      <c r="I1094" s="11">
        <v>0.99478999999999995</v>
      </c>
      <c r="J1094" s="11">
        <v>3.43</v>
      </c>
      <c r="K1094" s="11">
        <v>0.59</v>
      </c>
      <c r="L1094" s="11">
        <v>11.5</v>
      </c>
      <c r="M1094" s="64">
        <v>6</v>
      </c>
    </row>
    <row r="1095" spans="1:13" x14ac:dyDescent="0.25">
      <c r="A1095" s="63">
        <v>1094</v>
      </c>
      <c r="B1095" s="11">
        <v>9.1999999999999993</v>
      </c>
      <c r="C1095" s="11">
        <v>0.31</v>
      </c>
      <c r="D1095" s="11">
        <v>0.36</v>
      </c>
      <c r="E1095" s="11">
        <v>2.2000000000000002</v>
      </c>
      <c r="F1095" s="11">
        <v>7.9000000000000001E-2</v>
      </c>
      <c r="G1095" s="11">
        <v>11</v>
      </c>
      <c r="H1095" s="11">
        <v>31</v>
      </c>
      <c r="I1095" s="11">
        <v>0.99614999999999998</v>
      </c>
      <c r="J1095" s="11">
        <v>3.33</v>
      </c>
      <c r="K1095" s="11">
        <v>0.86</v>
      </c>
      <c r="L1095" s="11">
        <v>12</v>
      </c>
      <c r="M1095" s="64">
        <v>7</v>
      </c>
    </row>
    <row r="1096" spans="1:13" x14ac:dyDescent="0.25">
      <c r="A1096" s="63">
        <v>1095</v>
      </c>
      <c r="B1096" s="11">
        <v>6.6</v>
      </c>
      <c r="C1096" s="11">
        <v>0.72499999999999998</v>
      </c>
      <c r="D1096" s="11">
        <v>0.09</v>
      </c>
      <c r="E1096" s="11">
        <v>5.5</v>
      </c>
      <c r="F1096" s="11">
        <v>0.11699999999999899</v>
      </c>
      <c r="G1096" s="11">
        <v>9</v>
      </c>
      <c r="H1096" s="11">
        <v>17</v>
      </c>
      <c r="I1096" s="11">
        <v>0.99655000000000005</v>
      </c>
      <c r="J1096" s="11">
        <v>3.35</v>
      </c>
      <c r="K1096" s="11">
        <v>0.49</v>
      </c>
      <c r="L1096" s="11">
        <v>10.8</v>
      </c>
      <c r="M1096" s="64">
        <v>6</v>
      </c>
    </row>
    <row r="1097" spans="1:13" hidden="1" x14ac:dyDescent="0.25">
      <c r="A1097" s="63">
        <v>1096</v>
      </c>
      <c r="B1097" s="11">
        <v>9.4</v>
      </c>
      <c r="C1097" s="11">
        <v>0.4</v>
      </c>
      <c r="D1097" s="11">
        <v>0.47</v>
      </c>
      <c r="E1097" s="11">
        <v>2.5</v>
      </c>
      <c r="F1097" s="11">
        <v>8.6999999999999994E-2</v>
      </c>
      <c r="G1097" s="11">
        <v>6</v>
      </c>
      <c r="H1097" s="11">
        <v>20</v>
      </c>
      <c r="I1097" s="11">
        <v>0.99772000000000005</v>
      </c>
      <c r="J1097" s="11">
        <v>3.15</v>
      </c>
      <c r="K1097" s="11">
        <v>0.5</v>
      </c>
      <c r="L1097" s="11">
        <v>10.5</v>
      </c>
      <c r="M1097" s="64">
        <v>5</v>
      </c>
    </row>
    <row r="1098" spans="1:13" x14ac:dyDescent="0.25">
      <c r="A1098" s="63">
        <v>1097</v>
      </c>
      <c r="B1098" s="11">
        <v>6.6</v>
      </c>
      <c r="C1098" s="11">
        <v>0.72499999999999998</v>
      </c>
      <c r="D1098" s="11">
        <v>0.09</v>
      </c>
      <c r="E1098" s="11">
        <v>5.5</v>
      </c>
      <c r="F1098" s="11">
        <v>0.11699999999999899</v>
      </c>
      <c r="G1098" s="11">
        <v>9</v>
      </c>
      <c r="H1098" s="11">
        <v>17</v>
      </c>
      <c r="I1098" s="11">
        <v>0.99655000000000005</v>
      </c>
      <c r="J1098" s="11">
        <v>3.35</v>
      </c>
      <c r="K1098" s="11">
        <v>0.49</v>
      </c>
      <c r="L1098" s="11">
        <v>10.8</v>
      </c>
      <c r="M1098" s="64">
        <v>6</v>
      </c>
    </row>
    <row r="1099" spans="1:13" hidden="1" x14ac:dyDescent="0.25">
      <c r="A1099" s="63">
        <v>1098</v>
      </c>
      <c r="B1099" s="11">
        <v>8.6</v>
      </c>
      <c r="C1099" s="11">
        <v>0.52</v>
      </c>
      <c r="D1099" s="11">
        <v>0.38</v>
      </c>
      <c r="E1099" s="11">
        <v>1.5</v>
      </c>
      <c r="F1099" s="11">
        <v>9.6000000000000002E-2</v>
      </c>
      <c r="G1099" s="11">
        <v>5</v>
      </c>
      <c r="H1099" s="11">
        <v>18</v>
      </c>
      <c r="I1099" s="11">
        <v>0.99665999999999999</v>
      </c>
      <c r="J1099" s="11">
        <v>3.2</v>
      </c>
      <c r="K1099" s="11">
        <v>0.52</v>
      </c>
      <c r="L1099" s="11">
        <v>9.4</v>
      </c>
      <c r="M1099" s="64">
        <v>5</v>
      </c>
    </row>
    <row r="1100" spans="1:13" x14ac:dyDescent="0.25">
      <c r="A1100" s="63">
        <v>1099</v>
      </c>
      <c r="B1100" s="11">
        <v>8</v>
      </c>
      <c r="C1100" s="11">
        <v>0.31</v>
      </c>
      <c r="D1100" s="11">
        <v>0.45</v>
      </c>
      <c r="E1100" s="11">
        <v>2.1</v>
      </c>
      <c r="F1100" s="11">
        <v>0.216</v>
      </c>
      <c r="G1100" s="11">
        <v>5</v>
      </c>
      <c r="H1100" s="11">
        <v>16</v>
      </c>
      <c r="I1100" s="11">
        <v>0.99357999999999902</v>
      </c>
      <c r="J1100" s="11">
        <v>3.15</v>
      </c>
      <c r="K1100" s="11">
        <v>0.81</v>
      </c>
      <c r="L1100" s="11">
        <v>12.5</v>
      </c>
      <c r="M1100" s="64">
        <v>7</v>
      </c>
    </row>
    <row r="1101" spans="1:13" hidden="1" x14ac:dyDescent="0.25">
      <c r="A1101" s="63">
        <v>1100</v>
      </c>
      <c r="B1101" s="11">
        <v>8.6</v>
      </c>
      <c r="C1101" s="11">
        <v>0.52</v>
      </c>
      <c r="D1101" s="11">
        <v>0.38</v>
      </c>
      <c r="E1101" s="11">
        <v>1.5</v>
      </c>
      <c r="F1101" s="11">
        <v>9.6000000000000002E-2</v>
      </c>
      <c r="G1101" s="11">
        <v>5</v>
      </c>
      <c r="H1101" s="11">
        <v>18</v>
      </c>
      <c r="I1101" s="11">
        <v>0.99665999999999999</v>
      </c>
      <c r="J1101" s="11">
        <v>3.2</v>
      </c>
      <c r="K1101" s="11">
        <v>0.52</v>
      </c>
      <c r="L1101" s="11">
        <v>9.4</v>
      </c>
      <c r="M1101" s="64">
        <v>5</v>
      </c>
    </row>
    <row r="1102" spans="1:13" x14ac:dyDescent="0.25">
      <c r="A1102" s="63">
        <v>1101</v>
      </c>
      <c r="B1102" s="11">
        <v>8.4</v>
      </c>
      <c r="C1102" s="11">
        <v>0.34</v>
      </c>
      <c r="D1102" s="11">
        <v>0.42</v>
      </c>
      <c r="E1102" s="11">
        <v>2.1</v>
      </c>
      <c r="F1102" s="11">
        <v>7.1999999999999995E-2</v>
      </c>
      <c r="G1102" s="11">
        <v>23</v>
      </c>
      <c r="H1102" s="11">
        <v>36</v>
      </c>
      <c r="I1102" s="11">
        <v>0.99392000000000003</v>
      </c>
      <c r="J1102" s="11">
        <v>3.11</v>
      </c>
      <c r="K1102" s="11">
        <v>0.78</v>
      </c>
      <c r="L1102" s="11">
        <v>12.4</v>
      </c>
      <c r="M1102" s="64">
        <v>6</v>
      </c>
    </row>
    <row r="1103" spans="1:13" x14ac:dyDescent="0.25">
      <c r="A1103" s="63">
        <v>1102</v>
      </c>
      <c r="B1103" s="11">
        <v>7.4</v>
      </c>
      <c r="C1103" s="11">
        <v>0.49</v>
      </c>
      <c r="D1103" s="11">
        <v>0.27</v>
      </c>
      <c r="E1103" s="11">
        <v>2.1</v>
      </c>
      <c r="F1103" s="11">
        <v>7.0999999999999994E-2</v>
      </c>
      <c r="G1103" s="11">
        <v>14</v>
      </c>
      <c r="H1103" s="11">
        <v>25</v>
      </c>
      <c r="I1103" s="11">
        <v>0.99387999999999899</v>
      </c>
      <c r="J1103" s="11">
        <v>3.35</v>
      </c>
      <c r="K1103" s="11">
        <v>0.63</v>
      </c>
      <c r="L1103" s="11">
        <v>12</v>
      </c>
      <c r="M1103" s="64">
        <v>6</v>
      </c>
    </row>
    <row r="1104" spans="1:13" x14ac:dyDescent="0.25">
      <c r="A1104" s="63">
        <v>1103</v>
      </c>
      <c r="B1104" s="11">
        <v>6.1</v>
      </c>
      <c r="C1104" s="11">
        <v>0.48</v>
      </c>
      <c r="D1104" s="11">
        <v>0.09</v>
      </c>
      <c r="E1104" s="11">
        <v>1.7</v>
      </c>
      <c r="F1104" s="11">
        <v>7.8E-2</v>
      </c>
      <c r="G1104" s="11">
        <v>18</v>
      </c>
      <c r="H1104" s="11">
        <v>30</v>
      </c>
      <c r="I1104" s="11">
        <v>0.99402000000000001</v>
      </c>
      <c r="J1104" s="11">
        <v>3.45</v>
      </c>
      <c r="K1104" s="11">
        <v>0.54</v>
      </c>
      <c r="L1104" s="11">
        <v>11.2</v>
      </c>
      <c r="M1104" s="64">
        <v>6</v>
      </c>
    </row>
    <row r="1105" spans="1:13" x14ac:dyDescent="0.25">
      <c r="A1105" s="63">
        <v>1104</v>
      </c>
      <c r="B1105" s="11">
        <v>7.4</v>
      </c>
      <c r="C1105" s="11">
        <v>0.49</v>
      </c>
      <c r="D1105" s="11">
        <v>0.27</v>
      </c>
      <c r="E1105" s="11">
        <v>2.1</v>
      </c>
      <c r="F1105" s="11">
        <v>7.0999999999999994E-2</v>
      </c>
      <c r="G1105" s="11">
        <v>14</v>
      </c>
      <c r="H1105" s="11">
        <v>25</v>
      </c>
      <c r="I1105" s="11">
        <v>0.99387999999999899</v>
      </c>
      <c r="J1105" s="11">
        <v>3.35</v>
      </c>
      <c r="K1105" s="11">
        <v>0.63</v>
      </c>
      <c r="L1105" s="11">
        <v>12</v>
      </c>
      <c r="M1105" s="64">
        <v>6</v>
      </c>
    </row>
    <row r="1106" spans="1:13" x14ac:dyDescent="0.25">
      <c r="A1106" s="63">
        <v>1105</v>
      </c>
      <c r="B1106" s="11">
        <v>8</v>
      </c>
      <c r="C1106" s="11">
        <v>0.48</v>
      </c>
      <c r="D1106" s="11">
        <v>0.34</v>
      </c>
      <c r="E1106" s="11">
        <v>2.2000000000000002</v>
      </c>
      <c r="F1106" s="11">
        <v>7.2999999999999995E-2</v>
      </c>
      <c r="G1106" s="11">
        <v>16</v>
      </c>
      <c r="H1106" s="11">
        <v>25</v>
      </c>
      <c r="I1106" s="11">
        <v>0.99360000000000004</v>
      </c>
      <c r="J1106" s="11">
        <v>3.28</v>
      </c>
      <c r="K1106" s="11">
        <v>0.66</v>
      </c>
      <c r="L1106" s="11">
        <v>12.4</v>
      </c>
      <c r="M1106" s="64">
        <v>6</v>
      </c>
    </row>
    <row r="1107" spans="1:13" hidden="1" x14ac:dyDescent="0.25">
      <c r="A1107" s="63">
        <v>1106</v>
      </c>
      <c r="B1107" s="11">
        <v>6.3</v>
      </c>
      <c r="C1107" s="11">
        <v>0.56999999999999995</v>
      </c>
      <c r="D1107" s="11">
        <v>0.28000000000000003</v>
      </c>
      <c r="E1107" s="11">
        <v>2.1</v>
      </c>
      <c r="F1107" s="11">
        <v>4.8000000000000001E-2</v>
      </c>
      <c r="G1107" s="11">
        <v>13</v>
      </c>
      <c r="H1107" s="11">
        <v>49</v>
      </c>
      <c r="I1107" s="11">
        <v>0.99373999999999996</v>
      </c>
      <c r="J1107" s="11">
        <v>3.41</v>
      </c>
      <c r="K1107" s="11">
        <v>0.6</v>
      </c>
      <c r="L1107" s="11">
        <v>12.8</v>
      </c>
      <c r="M1107" s="64">
        <v>5</v>
      </c>
    </row>
    <row r="1108" spans="1:13" x14ac:dyDescent="0.25">
      <c r="A1108" s="63">
        <v>1107</v>
      </c>
      <c r="B1108" s="11">
        <v>8.1999999999999993</v>
      </c>
      <c r="C1108" s="11">
        <v>0.23</v>
      </c>
      <c r="D1108" s="11">
        <v>0.42</v>
      </c>
      <c r="E1108" s="11">
        <v>1.9</v>
      </c>
      <c r="F1108" s="11">
        <v>6.9000000000000006E-2</v>
      </c>
      <c r="G1108" s="11">
        <v>9</v>
      </c>
      <c r="H1108" s="11">
        <v>17</v>
      </c>
      <c r="I1108" s="11">
        <v>0.99375999999999998</v>
      </c>
      <c r="J1108" s="11">
        <v>3.21</v>
      </c>
      <c r="K1108" s="11">
        <v>0.54</v>
      </c>
      <c r="L1108" s="11">
        <v>12.3</v>
      </c>
      <c r="M1108" s="64">
        <v>6</v>
      </c>
    </row>
    <row r="1109" spans="1:13" x14ac:dyDescent="0.25">
      <c r="A1109" s="63">
        <v>1108</v>
      </c>
      <c r="B1109" s="11">
        <v>9.1</v>
      </c>
      <c r="C1109" s="11">
        <v>0.3</v>
      </c>
      <c r="D1109" s="11">
        <v>0.41</v>
      </c>
      <c r="E1109" s="11">
        <v>2</v>
      </c>
      <c r="F1109" s="11">
        <v>6.8000000000000005E-2</v>
      </c>
      <c r="G1109" s="11">
        <v>10</v>
      </c>
      <c r="H1109" s="11">
        <v>24</v>
      </c>
      <c r="I1109" s="11">
        <v>0.99522999999999995</v>
      </c>
      <c r="J1109" s="11">
        <v>3.27</v>
      </c>
      <c r="K1109" s="11">
        <v>0.85</v>
      </c>
      <c r="L1109" s="11">
        <v>11.7</v>
      </c>
      <c r="M1109" s="64">
        <v>7</v>
      </c>
    </row>
    <row r="1110" spans="1:13" hidden="1" x14ac:dyDescent="0.25">
      <c r="A1110" s="63">
        <v>1109</v>
      </c>
      <c r="B1110" s="11">
        <v>8.1</v>
      </c>
      <c r="C1110" s="11">
        <v>0.78</v>
      </c>
      <c r="D1110" s="11">
        <v>0.1</v>
      </c>
      <c r="E1110" s="11">
        <v>3.3</v>
      </c>
      <c r="F1110" s="11">
        <v>0.09</v>
      </c>
      <c r="G1110" s="11">
        <v>4</v>
      </c>
      <c r="H1110" s="11">
        <v>13</v>
      </c>
      <c r="I1110" s="11">
        <v>0.99855000000000005</v>
      </c>
      <c r="J1110" s="11">
        <v>3.36</v>
      </c>
      <c r="K1110" s="11">
        <v>0.49</v>
      </c>
      <c r="L1110" s="11">
        <v>9.5</v>
      </c>
      <c r="M1110" s="64">
        <v>5</v>
      </c>
    </row>
    <row r="1111" spans="1:13" x14ac:dyDescent="0.25">
      <c r="A1111" s="63">
        <v>1110</v>
      </c>
      <c r="B1111" s="11">
        <v>10.8</v>
      </c>
      <c r="C1111" s="11">
        <v>0.47</v>
      </c>
      <c r="D1111" s="11">
        <v>0.43</v>
      </c>
      <c r="E1111" s="11">
        <v>2.1</v>
      </c>
      <c r="F1111" s="11">
        <v>0.17100000000000001</v>
      </c>
      <c r="G1111" s="11">
        <v>27</v>
      </c>
      <c r="H1111" s="11">
        <v>66</v>
      </c>
      <c r="I1111" s="11">
        <v>0.99819999999999998</v>
      </c>
      <c r="J1111" s="11">
        <v>3.17</v>
      </c>
      <c r="K1111" s="11">
        <v>0.76</v>
      </c>
      <c r="L1111" s="11">
        <v>10.8</v>
      </c>
      <c r="M1111" s="64">
        <v>6</v>
      </c>
    </row>
    <row r="1112" spans="1:13" x14ac:dyDescent="0.25">
      <c r="A1112" s="63">
        <v>1111</v>
      </c>
      <c r="B1112" s="11">
        <v>8.3000000000000007</v>
      </c>
      <c r="C1112" s="11">
        <v>0.53</v>
      </c>
      <c r="D1112" s="11">
        <v>0</v>
      </c>
      <c r="E1112" s="11">
        <v>1.4</v>
      </c>
      <c r="F1112" s="11">
        <v>7.0000000000000007E-2</v>
      </c>
      <c r="G1112" s="11">
        <v>6</v>
      </c>
      <c r="H1112" s="11">
        <v>14</v>
      </c>
      <c r="I1112" s="11">
        <v>0.99592999999999998</v>
      </c>
      <c r="J1112" s="11">
        <v>3.25</v>
      </c>
      <c r="K1112" s="11">
        <v>0.64</v>
      </c>
      <c r="L1112" s="11">
        <v>10</v>
      </c>
      <c r="M1112" s="64">
        <v>6</v>
      </c>
    </row>
    <row r="1113" spans="1:13" x14ac:dyDescent="0.25">
      <c r="A1113" s="63">
        <v>1112</v>
      </c>
      <c r="B1113" s="11">
        <v>5.4</v>
      </c>
      <c r="C1113" s="11">
        <v>0.42</v>
      </c>
      <c r="D1113" s="11">
        <v>0.27</v>
      </c>
      <c r="E1113" s="11">
        <v>2</v>
      </c>
      <c r="F1113" s="11">
        <v>9.1999999999999998E-2</v>
      </c>
      <c r="G1113" s="11">
        <v>23</v>
      </c>
      <c r="H1113" s="11">
        <v>55</v>
      </c>
      <c r="I1113" s="11">
        <v>0.99470999999999998</v>
      </c>
      <c r="J1113" s="11">
        <v>3.78</v>
      </c>
      <c r="K1113" s="11">
        <v>0.64</v>
      </c>
      <c r="L1113" s="11">
        <v>12.3</v>
      </c>
      <c r="M1113" s="64">
        <v>7</v>
      </c>
    </row>
    <row r="1114" spans="1:13" x14ac:dyDescent="0.25">
      <c r="A1114" s="63">
        <v>1113</v>
      </c>
      <c r="B1114" s="11">
        <v>7.9</v>
      </c>
      <c r="C1114" s="11">
        <v>0.33</v>
      </c>
      <c r="D1114" s="11">
        <v>0.41</v>
      </c>
      <c r="E1114" s="11">
        <v>1.5</v>
      </c>
      <c r="F1114" s="11">
        <v>5.5999999999999897E-2</v>
      </c>
      <c r="G1114" s="11">
        <v>6</v>
      </c>
      <c r="H1114" s="11">
        <v>35</v>
      </c>
      <c r="I1114" s="11">
        <v>0.99395999999999995</v>
      </c>
      <c r="J1114" s="11">
        <v>3.29</v>
      </c>
      <c r="K1114" s="11">
        <v>0.71</v>
      </c>
      <c r="L1114" s="11">
        <v>11</v>
      </c>
      <c r="M1114" s="64">
        <v>6</v>
      </c>
    </row>
    <row r="1115" spans="1:13" x14ac:dyDescent="0.25">
      <c r="A1115" s="63">
        <v>1114</v>
      </c>
      <c r="B1115" s="11">
        <v>8.9</v>
      </c>
      <c r="C1115" s="11">
        <v>0.24</v>
      </c>
      <c r="D1115" s="11">
        <v>0.39</v>
      </c>
      <c r="E1115" s="11">
        <v>1.6</v>
      </c>
      <c r="F1115" s="11">
        <v>7.3999999999999996E-2</v>
      </c>
      <c r="G1115" s="11">
        <v>3</v>
      </c>
      <c r="H1115" s="11">
        <v>10</v>
      </c>
      <c r="I1115" s="11">
        <v>0.99697999999999998</v>
      </c>
      <c r="J1115" s="11">
        <v>3.12</v>
      </c>
      <c r="K1115" s="11">
        <v>0.59</v>
      </c>
      <c r="L1115" s="11">
        <v>9.5</v>
      </c>
      <c r="M1115" s="64">
        <v>6</v>
      </c>
    </row>
    <row r="1116" spans="1:13" x14ac:dyDescent="0.25">
      <c r="A1116" s="63">
        <v>1115</v>
      </c>
      <c r="B1116" s="11">
        <v>5</v>
      </c>
      <c r="C1116" s="11">
        <v>0.4</v>
      </c>
      <c r="D1116" s="11">
        <v>0.5</v>
      </c>
      <c r="E1116" s="11">
        <v>4.3</v>
      </c>
      <c r="F1116" s="11">
        <v>4.5999999999999999E-2</v>
      </c>
      <c r="G1116" s="11">
        <v>29</v>
      </c>
      <c r="H1116" s="11">
        <v>80</v>
      </c>
      <c r="I1116" s="11">
        <v>0.99019999999999997</v>
      </c>
      <c r="J1116" s="11">
        <v>3.49</v>
      </c>
      <c r="K1116" s="11">
        <v>0.66</v>
      </c>
      <c r="L1116" s="11">
        <v>13.6</v>
      </c>
      <c r="M1116" s="64">
        <v>6</v>
      </c>
    </row>
    <row r="1117" spans="1:13" x14ac:dyDescent="0.25">
      <c r="A1117" s="63">
        <v>1116</v>
      </c>
      <c r="B1117" s="11">
        <v>7</v>
      </c>
      <c r="C1117" s="11">
        <v>0.69</v>
      </c>
      <c r="D1117" s="11">
        <v>7.0000000000000007E-2</v>
      </c>
      <c r="E1117" s="11">
        <v>2.5</v>
      </c>
      <c r="F1117" s="11">
        <v>9.0999999999999998E-2</v>
      </c>
      <c r="G1117" s="11">
        <v>15</v>
      </c>
      <c r="H1117" s="11">
        <v>21</v>
      </c>
      <c r="I1117" s="11">
        <v>0.99572000000000005</v>
      </c>
      <c r="J1117" s="11">
        <v>3.38</v>
      </c>
      <c r="K1117" s="11">
        <v>0.6</v>
      </c>
      <c r="L1117" s="11">
        <v>11.3</v>
      </c>
      <c r="M1117" s="64">
        <v>6</v>
      </c>
    </row>
    <row r="1118" spans="1:13" x14ac:dyDescent="0.25">
      <c r="A1118" s="63">
        <v>1117</v>
      </c>
      <c r="B1118" s="11">
        <v>7</v>
      </c>
      <c r="C1118" s="11">
        <v>0.69</v>
      </c>
      <c r="D1118" s="11">
        <v>7.0000000000000007E-2</v>
      </c>
      <c r="E1118" s="11">
        <v>2.5</v>
      </c>
      <c r="F1118" s="11">
        <v>9.0999999999999998E-2</v>
      </c>
      <c r="G1118" s="11">
        <v>15</v>
      </c>
      <c r="H1118" s="11">
        <v>21</v>
      </c>
      <c r="I1118" s="11">
        <v>0.99572000000000005</v>
      </c>
      <c r="J1118" s="11">
        <v>3.38</v>
      </c>
      <c r="K1118" s="11">
        <v>0.6</v>
      </c>
      <c r="L1118" s="11">
        <v>11.3</v>
      </c>
      <c r="M1118" s="64">
        <v>6</v>
      </c>
    </row>
    <row r="1119" spans="1:13" x14ac:dyDescent="0.25">
      <c r="A1119" s="63">
        <v>1118</v>
      </c>
      <c r="B1119" s="11">
        <v>7</v>
      </c>
      <c r="C1119" s="11">
        <v>0.69</v>
      </c>
      <c r="D1119" s="11">
        <v>7.0000000000000007E-2</v>
      </c>
      <c r="E1119" s="11">
        <v>2.5</v>
      </c>
      <c r="F1119" s="11">
        <v>9.0999999999999998E-2</v>
      </c>
      <c r="G1119" s="11">
        <v>15</v>
      </c>
      <c r="H1119" s="11">
        <v>21</v>
      </c>
      <c r="I1119" s="11">
        <v>0.99572000000000005</v>
      </c>
      <c r="J1119" s="11">
        <v>3.38</v>
      </c>
      <c r="K1119" s="11">
        <v>0.6</v>
      </c>
      <c r="L1119" s="11">
        <v>11.3</v>
      </c>
      <c r="M1119" s="64">
        <v>6</v>
      </c>
    </row>
    <row r="1120" spans="1:13" x14ac:dyDescent="0.25">
      <c r="A1120" s="63">
        <v>1119</v>
      </c>
      <c r="B1120" s="11">
        <v>7.1</v>
      </c>
      <c r="C1120" s="11">
        <v>0.39</v>
      </c>
      <c r="D1120" s="11">
        <v>0.12</v>
      </c>
      <c r="E1120" s="11">
        <v>2.1</v>
      </c>
      <c r="F1120" s="11">
        <v>6.5000000000000002E-2</v>
      </c>
      <c r="G1120" s="11">
        <v>14</v>
      </c>
      <c r="H1120" s="11">
        <v>24</v>
      </c>
      <c r="I1120" s="11">
        <v>0.99251999999999996</v>
      </c>
      <c r="J1120" s="11">
        <v>3.3</v>
      </c>
      <c r="K1120" s="11">
        <v>0.53</v>
      </c>
      <c r="L1120" s="11">
        <v>13.3</v>
      </c>
      <c r="M1120" s="64">
        <v>6</v>
      </c>
    </row>
    <row r="1121" spans="1:13" hidden="1" x14ac:dyDescent="0.25">
      <c r="A1121" s="63">
        <v>1120</v>
      </c>
      <c r="B1121" s="11">
        <v>5.6</v>
      </c>
      <c r="C1121" s="11">
        <v>0.66</v>
      </c>
      <c r="D1121" s="11">
        <v>0</v>
      </c>
      <c r="E1121" s="11">
        <v>2.5</v>
      </c>
      <c r="F1121" s="11">
        <v>6.6000000000000003E-2</v>
      </c>
      <c r="G1121" s="11">
        <v>7</v>
      </c>
      <c r="H1121" s="11">
        <v>15</v>
      </c>
      <c r="I1121" s="11">
        <v>0.99256</v>
      </c>
      <c r="J1121" s="11">
        <v>3.52</v>
      </c>
      <c r="K1121" s="11">
        <v>0.57999999999999996</v>
      </c>
      <c r="L1121" s="11">
        <v>12.9</v>
      </c>
      <c r="M1121" s="64">
        <v>5</v>
      </c>
    </row>
    <row r="1122" spans="1:13" x14ac:dyDescent="0.25">
      <c r="A1122" s="63">
        <v>1121</v>
      </c>
      <c r="B1122" s="11">
        <v>7.9</v>
      </c>
      <c r="C1122" s="11">
        <v>0.54</v>
      </c>
      <c r="D1122" s="11">
        <v>0.34</v>
      </c>
      <c r="E1122" s="11">
        <v>2.5</v>
      </c>
      <c r="F1122" s="11">
        <v>7.5999999999999998E-2</v>
      </c>
      <c r="G1122" s="11">
        <v>8</v>
      </c>
      <c r="H1122" s="11">
        <v>17</v>
      </c>
      <c r="I1122" s="11">
        <v>0.99234999999999995</v>
      </c>
      <c r="J1122" s="11">
        <v>3.2</v>
      </c>
      <c r="K1122" s="11">
        <v>0.72</v>
      </c>
      <c r="L1122" s="11">
        <v>13.1</v>
      </c>
      <c r="M1122" s="64">
        <v>8</v>
      </c>
    </row>
    <row r="1123" spans="1:13" x14ac:dyDescent="0.25">
      <c r="A1123" s="63">
        <v>1122</v>
      </c>
      <c r="B1123" s="11">
        <v>6.6</v>
      </c>
      <c r="C1123" s="11">
        <v>0.5</v>
      </c>
      <c r="D1123" s="11">
        <v>0</v>
      </c>
      <c r="E1123" s="11">
        <v>1.8</v>
      </c>
      <c r="F1123" s="11">
        <v>6.2E-2</v>
      </c>
      <c r="G1123" s="11">
        <v>21</v>
      </c>
      <c r="H1123" s="11">
        <v>28</v>
      </c>
      <c r="I1123" s="11">
        <v>0.99351999999999996</v>
      </c>
      <c r="J1123" s="11">
        <v>3.44</v>
      </c>
      <c r="K1123" s="11">
        <v>0.55000000000000004</v>
      </c>
      <c r="L1123" s="11">
        <v>12.3</v>
      </c>
      <c r="M1123" s="64">
        <v>6</v>
      </c>
    </row>
    <row r="1124" spans="1:13" x14ac:dyDescent="0.25">
      <c r="A1124" s="63">
        <v>1123</v>
      </c>
      <c r="B1124" s="11">
        <v>6.3</v>
      </c>
      <c r="C1124" s="11">
        <v>0.47</v>
      </c>
      <c r="D1124" s="11">
        <v>0</v>
      </c>
      <c r="E1124" s="11">
        <v>1.4</v>
      </c>
      <c r="F1124" s="11">
        <v>5.5E-2</v>
      </c>
      <c r="G1124" s="11">
        <v>27</v>
      </c>
      <c r="H1124" s="11">
        <v>33</v>
      </c>
      <c r="I1124" s="11">
        <v>0.99219999999999997</v>
      </c>
      <c r="J1124" s="11">
        <v>3.45</v>
      </c>
      <c r="K1124" s="11">
        <v>0.48</v>
      </c>
      <c r="L1124" s="11">
        <v>12.3</v>
      </c>
      <c r="M1124" s="64">
        <v>6</v>
      </c>
    </row>
    <row r="1125" spans="1:13" x14ac:dyDescent="0.25">
      <c r="A1125" s="63">
        <v>1124</v>
      </c>
      <c r="B1125" s="11">
        <v>10.7</v>
      </c>
      <c r="C1125" s="11">
        <v>0.4</v>
      </c>
      <c r="D1125" s="11">
        <v>0.37</v>
      </c>
      <c r="E1125" s="11">
        <v>1.9</v>
      </c>
      <c r="F1125" s="11">
        <v>8.1000000000000003E-2</v>
      </c>
      <c r="G1125" s="11">
        <v>17</v>
      </c>
      <c r="H1125" s="11">
        <v>29</v>
      </c>
      <c r="I1125" s="11">
        <v>0.99673999999999996</v>
      </c>
      <c r="J1125" s="11">
        <v>3.12</v>
      </c>
      <c r="K1125" s="11">
        <v>0.65</v>
      </c>
      <c r="L1125" s="11">
        <v>11.2</v>
      </c>
      <c r="M1125" s="64">
        <v>6</v>
      </c>
    </row>
    <row r="1126" spans="1:13" hidden="1" x14ac:dyDescent="0.25">
      <c r="A1126" s="63">
        <v>1125</v>
      </c>
      <c r="B1126" s="11">
        <v>6.5</v>
      </c>
      <c r="C1126" s="11">
        <v>0.57999999999999996</v>
      </c>
      <c r="D1126" s="11">
        <v>0</v>
      </c>
      <c r="E1126" s="11">
        <v>2.2000000000000002</v>
      </c>
      <c r="F1126" s="11">
        <v>9.6000000000000002E-2</v>
      </c>
      <c r="G1126" s="11">
        <v>3</v>
      </c>
      <c r="H1126" s="11">
        <v>13</v>
      </c>
      <c r="I1126" s="11">
        <v>0.99556999999999995</v>
      </c>
      <c r="J1126" s="11">
        <v>3.62</v>
      </c>
      <c r="K1126" s="11">
        <v>0.62</v>
      </c>
      <c r="L1126" s="11">
        <v>11.5</v>
      </c>
      <c r="M1126" s="64">
        <v>4</v>
      </c>
    </row>
    <row r="1127" spans="1:13" x14ac:dyDescent="0.25">
      <c r="A1127" s="63">
        <v>1126</v>
      </c>
      <c r="B1127" s="11">
        <v>8.8000000000000007</v>
      </c>
      <c r="C1127" s="11">
        <v>0.24</v>
      </c>
      <c r="D1127" s="11">
        <v>0.35</v>
      </c>
      <c r="E1127" s="11">
        <v>1.7</v>
      </c>
      <c r="F1127" s="11">
        <v>5.5E-2</v>
      </c>
      <c r="G1127" s="11">
        <v>13</v>
      </c>
      <c r="H1127" s="11">
        <v>27</v>
      </c>
      <c r="I1127" s="11">
        <v>0.99393999999999905</v>
      </c>
      <c r="J1127" s="11">
        <v>3.14</v>
      </c>
      <c r="K1127" s="11">
        <v>0.59</v>
      </c>
      <c r="L1127" s="11">
        <v>11.3</v>
      </c>
      <c r="M1127" s="64">
        <v>7</v>
      </c>
    </row>
    <row r="1128" spans="1:13" x14ac:dyDescent="0.25">
      <c r="A1128" s="63">
        <v>1127</v>
      </c>
      <c r="B1128" s="11">
        <v>5.8</v>
      </c>
      <c r="C1128" s="11">
        <v>0.28999999999999998</v>
      </c>
      <c r="D1128" s="11">
        <v>0.26</v>
      </c>
      <c r="E1128" s="11">
        <v>1.7</v>
      </c>
      <c r="F1128" s="11">
        <v>6.3E-2</v>
      </c>
      <c r="G1128" s="11">
        <v>3</v>
      </c>
      <c r="H1128" s="11">
        <v>11</v>
      </c>
      <c r="I1128" s="11">
        <v>0.99150000000000005</v>
      </c>
      <c r="J1128" s="11">
        <v>3.39</v>
      </c>
      <c r="K1128" s="11">
        <v>0.54</v>
      </c>
      <c r="L1128" s="11">
        <v>13.5</v>
      </c>
      <c r="M1128" s="64">
        <v>6</v>
      </c>
    </row>
    <row r="1129" spans="1:13" x14ac:dyDescent="0.25">
      <c r="A1129" s="63">
        <v>1128</v>
      </c>
      <c r="B1129" s="11">
        <v>6.3</v>
      </c>
      <c r="C1129" s="11">
        <v>0.76</v>
      </c>
      <c r="D1129" s="11">
        <v>0</v>
      </c>
      <c r="E1129" s="11">
        <v>2.9</v>
      </c>
      <c r="F1129" s="11">
        <v>7.1999999999999995E-2</v>
      </c>
      <c r="G1129" s="11">
        <v>26</v>
      </c>
      <c r="H1129" s="11">
        <v>52</v>
      </c>
      <c r="I1129" s="11">
        <v>0.99378999999999995</v>
      </c>
      <c r="J1129" s="11">
        <v>3.51</v>
      </c>
      <c r="K1129" s="11">
        <v>0.6</v>
      </c>
      <c r="L1129" s="11">
        <v>11.5</v>
      </c>
      <c r="M1129" s="64">
        <v>6</v>
      </c>
    </row>
    <row r="1130" spans="1:13" hidden="1" x14ac:dyDescent="0.25">
      <c r="A1130" s="63">
        <v>1129</v>
      </c>
      <c r="B1130" s="11">
        <v>10</v>
      </c>
      <c r="C1130" s="11">
        <v>0.43</v>
      </c>
      <c r="D1130" s="11">
        <v>0.33</v>
      </c>
      <c r="E1130" s="11">
        <v>2.7</v>
      </c>
      <c r="F1130" s="11">
        <v>9.5000000000000001E-2</v>
      </c>
      <c r="G1130" s="11">
        <v>28</v>
      </c>
      <c r="H1130" s="11">
        <v>89</v>
      </c>
      <c r="I1130" s="11">
        <v>0.99839999999999995</v>
      </c>
      <c r="J1130" s="11">
        <v>3.22</v>
      </c>
      <c r="K1130" s="11">
        <v>0.68</v>
      </c>
      <c r="L1130" s="11">
        <v>10</v>
      </c>
      <c r="M1130" s="64">
        <v>5</v>
      </c>
    </row>
    <row r="1131" spans="1:13" x14ac:dyDescent="0.25">
      <c r="A1131" s="63">
        <v>1130</v>
      </c>
      <c r="B1131" s="11">
        <v>10.5</v>
      </c>
      <c r="C1131" s="11">
        <v>0.43</v>
      </c>
      <c r="D1131" s="11">
        <v>0.35</v>
      </c>
      <c r="E1131" s="11">
        <v>3.3</v>
      </c>
      <c r="F1131" s="11">
        <v>9.1999999999999998E-2</v>
      </c>
      <c r="G1131" s="11">
        <v>24</v>
      </c>
      <c r="H1131" s="11">
        <v>70</v>
      </c>
      <c r="I1131" s="11">
        <v>0.99797999999999998</v>
      </c>
      <c r="J1131" s="11">
        <v>3.21</v>
      </c>
      <c r="K1131" s="11">
        <v>0.69</v>
      </c>
      <c r="L1131" s="11">
        <v>10.5</v>
      </c>
      <c r="M1131" s="64">
        <v>6</v>
      </c>
    </row>
    <row r="1132" spans="1:13" x14ac:dyDescent="0.25">
      <c r="A1132" s="63">
        <v>1131</v>
      </c>
      <c r="B1132" s="11">
        <v>9.1</v>
      </c>
      <c r="C1132" s="11">
        <v>0.6</v>
      </c>
      <c r="D1132" s="11">
        <v>0</v>
      </c>
      <c r="E1132" s="11">
        <v>1.9</v>
      </c>
      <c r="F1132" s="11">
        <v>5.7999999999999899E-2</v>
      </c>
      <c r="G1132" s="11">
        <v>5</v>
      </c>
      <c r="H1132" s="11">
        <v>10</v>
      </c>
      <c r="I1132" s="11">
        <v>0.99770000000000003</v>
      </c>
      <c r="J1132" s="11">
        <v>3.18</v>
      </c>
      <c r="K1132" s="11">
        <v>0.63</v>
      </c>
      <c r="L1132" s="11">
        <v>10.4</v>
      </c>
      <c r="M1132" s="64">
        <v>6</v>
      </c>
    </row>
    <row r="1133" spans="1:13" hidden="1" x14ac:dyDescent="0.25">
      <c r="A1133" s="63">
        <v>1132</v>
      </c>
      <c r="B1133" s="11">
        <v>5.9</v>
      </c>
      <c r="C1133" s="11">
        <v>0.19</v>
      </c>
      <c r="D1133" s="11">
        <v>0.21</v>
      </c>
      <c r="E1133" s="11">
        <v>1.7</v>
      </c>
      <c r="F1133" s="11">
        <v>4.4999999999999998E-2</v>
      </c>
      <c r="G1133" s="11">
        <v>57</v>
      </c>
      <c r="H1133" s="11">
        <v>135</v>
      </c>
      <c r="I1133" s="11">
        <v>0.99341000000000002</v>
      </c>
      <c r="J1133" s="11">
        <v>3.32</v>
      </c>
      <c r="K1133" s="11">
        <v>0.44</v>
      </c>
      <c r="L1133" s="11">
        <v>9.5</v>
      </c>
      <c r="M1133" s="64">
        <v>5</v>
      </c>
    </row>
    <row r="1134" spans="1:13" x14ac:dyDescent="0.25">
      <c r="A1134" s="63">
        <v>1133</v>
      </c>
      <c r="B1134" s="11">
        <v>7.4</v>
      </c>
      <c r="C1134" s="11">
        <v>0.36</v>
      </c>
      <c r="D1134" s="11">
        <v>0.34</v>
      </c>
      <c r="E1134" s="11">
        <v>1.8</v>
      </c>
      <c r="F1134" s="11">
        <v>7.4999999999999997E-2</v>
      </c>
      <c r="G1134" s="11">
        <v>18</v>
      </c>
      <c r="H1134" s="11">
        <v>38</v>
      </c>
      <c r="I1134" s="11">
        <v>0.99329999999999996</v>
      </c>
      <c r="J1134" s="11">
        <v>3.38</v>
      </c>
      <c r="K1134" s="11">
        <v>0.88</v>
      </c>
      <c r="L1134" s="11">
        <v>13.6</v>
      </c>
      <c r="M1134" s="64">
        <v>7</v>
      </c>
    </row>
    <row r="1135" spans="1:13" x14ac:dyDescent="0.25">
      <c r="A1135" s="63">
        <v>1134</v>
      </c>
      <c r="B1135" s="11">
        <v>7.2</v>
      </c>
      <c r="C1135" s="11">
        <v>0.48</v>
      </c>
      <c r="D1135" s="11">
        <v>7.0000000000000007E-2</v>
      </c>
      <c r="E1135" s="11">
        <v>5.5</v>
      </c>
      <c r="F1135" s="11">
        <v>8.8999999999999996E-2</v>
      </c>
      <c r="G1135" s="11">
        <v>10</v>
      </c>
      <c r="H1135" s="11">
        <v>18</v>
      </c>
      <c r="I1135" s="11">
        <v>0.99683999999999995</v>
      </c>
      <c r="J1135" s="11">
        <v>3.37</v>
      </c>
      <c r="K1135" s="11">
        <v>0.68</v>
      </c>
      <c r="L1135" s="11">
        <v>11.2</v>
      </c>
      <c r="M1135" s="64">
        <v>7</v>
      </c>
    </row>
    <row r="1136" spans="1:13" x14ac:dyDescent="0.25">
      <c r="A1136" s="63">
        <v>1135</v>
      </c>
      <c r="B1136" s="11">
        <v>8.5</v>
      </c>
      <c r="C1136" s="11">
        <v>0.28000000000000003</v>
      </c>
      <c r="D1136" s="11">
        <v>0.35</v>
      </c>
      <c r="E1136" s="11">
        <v>1.7</v>
      </c>
      <c r="F1136" s="11">
        <v>6.0999999999999999E-2</v>
      </c>
      <c r="G1136" s="11">
        <v>6</v>
      </c>
      <c r="H1136" s="11">
        <v>15</v>
      </c>
      <c r="I1136" s="11">
        <v>0.99524000000000001</v>
      </c>
      <c r="J1136" s="11">
        <v>3.3</v>
      </c>
      <c r="K1136" s="11">
        <v>0.74</v>
      </c>
      <c r="L1136" s="11">
        <v>11.8</v>
      </c>
      <c r="M1136" s="64">
        <v>7</v>
      </c>
    </row>
    <row r="1137" spans="1:13" x14ac:dyDescent="0.25">
      <c r="A1137" s="63">
        <v>1136</v>
      </c>
      <c r="B1137" s="11">
        <v>8</v>
      </c>
      <c r="C1137" s="11">
        <v>0.25</v>
      </c>
      <c r="D1137" s="11">
        <v>0.43</v>
      </c>
      <c r="E1137" s="11">
        <v>1.7</v>
      </c>
      <c r="F1137" s="11">
        <v>6.7000000000000004E-2</v>
      </c>
      <c r="G1137" s="11">
        <v>22</v>
      </c>
      <c r="H1137" s="11">
        <v>50</v>
      </c>
      <c r="I1137" s="11">
        <v>0.99460000000000004</v>
      </c>
      <c r="J1137" s="11">
        <v>3.38</v>
      </c>
      <c r="K1137" s="11">
        <v>0.6</v>
      </c>
      <c r="L1137" s="11">
        <v>11.9</v>
      </c>
      <c r="M1137" s="64">
        <v>6</v>
      </c>
    </row>
    <row r="1138" spans="1:13" x14ac:dyDescent="0.25">
      <c r="A1138" s="63">
        <v>1137</v>
      </c>
      <c r="B1138" s="11">
        <v>10.4</v>
      </c>
      <c r="C1138" s="11">
        <v>0.52</v>
      </c>
      <c r="D1138" s="11">
        <v>0.45</v>
      </c>
      <c r="E1138" s="11">
        <v>2</v>
      </c>
      <c r="F1138" s="11">
        <v>0.08</v>
      </c>
      <c r="G1138" s="11">
        <v>6</v>
      </c>
      <c r="H1138" s="11">
        <v>13</v>
      </c>
      <c r="I1138" s="11">
        <v>0.99773999999999996</v>
      </c>
      <c r="J1138" s="11">
        <v>3.22</v>
      </c>
      <c r="K1138" s="11">
        <v>0.76</v>
      </c>
      <c r="L1138" s="11">
        <v>11.4</v>
      </c>
      <c r="M1138" s="64">
        <v>6</v>
      </c>
    </row>
    <row r="1139" spans="1:13" x14ac:dyDescent="0.25">
      <c r="A1139" s="63">
        <v>1138</v>
      </c>
      <c r="B1139" s="11">
        <v>10.4</v>
      </c>
      <c r="C1139" s="11">
        <v>0.52</v>
      </c>
      <c r="D1139" s="11">
        <v>0.45</v>
      </c>
      <c r="E1139" s="11">
        <v>2</v>
      </c>
      <c r="F1139" s="11">
        <v>0.08</v>
      </c>
      <c r="G1139" s="11">
        <v>6</v>
      </c>
      <c r="H1139" s="11">
        <v>13</v>
      </c>
      <c r="I1139" s="11">
        <v>0.99773999999999996</v>
      </c>
      <c r="J1139" s="11">
        <v>3.22</v>
      </c>
      <c r="K1139" s="11">
        <v>0.76</v>
      </c>
      <c r="L1139" s="11">
        <v>11.4</v>
      </c>
      <c r="M1139" s="64">
        <v>6</v>
      </c>
    </row>
    <row r="1140" spans="1:13" hidden="1" x14ac:dyDescent="0.25">
      <c r="A1140" s="63">
        <v>1139</v>
      </c>
      <c r="B1140" s="11">
        <v>7.5</v>
      </c>
      <c r="C1140" s="11">
        <v>0.41</v>
      </c>
      <c r="D1140" s="11">
        <v>0.15</v>
      </c>
      <c r="E1140" s="11">
        <v>3.7</v>
      </c>
      <c r="F1140" s="11">
        <v>0.104</v>
      </c>
      <c r="G1140" s="11">
        <v>29</v>
      </c>
      <c r="H1140" s="11">
        <v>94</v>
      </c>
      <c r="I1140" s="11">
        <v>0.99785999999999997</v>
      </c>
      <c r="J1140" s="11">
        <v>3.14</v>
      </c>
      <c r="K1140" s="11">
        <v>0.57999999999999996</v>
      </c>
      <c r="L1140" s="11">
        <v>9.1</v>
      </c>
      <c r="M1140" s="64">
        <v>5</v>
      </c>
    </row>
    <row r="1141" spans="1:13" x14ac:dyDescent="0.25">
      <c r="A1141" s="63">
        <v>1140</v>
      </c>
      <c r="B1141" s="11">
        <v>8.1999999999999993</v>
      </c>
      <c r="C1141" s="11">
        <v>0.51</v>
      </c>
      <c r="D1141" s="11">
        <v>0.24</v>
      </c>
      <c r="E1141" s="11">
        <v>2</v>
      </c>
      <c r="F1141" s="11">
        <v>7.9000000000000001E-2</v>
      </c>
      <c r="G1141" s="11">
        <v>16</v>
      </c>
      <c r="H1141" s="11">
        <v>86</v>
      </c>
      <c r="I1141" s="11">
        <v>0.99763999999999997</v>
      </c>
      <c r="J1141" s="11">
        <v>3.34</v>
      </c>
      <c r="K1141" s="11">
        <v>0.64</v>
      </c>
      <c r="L1141" s="11">
        <v>9.5</v>
      </c>
      <c r="M1141" s="64">
        <v>6</v>
      </c>
    </row>
    <row r="1142" spans="1:13" x14ac:dyDescent="0.25">
      <c r="A1142" s="63">
        <v>1141</v>
      </c>
      <c r="B1142" s="11">
        <v>7.3</v>
      </c>
      <c r="C1142" s="11">
        <v>0.4</v>
      </c>
      <c r="D1142" s="11">
        <v>0.3</v>
      </c>
      <c r="E1142" s="11">
        <v>1.7</v>
      </c>
      <c r="F1142" s="11">
        <v>0.08</v>
      </c>
      <c r="G1142" s="11">
        <v>33</v>
      </c>
      <c r="H1142" s="11">
        <v>79</v>
      </c>
      <c r="I1142" s="11">
        <v>0.99690000000000001</v>
      </c>
      <c r="J1142" s="11">
        <v>3.41</v>
      </c>
      <c r="K1142" s="11">
        <v>0.65</v>
      </c>
      <c r="L1142" s="11">
        <v>9.5</v>
      </c>
      <c r="M1142" s="64">
        <v>6</v>
      </c>
    </row>
    <row r="1143" spans="1:13" x14ac:dyDescent="0.25">
      <c r="A1143" s="63">
        <v>1142</v>
      </c>
      <c r="B1143" s="11">
        <v>8.1999999999999993</v>
      </c>
      <c r="C1143" s="11">
        <v>0.38</v>
      </c>
      <c r="D1143" s="11">
        <v>0.32</v>
      </c>
      <c r="E1143" s="11">
        <v>2.5</v>
      </c>
      <c r="F1143" s="11">
        <v>0.08</v>
      </c>
      <c r="G1143" s="11">
        <v>24</v>
      </c>
      <c r="H1143" s="11">
        <v>71</v>
      </c>
      <c r="I1143" s="11">
        <v>0.99624000000000001</v>
      </c>
      <c r="J1143" s="11">
        <v>3.27</v>
      </c>
      <c r="K1143" s="11">
        <v>0.85</v>
      </c>
      <c r="L1143" s="11">
        <v>11</v>
      </c>
      <c r="M1143" s="64">
        <v>6</v>
      </c>
    </row>
    <row r="1144" spans="1:13" x14ac:dyDescent="0.25">
      <c r="A1144" s="63">
        <v>1143</v>
      </c>
      <c r="B1144" s="11">
        <v>6.9</v>
      </c>
      <c r="C1144" s="11">
        <v>0.45</v>
      </c>
      <c r="D1144" s="11">
        <v>0.11</v>
      </c>
      <c r="E1144" s="11">
        <v>2.4</v>
      </c>
      <c r="F1144" s="11">
        <v>4.2999999999999997E-2</v>
      </c>
      <c r="G1144" s="11">
        <v>6</v>
      </c>
      <c r="H1144" s="11">
        <v>12</v>
      </c>
      <c r="I1144" s="11">
        <v>0.99353999999999998</v>
      </c>
      <c r="J1144" s="11">
        <v>3.3</v>
      </c>
      <c r="K1144" s="11">
        <v>0.65</v>
      </c>
      <c r="L1144" s="11">
        <v>11.4</v>
      </c>
      <c r="M1144" s="64">
        <v>6</v>
      </c>
    </row>
    <row r="1145" spans="1:13" x14ac:dyDescent="0.25">
      <c r="A1145" s="63">
        <v>1144</v>
      </c>
      <c r="B1145" s="11">
        <v>7</v>
      </c>
      <c r="C1145" s="11">
        <v>0.22</v>
      </c>
      <c r="D1145" s="11">
        <v>0.3</v>
      </c>
      <c r="E1145" s="11">
        <v>1.8</v>
      </c>
      <c r="F1145" s="11">
        <v>6.5000000000000002E-2</v>
      </c>
      <c r="G1145" s="11">
        <v>16</v>
      </c>
      <c r="H1145" s="11">
        <v>20</v>
      </c>
      <c r="I1145" s="11">
        <v>0.99672000000000005</v>
      </c>
      <c r="J1145" s="11">
        <v>3.61</v>
      </c>
      <c r="K1145" s="11">
        <v>0.82</v>
      </c>
      <c r="L1145" s="11">
        <v>10</v>
      </c>
      <c r="M1145" s="64">
        <v>6</v>
      </c>
    </row>
    <row r="1146" spans="1:13" hidden="1" x14ac:dyDescent="0.25">
      <c r="A1146" s="63">
        <v>1145</v>
      </c>
      <c r="B1146" s="11">
        <v>7.3</v>
      </c>
      <c r="C1146" s="11">
        <v>0.32</v>
      </c>
      <c r="D1146" s="11">
        <v>0.23</v>
      </c>
      <c r="E1146" s="11">
        <v>2.2999999999999998</v>
      </c>
      <c r="F1146" s="11">
        <v>6.6000000000000003E-2</v>
      </c>
      <c r="G1146" s="11">
        <v>35</v>
      </c>
      <c r="H1146" s="11">
        <v>70</v>
      </c>
      <c r="I1146" s="11">
        <v>0.99587999999999899</v>
      </c>
      <c r="J1146" s="11">
        <v>3.43</v>
      </c>
      <c r="K1146" s="11">
        <v>0.62</v>
      </c>
      <c r="L1146" s="11">
        <v>10.1</v>
      </c>
      <c r="M1146" s="64">
        <v>5</v>
      </c>
    </row>
    <row r="1147" spans="1:13" x14ac:dyDescent="0.25">
      <c r="A1147" s="63">
        <v>1146</v>
      </c>
      <c r="B1147" s="11">
        <v>8.1999999999999993</v>
      </c>
      <c r="C1147" s="11">
        <v>0.2</v>
      </c>
      <c r="D1147" s="11">
        <v>0.43</v>
      </c>
      <c r="E1147" s="11">
        <v>2.5</v>
      </c>
      <c r="F1147" s="11">
        <v>7.5999999999999998E-2</v>
      </c>
      <c r="G1147" s="11">
        <v>31</v>
      </c>
      <c r="H1147" s="11">
        <v>51</v>
      </c>
      <c r="I1147" s="11">
        <v>0.99672000000000005</v>
      </c>
      <c r="J1147" s="11">
        <v>3.53</v>
      </c>
      <c r="K1147" s="11">
        <v>0.81</v>
      </c>
      <c r="L1147" s="11">
        <v>10.4</v>
      </c>
      <c r="M1147" s="64">
        <v>6</v>
      </c>
    </row>
    <row r="1148" spans="1:13" x14ac:dyDescent="0.25">
      <c r="A1148" s="63">
        <v>1147</v>
      </c>
      <c r="B1148" s="11">
        <v>7.8</v>
      </c>
      <c r="C1148" s="11">
        <v>0.5</v>
      </c>
      <c r="D1148" s="11">
        <v>0.12</v>
      </c>
      <c r="E1148" s="11">
        <v>1.8</v>
      </c>
      <c r="F1148" s="11">
        <v>0.17799999999999999</v>
      </c>
      <c r="G1148" s="11">
        <v>6</v>
      </c>
      <c r="H1148" s="11">
        <v>21</v>
      </c>
      <c r="I1148" s="11">
        <v>0.996</v>
      </c>
      <c r="J1148" s="11">
        <v>3.28</v>
      </c>
      <c r="K1148" s="11">
        <v>0.87</v>
      </c>
      <c r="L1148" s="11">
        <v>9.8000000000000007</v>
      </c>
      <c r="M1148" s="64">
        <v>6</v>
      </c>
    </row>
    <row r="1149" spans="1:13" x14ac:dyDescent="0.25">
      <c r="A1149" s="63">
        <v>1148</v>
      </c>
      <c r="B1149" s="11">
        <v>10</v>
      </c>
      <c r="C1149" s="11">
        <v>0.41</v>
      </c>
      <c r="D1149" s="11">
        <v>0.45</v>
      </c>
      <c r="E1149" s="11">
        <v>6.2</v>
      </c>
      <c r="F1149" s="11">
        <v>7.0999999999999994E-2</v>
      </c>
      <c r="G1149" s="11">
        <v>6</v>
      </c>
      <c r="H1149" s="11">
        <v>14</v>
      </c>
      <c r="I1149" s="11">
        <v>0.99702000000000002</v>
      </c>
      <c r="J1149" s="11">
        <v>3.21</v>
      </c>
      <c r="K1149" s="11">
        <v>0.49</v>
      </c>
      <c r="L1149" s="11">
        <v>11.8</v>
      </c>
      <c r="M1149" s="64">
        <v>7</v>
      </c>
    </row>
    <row r="1150" spans="1:13" x14ac:dyDescent="0.25">
      <c r="A1150" s="63">
        <v>1149</v>
      </c>
      <c r="B1150" s="11">
        <v>7.8</v>
      </c>
      <c r="C1150" s="11">
        <v>0.39</v>
      </c>
      <c r="D1150" s="11">
        <v>0.42</v>
      </c>
      <c r="E1150" s="11">
        <v>2</v>
      </c>
      <c r="F1150" s="11">
        <v>8.5999999999999993E-2</v>
      </c>
      <c r="G1150" s="11">
        <v>9</v>
      </c>
      <c r="H1150" s="11">
        <v>21</v>
      </c>
      <c r="I1150" s="11">
        <v>0.99526000000000003</v>
      </c>
      <c r="J1150" s="11">
        <v>3.39</v>
      </c>
      <c r="K1150" s="11">
        <v>0.66</v>
      </c>
      <c r="L1150" s="11">
        <v>11.6</v>
      </c>
      <c r="M1150" s="64">
        <v>6</v>
      </c>
    </row>
    <row r="1151" spans="1:13" x14ac:dyDescent="0.25">
      <c r="A1151" s="63">
        <v>1150</v>
      </c>
      <c r="B1151" s="11">
        <v>10</v>
      </c>
      <c r="C1151" s="11">
        <v>0.35</v>
      </c>
      <c r="D1151" s="11">
        <v>0.47</v>
      </c>
      <c r="E1151" s="11">
        <v>2</v>
      </c>
      <c r="F1151" s="11">
        <v>6.0999999999999999E-2</v>
      </c>
      <c r="G1151" s="11">
        <v>6</v>
      </c>
      <c r="H1151" s="11">
        <v>11</v>
      </c>
      <c r="I1151" s="11">
        <v>0.99585000000000001</v>
      </c>
      <c r="J1151" s="11">
        <v>3.23</v>
      </c>
      <c r="K1151" s="11">
        <v>0.52</v>
      </c>
      <c r="L1151" s="11">
        <v>12</v>
      </c>
      <c r="M1151" s="64">
        <v>6</v>
      </c>
    </row>
    <row r="1152" spans="1:13" x14ac:dyDescent="0.25">
      <c r="A1152" s="63">
        <v>1151</v>
      </c>
      <c r="B1152" s="11">
        <v>8.1999999999999993</v>
      </c>
      <c r="C1152" s="11">
        <v>0.33</v>
      </c>
      <c r="D1152" s="11">
        <v>0.32</v>
      </c>
      <c r="E1152" s="11">
        <v>2.8</v>
      </c>
      <c r="F1152" s="11">
        <v>6.7000000000000004E-2</v>
      </c>
      <c r="G1152" s="11">
        <v>4</v>
      </c>
      <c r="H1152" s="11">
        <v>12</v>
      </c>
      <c r="I1152" s="11">
        <v>0.994729999999999</v>
      </c>
      <c r="J1152" s="11">
        <v>3.3</v>
      </c>
      <c r="K1152" s="11">
        <v>0.76</v>
      </c>
      <c r="L1152" s="11">
        <v>12.8</v>
      </c>
      <c r="M1152" s="64">
        <v>7</v>
      </c>
    </row>
    <row r="1153" spans="1:13" x14ac:dyDescent="0.25">
      <c r="A1153" s="63">
        <v>1152</v>
      </c>
      <c r="B1153" s="11">
        <v>6.1</v>
      </c>
      <c r="C1153" s="11">
        <v>0.57999999999999996</v>
      </c>
      <c r="D1153" s="11">
        <v>0.23</v>
      </c>
      <c r="E1153" s="11">
        <v>2.5</v>
      </c>
      <c r="F1153" s="11">
        <v>4.3999999999999997E-2</v>
      </c>
      <c r="G1153" s="11">
        <v>16</v>
      </c>
      <c r="H1153" s="11">
        <v>70</v>
      </c>
      <c r="I1153" s="11">
        <v>0.99351999999999996</v>
      </c>
      <c r="J1153" s="11">
        <v>3.46</v>
      </c>
      <c r="K1153" s="11">
        <v>0.65</v>
      </c>
      <c r="L1153" s="11">
        <v>12.5</v>
      </c>
      <c r="M1153" s="64">
        <v>6</v>
      </c>
    </row>
    <row r="1154" spans="1:13" hidden="1" x14ac:dyDescent="0.25">
      <c r="A1154" s="63">
        <v>1153</v>
      </c>
      <c r="B1154" s="11">
        <v>8.3000000000000007</v>
      </c>
      <c r="C1154" s="11">
        <v>0.6</v>
      </c>
      <c r="D1154" s="11">
        <v>0.25</v>
      </c>
      <c r="E1154" s="11">
        <v>2.2000000000000002</v>
      </c>
      <c r="F1154" s="11">
        <v>0.11799999999999999</v>
      </c>
      <c r="G1154" s="11">
        <v>9</v>
      </c>
      <c r="H1154" s="11">
        <v>38</v>
      </c>
      <c r="I1154" s="11">
        <v>0.99616000000000005</v>
      </c>
      <c r="J1154" s="11">
        <v>3.15</v>
      </c>
      <c r="K1154" s="11">
        <v>0.53</v>
      </c>
      <c r="L1154" s="11">
        <v>9.8000000000000007</v>
      </c>
      <c r="M1154" s="64">
        <v>5</v>
      </c>
    </row>
    <row r="1155" spans="1:13" x14ac:dyDescent="0.25">
      <c r="A1155" s="63">
        <v>1154</v>
      </c>
      <c r="B1155" s="11">
        <v>9.6</v>
      </c>
      <c r="C1155" s="11">
        <v>0.42</v>
      </c>
      <c r="D1155" s="11">
        <v>0.35</v>
      </c>
      <c r="E1155" s="11">
        <v>2.1</v>
      </c>
      <c r="F1155" s="11">
        <v>8.3000000000000004E-2</v>
      </c>
      <c r="G1155" s="11">
        <v>17</v>
      </c>
      <c r="H1155" s="11">
        <v>38</v>
      </c>
      <c r="I1155" s="11">
        <v>0.99621999999999999</v>
      </c>
      <c r="J1155" s="11">
        <v>3.23</v>
      </c>
      <c r="K1155" s="11">
        <v>0.66</v>
      </c>
      <c r="L1155" s="11">
        <v>11.1</v>
      </c>
      <c r="M1155" s="64">
        <v>6</v>
      </c>
    </row>
    <row r="1156" spans="1:13" x14ac:dyDescent="0.25">
      <c r="A1156" s="63">
        <v>1155</v>
      </c>
      <c r="B1156" s="11">
        <v>6.6</v>
      </c>
      <c r="C1156" s="11">
        <v>0.57999999999999996</v>
      </c>
      <c r="D1156" s="11">
        <v>0</v>
      </c>
      <c r="E1156" s="11">
        <v>2.2000000000000002</v>
      </c>
      <c r="F1156" s="11">
        <v>0.1</v>
      </c>
      <c r="G1156" s="11">
        <v>50</v>
      </c>
      <c r="H1156" s="11">
        <v>63</v>
      </c>
      <c r="I1156" s="11">
        <v>0.99543999999999999</v>
      </c>
      <c r="J1156" s="11">
        <v>3.59</v>
      </c>
      <c r="K1156" s="11">
        <v>0.68</v>
      </c>
      <c r="L1156" s="11">
        <v>11.4</v>
      </c>
      <c r="M1156" s="64">
        <v>6</v>
      </c>
    </row>
    <row r="1157" spans="1:13" hidden="1" x14ac:dyDescent="0.25">
      <c r="A1157" s="63">
        <v>1156</v>
      </c>
      <c r="B1157" s="11">
        <v>8.3000000000000007</v>
      </c>
      <c r="C1157" s="11">
        <v>0.6</v>
      </c>
      <c r="D1157" s="11">
        <v>0.25</v>
      </c>
      <c r="E1157" s="11">
        <v>2.2000000000000002</v>
      </c>
      <c r="F1157" s="11">
        <v>0.11799999999999999</v>
      </c>
      <c r="G1157" s="11">
        <v>9</v>
      </c>
      <c r="H1157" s="11">
        <v>38</v>
      </c>
      <c r="I1157" s="11">
        <v>0.99616000000000005</v>
      </c>
      <c r="J1157" s="11">
        <v>3.15</v>
      </c>
      <c r="K1157" s="11">
        <v>0.53</v>
      </c>
      <c r="L1157" s="11">
        <v>9.8000000000000007</v>
      </c>
      <c r="M1157" s="64">
        <v>5</v>
      </c>
    </row>
    <row r="1158" spans="1:13" x14ac:dyDescent="0.25">
      <c r="A1158" s="63">
        <v>1157</v>
      </c>
      <c r="B1158" s="11">
        <v>8.5</v>
      </c>
      <c r="C1158" s="11">
        <v>0.18</v>
      </c>
      <c r="D1158" s="11">
        <v>0.51</v>
      </c>
      <c r="E1158" s="11">
        <v>1.75</v>
      </c>
      <c r="F1158" s="11">
        <v>7.0999999999999994E-2</v>
      </c>
      <c r="G1158" s="11">
        <v>45</v>
      </c>
      <c r="H1158" s="11">
        <v>88</v>
      </c>
      <c r="I1158" s="11">
        <v>0.99524000000000001</v>
      </c>
      <c r="J1158" s="11">
        <v>3.33</v>
      </c>
      <c r="K1158" s="11">
        <v>0.76</v>
      </c>
      <c r="L1158" s="11">
        <v>11.8</v>
      </c>
      <c r="M1158" s="64">
        <v>7</v>
      </c>
    </row>
    <row r="1159" spans="1:13" x14ac:dyDescent="0.25">
      <c r="A1159" s="63">
        <v>1158</v>
      </c>
      <c r="B1159" s="11">
        <v>5.0999999999999996</v>
      </c>
      <c r="C1159" s="11">
        <v>0.51</v>
      </c>
      <c r="D1159" s="11">
        <v>0.18</v>
      </c>
      <c r="E1159" s="11">
        <v>2.1</v>
      </c>
      <c r="F1159" s="11">
        <v>4.2000000000000003E-2</v>
      </c>
      <c r="G1159" s="11">
        <v>16</v>
      </c>
      <c r="H1159" s="11">
        <v>101</v>
      </c>
      <c r="I1159" s="11">
        <v>0.99239999999999995</v>
      </c>
      <c r="J1159" s="11">
        <v>3.46</v>
      </c>
      <c r="K1159" s="11">
        <v>0.87</v>
      </c>
      <c r="L1159" s="11">
        <v>12.9</v>
      </c>
      <c r="M1159" s="64">
        <v>7</v>
      </c>
    </row>
    <row r="1160" spans="1:13" x14ac:dyDescent="0.25">
      <c r="A1160" s="63">
        <v>1159</v>
      </c>
      <c r="B1160" s="11">
        <v>6.7</v>
      </c>
      <c r="C1160" s="11">
        <v>0.41</v>
      </c>
      <c r="D1160" s="11">
        <v>0.43</v>
      </c>
      <c r="E1160" s="11">
        <v>2.8</v>
      </c>
      <c r="F1160" s="11">
        <v>7.5999999999999998E-2</v>
      </c>
      <c r="G1160" s="11">
        <v>22</v>
      </c>
      <c r="H1160" s="11">
        <v>54</v>
      </c>
      <c r="I1160" s="11">
        <v>0.99572000000000005</v>
      </c>
      <c r="J1160" s="11">
        <v>3.42</v>
      </c>
      <c r="K1160" s="11">
        <v>1.1599999999999999</v>
      </c>
      <c r="L1160" s="11">
        <v>10.6</v>
      </c>
      <c r="M1160" s="64">
        <v>6</v>
      </c>
    </row>
    <row r="1161" spans="1:13" hidden="1" x14ac:dyDescent="0.25">
      <c r="A1161" s="63">
        <v>1160</v>
      </c>
      <c r="B1161" s="11">
        <v>10.199999999999999</v>
      </c>
      <c r="C1161" s="11">
        <v>0.41</v>
      </c>
      <c r="D1161" s="11">
        <v>0.43</v>
      </c>
      <c r="E1161" s="11">
        <v>2.2000000000000002</v>
      </c>
      <c r="F1161" s="11">
        <v>0.11</v>
      </c>
      <c r="G1161" s="11">
        <v>11</v>
      </c>
      <c r="H1161" s="11">
        <v>37</v>
      </c>
      <c r="I1161" s="11">
        <v>0.99727999999999895</v>
      </c>
      <c r="J1161" s="11">
        <v>3.16</v>
      </c>
      <c r="K1161" s="11">
        <v>0.67</v>
      </c>
      <c r="L1161" s="11">
        <v>10.8</v>
      </c>
      <c r="M1161" s="64">
        <v>5</v>
      </c>
    </row>
    <row r="1162" spans="1:13" x14ac:dyDescent="0.25">
      <c r="A1162" s="63">
        <v>1161</v>
      </c>
      <c r="B1162" s="11">
        <v>10.6</v>
      </c>
      <c r="C1162" s="11">
        <v>0.36</v>
      </c>
      <c r="D1162" s="11">
        <v>0.56999999999999995</v>
      </c>
      <c r="E1162" s="11">
        <v>2.2999999999999998</v>
      </c>
      <c r="F1162" s="11">
        <v>8.6999999999999994E-2</v>
      </c>
      <c r="G1162" s="11">
        <v>6</v>
      </c>
      <c r="H1162" s="11">
        <v>20</v>
      </c>
      <c r="I1162" s="11">
        <v>0.99675999999999998</v>
      </c>
      <c r="J1162" s="11">
        <v>3.14</v>
      </c>
      <c r="K1162" s="11">
        <v>0.72</v>
      </c>
      <c r="L1162" s="11">
        <v>11.1</v>
      </c>
      <c r="M1162" s="64">
        <v>7</v>
      </c>
    </row>
    <row r="1163" spans="1:13" x14ac:dyDescent="0.25">
      <c r="A1163" s="63">
        <v>1162</v>
      </c>
      <c r="B1163" s="11">
        <v>8.8000000000000007</v>
      </c>
      <c r="C1163" s="11">
        <v>0.45</v>
      </c>
      <c r="D1163" s="11">
        <v>0.43</v>
      </c>
      <c r="E1163" s="11">
        <v>1.4</v>
      </c>
      <c r="F1163" s="11">
        <v>7.5999999999999998E-2</v>
      </c>
      <c r="G1163" s="11">
        <v>12</v>
      </c>
      <c r="H1163" s="11">
        <v>21</v>
      </c>
      <c r="I1163" s="11">
        <v>0.99551000000000001</v>
      </c>
      <c r="J1163" s="11">
        <v>3.21</v>
      </c>
      <c r="K1163" s="11">
        <v>0.75</v>
      </c>
      <c r="L1163" s="11">
        <v>10.199999999999999</v>
      </c>
      <c r="M1163" s="64">
        <v>6</v>
      </c>
    </row>
    <row r="1164" spans="1:13" x14ac:dyDescent="0.25">
      <c r="A1164" s="63">
        <v>1163</v>
      </c>
      <c r="B1164" s="11">
        <v>8.5</v>
      </c>
      <c r="C1164" s="11">
        <v>0.32</v>
      </c>
      <c r="D1164" s="11">
        <v>0.42</v>
      </c>
      <c r="E1164" s="11">
        <v>2.2999999999999998</v>
      </c>
      <c r="F1164" s="11">
        <v>7.4999999999999997E-2</v>
      </c>
      <c r="G1164" s="11">
        <v>12</v>
      </c>
      <c r="H1164" s="11">
        <v>19</v>
      </c>
      <c r="I1164" s="11">
        <v>0.99434</v>
      </c>
      <c r="J1164" s="11">
        <v>3.14</v>
      </c>
      <c r="K1164" s="11">
        <v>0.71</v>
      </c>
      <c r="L1164" s="11">
        <v>11.8</v>
      </c>
      <c r="M1164" s="64">
        <v>7</v>
      </c>
    </row>
    <row r="1165" spans="1:13" hidden="1" x14ac:dyDescent="0.25">
      <c r="A1165" s="63">
        <v>1164</v>
      </c>
      <c r="B1165" s="11">
        <v>9</v>
      </c>
      <c r="C1165" s="11">
        <v>0.78500000000000003</v>
      </c>
      <c r="D1165" s="11">
        <v>0.24</v>
      </c>
      <c r="E1165" s="11">
        <v>1.7</v>
      </c>
      <c r="F1165" s="11">
        <v>7.8E-2</v>
      </c>
      <c r="G1165" s="11">
        <v>10</v>
      </c>
      <c r="H1165" s="11">
        <v>21</v>
      </c>
      <c r="I1165" s="11">
        <v>0.99692000000000003</v>
      </c>
      <c r="J1165" s="11">
        <v>3.29</v>
      </c>
      <c r="K1165" s="11">
        <v>0.67</v>
      </c>
      <c r="L1165" s="11">
        <v>10</v>
      </c>
      <c r="M1165" s="64">
        <v>5</v>
      </c>
    </row>
    <row r="1166" spans="1:13" hidden="1" x14ac:dyDescent="0.25">
      <c r="A1166" s="63">
        <v>1165</v>
      </c>
      <c r="B1166" s="11">
        <v>9</v>
      </c>
      <c r="C1166" s="11">
        <v>0.78500000000000003</v>
      </c>
      <c r="D1166" s="11">
        <v>0.24</v>
      </c>
      <c r="E1166" s="11">
        <v>1.7</v>
      </c>
      <c r="F1166" s="11">
        <v>7.8E-2</v>
      </c>
      <c r="G1166" s="11">
        <v>10</v>
      </c>
      <c r="H1166" s="11">
        <v>21</v>
      </c>
      <c r="I1166" s="11">
        <v>0.99692000000000003</v>
      </c>
      <c r="J1166" s="11">
        <v>3.29</v>
      </c>
      <c r="K1166" s="11">
        <v>0.67</v>
      </c>
      <c r="L1166" s="11">
        <v>10</v>
      </c>
      <c r="M1166" s="64">
        <v>5</v>
      </c>
    </row>
    <row r="1167" spans="1:13" hidden="1" x14ac:dyDescent="0.25">
      <c r="A1167" s="63">
        <v>1166</v>
      </c>
      <c r="B1167" s="11">
        <v>8.5</v>
      </c>
      <c r="C1167" s="11">
        <v>0.44</v>
      </c>
      <c r="D1167" s="11">
        <v>0.5</v>
      </c>
      <c r="E1167" s="11">
        <v>1.9</v>
      </c>
      <c r="F1167" s="11">
        <v>0.36899999999999999</v>
      </c>
      <c r="G1167" s="11">
        <v>15</v>
      </c>
      <c r="H1167" s="11">
        <v>38</v>
      </c>
      <c r="I1167" s="11">
        <v>0.99634</v>
      </c>
      <c r="J1167" s="11">
        <v>3.01</v>
      </c>
      <c r="K1167" s="11">
        <v>1.1000000000000001</v>
      </c>
      <c r="L1167" s="11">
        <v>9.4</v>
      </c>
      <c r="M1167" s="64">
        <v>5</v>
      </c>
    </row>
    <row r="1168" spans="1:13" hidden="1" x14ac:dyDescent="0.25">
      <c r="A1168" s="63">
        <v>1167</v>
      </c>
      <c r="B1168" s="11">
        <v>9.9</v>
      </c>
      <c r="C1168" s="11">
        <v>0.54</v>
      </c>
      <c r="D1168" s="11">
        <v>0.26</v>
      </c>
      <c r="E1168" s="11">
        <v>2</v>
      </c>
      <c r="F1168" s="11">
        <v>0.111</v>
      </c>
      <c r="G1168" s="11">
        <v>7</v>
      </c>
      <c r="H1168" s="11">
        <v>60</v>
      </c>
      <c r="I1168" s="11">
        <v>0.99708999999999903</v>
      </c>
      <c r="J1168" s="11">
        <v>2.94</v>
      </c>
      <c r="K1168" s="11">
        <v>0.98</v>
      </c>
      <c r="L1168" s="11">
        <v>10.199999999999999</v>
      </c>
      <c r="M1168" s="64">
        <v>5</v>
      </c>
    </row>
    <row r="1169" spans="1:13" x14ac:dyDescent="0.25">
      <c r="A1169" s="63">
        <v>1168</v>
      </c>
      <c r="B1169" s="11">
        <v>8.1999999999999993</v>
      </c>
      <c r="C1169" s="11">
        <v>0.33</v>
      </c>
      <c r="D1169" s="11">
        <v>0.39</v>
      </c>
      <c r="E1169" s="11">
        <v>2.5</v>
      </c>
      <c r="F1169" s="11">
        <v>7.3999999999999996E-2</v>
      </c>
      <c r="G1169" s="11">
        <v>29</v>
      </c>
      <c r="H1169" s="11">
        <v>48</v>
      </c>
      <c r="I1169" s="11">
        <v>0.99527999999999905</v>
      </c>
      <c r="J1169" s="11">
        <v>3.32</v>
      </c>
      <c r="K1169" s="11">
        <v>0.88</v>
      </c>
      <c r="L1169" s="11">
        <v>12.4</v>
      </c>
      <c r="M1169" s="64">
        <v>7</v>
      </c>
    </row>
    <row r="1170" spans="1:13" x14ac:dyDescent="0.25">
      <c r="A1170" s="63">
        <v>1169</v>
      </c>
      <c r="B1170" s="11">
        <v>6.5</v>
      </c>
      <c r="C1170" s="11">
        <v>0.34</v>
      </c>
      <c r="D1170" s="11">
        <v>0.27</v>
      </c>
      <c r="E1170" s="11">
        <v>2.8</v>
      </c>
      <c r="F1170" s="11">
        <v>6.7000000000000004E-2</v>
      </c>
      <c r="G1170" s="11">
        <v>8</v>
      </c>
      <c r="H1170" s="11">
        <v>44</v>
      </c>
      <c r="I1170" s="11">
        <v>0.99383999999999995</v>
      </c>
      <c r="J1170" s="11">
        <v>3.21</v>
      </c>
      <c r="K1170" s="11">
        <v>0.56000000000000005</v>
      </c>
      <c r="L1170" s="11">
        <v>12</v>
      </c>
      <c r="M1170" s="64">
        <v>6</v>
      </c>
    </row>
    <row r="1171" spans="1:13" x14ac:dyDescent="0.25">
      <c r="A1171" s="63">
        <v>1170</v>
      </c>
      <c r="B1171" s="11">
        <v>7.6</v>
      </c>
      <c r="C1171" s="11">
        <v>0.5</v>
      </c>
      <c r="D1171" s="11">
        <v>0.28999999999999998</v>
      </c>
      <c r="E1171" s="11">
        <v>2.2999999999999998</v>
      </c>
      <c r="F1171" s="11">
        <v>8.5999999999999993E-2</v>
      </c>
      <c r="G1171" s="11">
        <v>5</v>
      </c>
      <c r="H1171" s="11">
        <v>14</v>
      </c>
      <c r="I1171" s="11">
        <v>0.99502000000000002</v>
      </c>
      <c r="J1171" s="11">
        <v>3.32</v>
      </c>
      <c r="K1171" s="11">
        <v>0.62</v>
      </c>
      <c r="L1171" s="11">
        <v>11.5</v>
      </c>
      <c r="M1171" s="64">
        <v>6</v>
      </c>
    </row>
    <row r="1172" spans="1:13" x14ac:dyDescent="0.25">
      <c r="A1172" s="63">
        <v>1171</v>
      </c>
      <c r="B1172" s="11">
        <v>9.1999999999999993</v>
      </c>
      <c r="C1172" s="11">
        <v>0.36</v>
      </c>
      <c r="D1172" s="11">
        <v>0.34</v>
      </c>
      <c r="E1172" s="11">
        <v>1.6</v>
      </c>
      <c r="F1172" s="11">
        <v>6.2E-2</v>
      </c>
      <c r="G1172" s="11">
        <v>5</v>
      </c>
      <c r="H1172" s="11">
        <v>12</v>
      </c>
      <c r="I1172" s="11">
        <v>0.99666999999999994</v>
      </c>
      <c r="J1172" s="11">
        <v>3.2</v>
      </c>
      <c r="K1172" s="11">
        <v>0.67</v>
      </c>
      <c r="L1172" s="11">
        <v>10.5</v>
      </c>
      <c r="M1172" s="64">
        <v>6</v>
      </c>
    </row>
    <row r="1173" spans="1:13" x14ac:dyDescent="0.25">
      <c r="A1173" s="63">
        <v>1172</v>
      </c>
      <c r="B1173" s="11">
        <v>7.1</v>
      </c>
      <c r="C1173" s="11">
        <v>0.59</v>
      </c>
      <c r="D1173" s="11">
        <v>0</v>
      </c>
      <c r="E1173" s="11">
        <v>2.2000000000000002</v>
      </c>
      <c r="F1173" s="11">
        <v>7.8E-2</v>
      </c>
      <c r="G1173" s="11">
        <v>26</v>
      </c>
      <c r="H1173" s="11">
        <v>44</v>
      </c>
      <c r="I1173" s="11">
        <v>0.99521999999999999</v>
      </c>
      <c r="J1173" s="11">
        <v>3.42</v>
      </c>
      <c r="K1173" s="11">
        <v>0.68</v>
      </c>
      <c r="L1173" s="11">
        <v>10.8</v>
      </c>
      <c r="M1173" s="64">
        <v>6</v>
      </c>
    </row>
    <row r="1174" spans="1:13" x14ac:dyDescent="0.25">
      <c r="A1174" s="63">
        <v>1173</v>
      </c>
      <c r="B1174" s="11">
        <v>9.6999999999999993</v>
      </c>
      <c r="C1174" s="11">
        <v>0.42</v>
      </c>
      <c r="D1174" s="11">
        <v>0.46</v>
      </c>
      <c r="E1174" s="11">
        <v>2.1</v>
      </c>
      <c r="F1174" s="11">
        <v>7.3999999999999996E-2</v>
      </c>
      <c r="G1174" s="11">
        <v>5</v>
      </c>
      <c r="H1174" s="11">
        <v>16</v>
      </c>
      <c r="I1174" s="11">
        <v>0.99648999999999999</v>
      </c>
      <c r="J1174" s="11">
        <v>3.27</v>
      </c>
      <c r="K1174" s="11">
        <v>0.74</v>
      </c>
      <c r="L1174" s="11">
        <v>12.3</v>
      </c>
      <c r="M1174" s="64">
        <v>6</v>
      </c>
    </row>
    <row r="1175" spans="1:13" x14ac:dyDescent="0.25">
      <c r="A1175" s="63">
        <v>1174</v>
      </c>
      <c r="B1175" s="11">
        <v>7.6</v>
      </c>
      <c r="C1175" s="11">
        <v>0.36</v>
      </c>
      <c r="D1175" s="11">
        <v>0.31</v>
      </c>
      <c r="E1175" s="11">
        <v>1.7</v>
      </c>
      <c r="F1175" s="11">
        <v>7.9000000000000001E-2</v>
      </c>
      <c r="G1175" s="11">
        <v>26</v>
      </c>
      <c r="H1175" s="11">
        <v>65</v>
      </c>
      <c r="I1175" s="11">
        <v>0.99716000000000005</v>
      </c>
      <c r="J1175" s="11">
        <v>3.46</v>
      </c>
      <c r="K1175" s="11">
        <v>0.62</v>
      </c>
      <c r="L1175" s="11">
        <v>9.5</v>
      </c>
      <c r="M1175" s="64">
        <v>6</v>
      </c>
    </row>
    <row r="1176" spans="1:13" x14ac:dyDescent="0.25">
      <c r="A1176" s="63">
        <v>1175</v>
      </c>
      <c r="B1176" s="11">
        <v>7.6</v>
      </c>
      <c r="C1176" s="11">
        <v>0.36</v>
      </c>
      <c r="D1176" s="11">
        <v>0.31</v>
      </c>
      <c r="E1176" s="11">
        <v>1.7</v>
      </c>
      <c r="F1176" s="11">
        <v>7.9000000000000001E-2</v>
      </c>
      <c r="G1176" s="11">
        <v>26</v>
      </c>
      <c r="H1176" s="11">
        <v>65</v>
      </c>
      <c r="I1176" s="11">
        <v>0.99716000000000005</v>
      </c>
      <c r="J1176" s="11">
        <v>3.46</v>
      </c>
      <c r="K1176" s="11">
        <v>0.62</v>
      </c>
      <c r="L1176" s="11">
        <v>9.5</v>
      </c>
      <c r="M1176" s="64">
        <v>6</v>
      </c>
    </row>
    <row r="1177" spans="1:13" x14ac:dyDescent="0.25">
      <c r="A1177" s="63">
        <v>1176</v>
      </c>
      <c r="B1177" s="11">
        <v>6.5</v>
      </c>
      <c r="C1177" s="11">
        <v>0.61</v>
      </c>
      <c r="D1177" s="11">
        <v>0</v>
      </c>
      <c r="E1177" s="11">
        <v>2.2000000000000002</v>
      </c>
      <c r="F1177" s="11">
        <v>9.5000000000000001E-2</v>
      </c>
      <c r="G1177" s="11">
        <v>48</v>
      </c>
      <c r="H1177" s="11">
        <v>59</v>
      </c>
      <c r="I1177" s="11">
        <v>0.99541000000000002</v>
      </c>
      <c r="J1177" s="11">
        <v>3.61</v>
      </c>
      <c r="K1177" s="11">
        <v>0.7</v>
      </c>
      <c r="L1177" s="11">
        <v>11.5</v>
      </c>
      <c r="M1177" s="64">
        <v>6</v>
      </c>
    </row>
    <row r="1178" spans="1:13" hidden="1" x14ac:dyDescent="0.25">
      <c r="A1178" s="63">
        <v>1177</v>
      </c>
      <c r="B1178" s="11">
        <v>6.5</v>
      </c>
      <c r="C1178" s="11">
        <v>0.88</v>
      </c>
      <c r="D1178" s="11">
        <v>0.03</v>
      </c>
      <c r="E1178" s="11">
        <v>5.6</v>
      </c>
      <c r="F1178" s="11">
        <v>7.9000000000000001E-2</v>
      </c>
      <c r="G1178" s="11">
        <v>23</v>
      </c>
      <c r="H1178" s="11">
        <v>47</v>
      </c>
      <c r="I1178" s="11">
        <v>0.99572000000000005</v>
      </c>
      <c r="J1178" s="11">
        <v>3.58</v>
      </c>
      <c r="K1178" s="11">
        <v>0.5</v>
      </c>
      <c r="L1178" s="11">
        <v>11.2</v>
      </c>
      <c r="M1178" s="64">
        <v>4</v>
      </c>
    </row>
    <row r="1179" spans="1:13" x14ac:dyDescent="0.25">
      <c r="A1179" s="63">
        <v>1178</v>
      </c>
      <c r="B1179" s="11">
        <v>7.1</v>
      </c>
      <c r="C1179" s="11">
        <v>0.66</v>
      </c>
      <c r="D1179" s="11">
        <v>0</v>
      </c>
      <c r="E1179" s="11">
        <v>2.4</v>
      </c>
      <c r="F1179" s="11">
        <v>5.1999999999999998E-2</v>
      </c>
      <c r="G1179" s="11">
        <v>6</v>
      </c>
      <c r="H1179" s="11">
        <v>11</v>
      </c>
      <c r="I1179" s="11">
        <v>0.99317999999999995</v>
      </c>
      <c r="J1179" s="11">
        <v>3.35</v>
      </c>
      <c r="K1179" s="11">
        <v>0.66</v>
      </c>
      <c r="L1179" s="11">
        <v>12.7</v>
      </c>
      <c r="M1179" s="64">
        <v>7</v>
      </c>
    </row>
    <row r="1180" spans="1:13" hidden="1" x14ac:dyDescent="0.25">
      <c r="A1180" s="63">
        <v>1179</v>
      </c>
      <c r="B1180" s="11">
        <v>5.6</v>
      </c>
      <c r="C1180" s="11">
        <v>0.91500000000000004</v>
      </c>
      <c r="D1180" s="11">
        <v>0</v>
      </c>
      <c r="E1180" s="11">
        <v>2.1</v>
      </c>
      <c r="F1180" s="11">
        <v>4.0999999999999898E-2</v>
      </c>
      <c r="G1180" s="11">
        <v>17</v>
      </c>
      <c r="H1180" s="11">
        <v>78</v>
      </c>
      <c r="I1180" s="11">
        <v>0.99346000000000001</v>
      </c>
      <c r="J1180" s="11">
        <v>3.68</v>
      </c>
      <c r="K1180" s="11">
        <v>0.73</v>
      </c>
      <c r="L1180" s="11">
        <v>11.4</v>
      </c>
      <c r="M1180" s="64">
        <v>5</v>
      </c>
    </row>
    <row r="1181" spans="1:13" x14ac:dyDescent="0.25">
      <c r="A1181" s="63">
        <v>1180</v>
      </c>
      <c r="B1181" s="11">
        <v>8.1999999999999993</v>
      </c>
      <c r="C1181" s="11">
        <v>0.35</v>
      </c>
      <c r="D1181" s="11">
        <v>0.33</v>
      </c>
      <c r="E1181" s="11">
        <v>2.4</v>
      </c>
      <c r="F1181" s="11">
        <v>7.5999999999999998E-2</v>
      </c>
      <c r="G1181" s="11">
        <v>11</v>
      </c>
      <c r="H1181" s="11">
        <v>47</v>
      </c>
      <c r="I1181" s="11">
        <v>0.99598999999999904</v>
      </c>
      <c r="J1181" s="11">
        <v>3.27</v>
      </c>
      <c r="K1181" s="11">
        <v>0.81</v>
      </c>
      <c r="L1181" s="11">
        <v>11</v>
      </c>
      <c r="M1181" s="64">
        <v>6</v>
      </c>
    </row>
    <row r="1182" spans="1:13" x14ac:dyDescent="0.25">
      <c r="A1182" s="63">
        <v>1181</v>
      </c>
      <c r="B1182" s="11">
        <v>8.1999999999999993</v>
      </c>
      <c r="C1182" s="11">
        <v>0.35</v>
      </c>
      <c r="D1182" s="11">
        <v>0.33</v>
      </c>
      <c r="E1182" s="11">
        <v>2.4</v>
      </c>
      <c r="F1182" s="11">
        <v>7.5999999999999998E-2</v>
      </c>
      <c r="G1182" s="11">
        <v>11</v>
      </c>
      <c r="H1182" s="11">
        <v>47</v>
      </c>
      <c r="I1182" s="11">
        <v>0.99598999999999904</v>
      </c>
      <c r="J1182" s="11">
        <v>3.27</v>
      </c>
      <c r="K1182" s="11">
        <v>0.81</v>
      </c>
      <c r="L1182" s="11">
        <v>11</v>
      </c>
      <c r="M1182" s="64">
        <v>6</v>
      </c>
    </row>
    <row r="1183" spans="1:13" hidden="1" x14ac:dyDescent="0.25">
      <c r="A1183" s="63">
        <v>1182</v>
      </c>
      <c r="B1183" s="11">
        <v>9.8000000000000007</v>
      </c>
      <c r="C1183" s="11">
        <v>0.39</v>
      </c>
      <c r="D1183" s="11">
        <v>0.43</v>
      </c>
      <c r="E1183" s="11">
        <v>1.65</v>
      </c>
      <c r="F1183" s="11">
        <v>6.8000000000000005E-2</v>
      </c>
      <c r="G1183" s="11">
        <v>5</v>
      </c>
      <c r="H1183" s="11">
        <v>11</v>
      </c>
      <c r="I1183" s="11">
        <v>0.994779999999999</v>
      </c>
      <c r="J1183" s="11">
        <v>3.19</v>
      </c>
      <c r="K1183" s="11">
        <v>0.46</v>
      </c>
      <c r="L1183" s="11">
        <v>11.4</v>
      </c>
      <c r="M1183" s="64">
        <v>5</v>
      </c>
    </row>
    <row r="1184" spans="1:13" x14ac:dyDescent="0.25">
      <c r="A1184" s="63">
        <v>1183</v>
      </c>
      <c r="B1184" s="11">
        <v>10.199999999999999</v>
      </c>
      <c r="C1184" s="11">
        <v>0.4</v>
      </c>
      <c r="D1184" s="11">
        <v>0.4</v>
      </c>
      <c r="E1184" s="11">
        <v>2.5</v>
      </c>
      <c r="F1184" s="11">
        <v>6.8000000000000005E-2</v>
      </c>
      <c r="G1184" s="11">
        <v>41</v>
      </c>
      <c r="H1184" s="11">
        <v>54</v>
      </c>
      <c r="I1184" s="11">
        <v>0.99753999999999998</v>
      </c>
      <c r="J1184" s="11">
        <v>3.38</v>
      </c>
      <c r="K1184" s="11">
        <v>0.86</v>
      </c>
      <c r="L1184" s="11">
        <v>10.5</v>
      </c>
      <c r="M1184" s="64">
        <v>6</v>
      </c>
    </row>
    <row r="1185" spans="1:13" hidden="1" x14ac:dyDescent="0.25">
      <c r="A1185" s="63">
        <v>1184</v>
      </c>
      <c r="B1185" s="11">
        <v>6.8</v>
      </c>
      <c r="C1185" s="11">
        <v>0.66</v>
      </c>
      <c r="D1185" s="11">
        <v>7.0000000000000007E-2</v>
      </c>
      <c r="E1185" s="11">
        <v>1.6</v>
      </c>
      <c r="F1185" s="11">
        <v>7.0000000000000007E-2</v>
      </c>
      <c r="G1185" s="11">
        <v>16</v>
      </c>
      <c r="H1185" s="11">
        <v>61</v>
      </c>
      <c r="I1185" s="11">
        <v>0.99572000000000005</v>
      </c>
      <c r="J1185" s="11">
        <v>3.29</v>
      </c>
      <c r="K1185" s="11">
        <v>0.6</v>
      </c>
      <c r="L1185" s="11">
        <v>9.3000000000000007</v>
      </c>
      <c r="M1185" s="64">
        <v>5</v>
      </c>
    </row>
    <row r="1186" spans="1:13" hidden="1" x14ac:dyDescent="0.25">
      <c r="A1186" s="63">
        <v>1185</v>
      </c>
      <c r="B1186" s="11">
        <v>6.7</v>
      </c>
      <c r="C1186" s="11">
        <v>0.64</v>
      </c>
      <c r="D1186" s="11">
        <v>0.23</v>
      </c>
      <c r="E1186" s="11">
        <v>2.1</v>
      </c>
      <c r="F1186" s="11">
        <v>0.08</v>
      </c>
      <c r="G1186" s="11">
        <v>11</v>
      </c>
      <c r="H1186" s="11">
        <v>119</v>
      </c>
      <c r="I1186" s="11">
        <v>0.99537999999999904</v>
      </c>
      <c r="J1186" s="11">
        <v>3.36</v>
      </c>
      <c r="K1186" s="11">
        <v>0.7</v>
      </c>
      <c r="L1186" s="11">
        <v>10.9</v>
      </c>
      <c r="M1186" s="64">
        <v>5</v>
      </c>
    </row>
    <row r="1187" spans="1:13" x14ac:dyDescent="0.25">
      <c r="A1187" s="63">
        <v>1186</v>
      </c>
      <c r="B1187" s="11">
        <v>7</v>
      </c>
      <c r="C1187" s="11">
        <v>0.43</v>
      </c>
      <c r="D1187" s="11">
        <v>0.3</v>
      </c>
      <c r="E1187" s="11">
        <v>2</v>
      </c>
      <c r="F1187" s="11">
        <v>8.5000000000000006E-2</v>
      </c>
      <c r="G1187" s="11">
        <v>6</v>
      </c>
      <c r="H1187" s="11">
        <v>39</v>
      </c>
      <c r="I1187" s="11">
        <v>0.99346000000000001</v>
      </c>
      <c r="J1187" s="11">
        <v>3.33</v>
      </c>
      <c r="K1187" s="11">
        <v>0.46</v>
      </c>
      <c r="L1187" s="11">
        <v>11.9</v>
      </c>
      <c r="M1187" s="64">
        <v>6</v>
      </c>
    </row>
    <row r="1188" spans="1:13" hidden="1" x14ac:dyDescent="0.25">
      <c r="A1188" s="63">
        <v>1187</v>
      </c>
      <c r="B1188" s="11">
        <v>6.6</v>
      </c>
      <c r="C1188" s="11">
        <v>0.8</v>
      </c>
      <c r="D1188" s="11">
        <v>0.03</v>
      </c>
      <c r="E1188" s="11">
        <v>7.8</v>
      </c>
      <c r="F1188" s="11">
        <v>7.9000000000000001E-2</v>
      </c>
      <c r="G1188" s="11">
        <v>6</v>
      </c>
      <c r="H1188" s="11">
        <v>12</v>
      </c>
      <c r="I1188" s="11">
        <v>0.99629999999999996</v>
      </c>
      <c r="J1188" s="11">
        <v>3.52</v>
      </c>
      <c r="K1188" s="11">
        <v>0.5</v>
      </c>
      <c r="L1188" s="11">
        <v>12.2</v>
      </c>
      <c r="M1188" s="64">
        <v>5</v>
      </c>
    </row>
    <row r="1189" spans="1:13" x14ac:dyDescent="0.25">
      <c r="A1189" s="63">
        <v>1188</v>
      </c>
      <c r="B1189" s="11">
        <v>7</v>
      </c>
      <c r="C1189" s="11">
        <v>0.43</v>
      </c>
      <c r="D1189" s="11">
        <v>0.3</v>
      </c>
      <c r="E1189" s="11">
        <v>2</v>
      </c>
      <c r="F1189" s="11">
        <v>8.5000000000000006E-2</v>
      </c>
      <c r="G1189" s="11">
        <v>6</v>
      </c>
      <c r="H1189" s="11">
        <v>39</v>
      </c>
      <c r="I1189" s="11">
        <v>0.99346000000000001</v>
      </c>
      <c r="J1189" s="11">
        <v>3.33</v>
      </c>
      <c r="K1189" s="11">
        <v>0.46</v>
      </c>
      <c r="L1189" s="11">
        <v>11.9</v>
      </c>
      <c r="M1189" s="64">
        <v>6</v>
      </c>
    </row>
    <row r="1190" spans="1:13" hidden="1" x14ac:dyDescent="0.25">
      <c r="A1190" s="63">
        <v>1189</v>
      </c>
      <c r="B1190" s="11">
        <v>6.7</v>
      </c>
      <c r="C1190" s="11">
        <v>0.64</v>
      </c>
      <c r="D1190" s="11">
        <v>0.23</v>
      </c>
      <c r="E1190" s="11">
        <v>2.1</v>
      </c>
      <c r="F1190" s="11">
        <v>0.08</v>
      </c>
      <c r="G1190" s="11">
        <v>11</v>
      </c>
      <c r="H1190" s="11">
        <v>119</v>
      </c>
      <c r="I1190" s="11">
        <v>0.99537999999999904</v>
      </c>
      <c r="J1190" s="11">
        <v>3.36</v>
      </c>
      <c r="K1190" s="11">
        <v>0.7</v>
      </c>
      <c r="L1190" s="11">
        <v>10.9</v>
      </c>
      <c r="M1190" s="64">
        <v>5</v>
      </c>
    </row>
    <row r="1191" spans="1:13" hidden="1" x14ac:dyDescent="0.25">
      <c r="A1191" s="63">
        <v>1190</v>
      </c>
      <c r="B1191" s="11">
        <v>8.8000000000000007</v>
      </c>
      <c r="C1191" s="11">
        <v>0.95499999999999996</v>
      </c>
      <c r="D1191" s="11">
        <v>0.05</v>
      </c>
      <c r="E1191" s="11">
        <v>1.8</v>
      </c>
      <c r="F1191" s="11">
        <v>7.4999999999999997E-2</v>
      </c>
      <c r="G1191" s="11">
        <v>5</v>
      </c>
      <c r="H1191" s="11">
        <v>19</v>
      </c>
      <c r="I1191" s="11">
        <v>0.99616000000000005</v>
      </c>
      <c r="J1191" s="11">
        <v>3.3</v>
      </c>
      <c r="K1191" s="11">
        <v>0.44</v>
      </c>
      <c r="L1191" s="11">
        <v>9.6</v>
      </c>
      <c r="M1191" s="64">
        <v>4</v>
      </c>
    </row>
    <row r="1192" spans="1:13" x14ac:dyDescent="0.25">
      <c r="A1192" s="63">
        <v>1191</v>
      </c>
      <c r="B1192" s="11">
        <v>9.1</v>
      </c>
      <c r="C1192" s="11">
        <v>0.4</v>
      </c>
      <c r="D1192" s="11">
        <v>0.56999999999999995</v>
      </c>
      <c r="E1192" s="11">
        <v>4.5999999999999996</v>
      </c>
      <c r="F1192" s="11">
        <v>0.08</v>
      </c>
      <c r="G1192" s="11">
        <v>6</v>
      </c>
      <c r="H1192" s="11">
        <v>20</v>
      </c>
      <c r="I1192" s="11">
        <v>0.99651999999999996</v>
      </c>
      <c r="J1192" s="11">
        <v>3.28</v>
      </c>
      <c r="K1192" s="11">
        <v>0.56999999999999995</v>
      </c>
      <c r="L1192" s="11">
        <v>12.5</v>
      </c>
      <c r="M1192" s="64">
        <v>6</v>
      </c>
    </row>
    <row r="1193" spans="1:13" hidden="1" x14ac:dyDescent="0.25">
      <c r="A1193" s="63">
        <v>1192</v>
      </c>
      <c r="B1193" s="11">
        <v>6.5</v>
      </c>
      <c r="C1193" s="11">
        <v>0.88500000000000001</v>
      </c>
      <c r="D1193" s="11">
        <v>0</v>
      </c>
      <c r="E1193" s="11">
        <v>2.2999999999999998</v>
      </c>
      <c r="F1193" s="11">
        <v>0.16600000000000001</v>
      </c>
      <c r="G1193" s="11">
        <v>6</v>
      </c>
      <c r="H1193" s="11">
        <v>12</v>
      </c>
      <c r="I1193" s="11">
        <v>0.99551000000000001</v>
      </c>
      <c r="J1193" s="11">
        <v>3.56</v>
      </c>
      <c r="K1193" s="11">
        <v>0.51</v>
      </c>
      <c r="L1193" s="11">
        <v>10.8</v>
      </c>
      <c r="M1193" s="64">
        <v>5</v>
      </c>
    </row>
    <row r="1194" spans="1:13" x14ac:dyDescent="0.25">
      <c r="A1194" s="63">
        <v>1193</v>
      </c>
      <c r="B1194" s="11">
        <v>7.2</v>
      </c>
      <c r="C1194" s="11">
        <v>0.25</v>
      </c>
      <c r="D1194" s="11">
        <v>0.37</v>
      </c>
      <c r="E1194" s="11">
        <v>2.5</v>
      </c>
      <c r="F1194" s="11">
        <v>6.3E-2</v>
      </c>
      <c r="G1194" s="11">
        <v>11</v>
      </c>
      <c r="H1194" s="11">
        <v>41</v>
      </c>
      <c r="I1194" s="11">
        <v>0.99439</v>
      </c>
      <c r="J1194" s="11">
        <v>3.52</v>
      </c>
      <c r="K1194" s="11">
        <v>0.8</v>
      </c>
      <c r="L1194" s="11">
        <v>12.4</v>
      </c>
      <c r="M1194" s="64">
        <v>7</v>
      </c>
    </row>
    <row r="1195" spans="1:13" hidden="1" x14ac:dyDescent="0.25">
      <c r="A1195" s="63">
        <v>1194</v>
      </c>
      <c r="B1195" s="11">
        <v>6.4</v>
      </c>
      <c r="C1195" s="11">
        <v>0.88500000000000001</v>
      </c>
      <c r="D1195" s="11">
        <v>0</v>
      </c>
      <c r="E1195" s="11">
        <v>2.2999999999999998</v>
      </c>
      <c r="F1195" s="11">
        <v>0.16600000000000001</v>
      </c>
      <c r="G1195" s="11">
        <v>6</v>
      </c>
      <c r="H1195" s="11">
        <v>12</v>
      </c>
      <c r="I1195" s="11">
        <v>0.99551000000000001</v>
      </c>
      <c r="J1195" s="11">
        <v>3.56</v>
      </c>
      <c r="K1195" s="11">
        <v>0.51</v>
      </c>
      <c r="L1195" s="11">
        <v>10.8</v>
      </c>
      <c r="M1195" s="64">
        <v>5</v>
      </c>
    </row>
    <row r="1196" spans="1:13" x14ac:dyDescent="0.25">
      <c r="A1196" s="63">
        <v>1195</v>
      </c>
      <c r="B1196" s="11">
        <v>7</v>
      </c>
      <c r="C1196" s="11">
        <v>0.745</v>
      </c>
      <c r="D1196" s="11">
        <v>0.12</v>
      </c>
      <c r="E1196" s="11">
        <v>1.8</v>
      </c>
      <c r="F1196" s="11">
        <v>0.114</v>
      </c>
      <c r="G1196" s="11">
        <v>15</v>
      </c>
      <c r="H1196" s="11">
        <v>64</v>
      </c>
      <c r="I1196" s="11">
        <v>0.99587999999999899</v>
      </c>
      <c r="J1196" s="11">
        <v>3.22</v>
      </c>
      <c r="K1196" s="11">
        <v>0.59</v>
      </c>
      <c r="L1196" s="11">
        <v>9.5</v>
      </c>
      <c r="M1196" s="64">
        <v>6</v>
      </c>
    </row>
    <row r="1197" spans="1:13" x14ac:dyDescent="0.25">
      <c r="A1197" s="63">
        <v>1196</v>
      </c>
      <c r="B1197" s="11">
        <v>6.2</v>
      </c>
      <c r="C1197" s="11">
        <v>0.43</v>
      </c>
      <c r="D1197" s="11">
        <v>0.22</v>
      </c>
      <c r="E1197" s="11">
        <v>1.8</v>
      </c>
      <c r="F1197" s="11">
        <v>7.8E-2</v>
      </c>
      <c r="G1197" s="11">
        <v>21</v>
      </c>
      <c r="H1197" s="11">
        <v>56</v>
      </c>
      <c r="I1197" s="11">
        <v>0.99632999999999905</v>
      </c>
      <c r="J1197" s="11">
        <v>3.52</v>
      </c>
      <c r="K1197" s="11">
        <v>0.6</v>
      </c>
      <c r="L1197" s="11">
        <v>9.5</v>
      </c>
      <c r="M1197" s="64">
        <v>6</v>
      </c>
    </row>
    <row r="1198" spans="1:13" x14ac:dyDescent="0.25">
      <c r="A1198" s="63">
        <v>1197</v>
      </c>
      <c r="B1198" s="11">
        <v>7.9</v>
      </c>
      <c r="C1198" s="11">
        <v>0.57999999999999996</v>
      </c>
      <c r="D1198" s="11">
        <v>0.23</v>
      </c>
      <c r="E1198" s="11">
        <v>2.2999999999999998</v>
      </c>
      <c r="F1198" s="11">
        <v>7.5999999999999998E-2</v>
      </c>
      <c r="G1198" s="11">
        <v>23</v>
      </c>
      <c r="H1198" s="11">
        <v>94</v>
      </c>
      <c r="I1198" s="11">
        <v>0.99685999999999997</v>
      </c>
      <c r="J1198" s="11">
        <v>3.21</v>
      </c>
      <c r="K1198" s="11">
        <v>0.57999999999999996</v>
      </c>
      <c r="L1198" s="11">
        <v>9.5</v>
      </c>
      <c r="M1198" s="64">
        <v>6</v>
      </c>
    </row>
    <row r="1199" spans="1:13" x14ac:dyDescent="0.25">
      <c r="A1199" s="63">
        <v>1198</v>
      </c>
      <c r="B1199" s="11">
        <v>7.7</v>
      </c>
      <c r="C1199" s="11">
        <v>0.56999999999999995</v>
      </c>
      <c r="D1199" s="11">
        <v>0.21</v>
      </c>
      <c r="E1199" s="11">
        <v>1.5</v>
      </c>
      <c r="F1199" s="11">
        <v>6.9000000000000006E-2</v>
      </c>
      <c r="G1199" s="11">
        <v>4</v>
      </c>
      <c r="H1199" s="11">
        <v>9</v>
      </c>
      <c r="I1199" s="11">
        <v>0.99457999999999902</v>
      </c>
      <c r="J1199" s="11">
        <v>3.16</v>
      </c>
      <c r="K1199" s="11">
        <v>0.54</v>
      </c>
      <c r="L1199" s="11">
        <v>9.8000000000000007</v>
      </c>
      <c r="M1199" s="64">
        <v>6</v>
      </c>
    </row>
    <row r="1200" spans="1:13" x14ac:dyDescent="0.25">
      <c r="A1200" s="63">
        <v>1199</v>
      </c>
      <c r="B1200" s="11">
        <v>7.7</v>
      </c>
      <c r="C1200" s="11">
        <v>0.26</v>
      </c>
      <c r="D1200" s="11">
        <v>0.26</v>
      </c>
      <c r="E1200" s="11">
        <v>2</v>
      </c>
      <c r="F1200" s="11">
        <v>5.1999999999999998E-2</v>
      </c>
      <c r="G1200" s="11">
        <v>19</v>
      </c>
      <c r="H1200" s="11">
        <v>77</v>
      </c>
      <c r="I1200" s="11">
        <v>0.99509999999999998</v>
      </c>
      <c r="J1200" s="11">
        <v>3.15</v>
      </c>
      <c r="K1200" s="11">
        <v>0.79</v>
      </c>
      <c r="L1200" s="11">
        <v>10.9</v>
      </c>
      <c r="M1200" s="64">
        <v>6</v>
      </c>
    </row>
    <row r="1201" spans="1:13" x14ac:dyDescent="0.25">
      <c r="A1201" s="63">
        <v>1200</v>
      </c>
      <c r="B1201" s="11">
        <v>7.9</v>
      </c>
      <c r="C1201" s="11">
        <v>0.57999999999999996</v>
      </c>
      <c r="D1201" s="11">
        <v>0.23</v>
      </c>
      <c r="E1201" s="11">
        <v>2.2999999999999998</v>
      </c>
      <c r="F1201" s="11">
        <v>7.5999999999999998E-2</v>
      </c>
      <c r="G1201" s="11">
        <v>23</v>
      </c>
      <c r="H1201" s="11">
        <v>94</v>
      </c>
      <c r="I1201" s="11">
        <v>0.99685999999999997</v>
      </c>
      <c r="J1201" s="11">
        <v>3.21</v>
      </c>
      <c r="K1201" s="11">
        <v>0.57999999999999996</v>
      </c>
      <c r="L1201" s="11">
        <v>9.5</v>
      </c>
      <c r="M1201" s="64">
        <v>6</v>
      </c>
    </row>
    <row r="1202" spans="1:13" x14ac:dyDescent="0.25">
      <c r="A1202" s="63">
        <v>1201</v>
      </c>
      <c r="B1202" s="11">
        <v>7.7</v>
      </c>
      <c r="C1202" s="11">
        <v>0.56999999999999995</v>
      </c>
      <c r="D1202" s="11">
        <v>0.21</v>
      </c>
      <c r="E1202" s="11">
        <v>1.5</v>
      </c>
      <c r="F1202" s="11">
        <v>6.9000000000000006E-2</v>
      </c>
      <c r="G1202" s="11">
        <v>4</v>
      </c>
      <c r="H1202" s="11">
        <v>9</v>
      </c>
      <c r="I1202" s="11">
        <v>0.99457999999999902</v>
      </c>
      <c r="J1202" s="11">
        <v>3.16</v>
      </c>
      <c r="K1202" s="11">
        <v>0.54</v>
      </c>
      <c r="L1202" s="11">
        <v>9.8000000000000007</v>
      </c>
      <c r="M1202" s="64">
        <v>6</v>
      </c>
    </row>
    <row r="1203" spans="1:13" x14ac:dyDescent="0.25">
      <c r="A1203" s="63">
        <v>1202</v>
      </c>
      <c r="B1203" s="11">
        <v>7.9</v>
      </c>
      <c r="C1203" s="11">
        <v>0.34</v>
      </c>
      <c r="D1203" s="11">
        <v>0.36</v>
      </c>
      <c r="E1203" s="11">
        <v>1.9</v>
      </c>
      <c r="F1203" s="11">
        <v>6.5000000000000002E-2</v>
      </c>
      <c r="G1203" s="11">
        <v>5</v>
      </c>
      <c r="H1203" s="11">
        <v>10</v>
      </c>
      <c r="I1203" s="11">
        <v>0.99419000000000002</v>
      </c>
      <c r="J1203" s="11">
        <v>3.27</v>
      </c>
      <c r="K1203" s="11">
        <v>0.54</v>
      </c>
      <c r="L1203" s="11">
        <v>11.2</v>
      </c>
      <c r="M1203" s="64">
        <v>7</v>
      </c>
    </row>
    <row r="1204" spans="1:13" x14ac:dyDescent="0.25">
      <c r="A1204" s="63">
        <v>1203</v>
      </c>
      <c r="B1204" s="11">
        <v>8.6</v>
      </c>
      <c r="C1204" s="11">
        <v>0.42</v>
      </c>
      <c r="D1204" s="11">
        <v>0.39</v>
      </c>
      <c r="E1204" s="11">
        <v>1.8</v>
      </c>
      <c r="F1204" s="11">
        <v>6.8000000000000005E-2</v>
      </c>
      <c r="G1204" s="11">
        <v>6</v>
      </c>
      <c r="H1204" s="11">
        <v>12</v>
      </c>
      <c r="I1204" s="11">
        <v>0.99516000000000004</v>
      </c>
      <c r="J1204" s="11">
        <v>3.35</v>
      </c>
      <c r="K1204" s="11">
        <v>0.69</v>
      </c>
      <c r="L1204" s="11">
        <v>11.7</v>
      </c>
      <c r="M1204" s="64">
        <v>8</v>
      </c>
    </row>
    <row r="1205" spans="1:13" hidden="1" x14ac:dyDescent="0.25">
      <c r="A1205" s="63">
        <v>1204</v>
      </c>
      <c r="B1205" s="11">
        <v>9.9</v>
      </c>
      <c r="C1205" s="11">
        <v>0.74</v>
      </c>
      <c r="D1205" s="11">
        <v>0.19</v>
      </c>
      <c r="E1205" s="11">
        <v>5.8</v>
      </c>
      <c r="F1205" s="11">
        <v>0.111</v>
      </c>
      <c r="G1205" s="11">
        <v>33</v>
      </c>
      <c r="H1205" s="11">
        <v>76</v>
      </c>
      <c r="I1205" s="11">
        <v>0.998779999999999</v>
      </c>
      <c r="J1205" s="11">
        <v>3.14</v>
      </c>
      <c r="K1205" s="11">
        <v>0.55000000000000004</v>
      </c>
      <c r="L1205" s="11">
        <v>9.4</v>
      </c>
      <c r="M1205" s="64">
        <v>5</v>
      </c>
    </row>
    <row r="1206" spans="1:13" x14ac:dyDescent="0.25">
      <c r="A1206" s="63">
        <v>1205</v>
      </c>
      <c r="B1206" s="11">
        <v>7.2</v>
      </c>
      <c r="C1206" s="11">
        <v>0.36</v>
      </c>
      <c r="D1206" s="11">
        <v>0.46</v>
      </c>
      <c r="E1206" s="11">
        <v>2.1</v>
      </c>
      <c r="F1206" s="11">
        <v>7.3999999999999996E-2</v>
      </c>
      <c r="G1206" s="11">
        <v>24</v>
      </c>
      <c r="H1206" s="11">
        <v>44</v>
      </c>
      <c r="I1206" s="11">
        <v>0.99534</v>
      </c>
      <c r="J1206" s="11">
        <v>3.4</v>
      </c>
      <c r="K1206" s="11">
        <v>0.85</v>
      </c>
      <c r="L1206" s="11">
        <v>11</v>
      </c>
      <c r="M1206" s="64">
        <v>7</v>
      </c>
    </row>
    <row r="1207" spans="1:13" x14ac:dyDescent="0.25">
      <c r="A1207" s="63">
        <v>1206</v>
      </c>
      <c r="B1207" s="11">
        <v>7.2</v>
      </c>
      <c r="C1207" s="11">
        <v>0.36</v>
      </c>
      <c r="D1207" s="11">
        <v>0.46</v>
      </c>
      <c r="E1207" s="11">
        <v>2.1</v>
      </c>
      <c r="F1207" s="11">
        <v>7.3999999999999996E-2</v>
      </c>
      <c r="G1207" s="11">
        <v>24</v>
      </c>
      <c r="H1207" s="11">
        <v>44</v>
      </c>
      <c r="I1207" s="11">
        <v>0.99534</v>
      </c>
      <c r="J1207" s="11">
        <v>3.4</v>
      </c>
      <c r="K1207" s="11">
        <v>0.85</v>
      </c>
      <c r="L1207" s="11">
        <v>11</v>
      </c>
      <c r="M1207" s="64">
        <v>7</v>
      </c>
    </row>
    <row r="1208" spans="1:13" x14ac:dyDescent="0.25">
      <c r="A1208" s="63">
        <v>1207</v>
      </c>
      <c r="B1208" s="11">
        <v>7.2</v>
      </c>
      <c r="C1208" s="11">
        <v>0.36</v>
      </c>
      <c r="D1208" s="11">
        <v>0.46</v>
      </c>
      <c r="E1208" s="11">
        <v>2.1</v>
      </c>
      <c r="F1208" s="11">
        <v>7.3999999999999996E-2</v>
      </c>
      <c r="G1208" s="11">
        <v>24</v>
      </c>
      <c r="H1208" s="11">
        <v>44</v>
      </c>
      <c r="I1208" s="11">
        <v>0.99534</v>
      </c>
      <c r="J1208" s="11">
        <v>3.4</v>
      </c>
      <c r="K1208" s="11">
        <v>0.85</v>
      </c>
      <c r="L1208" s="11">
        <v>11</v>
      </c>
      <c r="M1208" s="64">
        <v>7</v>
      </c>
    </row>
    <row r="1209" spans="1:13" hidden="1" x14ac:dyDescent="0.25">
      <c r="A1209" s="63">
        <v>1208</v>
      </c>
      <c r="B1209" s="11">
        <v>9.9</v>
      </c>
      <c r="C1209" s="11">
        <v>0.72</v>
      </c>
      <c r="D1209" s="11">
        <v>0.55000000000000004</v>
      </c>
      <c r="E1209" s="11">
        <v>1.7</v>
      </c>
      <c r="F1209" s="11">
        <v>0.13600000000000001</v>
      </c>
      <c r="G1209" s="11">
        <v>24</v>
      </c>
      <c r="H1209" s="11">
        <v>52</v>
      </c>
      <c r="I1209" s="11">
        <v>0.99751999999999996</v>
      </c>
      <c r="J1209" s="11">
        <v>3.35</v>
      </c>
      <c r="K1209" s="11">
        <v>0.94</v>
      </c>
      <c r="L1209" s="11">
        <v>10</v>
      </c>
      <c r="M1209" s="64">
        <v>5</v>
      </c>
    </row>
    <row r="1210" spans="1:13" x14ac:dyDescent="0.25">
      <c r="A1210" s="63">
        <v>1209</v>
      </c>
      <c r="B1210" s="11">
        <v>7.2</v>
      </c>
      <c r="C1210" s="11">
        <v>0.36</v>
      </c>
      <c r="D1210" s="11">
        <v>0.46</v>
      </c>
      <c r="E1210" s="11">
        <v>2.1</v>
      </c>
      <c r="F1210" s="11">
        <v>7.3999999999999996E-2</v>
      </c>
      <c r="G1210" s="11">
        <v>24</v>
      </c>
      <c r="H1210" s="11">
        <v>44</v>
      </c>
      <c r="I1210" s="11">
        <v>0.99534</v>
      </c>
      <c r="J1210" s="11">
        <v>3.4</v>
      </c>
      <c r="K1210" s="11">
        <v>0.85</v>
      </c>
      <c r="L1210" s="11">
        <v>11</v>
      </c>
      <c r="M1210" s="64">
        <v>7</v>
      </c>
    </row>
    <row r="1211" spans="1:13" x14ac:dyDescent="0.25">
      <c r="A1211" s="63">
        <v>1210</v>
      </c>
      <c r="B1211" s="11">
        <v>6.2</v>
      </c>
      <c r="C1211" s="11">
        <v>0.39</v>
      </c>
      <c r="D1211" s="11">
        <v>0.43</v>
      </c>
      <c r="E1211" s="11">
        <v>2</v>
      </c>
      <c r="F1211" s="11">
        <v>7.0999999999999994E-2</v>
      </c>
      <c r="G1211" s="11">
        <v>14</v>
      </c>
      <c r="H1211" s="11">
        <v>24</v>
      </c>
      <c r="I1211" s="11">
        <v>0.99427999999999905</v>
      </c>
      <c r="J1211" s="11">
        <v>3.45</v>
      </c>
      <c r="K1211" s="11">
        <v>0.87</v>
      </c>
      <c r="L1211" s="11">
        <v>11.2</v>
      </c>
      <c r="M1211" s="64">
        <v>7</v>
      </c>
    </row>
    <row r="1212" spans="1:13" x14ac:dyDescent="0.25">
      <c r="A1212" s="63">
        <v>1211</v>
      </c>
      <c r="B1212" s="11">
        <v>6.8</v>
      </c>
      <c r="C1212" s="11">
        <v>0.65</v>
      </c>
      <c r="D1212" s="11">
        <v>0.02</v>
      </c>
      <c r="E1212" s="11">
        <v>2.1</v>
      </c>
      <c r="F1212" s="11">
        <v>7.8E-2</v>
      </c>
      <c r="G1212" s="11">
        <v>8</v>
      </c>
      <c r="H1212" s="11">
        <v>15</v>
      </c>
      <c r="I1212" s="11">
        <v>0.99497999999999998</v>
      </c>
      <c r="J1212" s="11">
        <v>3.35</v>
      </c>
      <c r="K1212" s="11">
        <v>0.62</v>
      </c>
      <c r="L1212" s="11">
        <v>10.4</v>
      </c>
      <c r="M1212" s="64">
        <v>6</v>
      </c>
    </row>
    <row r="1213" spans="1:13" hidden="1" x14ac:dyDescent="0.25">
      <c r="A1213" s="63">
        <v>1212</v>
      </c>
      <c r="B1213" s="11">
        <v>6.6</v>
      </c>
      <c r="C1213" s="11">
        <v>0.44</v>
      </c>
      <c r="D1213" s="11">
        <v>0.15</v>
      </c>
      <c r="E1213" s="11">
        <v>2.1</v>
      </c>
      <c r="F1213" s="11">
        <v>7.5999999999999998E-2</v>
      </c>
      <c r="G1213" s="11">
        <v>22</v>
      </c>
      <c r="H1213" s="11">
        <v>53</v>
      </c>
      <c r="I1213" s="11">
        <v>0.99570000000000003</v>
      </c>
      <c r="J1213" s="11">
        <v>3.32</v>
      </c>
      <c r="K1213" s="11">
        <v>0.62</v>
      </c>
      <c r="L1213" s="11">
        <v>9.3000000000000007</v>
      </c>
      <c r="M1213" s="64">
        <v>5</v>
      </c>
    </row>
    <row r="1214" spans="1:13" x14ac:dyDescent="0.25">
      <c r="A1214" s="63">
        <v>1213</v>
      </c>
      <c r="B1214" s="11">
        <v>6.8</v>
      </c>
      <c r="C1214" s="11">
        <v>0.65</v>
      </c>
      <c r="D1214" s="11">
        <v>0.02</v>
      </c>
      <c r="E1214" s="11">
        <v>2.1</v>
      </c>
      <c r="F1214" s="11">
        <v>7.8E-2</v>
      </c>
      <c r="G1214" s="11">
        <v>8</v>
      </c>
      <c r="H1214" s="11">
        <v>15</v>
      </c>
      <c r="I1214" s="11">
        <v>0.99497999999999998</v>
      </c>
      <c r="J1214" s="11">
        <v>3.35</v>
      </c>
      <c r="K1214" s="11">
        <v>0.62</v>
      </c>
      <c r="L1214" s="11">
        <v>10.4</v>
      </c>
      <c r="M1214" s="64">
        <v>6</v>
      </c>
    </row>
    <row r="1215" spans="1:13" x14ac:dyDescent="0.25">
      <c r="A1215" s="63">
        <v>1214</v>
      </c>
      <c r="B1215" s="11">
        <v>9.6</v>
      </c>
      <c r="C1215" s="11">
        <v>0.38</v>
      </c>
      <c r="D1215" s="11">
        <v>0.42</v>
      </c>
      <c r="E1215" s="11">
        <v>1.9</v>
      </c>
      <c r="F1215" s="11">
        <v>7.0999999999999994E-2</v>
      </c>
      <c r="G1215" s="11">
        <v>5</v>
      </c>
      <c r="H1215" s="11">
        <v>13</v>
      </c>
      <c r="I1215" s="11">
        <v>0.99658999999999998</v>
      </c>
      <c r="J1215" s="11">
        <v>3.15</v>
      </c>
      <c r="K1215" s="11">
        <v>0.75</v>
      </c>
      <c r="L1215" s="11">
        <v>10.5</v>
      </c>
      <c r="M1215" s="64">
        <v>6</v>
      </c>
    </row>
    <row r="1216" spans="1:13" x14ac:dyDescent="0.25">
      <c r="A1216" s="63">
        <v>1215</v>
      </c>
      <c r="B1216" s="11">
        <v>10.199999999999999</v>
      </c>
      <c r="C1216" s="11">
        <v>0.33</v>
      </c>
      <c r="D1216" s="11">
        <v>0.46</v>
      </c>
      <c r="E1216" s="11">
        <v>1.9</v>
      </c>
      <c r="F1216" s="11">
        <v>8.1000000000000003E-2</v>
      </c>
      <c r="G1216" s="11">
        <v>6</v>
      </c>
      <c r="H1216" s="11">
        <v>9</v>
      </c>
      <c r="I1216" s="11">
        <v>0.99627999999999906</v>
      </c>
      <c r="J1216" s="11">
        <v>3.1</v>
      </c>
      <c r="K1216" s="11">
        <v>0.48</v>
      </c>
      <c r="L1216" s="11">
        <v>10.4</v>
      </c>
      <c r="M1216" s="64">
        <v>6</v>
      </c>
    </row>
    <row r="1217" spans="1:13" x14ac:dyDescent="0.25">
      <c r="A1217" s="63">
        <v>1216</v>
      </c>
      <c r="B1217" s="11">
        <v>8.8000000000000007</v>
      </c>
      <c r="C1217" s="11">
        <v>0.27</v>
      </c>
      <c r="D1217" s="11">
        <v>0.46</v>
      </c>
      <c r="E1217" s="11">
        <v>2.1</v>
      </c>
      <c r="F1217" s="11">
        <v>9.5000000000000001E-2</v>
      </c>
      <c r="G1217" s="11">
        <v>20</v>
      </c>
      <c r="H1217" s="11">
        <v>29</v>
      </c>
      <c r="I1217" s="11">
        <v>0.99487999999999899</v>
      </c>
      <c r="J1217" s="11">
        <v>3.26</v>
      </c>
      <c r="K1217" s="11">
        <v>0.56000000000000005</v>
      </c>
      <c r="L1217" s="11">
        <v>11.3</v>
      </c>
      <c r="M1217" s="64">
        <v>6</v>
      </c>
    </row>
    <row r="1218" spans="1:13" x14ac:dyDescent="0.25">
      <c r="A1218" s="63">
        <v>1217</v>
      </c>
      <c r="B1218" s="11">
        <v>7.9</v>
      </c>
      <c r="C1218" s="11">
        <v>0.56999999999999995</v>
      </c>
      <c r="D1218" s="11">
        <v>0.31</v>
      </c>
      <c r="E1218" s="11">
        <v>2</v>
      </c>
      <c r="F1218" s="11">
        <v>7.9000000000000001E-2</v>
      </c>
      <c r="G1218" s="11">
        <v>10</v>
      </c>
      <c r="H1218" s="11">
        <v>79</v>
      </c>
      <c r="I1218" s="11">
        <v>0.99677000000000004</v>
      </c>
      <c r="J1218" s="11">
        <v>3.29</v>
      </c>
      <c r="K1218" s="11">
        <v>0.69</v>
      </c>
      <c r="L1218" s="11">
        <v>9.5</v>
      </c>
      <c r="M1218" s="64">
        <v>6</v>
      </c>
    </row>
    <row r="1219" spans="1:13" x14ac:dyDescent="0.25">
      <c r="A1219" s="63">
        <v>1218</v>
      </c>
      <c r="B1219" s="11">
        <v>8.1999999999999993</v>
      </c>
      <c r="C1219" s="11">
        <v>0.34</v>
      </c>
      <c r="D1219" s="11">
        <v>0.37</v>
      </c>
      <c r="E1219" s="11">
        <v>1.9</v>
      </c>
      <c r="F1219" s="11">
        <v>5.7000000000000002E-2</v>
      </c>
      <c r="G1219" s="11">
        <v>43</v>
      </c>
      <c r="H1219" s="11">
        <v>74</v>
      </c>
      <c r="I1219" s="11">
        <v>0.99407999999999996</v>
      </c>
      <c r="J1219" s="11">
        <v>3.23</v>
      </c>
      <c r="K1219" s="11">
        <v>0.81</v>
      </c>
      <c r="L1219" s="11">
        <v>12</v>
      </c>
      <c r="M1219" s="64">
        <v>6</v>
      </c>
    </row>
    <row r="1220" spans="1:13" x14ac:dyDescent="0.25">
      <c r="A1220" s="63">
        <v>1219</v>
      </c>
      <c r="B1220" s="11">
        <v>8.1999999999999993</v>
      </c>
      <c r="C1220" s="11">
        <v>0.4</v>
      </c>
      <c r="D1220" s="11">
        <v>0.31</v>
      </c>
      <c r="E1220" s="11">
        <v>1.9</v>
      </c>
      <c r="F1220" s="11">
        <v>8.1999999999999906E-2</v>
      </c>
      <c r="G1220" s="11">
        <v>8</v>
      </c>
      <c r="H1220" s="11">
        <v>24</v>
      </c>
      <c r="I1220" s="11">
        <v>0.996</v>
      </c>
      <c r="J1220" s="11">
        <v>3.24</v>
      </c>
      <c r="K1220" s="11">
        <v>0.69</v>
      </c>
      <c r="L1220" s="11">
        <v>10.6</v>
      </c>
      <c r="M1220" s="64">
        <v>6</v>
      </c>
    </row>
    <row r="1221" spans="1:13" x14ac:dyDescent="0.25">
      <c r="A1221" s="63">
        <v>1220</v>
      </c>
      <c r="B1221" s="11">
        <v>9</v>
      </c>
      <c r="C1221" s="11">
        <v>0.39</v>
      </c>
      <c r="D1221" s="11">
        <v>0.4</v>
      </c>
      <c r="E1221" s="11">
        <v>1.3</v>
      </c>
      <c r="F1221" s="11">
        <v>4.3999999999999997E-2</v>
      </c>
      <c r="G1221" s="11">
        <v>25</v>
      </c>
      <c r="H1221" s="11">
        <v>50</v>
      </c>
      <c r="I1221" s="11">
        <v>0.994779999999999</v>
      </c>
      <c r="J1221" s="11">
        <v>3.2</v>
      </c>
      <c r="K1221" s="11">
        <v>0.83</v>
      </c>
      <c r="L1221" s="11">
        <v>10.9</v>
      </c>
      <c r="M1221" s="64">
        <v>6</v>
      </c>
    </row>
    <row r="1222" spans="1:13" x14ac:dyDescent="0.25">
      <c r="A1222" s="63">
        <v>1221</v>
      </c>
      <c r="B1222" s="11">
        <v>10.9</v>
      </c>
      <c r="C1222" s="11">
        <v>0.32</v>
      </c>
      <c r="D1222" s="11">
        <v>0.52</v>
      </c>
      <c r="E1222" s="11">
        <v>1.8</v>
      </c>
      <c r="F1222" s="11">
        <v>0.13200000000000001</v>
      </c>
      <c r="G1222" s="11">
        <v>17</v>
      </c>
      <c r="H1222" s="11">
        <v>44</v>
      </c>
      <c r="I1222" s="11">
        <v>0.99734</v>
      </c>
      <c r="J1222" s="11">
        <v>3.28</v>
      </c>
      <c r="K1222" s="11">
        <v>0.77</v>
      </c>
      <c r="L1222" s="11">
        <v>11.5</v>
      </c>
      <c r="M1222" s="64">
        <v>6</v>
      </c>
    </row>
    <row r="1223" spans="1:13" x14ac:dyDescent="0.25">
      <c r="A1223" s="63">
        <v>1222</v>
      </c>
      <c r="B1223" s="11">
        <v>10.9</v>
      </c>
      <c r="C1223" s="11">
        <v>0.32</v>
      </c>
      <c r="D1223" s="11">
        <v>0.52</v>
      </c>
      <c r="E1223" s="11">
        <v>1.8</v>
      </c>
      <c r="F1223" s="11">
        <v>0.13200000000000001</v>
      </c>
      <c r="G1223" s="11">
        <v>17</v>
      </c>
      <c r="H1223" s="11">
        <v>44</v>
      </c>
      <c r="I1223" s="11">
        <v>0.99734</v>
      </c>
      <c r="J1223" s="11">
        <v>3.28</v>
      </c>
      <c r="K1223" s="11">
        <v>0.77</v>
      </c>
      <c r="L1223" s="11">
        <v>11.5</v>
      </c>
      <c r="M1223" s="64">
        <v>6</v>
      </c>
    </row>
    <row r="1224" spans="1:13" x14ac:dyDescent="0.25">
      <c r="A1224" s="63">
        <v>1223</v>
      </c>
      <c r="B1224" s="11">
        <v>8.1</v>
      </c>
      <c r="C1224" s="11">
        <v>0.53</v>
      </c>
      <c r="D1224" s="11">
        <v>0.22</v>
      </c>
      <c r="E1224" s="11">
        <v>2.2000000000000002</v>
      </c>
      <c r="F1224" s="11">
        <v>7.8E-2</v>
      </c>
      <c r="G1224" s="11">
        <v>33</v>
      </c>
      <c r="H1224" s="11">
        <v>89</v>
      </c>
      <c r="I1224" s="11">
        <v>0.996779999999999</v>
      </c>
      <c r="J1224" s="11">
        <v>3.26</v>
      </c>
      <c r="K1224" s="11">
        <v>0.46</v>
      </c>
      <c r="L1224" s="11">
        <v>9.6</v>
      </c>
      <c r="M1224" s="64">
        <v>6</v>
      </c>
    </row>
    <row r="1225" spans="1:13" x14ac:dyDescent="0.25">
      <c r="A1225" s="63">
        <v>1224</v>
      </c>
      <c r="B1225" s="11">
        <v>10.5</v>
      </c>
      <c r="C1225" s="11">
        <v>0.36</v>
      </c>
      <c r="D1225" s="11">
        <v>0.47</v>
      </c>
      <c r="E1225" s="11">
        <v>2.2000000000000002</v>
      </c>
      <c r="F1225" s="11">
        <v>7.3999999999999996E-2</v>
      </c>
      <c r="G1225" s="11">
        <v>9</v>
      </c>
      <c r="H1225" s="11">
        <v>23</v>
      </c>
      <c r="I1225" s="11">
        <v>0.99637999999999904</v>
      </c>
      <c r="J1225" s="11">
        <v>3.23</v>
      </c>
      <c r="K1225" s="11">
        <v>0.76</v>
      </c>
      <c r="L1225" s="11">
        <v>12</v>
      </c>
      <c r="M1225" s="64">
        <v>6</v>
      </c>
    </row>
    <row r="1226" spans="1:13" x14ac:dyDescent="0.25">
      <c r="A1226" s="63">
        <v>1225</v>
      </c>
      <c r="B1226" s="11">
        <v>12.6</v>
      </c>
      <c r="C1226" s="11">
        <v>0.39</v>
      </c>
      <c r="D1226" s="11">
        <v>0.49</v>
      </c>
      <c r="E1226" s="11">
        <v>2.5</v>
      </c>
      <c r="F1226" s="11">
        <v>0.08</v>
      </c>
      <c r="G1226" s="11">
        <v>8</v>
      </c>
      <c r="H1226" s="11">
        <v>20</v>
      </c>
      <c r="I1226" s="11">
        <v>0.99919999999999998</v>
      </c>
      <c r="J1226" s="11">
        <v>3.07</v>
      </c>
      <c r="K1226" s="11">
        <v>0.82</v>
      </c>
      <c r="L1226" s="11">
        <v>10.3</v>
      </c>
      <c r="M1226" s="64">
        <v>6</v>
      </c>
    </row>
    <row r="1227" spans="1:13" hidden="1" x14ac:dyDescent="0.25">
      <c r="A1227" s="63">
        <v>1226</v>
      </c>
      <c r="B1227" s="11">
        <v>9.1999999999999993</v>
      </c>
      <c r="C1227" s="11">
        <v>0.46</v>
      </c>
      <c r="D1227" s="11">
        <v>0.23</v>
      </c>
      <c r="E1227" s="11">
        <v>2.6</v>
      </c>
      <c r="F1227" s="11">
        <v>9.0999999999999998E-2</v>
      </c>
      <c r="G1227" s="11">
        <v>18</v>
      </c>
      <c r="H1227" s="11">
        <v>77</v>
      </c>
      <c r="I1227" s="11">
        <v>0.99922</v>
      </c>
      <c r="J1227" s="11">
        <v>3.15</v>
      </c>
      <c r="K1227" s="11">
        <v>0.51</v>
      </c>
      <c r="L1227" s="11">
        <v>9.4</v>
      </c>
      <c r="M1227" s="64">
        <v>5</v>
      </c>
    </row>
    <row r="1228" spans="1:13" hidden="1" x14ac:dyDescent="0.25">
      <c r="A1228" s="63">
        <v>1227</v>
      </c>
      <c r="B1228" s="11">
        <v>7.5</v>
      </c>
      <c r="C1228" s="11">
        <v>0.57999999999999996</v>
      </c>
      <c r="D1228" s="11">
        <v>0.03</v>
      </c>
      <c r="E1228" s="11">
        <v>4.0999999999999996</v>
      </c>
      <c r="F1228" s="11">
        <v>0.08</v>
      </c>
      <c r="G1228" s="11">
        <v>27</v>
      </c>
      <c r="H1228" s="11">
        <v>46</v>
      </c>
      <c r="I1228" s="11">
        <v>0.99592000000000003</v>
      </c>
      <c r="J1228" s="11">
        <v>3.02</v>
      </c>
      <c r="K1228" s="11">
        <v>0.47</v>
      </c>
      <c r="L1228" s="11">
        <v>9.1999999999999993</v>
      </c>
      <c r="M1228" s="64">
        <v>5</v>
      </c>
    </row>
    <row r="1229" spans="1:13" hidden="1" x14ac:dyDescent="0.25">
      <c r="A1229" s="63">
        <v>1228</v>
      </c>
      <c r="B1229" s="11">
        <v>9</v>
      </c>
      <c r="C1229" s="11">
        <v>0.57999999999999996</v>
      </c>
      <c r="D1229" s="11">
        <v>0.25</v>
      </c>
      <c r="E1229" s="11">
        <v>2</v>
      </c>
      <c r="F1229" s="11">
        <v>0.104</v>
      </c>
      <c r="G1229" s="11">
        <v>8</v>
      </c>
      <c r="H1229" s="11">
        <v>21</v>
      </c>
      <c r="I1229" s="11">
        <v>0.99768999999999997</v>
      </c>
      <c r="J1229" s="11">
        <v>3.27</v>
      </c>
      <c r="K1229" s="11">
        <v>0.72</v>
      </c>
      <c r="L1229" s="11">
        <v>9.6</v>
      </c>
      <c r="M1229" s="64">
        <v>5</v>
      </c>
    </row>
    <row r="1230" spans="1:13" x14ac:dyDescent="0.25">
      <c r="A1230" s="63">
        <v>1229</v>
      </c>
      <c r="B1230" s="11">
        <v>5.0999999999999996</v>
      </c>
      <c r="C1230" s="11">
        <v>0.42</v>
      </c>
      <c r="D1230" s="11">
        <v>0</v>
      </c>
      <c r="E1230" s="11">
        <v>1.8</v>
      </c>
      <c r="F1230" s="11">
        <v>4.3999999999999997E-2</v>
      </c>
      <c r="G1230" s="11">
        <v>18</v>
      </c>
      <c r="H1230" s="11">
        <v>88</v>
      </c>
      <c r="I1230" s="11">
        <v>0.99156999999999995</v>
      </c>
      <c r="J1230" s="11">
        <v>3.68</v>
      </c>
      <c r="K1230" s="11">
        <v>0.73</v>
      </c>
      <c r="L1230" s="11">
        <v>13.6</v>
      </c>
      <c r="M1230" s="64">
        <v>7</v>
      </c>
    </row>
    <row r="1231" spans="1:13" hidden="1" x14ac:dyDescent="0.25">
      <c r="A1231" s="63">
        <v>1230</v>
      </c>
      <c r="B1231" s="11">
        <v>7.6</v>
      </c>
      <c r="C1231" s="11">
        <v>0.43</v>
      </c>
      <c r="D1231" s="11">
        <v>0.28999999999999998</v>
      </c>
      <c r="E1231" s="11">
        <v>2.1</v>
      </c>
      <c r="F1231" s="11">
        <v>7.4999999999999997E-2</v>
      </c>
      <c r="G1231" s="11">
        <v>19</v>
      </c>
      <c r="H1231" s="11">
        <v>66</v>
      </c>
      <c r="I1231" s="11">
        <v>0.99717999999999996</v>
      </c>
      <c r="J1231" s="11">
        <v>3.4</v>
      </c>
      <c r="K1231" s="11">
        <v>0.64</v>
      </c>
      <c r="L1231" s="11">
        <v>9.5</v>
      </c>
      <c r="M1231" s="64">
        <v>5</v>
      </c>
    </row>
    <row r="1232" spans="1:13" x14ac:dyDescent="0.25">
      <c r="A1232" s="63">
        <v>1231</v>
      </c>
      <c r="B1232" s="11">
        <v>7.7</v>
      </c>
      <c r="C1232" s="11">
        <v>0.18</v>
      </c>
      <c r="D1232" s="11">
        <v>0.34</v>
      </c>
      <c r="E1232" s="11">
        <v>2.7</v>
      </c>
      <c r="F1232" s="11">
        <v>6.6000000000000003E-2</v>
      </c>
      <c r="G1232" s="11">
        <v>15</v>
      </c>
      <c r="H1232" s="11">
        <v>58</v>
      </c>
      <c r="I1232" s="11">
        <v>0.99470000000000003</v>
      </c>
      <c r="J1232" s="11">
        <v>3.37</v>
      </c>
      <c r="K1232" s="11">
        <v>0.78</v>
      </c>
      <c r="L1232" s="11">
        <v>11.8</v>
      </c>
      <c r="M1232" s="64">
        <v>6</v>
      </c>
    </row>
    <row r="1233" spans="1:13" hidden="1" x14ac:dyDescent="0.25">
      <c r="A1233" s="63">
        <v>1232</v>
      </c>
      <c r="B1233" s="11">
        <v>7.8</v>
      </c>
      <c r="C1233" s="11">
        <v>0.81499999999999995</v>
      </c>
      <c r="D1233" s="11">
        <v>0.01</v>
      </c>
      <c r="E1233" s="11">
        <v>2.6</v>
      </c>
      <c r="F1233" s="11">
        <v>7.3999999999999996E-2</v>
      </c>
      <c r="G1233" s="11">
        <v>48</v>
      </c>
      <c r="H1233" s="11">
        <v>90</v>
      </c>
      <c r="I1233" s="11">
        <v>0.99621000000000004</v>
      </c>
      <c r="J1233" s="11">
        <v>3.38</v>
      </c>
      <c r="K1233" s="11">
        <v>0.62</v>
      </c>
      <c r="L1233" s="11">
        <v>10.8</v>
      </c>
      <c r="M1233" s="64">
        <v>5</v>
      </c>
    </row>
    <row r="1234" spans="1:13" hidden="1" x14ac:dyDescent="0.25">
      <c r="A1234" s="63">
        <v>1233</v>
      </c>
      <c r="B1234" s="11">
        <v>7.6</v>
      </c>
      <c r="C1234" s="11">
        <v>0.43</v>
      </c>
      <c r="D1234" s="11">
        <v>0.28999999999999998</v>
      </c>
      <c r="E1234" s="11">
        <v>2.1</v>
      </c>
      <c r="F1234" s="11">
        <v>7.4999999999999997E-2</v>
      </c>
      <c r="G1234" s="11">
        <v>19</v>
      </c>
      <c r="H1234" s="11">
        <v>66</v>
      </c>
      <c r="I1234" s="11">
        <v>0.99717999999999996</v>
      </c>
      <c r="J1234" s="11">
        <v>3.4</v>
      </c>
      <c r="K1234" s="11">
        <v>0.64</v>
      </c>
      <c r="L1234" s="11">
        <v>9.5</v>
      </c>
      <c r="M1234" s="64">
        <v>5</v>
      </c>
    </row>
    <row r="1235" spans="1:13" hidden="1" x14ac:dyDescent="0.25">
      <c r="A1235" s="63">
        <v>1234</v>
      </c>
      <c r="B1235" s="11">
        <v>10.199999999999999</v>
      </c>
      <c r="C1235" s="11">
        <v>0.23</v>
      </c>
      <c r="D1235" s="11">
        <v>0.37</v>
      </c>
      <c r="E1235" s="11">
        <v>2.2000000000000002</v>
      </c>
      <c r="F1235" s="11">
        <v>5.7000000000000002E-2</v>
      </c>
      <c r="G1235" s="11">
        <v>14</v>
      </c>
      <c r="H1235" s="11">
        <v>36</v>
      </c>
      <c r="I1235" s="11">
        <v>0.99613999999999903</v>
      </c>
      <c r="J1235" s="11">
        <v>3.23</v>
      </c>
      <c r="K1235" s="11">
        <v>0.49</v>
      </c>
      <c r="L1235" s="11">
        <v>9.3000000000000007</v>
      </c>
      <c r="M1235" s="64">
        <v>4</v>
      </c>
    </row>
    <row r="1236" spans="1:13" x14ac:dyDescent="0.25">
      <c r="A1236" s="63">
        <v>1235</v>
      </c>
      <c r="B1236" s="11">
        <v>7.1</v>
      </c>
      <c r="C1236" s="11">
        <v>0.75</v>
      </c>
      <c r="D1236" s="11">
        <v>0.01</v>
      </c>
      <c r="E1236" s="11">
        <v>2.2000000000000002</v>
      </c>
      <c r="F1236" s="11">
        <v>5.8999999999999997E-2</v>
      </c>
      <c r="G1236" s="11">
        <v>11</v>
      </c>
      <c r="H1236" s="11">
        <v>18</v>
      </c>
      <c r="I1236" s="11">
        <v>0.99241999999999997</v>
      </c>
      <c r="J1236" s="11">
        <v>3.39</v>
      </c>
      <c r="K1236" s="11">
        <v>0.4</v>
      </c>
      <c r="L1236" s="11">
        <v>12.8</v>
      </c>
      <c r="M1236" s="64">
        <v>6</v>
      </c>
    </row>
    <row r="1237" spans="1:13" hidden="1" x14ac:dyDescent="0.25">
      <c r="A1237" s="63">
        <v>1236</v>
      </c>
      <c r="B1237" s="11">
        <v>6</v>
      </c>
      <c r="C1237" s="11">
        <v>0.33</v>
      </c>
      <c r="D1237" s="11">
        <v>0.32</v>
      </c>
      <c r="E1237" s="11">
        <v>12.9</v>
      </c>
      <c r="F1237" s="11">
        <v>5.3999999999999999E-2</v>
      </c>
      <c r="G1237" s="11">
        <v>6</v>
      </c>
      <c r="H1237" s="11">
        <v>113</v>
      </c>
      <c r="I1237" s="11">
        <v>0.99572000000000005</v>
      </c>
      <c r="J1237" s="11">
        <v>3.3</v>
      </c>
      <c r="K1237" s="11">
        <v>0.56000000000000005</v>
      </c>
      <c r="L1237" s="11">
        <v>11.5</v>
      </c>
      <c r="M1237" s="64">
        <v>4</v>
      </c>
    </row>
    <row r="1238" spans="1:13" x14ac:dyDescent="0.25">
      <c r="A1238" s="63">
        <v>1237</v>
      </c>
      <c r="B1238" s="11">
        <v>7.8</v>
      </c>
      <c r="C1238" s="11">
        <v>0.55000000000000004</v>
      </c>
      <c r="D1238" s="11">
        <v>0</v>
      </c>
      <c r="E1238" s="11">
        <v>1.7</v>
      </c>
      <c r="F1238" s="11">
        <v>7.0000000000000007E-2</v>
      </c>
      <c r="G1238" s="11">
        <v>7</v>
      </c>
      <c r="H1238" s="11">
        <v>17</v>
      </c>
      <c r="I1238" s="11">
        <v>0.99658999999999998</v>
      </c>
      <c r="J1238" s="11">
        <v>3.26</v>
      </c>
      <c r="K1238" s="11">
        <v>0.64</v>
      </c>
      <c r="L1238" s="11">
        <v>9.4</v>
      </c>
      <c r="M1238" s="64">
        <v>6</v>
      </c>
    </row>
    <row r="1239" spans="1:13" x14ac:dyDescent="0.25">
      <c r="A1239" s="63">
        <v>1238</v>
      </c>
      <c r="B1239" s="11">
        <v>7.1</v>
      </c>
      <c r="C1239" s="11">
        <v>0.75</v>
      </c>
      <c r="D1239" s="11">
        <v>0.01</v>
      </c>
      <c r="E1239" s="11">
        <v>2.2000000000000002</v>
      </c>
      <c r="F1239" s="11">
        <v>5.8999999999999997E-2</v>
      </c>
      <c r="G1239" s="11">
        <v>11</v>
      </c>
      <c r="H1239" s="11">
        <v>18</v>
      </c>
      <c r="I1239" s="11">
        <v>0.99241999999999997</v>
      </c>
      <c r="J1239" s="11">
        <v>3.39</v>
      </c>
      <c r="K1239" s="11">
        <v>0.4</v>
      </c>
      <c r="L1239" s="11">
        <v>12.8</v>
      </c>
      <c r="M1239" s="64">
        <v>6</v>
      </c>
    </row>
    <row r="1240" spans="1:13" hidden="1" x14ac:dyDescent="0.25">
      <c r="A1240" s="63">
        <v>1239</v>
      </c>
      <c r="B1240" s="11">
        <v>8.1</v>
      </c>
      <c r="C1240" s="11">
        <v>0.73</v>
      </c>
      <c r="D1240" s="11">
        <v>0</v>
      </c>
      <c r="E1240" s="11">
        <v>2.5</v>
      </c>
      <c r="F1240" s="11">
        <v>8.1000000000000003E-2</v>
      </c>
      <c r="G1240" s="11">
        <v>12</v>
      </c>
      <c r="H1240" s="11">
        <v>24</v>
      </c>
      <c r="I1240" s="11">
        <v>0.99797999999999998</v>
      </c>
      <c r="J1240" s="11">
        <v>3.38</v>
      </c>
      <c r="K1240" s="11">
        <v>0.46</v>
      </c>
      <c r="L1240" s="11">
        <v>9.6</v>
      </c>
      <c r="M1240" s="64">
        <v>4</v>
      </c>
    </row>
    <row r="1241" spans="1:13" hidden="1" x14ac:dyDescent="0.25">
      <c r="A1241" s="63">
        <v>1240</v>
      </c>
      <c r="B1241" s="11">
        <v>6.5</v>
      </c>
      <c r="C1241" s="11">
        <v>0.67</v>
      </c>
      <c r="D1241" s="11">
        <v>0</v>
      </c>
      <c r="E1241" s="11">
        <v>4.3</v>
      </c>
      <c r="F1241" s="11">
        <v>5.7000000000000002E-2</v>
      </c>
      <c r="G1241" s="11">
        <v>11</v>
      </c>
      <c r="H1241" s="11">
        <v>20</v>
      </c>
      <c r="I1241" s="11">
        <v>0.99487999999999899</v>
      </c>
      <c r="J1241" s="11">
        <v>3.45</v>
      </c>
      <c r="K1241" s="11">
        <v>0.56000000000000005</v>
      </c>
      <c r="L1241" s="11">
        <v>11.8</v>
      </c>
      <c r="M1241" s="64">
        <v>4</v>
      </c>
    </row>
    <row r="1242" spans="1:13" hidden="1" x14ac:dyDescent="0.25">
      <c r="A1242" s="63">
        <v>1241</v>
      </c>
      <c r="B1242" s="11">
        <v>7.5</v>
      </c>
      <c r="C1242" s="11">
        <v>0.61</v>
      </c>
      <c r="D1242" s="11">
        <v>0.2</v>
      </c>
      <c r="E1242" s="11">
        <v>1.7</v>
      </c>
      <c r="F1242" s="11">
        <v>7.5999999999999998E-2</v>
      </c>
      <c r="G1242" s="11">
        <v>36</v>
      </c>
      <c r="H1242" s="11">
        <v>60</v>
      </c>
      <c r="I1242" s="11">
        <v>0.99493999999999905</v>
      </c>
      <c r="J1242" s="11">
        <v>3.1</v>
      </c>
      <c r="K1242" s="11">
        <v>0.4</v>
      </c>
      <c r="L1242" s="11">
        <v>9.3000000000000007</v>
      </c>
      <c r="M1242" s="64">
        <v>5</v>
      </c>
    </row>
    <row r="1243" spans="1:13" hidden="1" x14ac:dyDescent="0.25">
      <c r="A1243" s="63">
        <v>1242</v>
      </c>
      <c r="B1243" s="11">
        <v>9.8000000000000007</v>
      </c>
      <c r="C1243" s="11">
        <v>0.37</v>
      </c>
      <c r="D1243" s="11">
        <v>0.39</v>
      </c>
      <c r="E1243" s="11">
        <v>2.5</v>
      </c>
      <c r="F1243" s="11">
        <v>7.9000000000000001E-2</v>
      </c>
      <c r="G1243" s="11">
        <v>28</v>
      </c>
      <c r="H1243" s="11">
        <v>65</v>
      </c>
      <c r="I1243" s="11">
        <v>0.99729000000000001</v>
      </c>
      <c r="J1243" s="11">
        <v>3.16</v>
      </c>
      <c r="K1243" s="11">
        <v>0.59</v>
      </c>
      <c r="L1243" s="11">
        <v>9.8000000000000007</v>
      </c>
      <c r="M1243" s="64">
        <v>5</v>
      </c>
    </row>
    <row r="1244" spans="1:13" x14ac:dyDescent="0.25">
      <c r="A1244" s="63">
        <v>1243</v>
      </c>
      <c r="B1244" s="11">
        <v>9</v>
      </c>
      <c r="C1244" s="11">
        <v>0.4</v>
      </c>
      <c r="D1244" s="11">
        <v>0.41</v>
      </c>
      <c r="E1244" s="11">
        <v>2</v>
      </c>
      <c r="F1244" s="11">
        <v>5.7999999999999899E-2</v>
      </c>
      <c r="G1244" s="11">
        <v>15</v>
      </c>
      <c r="H1244" s="11">
        <v>40</v>
      </c>
      <c r="I1244" s="11">
        <v>0.99413999999999902</v>
      </c>
      <c r="J1244" s="11">
        <v>3.22</v>
      </c>
      <c r="K1244" s="11">
        <v>0.6</v>
      </c>
      <c r="L1244" s="11">
        <v>12.2</v>
      </c>
      <c r="M1244" s="64">
        <v>6</v>
      </c>
    </row>
    <row r="1245" spans="1:13" hidden="1" x14ac:dyDescent="0.25">
      <c r="A1245" s="63">
        <v>1244</v>
      </c>
      <c r="B1245" s="11">
        <v>8.3000000000000007</v>
      </c>
      <c r="C1245" s="11">
        <v>0.56000000000000005</v>
      </c>
      <c r="D1245" s="11">
        <v>0.22</v>
      </c>
      <c r="E1245" s="11">
        <v>2.4</v>
      </c>
      <c r="F1245" s="11">
        <v>8.1999999999999906E-2</v>
      </c>
      <c r="G1245" s="11">
        <v>10</v>
      </c>
      <c r="H1245" s="11">
        <v>86</v>
      </c>
      <c r="I1245" s="11">
        <v>0.99829999999999997</v>
      </c>
      <c r="J1245" s="11">
        <v>3.37</v>
      </c>
      <c r="K1245" s="11">
        <v>0.62</v>
      </c>
      <c r="L1245" s="11">
        <v>9.5</v>
      </c>
      <c r="M1245" s="64">
        <v>5</v>
      </c>
    </row>
    <row r="1246" spans="1:13" x14ac:dyDescent="0.25">
      <c r="A1246" s="63">
        <v>1245</v>
      </c>
      <c r="B1246" s="11">
        <v>5.9</v>
      </c>
      <c r="C1246" s="11">
        <v>0.28999999999999998</v>
      </c>
      <c r="D1246" s="11">
        <v>0.25</v>
      </c>
      <c r="E1246" s="11">
        <v>13.4</v>
      </c>
      <c r="F1246" s="11">
        <v>6.7000000000000004E-2</v>
      </c>
      <c r="G1246" s="11">
        <v>72</v>
      </c>
      <c r="H1246" s="11">
        <v>160</v>
      </c>
      <c r="I1246" s="11">
        <v>0.99721000000000004</v>
      </c>
      <c r="J1246" s="11">
        <v>3.33</v>
      </c>
      <c r="K1246" s="11">
        <v>0.54</v>
      </c>
      <c r="L1246" s="11">
        <v>10.3</v>
      </c>
      <c r="M1246" s="64">
        <v>6</v>
      </c>
    </row>
    <row r="1247" spans="1:13" hidden="1" x14ac:dyDescent="0.25">
      <c r="A1247" s="63">
        <v>1246</v>
      </c>
      <c r="B1247" s="11">
        <v>7.4</v>
      </c>
      <c r="C1247" s="11">
        <v>0.55000000000000004</v>
      </c>
      <c r="D1247" s="11">
        <v>0.19</v>
      </c>
      <c r="E1247" s="11">
        <v>1.8</v>
      </c>
      <c r="F1247" s="11">
        <v>8.1999999999999906E-2</v>
      </c>
      <c r="G1247" s="11">
        <v>15</v>
      </c>
      <c r="H1247" s="11">
        <v>34</v>
      </c>
      <c r="I1247" s="11">
        <v>0.99655000000000005</v>
      </c>
      <c r="J1247" s="11">
        <v>3.49</v>
      </c>
      <c r="K1247" s="11">
        <v>0.68</v>
      </c>
      <c r="L1247" s="11">
        <v>10.5</v>
      </c>
      <c r="M1247" s="64">
        <v>5</v>
      </c>
    </row>
    <row r="1248" spans="1:13" hidden="1" x14ac:dyDescent="0.25">
      <c r="A1248" s="63">
        <v>1247</v>
      </c>
      <c r="B1248" s="11">
        <v>7.4</v>
      </c>
      <c r="C1248" s="11">
        <v>0.74</v>
      </c>
      <c r="D1248" s="11">
        <v>7.0000000000000007E-2</v>
      </c>
      <c r="E1248" s="11">
        <v>1.7</v>
      </c>
      <c r="F1248" s="11">
        <v>8.5999999999999993E-2</v>
      </c>
      <c r="G1248" s="11">
        <v>15</v>
      </c>
      <c r="H1248" s="11">
        <v>48</v>
      </c>
      <c r="I1248" s="11">
        <v>0.99502000000000002</v>
      </c>
      <c r="J1248" s="11">
        <v>3.12</v>
      </c>
      <c r="K1248" s="11">
        <v>0.48</v>
      </c>
      <c r="L1248" s="11">
        <v>10</v>
      </c>
      <c r="M1248" s="64">
        <v>5</v>
      </c>
    </row>
    <row r="1249" spans="1:13" hidden="1" x14ac:dyDescent="0.25">
      <c r="A1249" s="63">
        <v>1248</v>
      </c>
      <c r="B1249" s="11">
        <v>7.4</v>
      </c>
      <c r="C1249" s="11">
        <v>0.55000000000000004</v>
      </c>
      <c r="D1249" s="11">
        <v>0.19</v>
      </c>
      <c r="E1249" s="11">
        <v>1.8</v>
      </c>
      <c r="F1249" s="11">
        <v>8.1999999999999906E-2</v>
      </c>
      <c r="G1249" s="11">
        <v>15</v>
      </c>
      <c r="H1249" s="11">
        <v>34</v>
      </c>
      <c r="I1249" s="11">
        <v>0.99655000000000005</v>
      </c>
      <c r="J1249" s="11">
        <v>3.49</v>
      </c>
      <c r="K1249" s="11">
        <v>0.68</v>
      </c>
      <c r="L1249" s="11">
        <v>10.5</v>
      </c>
      <c r="M1249" s="64">
        <v>5</v>
      </c>
    </row>
    <row r="1250" spans="1:13" x14ac:dyDescent="0.25">
      <c r="A1250" s="63">
        <v>1249</v>
      </c>
      <c r="B1250" s="11">
        <v>6.9</v>
      </c>
      <c r="C1250" s="11">
        <v>0.41</v>
      </c>
      <c r="D1250" s="11">
        <v>0.33</v>
      </c>
      <c r="E1250" s="11">
        <v>2.2000000000000002</v>
      </c>
      <c r="F1250" s="11">
        <v>8.1000000000000003E-2</v>
      </c>
      <c r="G1250" s="11">
        <v>22</v>
      </c>
      <c r="H1250" s="11">
        <v>36</v>
      </c>
      <c r="I1250" s="11">
        <v>0.99490000000000001</v>
      </c>
      <c r="J1250" s="11">
        <v>3.41</v>
      </c>
      <c r="K1250" s="11">
        <v>0.75</v>
      </c>
      <c r="L1250" s="11">
        <v>11.1</v>
      </c>
      <c r="M1250" s="64">
        <v>6</v>
      </c>
    </row>
    <row r="1251" spans="1:13" x14ac:dyDescent="0.25">
      <c r="A1251" s="63">
        <v>1250</v>
      </c>
      <c r="B1251" s="11">
        <v>7.1</v>
      </c>
      <c r="C1251" s="11">
        <v>0.6</v>
      </c>
      <c r="D1251" s="11">
        <v>0.01</v>
      </c>
      <c r="E1251" s="11">
        <v>2.2999999999999998</v>
      </c>
      <c r="F1251" s="11">
        <v>7.9000000000000001E-2</v>
      </c>
      <c r="G1251" s="11">
        <v>24</v>
      </c>
      <c r="H1251" s="11">
        <v>37</v>
      </c>
      <c r="I1251" s="11">
        <v>0.99513999999999903</v>
      </c>
      <c r="J1251" s="11">
        <v>3.4</v>
      </c>
      <c r="K1251" s="11">
        <v>0.61</v>
      </c>
      <c r="L1251" s="11">
        <v>10.9</v>
      </c>
      <c r="M1251" s="64">
        <v>6</v>
      </c>
    </row>
    <row r="1252" spans="1:13" x14ac:dyDescent="0.25">
      <c r="A1252" s="63">
        <v>1251</v>
      </c>
      <c r="B1252" s="11">
        <v>7.1</v>
      </c>
      <c r="C1252" s="11">
        <v>0.6</v>
      </c>
      <c r="D1252" s="11">
        <v>0.01</v>
      </c>
      <c r="E1252" s="11">
        <v>2.2999999999999998</v>
      </c>
      <c r="F1252" s="11">
        <v>7.9000000000000001E-2</v>
      </c>
      <c r="G1252" s="11">
        <v>24</v>
      </c>
      <c r="H1252" s="11">
        <v>37</v>
      </c>
      <c r="I1252" s="11">
        <v>0.99513999999999903</v>
      </c>
      <c r="J1252" s="11">
        <v>3.4</v>
      </c>
      <c r="K1252" s="11">
        <v>0.61</v>
      </c>
      <c r="L1252" s="11">
        <v>10.9</v>
      </c>
      <c r="M1252" s="64">
        <v>6</v>
      </c>
    </row>
    <row r="1253" spans="1:13" hidden="1" x14ac:dyDescent="0.25">
      <c r="A1253" s="63">
        <v>1252</v>
      </c>
      <c r="B1253" s="11">
        <v>7.5</v>
      </c>
      <c r="C1253" s="11">
        <v>0.57999999999999996</v>
      </c>
      <c r="D1253" s="11">
        <v>0.14000000000000001</v>
      </c>
      <c r="E1253" s="11">
        <v>2.2000000000000002</v>
      </c>
      <c r="F1253" s="11">
        <v>7.6999999999999999E-2</v>
      </c>
      <c r="G1253" s="11">
        <v>27</v>
      </c>
      <c r="H1253" s="11">
        <v>60</v>
      </c>
      <c r="I1253" s="11">
        <v>0.99629999999999996</v>
      </c>
      <c r="J1253" s="11">
        <v>3.28</v>
      </c>
      <c r="K1253" s="11">
        <v>0.59</v>
      </c>
      <c r="L1253" s="11">
        <v>9.8000000000000007</v>
      </c>
      <c r="M1253" s="64">
        <v>5</v>
      </c>
    </row>
    <row r="1254" spans="1:13" hidden="1" x14ac:dyDescent="0.25">
      <c r="A1254" s="63">
        <v>1253</v>
      </c>
      <c r="B1254" s="11">
        <v>7.1</v>
      </c>
      <c r="C1254" s="11">
        <v>0.72</v>
      </c>
      <c r="D1254" s="11">
        <v>0</v>
      </c>
      <c r="E1254" s="11">
        <v>1.8</v>
      </c>
      <c r="F1254" s="11">
        <v>0.123</v>
      </c>
      <c r="G1254" s="11">
        <v>6</v>
      </c>
      <c r="H1254" s="11">
        <v>14</v>
      </c>
      <c r="I1254" s="11">
        <v>0.99626999999999999</v>
      </c>
      <c r="J1254" s="11">
        <v>3.45</v>
      </c>
      <c r="K1254" s="11">
        <v>0.57999999999999996</v>
      </c>
      <c r="L1254" s="11">
        <v>9.8000000000000007</v>
      </c>
      <c r="M1254" s="64">
        <v>5</v>
      </c>
    </row>
    <row r="1255" spans="1:13" hidden="1" x14ac:dyDescent="0.25">
      <c r="A1255" s="63">
        <v>1254</v>
      </c>
      <c r="B1255" s="11">
        <v>7.9</v>
      </c>
      <c r="C1255" s="11">
        <v>0.66</v>
      </c>
      <c r="D1255" s="11">
        <v>0</v>
      </c>
      <c r="E1255" s="11">
        <v>1.4</v>
      </c>
      <c r="F1255" s="11">
        <v>9.6000000000000002E-2</v>
      </c>
      <c r="G1255" s="11">
        <v>6</v>
      </c>
      <c r="H1255" s="11">
        <v>13</v>
      </c>
      <c r="I1255" s="11">
        <v>0.99568999999999996</v>
      </c>
      <c r="J1255" s="11">
        <v>3.43</v>
      </c>
      <c r="K1255" s="11">
        <v>0.57999999999999996</v>
      </c>
      <c r="L1255" s="11">
        <v>9.5</v>
      </c>
      <c r="M1255" s="64">
        <v>5</v>
      </c>
    </row>
    <row r="1256" spans="1:13" hidden="1" x14ac:dyDescent="0.25">
      <c r="A1256" s="63">
        <v>1255</v>
      </c>
      <c r="B1256" s="11">
        <v>7.8</v>
      </c>
      <c r="C1256" s="11">
        <v>0.7</v>
      </c>
      <c r="D1256" s="11">
        <v>0.06</v>
      </c>
      <c r="E1256" s="11">
        <v>1.9</v>
      </c>
      <c r="F1256" s="11">
        <v>7.9000000000000001E-2</v>
      </c>
      <c r="G1256" s="11">
        <v>20</v>
      </c>
      <c r="H1256" s="11">
        <v>35</v>
      </c>
      <c r="I1256" s="11">
        <v>0.99627999999999906</v>
      </c>
      <c r="J1256" s="11">
        <v>3.4</v>
      </c>
      <c r="K1256" s="11">
        <v>0.69</v>
      </c>
      <c r="L1256" s="11">
        <v>10.9</v>
      </c>
      <c r="M1256" s="64">
        <v>5</v>
      </c>
    </row>
    <row r="1257" spans="1:13" hidden="1" x14ac:dyDescent="0.25">
      <c r="A1257" s="63">
        <v>1256</v>
      </c>
      <c r="B1257" s="11">
        <v>6.1</v>
      </c>
      <c r="C1257" s="11">
        <v>0.64</v>
      </c>
      <c r="D1257" s="11">
        <v>0.02</v>
      </c>
      <c r="E1257" s="11">
        <v>2.4</v>
      </c>
      <c r="F1257" s="11">
        <v>6.9000000000000006E-2</v>
      </c>
      <c r="G1257" s="11">
        <v>26</v>
      </c>
      <c r="H1257" s="11">
        <v>46</v>
      </c>
      <c r="I1257" s="11">
        <v>0.99357999999999902</v>
      </c>
      <c r="J1257" s="11">
        <v>3.47</v>
      </c>
      <c r="K1257" s="11">
        <v>0.45</v>
      </c>
      <c r="L1257" s="11">
        <v>11</v>
      </c>
      <c r="M1257" s="64">
        <v>5</v>
      </c>
    </row>
    <row r="1258" spans="1:13" hidden="1" x14ac:dyDescent="0.25">
      <c r="A1258" s="63">
        <v>1257</v>
      </c>
      <c r="B1258" s="11">
        <v>7.5</v>
      </c>
      <c r="C1258" s="11">
        <v>0.59</v>
      </c>
      <c r="D1258" s="11">
        <v>0.22</v>
      </c>
      <c r="E1258" s="11">
        <v>1.8</v>
      </c>
      <c r="F1258" s="11">
        <v>8.1999999999999906E-2</v>
      </c>
      <c r="G1258" s="11">
        <v>43</v>
      </c>
      <c r="H1258" s="11">
        <v>60</v>
      </c>
      <c r="I1258" s="11">
        <v>0.99498999999999904</v>
      </c>
      <c r="J1258" s="11">
        <v>3.1</v>
      </c>
      <c r="K1258" s="11">
        <v>0.42</v>
      </c>
      <c r="L1258" s="11">
        <v>9.1999999999999993</v>
      </c>
      <c r="M1258" s="64">
        <v>5</v>
      </c>
    </row>
    <row r="1259" spans="1:13" x14ac:dyDescent="0.25">
      <c r="A1259" s="63">
        <v>1258</v>
      </c>
      <c r="B1259" s="11">
        <v>7</v>
      </c>
      <c r="C1259" s="11">
        <v>0.57999999999999996</v>
      </c>
      <c r="D1259" s="11">
        <v>0.28000000000000003</v>
      </c>
      <c r="E1259" s="11">
        <v>4.8</v>
      </c>
      <c r="F1259" s="11">
        <v>8.5000000000000006E-2</v>
      </c>
      <c r="G1259" s="11">
        <v>12</v>
      </c>
      <c r="H1259" s="11">
        <v>69</v>
      </c>
      <c r="I1259" s="11">
        <v>0.99632999999999905</v>
      </c>
      <c r="J1259" s="11">
        <v>3.32</v>
      </c>
      <c r="K1259" s="11">
        <v>0.7</v>
      </c>
      <c r="L1259" s="11">
        <v>11</v>
      </c>
      <c r="M1259" s="64">
        <v>6</v>
      </c>
    </row>
    <row r="1260" spans="1:13" x14ac:dyDescent="0.25">
      <c r="A1260" s="63">
        <v>1259</v>
      </c>
      <c r="B1260" s="11">
        <v>6.8</v>
      </c>
      <c r="C1260" s="11">
        <v>0.64</v>
      </c>
      <c r="D1260" s="11">
        <v>0</v>
      </c>
      <c r="E1260" s="11">
        <v>2.7</v>
      </c>
      <c r="F1260" s="11">
        <v>0.123</v>
      </c>
      <c r="G1260" s="11">
        <v>15</v>
      </c>
      <c r="H1260" s="11">
        <v>33</v>
      </c>
      <c r="I1260" s="11">
        <v>0.99537999999999904</v>
      </c>
      <c r="J1260" s="11">
        <v>3.44</v>
      </c>
      <c r="K1260" s="11">
        <v>0.63</v>
      </c>
      <c r="L1260" s="11">
        <v>11.3</v>
      </c>
      <c r="M1260" s="64">
        <v>6</v>
      </c>
    </row>
    <row r="1261" spans="1:13" x14ac:dyDescent="0.25">
      <c r="A1261" s="63">
        <v>1260</v>
      </c>
      <c r="B1261" s="11">
        <v>6.8</v>
      </c>
      <c r="C1261" s="11">
        <v>0.64</v>
      </c>
      <c r="D1261" s="11">
        <v>0</v>
      </c>
      <c r="E1261" s="11">
        <v>2.7</v>
      </c>
      <c r="F1261" s="11">
        <v>0.123</v>
      </c>
      <c r="G1261" s="11">
        <v>15</v>
      </c>
      <c r="H1261" s="11">
        <v>33</v>
      </c>
      <c r="I1261" s="11">
        <v>0.99537999999999904</v>
      </c>
      <c r="J1261" s="11">
        <v>3.44</v>
      </c>
      <c r="K1261" s="11">
        <v>0.63</v>
      </c>
      <c r="L1261" s="11">
        <v>11.3</v>
      </c>
      <c r="M1261" s="64">
        <v>6</v>
      </c>
    </row>
    <row r="1262" spans="1:13" hidden="1" x14ac:dyDescent="0.25">
      <c r="A1262" s="63">
        <v>1261</v>
      </c>
      <c r="B1262" s="11">
        <v>8.6</v>
      </c>
      <c r="C1262" s="11">
        <v>0.63500000000000001</v>
      </c>
      <c r="D1262" s="11">
        <v>0.68</v>
      </c>
      <c r="E1262" s="11">
        <v>1.8</v>
      </c>
      <c r="F1262" s="11">
        <v>0.40299999999999903</v>
      </c>
      <c r="G1262" s="11">
        <v>19</v>
      </c>
      <c r="H1262" s="11">
        <v>56</v>
      </c>
      <c r="I1262" s="11">
        <v>0.99631999999999998</v>
      </c>
      <c r="J1262" s="11">
        <v>3.02</v>
      </c>
      <c r="K1262" s="11">
        <v>1.1499999999999999</v>
      </c>
      <c r="L1262" s="11">
        <v>9.3000000000000007</v>
      </c>
      <c r="M1262" s="64">
        <v>5</v>
      </c>
    </row>
    <row r="1263" spans="1:13" hidden="1" x14ac:dyDescent="0.25">
      <c r="A1263" s="63">
        <v>1262</v>
      </c>
      <c r="B1263" s="11">
        <v>6.3</v>
      </c>
      <c r="C1263" s="11">
        <v>1.02</v>
      </c>
      <c r="D1263" s="11">
        <v>0</v>
      </c>
      <c r="E1263" s="11">
        <v>2</v>
      </c>
      <c r="F1263" s="11">
        <v>8.3000000000000004E-2</v>
      </c>
      <c r="G1263" s="11">
        <v>17</v>
      </c>
      <c r="H1263" s="11">
        <v>24</v>
      </c>
      <c r="I1263" s="11">
        <v>0.99436999999999998</v>
      </c>
      <c r="J1263" s="11">
        <v>3.59</v>
      </c>
      <c r="K1263" s="11">
        <v>0.55000000000000004</v>
      </c>
      <c r="L1263" s="11">
        <v>11.2</v>
      </c>
      <c r="M1263" s="64">
        <v>4</v>
      </c>
    </row>
    <row r="1264" spans="1:13" hidden="1" x14ac:dyDescent="0.25">
      <c r="A1264" s="63">
        <v>1263</v>
      </c>
      <c r="B1264" s="11">
        <v>9.8000000000000007</v>
      </c>
      <c r="C1264" s="11">
        <v>0.45</v>
      </c>
      <c r="D1264" s="11">
        <v>0.38</v>
      </c>
      <c r="E1264" s="11">
        <v>2.5</v>
      </c>
      <c r="F1264" s="11">
        <v>8.1000000000000003E-2</v>
      </c>
      <c r="G1264" s="11">
        <v>34</v>
      </c>
      <c r="H1264" s="11">
        <v>66</v>
      </c>
      <c r="I1264" s="11">
        <v>0.99726000000000004</v>
      </c>
      <c r="J1264" s="11">
        <v>3.15</v>
      </c>
      <c r="K1264" s="11">
        <v>0.57999999999999996</v>
      </c>
      <c r="L1264" s="11">
        <v>9.8000000000000007</v>
      </c>
      <c r="M1264" s="64">
        <v>5</v>
      </c>
    </row>
    <row r="1265" spans="1:13" hidden="1" x14ac:dyDescent="0.25">
      <c r="A1265" s="63">
        <v>1264</v>
      </c>
      <c r="B1265" s="11">
        <v>8.1999999999999993</v>
      </c>
      <c r="C1265" s="11">
        <v>0.78</v>
      </c>
      <c r="D1265" s="11">
        <v>0</v>
      </c>
      <c r="E1265" s="11">
        <v>2.2000000000000002</v>
      </c>
      <c r="F1265" s="11">
        <v>8.8999999999999996E-2</v>
      </c>
      <c r="G1265" s="11">
        <v>13</v>
      </c>
      <c r="H1265" s="11">
        <v>26</v>
      </c>
      <c r="I1265" s="11">
        <v>0.99780000000000002</v>
      </c>
      <c r="J1265" s="11">
        <v>3.37</v>
      </c>
      <c r="K1265" s="11">
        <v>0.46</v>
      </c>
      <c r="L1265" s="11">
        <v>9.6</v>
      </c>
      <c r="M1265" s="64">
        <v>4</v>
      </c>
    </row>
    <row r="1266" spans="1:13" x14ac:dyDescent="0.25">
      <c r="A1266" s="63">
        <v>1265</v>
      </c>
      <c r="B1266" s="11">
        <v>8.5</v>
      </c>
      <c r="C1266" s="11">
        <v>0.37</v>
      </c>
      <c r="D1266" s="11">
        <v>0.32</v>
      </c>
      <c r="E1266" s="11">
        <v>1.8</v>
      </c>
      <c r="F1266" s="11">
        <v>6.6000000000000003E-2</v>
      </c>
      <c r="G1266" s="11">
        <v>26</v>
      </c>
      <c r="H1266" s="11">
        <v>51</v>
      </c>
      <c r="I1266" s="11">
        <v>0.99456</v>
      </c>
      <c r="J1266" s="11">
        <v>3.38</v>
      </c>
      <c r="K1266" s="11">
        <v>0.72</v>
      </c>
      <c r="L1266" s="11">
        <v>11.8</v>
      </c>
      <c r="M1266" s="64">
        <v>6</v>
      </c>
    </row>
    <row r="1267" spans="1:13" x14ac:dyDescent="0.25">
      <c r="A1267" s="63">
        <v>1266</v>
      </c>
      <c r="B1267" s="11">
        <v>7.2</v>
      </c>
      <c r="C1267" s="11">
        <v>0.56999999999999995</v>
      </c>
      <c r="D1267" s="11">
        <v>0.05</v>
      </c>
      <c r="E1267" s="11">
        <v>2.2999999999999998</v>
      </c>
      <c r="F1267" s="11">
        <v>8.1000000000000003E-2</v>
      </c>
      <c r="G1267" s="11">
        <v>16</v>
      </c>
      <c r="H1267" s="11">
        <v>36</v>
      </c>
      <c r="I1267" s="11">
        <v>0.99563999999999997</v>
      </c>
      <c r="J1267" s="11">
        <v>3.38</v>
      </c>
      <c r="K1267" s="11">
        <v>0.6</v>
      </c>
      <c r="L1267" s="11">
        <v>10.3</v>
      </c>
      <c r="M1267" s="64">
        <v>6</v>
      </c>
    </row>
    <row r="1268" spans="1:13" x14ac:dyDescent="0.25">
      <c r="A1268" s="63">
        <v>1267</v>
      </c>
      <c r="B1268" s="11">
        <v>7.2</v>
      </c>
      <c r="C1268" s="11">
        <v>0.56999999999999995</v>
      </c>
      <c r="D1268" s="11">
        <v>0.05</v>
      </c>
      <c r="E1268" s="11">
        <v>2.2999999999999998</v>
      </c>
      <c r="F1268" s="11">
        <v>8.1000000000000003E-2</v>
      </c>
      <c r="G1268" s="11">
        <v>16</v>
      </c>
      <c r="H1268" s="11">
        <v>36</v>
      </c>
      <c r="I1268" s="11">
        <v>0.99563999999999997</v>
      </c>
      <c r="J1268" s="11">
        <v>3.38</v>
      </c>
      <c r="K1268" s="11">
        <v>0.6</v>
      </c>
      <c r="L1268" s="11">
        <v>10.3</v>
      </c>
      <c r="M1268" s="64">
        <v>6</v>
      </c>
    </row>
    <row r="1269" spans="1:13" x14ac:dyDescent="0.25">
      <c r="A1269" s="63">
        <v>1268</v>
      </c>
      <c r="B1269" s="11">
        <v>10.4</v>
      </c>
      <c r="C1269" s="11">
        <v>0.43</v>
      </c>
      <c r="D1269" s="11">
        <v>0.5</v>
      </c>
      <c r="E1269" s="11">
        <v>2.2999999999999998</v>
      </c>
      <c r="F1269" s="11">
        <v>6.8000000000000005E-2</v>
      </c>
      <c r="G1269" s="11">
        <v>13</v>
      </c>
      <c r="H1269" s="11">
        <v>19</v>
      </c>
      <c r="I1269" s="11">
        <v>0.996</v>
      </c>
      <c r="J1269" s="11">
        <v>3.1</v>
      </c>
      <c r="K1269" s="11">
        <v>0.87</v>
      </c>
      <c r="L1269" s="11">
        <v>11.4</v>
      </c>
      <c r="M1269" s="64">
        <v>6</v>
      </c>
    </row>
    <row r="1270" spans="1:13" x14ac:dyDescent="0.25">
      <c r="A1270" s="63">
        <v>1269</v>
      </c>
      <c r="B1270" s="11">
        <v>6.9</v>
      </c>
      <c r="C1270" s="11">
        <v>0.41</v>
      </c>
      <c r="D1270" s="11">
        <v>0.31</v>
      </c>
      <c r="E1270" s="11">
        <v>2</v>
      </c>
      <c r="F1270" s="11">
        <v>7.9000000000000001E-2</v>
      </c>
      <c r="G1270" s="11">
        <v>21</v>
      </c>
      <c r="H1270" s="11">
        <v>51</v>
      </c>
      <c r="I1270" s="11">
        <v>0.99667999999999901</v>
      </c>
      <c r="J1270" s="11">
        <v>3.47</v>
      </c>
      <c r="K1270" s="11">
        <v>0.55000000000000004</v>
      </c>
      <c r="L1270" s="11">
        <v>9.5</v>
      </c>
      <c r="M1270" s="64">
        <v>6</v>
      </c>
    </row>
    <row r="1271" spans="1:13" x14ac:dyDescent="0.25">
      <c r="A1271" s="63">
        <v>1270</v>
      </c>
      <c r="B1271" s="11">
        <v>5.5</v>
      </c>
      <c r="C1271" s="11">
        <v>0.49</v>
      </c>
      <c r="D1271" s="11">
        <v>0.03</v>
      </c>
      <c r="E1271" s="11">
        <v>1.8</v>
      </c>
      <c r="F1271" s="11">
        <v>4.3999999999999997E-2</v>
      </c>
      <c r="G1271" s="11">
        <v>28</v>
      </c>
      <c r="H1271" s="11">
        <v>87</v>
      </c>
      <c r="I1271" s="11">
        <v>0.99080000000000001</v>
      </c>
      <c r="J1271" s="11">
        <v>3.5</v>
      </c>
      <c r="K1271" s="11">
        <v>0.82</v>
      </c>
      <c r="L1271" s="11">
        <v>14</v>
      </c>
      <c r="M1271" s="64">
        <v>8</v>
      </c>
    </row>
    <row r="1272" spans="1:13" x14ac:dyDescent="0.25">
      <c r="A1272" s="63">
        <v>1271</v>
      </c>
      <c r="B1272" s="11">
        <v>5</v>
      </c>
      <c r="C1272" s="11">
        <v>0.38</v>
      </c>
      <c r="D1272" s="11">
        <v>0.01</v>
      </c>
      <c r="E1272" s="11">
        <v>1.6</v>
      </c>
      <c r="F1272" s="11">
        <v>4.8000000000000001E-2</v>
      </c>
      <c r="G1272" s="11">
        <v>26</v>
      </c>
      <c r="H1272" s="11">
        <v>60</v>
      </c>
      <c r="I1272" s="11">
        <v>0.99083999999999905</v>
      </c>
      <c r="J1272" s="11">
        <v>3.7</v>
      </c>
      <c r="K1272" s="11">
        <v>0.75</v>
      </c>
      <c r="L1272" s="11">
        <v>14</v>
      </c>
      <c r="M1272" s="64">
        <v>6</v>
      </c>
    </row>
    <row r="1273" spans="1:13" x14ac:dyDescent="0.25">
      <c r="A1273" s="63">
        <v>1272</v>
      </c>
      <c r="B1273" s="11">
        <v>7.3</v>
      </c>
      <c r="C1273" s="11">
        <v>0.44</v>
      </c>
      <c r="D1273" s="11">
        <v>0.2</v>
      </c>
      <c r="E1273" s="11">
        <v>1.6</v>
      </c>
      <c r="F1273" s="11">
        <v>4.9000000000000002E-2</v>
      </c>
      <c r="G1273" s="11">
        <v>24</v>
      </c>
      <c r="H1273" s="11">
        <v>64</v>
      </c>
      <c r="I1273" s="11">
        <v>0.99350000000000005</v>
      </c>
      <c r="J1273" s="11">
        <v>3.38</v>
      </c>
      <c r="K1273" s="11">
        <v>0.56999999999999995</v>
      </c>
      <c r="L1273" s="11">
        <v>11.7</v>
      </c>
      <c r="M1273" s="64">
        <v>6</v>
      </c>
    </row>
    <row r="1274" spans="1:13" hidden="1" x14ac:dyDescent="0.25">
      <c r="A1274" s="63">
        <v>1273</v>
      </c>
      <c r="B1274" s="11">
        <v>5.9</v>
      </c>
      <c r="C1274" s="11">
        <v>0.46</v>
      </c>
      <c r="D1274" s="11">
        <v>0</v>
      </c>
      <c r="E1274" s="11">
        <v>1.9</v>
      </c>
      <c r="F1274" s="11">
        <v>7.6999999999999999E-2</v>
      </c>
      <c r="G1274" s="11">
        <v>25</v>
      </c>
      <c r="H1274" s="11">
        <v>44</v>
      </c>
      <c r="I1274" s="11">
        <v>0.99385000000000001</v>
      </c>
      <c r="J1274" s="11">
        <v>3.5</v>
      </c>
      <c r="K1274" s="11">
        <v>0.53</v>
      </c>
      <c r="L1274" s="11">
        <v>11.2</v>
      </c>
      <c r="M1274" s="64">
        <v>5</v>
      </c>
    </row>
    <row r="1275" spans="1:13" hidden="1" x14ac:dyDescent="0.25">
      <c r="A1275" s="63">
        <v>1274</v>
      </c>
      <c r="B1275" s="11">
        <v>7.5</v>
      </c>
      <c r="C1275" s="11">
        <v>0.57999999999999996</v>
      </c>
      <c r="D1275" s="11">
        <v>0.2</v>
      </c>
      <c r="E1275" s="11">
        <v>2</v>
      </c>
      <c r="F1275" s="11">
        <v>7.2999999999999995E-2</v>
      </c>
      <c r="G1275" s="11">
        <v>34</v>
      </c>
      <c r="H1275" s="11">
        <v>44</v>
      </c>
      <c r="I1275" s="11">
        <v>0.99493999999999905</v>
      </c>
      <c r="J1275" s="11">
        <v>3.1</v>
      </c>
      <c r="K1275" s="11">
        <v>0.43</v>
      </c>
      <c r="L1275" s="11">
        <v>9.3000000000000007</v>
      </c>
      <c r="M1275" s="64">
        <v>5</v>
      </c>
    </row>
    <row r="1276" spans="1:13" x14ac:dyDescent="0.25">
      <c r="A1276" s="63">
        <v>1275</v>
      </c>
      <c r="B1276" s="11">
        <v>7.8</v>
      </c>
      <c r="C1276" s="11">
        <v>0.57999999999999996</v>
      </c>
      <c r="D1276" s="11">
        <v>0.13</v>
      </c>
      <c r="E1276" s="11">
        <v>2.1</v>
      </c>
      <c r="F1276" s="11">
        <v>0.10199999999999999</v>
      </c>
      <c r="G1276" s="11">
        <v>17</v>
      </c>
      <c r="H1276" s="11">
        <v>36</v>
      </c>
      <c r="I1276" s="11">
        <v>0.99439999999999995</v>
      </c>
      <c r="J1276" s="11">
        <v>3.24</v>
      </c>
      <c r="K1276" s="11">
        <v>0.53</v>
      </c>
      <c r="L1276" s="11">
        <v>11.2</v>
      </c>
      <c r="M1276" s="64">
        <v>6</v>
      </c>
    </row>
    <row r="1277" spans="1:13" x14ac:dyDescent="0.25">
      <c r="A1277" s="63">
        <v>1276</v>
      </c>
      <c r="B1277" s="11">
        <v>8</v>
      </c>
      <c r="C1277" s="11">
        <v>0.71499999999999997</v>
      </c>
      <c r="D1277" s="11">
        <v>0.22</v>
      </c>
      <c r="E1277" s="11">
        <v>2.2999999999999998</v>
      </c>
      <c r="F1277" s="11">
        <v>7.4999999999999997E-2</v>
      </c>
      <c r="G1277" s="11">
        <v>13</v>
      </c>
      <c r="H1277" s="11">
        <v>81</v>
      </c>
      <c r="I1277" s="11">
        <v>0.99687999999999899</v>
      </c>
      <c r="J1277" s="11">
        <v>3.24</v>
      </c>
      <c r="K1277" s="11">
        <v>0.54</v>
      </c>
      <c r="L1277" s="11">
        <v>9.5</v>
      </c>
      <c r="M1277" s="64">
        <v>6</v>
      </c>
    </row>
    <row r="1278" spans="1:13" hidden="1" x14ac:dyDescent="0.25">
      <c r="A1278" s="63">
        <v>1277</v>
      </c>
      <c r="B1278" s="11">
        <v>8.5</v>
      </c>
      <c r="C1278" s="11">
        <v>0.4</v>
      </c>
      <c r="D1278" s="11">
        <v>0.4</v>
      </c>
      <c r="E1278" s="11">
        <v>6.3</v>
      </c>
      <c r="F1278" s="11">
        <v>0.05</v>
      </c>
      <c r="G1278" s="11">
        <v>3</v>
      </c>
      <c r="H1278" s="11">
        <v>10</v>
      </c>
      <c r="I1278" s="11">
        <v>0.99565999999999999</v>
      </c>
      <c r="J1278" s="11">
        <v>3.28</v>
      </c>
      <c r="K1278" s="11">
        <v>0.56000000000000005</v>
      </c>
      <c r="L1278" s="11">
        <v>12</v>
      </c>
      <c r="M1278" s="64">
        <v>4</v>
      </c>
    </row>
    <row r="1279" spans="1:13" x14ac:dyDescent="0.25">
      <c r="A1279" s="63">
        <v>1278</v>
      </c>
      <c r="B1279" s="11">
        <v>7</v>
      </c>
      <c r="C1279" s="11">
        <v>0.69</v>
      </c>
      <c r="D1279" s="11">
        <v>0</v>
      </c>
      <c r="E1279" s="11">
        <v>1.9</v>
      </c>
      <c r="F1279" s="11">
        <v>0.114</v>
      </c>
      <c r="G1279" s="11">
        <v>3</v>
      </c>
      <c r="H1279" s="11">
        <v>10</v>
      </c>
      <c r="I1279" s="11">
        <v>0.99636000000000002</v>
      </c>
      <c r="J1279" s="11">
        <v>3.35</v>
      </c>
      <c r="K1279" s="11">
        <v>0.6</v>
      </c>
      <c r="L1279" s="11">
        <v>9.6999999999999993</v>
      </c>
      <c r="M1279" s="64">
        <v>6</v>
      </c>
    </row>
    <row r="1280" spans="1:13" x14ac:dyDescent="0.25">
      <c r="A1280" s="63">
        <v>1279</v>
      </c>
      <c r="B1280" s="11">
        <v>8</v>
      </c>
      <c r="C1280" s="11">
        <v>0.71499999999999997</v>
      </c>
      <c r="D1280" s="11">
        <v>0.22</v>
      </c>
      <c r="E1280" s="11">
        <v>2.2999999999999998</v>
      </c>
      <c r="F1280" s="11">
        <v>7.4999999999999997E-2</v>
      </c>
      <c r="G1280" s="11">
        <v>13</v>
      </c>
      <c r="H1280" s="11">
        <v>81</v>
      </c>
      <c r="I1280" s="11">
        <v>0.99687999999999899</v>
      </c>
      <c r="J1280" s="11">
        <v>3.24</v>
      </c>
      <c r="K1280" s="11">
        <v>0.54</v>
      </c>
      <c r="L1280" s="11">
        <v>9.5</v>
      </c>
      <c r="M1280" s="64">
        <v>6</v>
      </c>
    </row>
    <row r="1281" spans="1:13" x14ac:dyDescent="0.25">
      <c r="A1281" s="63">
        <v>1280</v>
      </c>
      <c r="B1281" s="11">
        <v>9.8000000000000007</v>
      </c>
      <c r="C1281" s="11">
        <v>0.3</v>
      </c>
      <c r="D1281" s="11">
        <v>0.39</v>
      </c>
      <c r="E1281" s="11">
        <v>1.7</v>
      </c>
      <c r="F1281" s="11">
        <v>6.2E-2</v>
      </c>
      <c r="G1281" s="11">
        <v>3</v>
      </c>
      <c r="H1281" s="11">
        <v>9</v>
      </c>
      <c r="I1281" s="11">
        <v>0.99480000000000002</v>
      </c>
      <c r="J1281" s="11">
        <v>3.14</v>
      </c>
      <c r="K1281" s="11">
        <v>0.56999999999999995</v>
      </c>
      <c r="L1281" s="11">
        <v>11.5</v>
      </c>
      <c r="M1281" s="64">
        <v>7</v>
      </c>
    </row>
    <row r="1282" spans="1:13" x14ac:dyDescent="0.25">
      <c r="A1282" s="63">
        <v>1281</v>
      </c>
      <c r="B1282" s="11">
        <v>7.1</v>
      </c>
      <c r="C1282" s="11">
        <v>0.46</v>
      </c>
      <c r="D1282" s="11">
        <v>0.2</v>
      </c>
      <c r="E1282" s="11">
        <v>1.9</v>
      </c>
      <c r="F1282" s="11">
        <v>7.6999999999999999E-2</v>
      </c>
      <c r="G1282" s="11">
        <v>28</v>
      </c>
      <c r="H1282" s="11">
        <v>54</v>
      </c>
      <c r="I1282" s="11">
        <v>0.99560000000000004</v>
      </c>
      <c r="J1282" s="11">
        <v>3.37</v>
      </c>
      <c r="K1282" s="11">
        <v>0.64</v>
      </c>
      <c r="L1282" s="11">
        <v>10.4</v>
      </c>
      <c r="M1282" s="64">
        <v>6</v>
      </c>
    </row>
    <row r="1283" spans="1:13" x14ac:dyDescent="0.25">
      <c r="A1283" s="63">
        <v>1282</v>
      </c>
      <c r="B1283" s="11">
        <v>7.1</v>
      </c>
      <c r="C1283" s="11">
        <v>0.46</v>
      </c>
      <c r="D1283" s="11">
        <v>0.2</v>
      </c>
      <c r="E1283" s="11">
        <v>1.9</v>
      </c>
      <c r="F1283" s="11">
        <v>7.6999999999999999E-2</v>
      </c>
      <c r="G1283" s="11">
        <v>28</v>
      </c>
      <c r="H1283" s="11">
        <v>54</v>
      </c>
      <c r="I1283" s="11">
        <v>0.99560000000000004</v>
      </c>
      <c r="J1283" s="11">
        <v>3.37</v>
      </c>
      <c r="K1283" s="11">
        <v>0.64</v>
      </c>
      <c r="L1283" s="11">
        <v>10.4</v>
      </c>
      <c r="M1283" s="64">
        <v>6</v>
      </c>
    </row>
    <row r="1284" spans="1:13" x14ac:dyDescent="0.25">
      <c r="A1284" s="63">
        <v>1283</v>
      </c>
      <c r="B1284" s="11">
        <v>7.9</v>
      </c>
      <c r="C1284" s="11">
        <v>0.76500000000000001</v>
      </c>
      <c r="D1284" s="11">
        <v>0</v>
      </c>
      <c r="E1284" s="11">
        <v>2</v>
      </c>
      <c r="F1284" s="11">
        <v>8.4000000000000005E-2</v>
      </c>
      <c r="G1284" s="11">
        <v>9</v>
      </c>
      <c r="H1284" s="11">
        <v>22</v>
      </c>
      <c r="I1284" s="11">
        <v>0.99618999999999902</v>
      </c>
      <c r="J1284" s="11">
        <v>3.33</v>
      </c>
      <c r="K1284" s="11">
        <v>0.68</v>
      </c>
      <c r="L1284" s="11">
        <v>10.9</v>
      </c>
      <c r="M1284" s="64">
        <v>6</v>
      </c>
    </row>
    <row r="1285" spans="1:13" x14ac:dyDescent="0.25">
      <c r="A1285" s="63">
        <v>1284</v>
      </c>
      <c r="B1285" s="11">
        <v>8.6999999999999993</v>
      </c>
      <c r="C1285" s="11">
        <v>0.63</v>
      </c>
      <c r="D1285" s="11">
        <v>0.28000000000000003</v>
      </c>
      <c r="E1285" s="11">
        <v>2.7</v>
      </c>
      <c r="F1285" s="11">
        <v>9.6000000000000002E-2</v>
      </c>
      <c r="G1285" s="11">
        <v>17</v>
      </c>
      <c r="H1285" s="11">
        <v>69</v>
      </c>
      <c r="I1285" s="11">
        <v>0.99734</v>
      </c>
      <c r="J1285" s="11">
        <v>3.26</v>
      </c>
      <c r="K1285" s="11">
        <v>0.63</v>
      </c>
      <c r="L1285" s="11">
        <v>10.199999999999999</v>
      </c>
      <c r="M1285" s="64">
        <v>6</v>
      </c>
    </row>
    <row r="1286" spans="1:13" hidden="1" x14ac:dyDescent="0.25">
      <c r="A1286" s="63">
        <v>1285</v>
      </c>
      <c r="B1286" s="11">
        <v>7</v>
      </c>
      <c r="C1286" s="11">
        <v>0.42</v>
      </c>
      <c r="D1286" s="11">
        <v>0.19</v>
      </c>
      <c r="E1286" s="11">
        <v>2.2999999999999998</v>
      </c>
      <c r="F1286" s="11">
        <v>7.0999999999999994E-2</v>
      </c>
      <c r="G1286" s="11">
        <v>18</v>
      </c>
      <c r="H1286" s="11">
        <v>36</v>
      </c>
      <c r="I1286" s="11">
        <v>0.99475999999999998</v>
      </c>
      <c r="J1286" s="11">
        <v>3.39</v>
      </c>
      <c r="K1286" s="11">
        <v>0.56000000000000005</v>
      </c>
      <c r="L1286" s="11">
        <v>10.9</v>
      </c>
      <c r="M1286" s="64">
        <v>5</v>
      </c>
    </row>
    <row r="1287" spans="1:13" hidden="1" x14ac:dyDescent="0.25">
      <c r="A1287" s="63">
        <v>1286</v>
      </c>
      <c r="B1287" s="11">
        <v>11.3</v>
      </c>
      <c r="C1287" s="11">
        <v>0.37</v>
      </c>
      <c r="D1287" s="11">
        <v>0.5</v>
      </c>
      <c r="E1287" s="11">
        <v>1.8</v>
      </c>
      <c r="F1287" s="11">
        <v>0.09</v>
      </c>
      <c r="G1287" s="11">
        <v>20</v>
      </c>
      <c r="H1287" s="11">
        <v>47</v>
      </c>
      <c r="I1287" s="11">
        <v>0.99734</v>
      </c>
      <c r="J1287" s="11">
        <v>3.15</v>
      </c>
      <c r="K1287" s="11">
        <v>0.56999999999999995</v>
      </c>
      <c r="L1287" s="11">
        <v>10.5</v>
      </c>
      <c r="M1287" s="64">
        <v>5</v>
      </c>
    </row>
    <row r="1288" spans="1:13" x14ac:dyDescent="0.25">
      <c r="A1288" s="63">
        <v>1287</v>
      </c>
      <c r="B1288" s="11">
        <v>7.1</v>
      </c>
      <c r="C1288" s="11">
        <v>0.16</v>
      </c>
      <c r="D1288" s="11">
        <v>0.44</v>
      </c>
      <c r="E1288" s="11">
        <v>2.5</v>
      </c>
      <c r="F1288" s="11">
        <v>6.8000000000000005E-2</v>
      </c>
      <c r="G1288" s="11">
        <v>17</v>
      </c>
      <c r="H1288" s="11">
        <v>31</v>
      </c>
      <c r="I1288" s="11">
        <v>0.99327999999999905</v>
      </c>
      <c r="J1288" s="11">
        <v>3.35</v>
      </c>
      <c r="K1288" s="11">
        <v>0.54</v>
      </c>
      <c r="L1288" s="11">
        <v>12.4</v>
      </c>
      <c r="M1288" s="64">
        <v>6</v>
      </c>
    </row>
    <row r="1289" spans="1:13" hidden="1" x14ac:dyDescent="0.25">
      <c r="A1289" s="63">
        <v>1288</v>
      </c>
      <c r="B1289" s="11">
        <v>8</v>
      </c>
      <c r="C1289" s="11">
        <v>0.6</v>
      </c>
      <c r="D1289" s="11">
        <v>0.08</v>
      </c>
      <c r="E1289" s="11">
        <v>2.6</v>
      </c>
      <c r="F1289" s="11">
        <v>5.5999999999999897E-2</v>
      </c>
      <c r="G1289" s="11">
        <v>3</v>
      </c>
      <c r="H1289" s="11">
        <v>7</v>
      </c>
      <c r="I1289" s="11">
        <v>0.99285999999999996</v>
      </c>
      <c r="J1289" s="11">
        <v>3.22</v>
      </c>
      <c r="K1289" s="11">
        <v>0.37</v>
      </c>
      <c r="L1289" s="11">
        <v>13</v>
      </c>
      <c r="M1289" s="64">
        <v>5</v>
      </c>
    </row>
    <row r="1290" spans="1:13" hidden="1" x14ac:dyDescent="0.25">
      <c r="A1290" s="63">
        <v>1289</v>
      </c>
      <c r="B1290" s="11">
        <v>7</v>
      </c>
      <c r="C1290" s="11">
        <v>0.6</v>
      </c>
      <c r="D1290" s="11">
        <v>0.3</v>
      </c>
      <c r="E1290" s="11">
        <v>4.5</v>
      </c>
      <c r="F1290" s="11">
        <v>6.8000000000000005E-2</v>
      </c>
      <c r="G1290" s="11">
        <v>20</v>
      </c>
      <c r="H1290" s="11">
        <v>110</v>
      </c>
      <c r="I1290" s="11">
        <v>0.99913999999999903</v>
      </c>
      <c r="J1290" s="11">
        <v>3.3</v>
      </c>
      <c r="K1290" s="11">
        <v>1.17</v>
      </c>
      <c r="L1290" s="11">
        <v>10.199999999999999</v>
      </c>
      <c r="M1290" s="64">
        <v>5</v>
      </c>
    </row>
    <row r="1291" spans="1:13" hidden="1" x14ac:dyDescent="0.25">
      <c r="A1291" s="63">
        <v>1290</v>
      </c>
      <c r="B1291" s="11">
        <v>7</v>
      </c>
      <c r="C1291" s="11">
        <v>0.6</v>
      </c>
      <c r="D1291" s="11">
        <v>0.3</v>
      </c>
      <c r="E1291" s="11">
        <v>4.5</v>
      </c>
      <c r="F1291" s="11">
        <v>6.8000000000000005E-2</v>
      </c>
      <c r="G1291" s="11">
        <v>20</v>
      </c>
      <c r="H1291" s="11">
        <v>110</v>
      </c>
      <c r="I1291" s="11">
        <v>0.99913999999999903</v>
      </c>
      <c r="J1291" s="11">
        <v>3.3</v>
      </c>
      <c r="K1291" s="11">
        <v>1.17</v>
      </c>
      <c r="L1291" s="11">
        <v>10.199999999999999</v>
      </c>
      <c r="M1291" s="64">
        <v>5</v>
      </c>
    </row>
    <row r="1292" spans="1:13" hidden="1" x14ac:dyDescent="0.25">
      <c r="A1292" s="63">
        <v>1291</v>
      </c>
      <c r="B1292" s="11">
        <v>7.6</v>
      </c>
      <c r="C1292" s="11">
        <v>0.74</v>
      </c>
      <c r="D1292" s="11">
        <v>0</v>
      </c>
      <c r="E1292" s="11">
        <v>1.9</v>
      </c>
      <c r="F1292" s="11">
        <v>0.1</v>
      </c>
      <c r="G1292" s="11">
        <v>6</v>
      </c>
      <c r="H1292" s="11">
        <v>12</v>
      </c>
      <c r="I1292" s="11">
        <v>0.99521000000000004</v>
      </c>
      <c r="J1292" s="11">
        <v>3.36</v>
      </c>
      <c r="K1292" s="11">
        <v>0.59</v>
      </c>
      <c r="L1292" s="11">
        <v>11</v>
      </c>
      <c r="M1292" s="64">
        <v>5</v>
      </c>
    </row>
    <row r="1293" spans="1:13" x14ac:dyDescent="0.25">
      <c r="A1293" s="63">
        <v>1292</v>
      </c>
      <c r="B1293" s="11">
        <v>8.1999999999999993</v>
      </c>
      <c r="C1293" s="11">
        <v>0.63500000000000001</v>
      </c>
      <c r="D1293" s="11">
        <v>0.1</v>
      </c>
      <c r="E1293" s="11">
        <v>2.1</v>
      </c>
      <c r="F1293" s="11">
        <v>7.2999999999999995E-2</v>
      </c>
      <c r="G1293" s="11">
        <v>25</v>
      </c>
      <c r="H1293" s="11">
        <v>60</v>
      </c>
      <c r="I1293" s="11">
        <v>0.99637999999999904</v>
      </c>
      <c r="J1293" s="11">
        <v>3.29</v>
      </c>
      <c r="K1293" s="11">
        <v>0.75</v>
      </c>
      <c r="L1293" s="11">
        <v>10.9</v>
      </c>
      <c r="M1293" s="64">
        <v>6</v>
      </c>
    </row>
    <row r="1294" spans="1:13" x14ac:dyDescent="0.25">
      <c r="A1294" s="63">
        <v>1293</v>
      </c>
      <c r="B1294" s="11">
        <v>5.9</v>
      </c>
      <c r="C1294" s="11">
        <v>0.39500000000000002</v>
      </c>
      <c r="D1294" s="11">
        <v>0.13</v>
      </c>
      <c r="E1294" s="11">
        <v>2.4</v>
      </c>
      <c r="F1294" s="11">
        <v>5.5999999999999897E-2</v>
      </c>
      <c r="G1294" s="11">
        <v>14</v>
      </c>
      <c r="H1294" s="11">
        <v>28</v>
      </c>
      <c r="I1294" s="11">
        <v>0.99361999999999995</v>
      </c>
      <c r="J1294" s="11">
        <v>3.62</v>
      </c>
      <c r="K1294" s="11">
        <v>0.67</v>
      </c>
      <c r="L1294" s="11">
        <v>12.4</v>
      </c>
      <c r="M1294" s="64">
        <v>6</v>
      </c>
    </row>
    <row r="1295" spans="1:13" hidden="1" x14ac:dyDescent="0.25">
      <c r="A1295" s="63">
        <v>1294</v>
      </c>
      <c r="B1295" s="11">
        <v>7.5</v>
      </c>
      <c r="C1295" s="11">
        <v>0.755</v>
      </c>
      <c r="D1295" s="11">
        <v>0</v>
      </c>
      <c r="E1295" s="11">
        <v>1.9</v>
      </c>
      <c r="F1295" s="11">
        <v>8.4000000000000005E-2</v>
      </c>
      <c r="G1295" s="11">
        <v>6</v>
      </c>
      <c r="H1295" s="11">
        <v>12</v>
      </c>
      <c r="I1295" s="11">
        <v>0.99672000000000005</v>
      </c>
      <c r="J1295" s="11">
        <v>3.34</v>
      </c>
      <c r="K1295" s="11">
        <v>0.49</v>
      </c>
      <c r="L1295" s="11">
        <v>9.6999999999999993</v>
      </c>
      <c r="M1295" s="64">
        <v>4</v>
      </c>
    </row>
    <row r="1296" spans="1:13" x14ac:dyDescent="0.25">
      <c r="A1296" s="63">
        <v>1295</v>
      </c>
      <c r="B1296" s="11">
        <v>8.1999999999999993</v>
      </c>
      <c r="C1296" s="11">
        <v>0.63500000000000001</v>
      </c>
      <c r="D1296" s="11">
        <v>0.1</v>
      </c>
      <c r="E1296" s="11">
        <v>2.1</v>
      </c>
      <c r="F1296" s="11">
        <v>7.2999999999999995E-2</v>
      </c>
      <c r="G1296" s="11">
        <v>25</v>
      </c>
      <c r="H1296" s="11">
        <v>60</v>
      </c>
      <c r="I1296" s="11">
        <v>0.99637999999999904</v>
      </c>
      <c r="J1296" s="11">
        <v>3.29</v>
      </c>
      <c r="K1296" s="11">
        <v>0.75</v>
      </c>
      <c r="L1296" s="11">
        <v>10.9</v>
      </c>
      <c r="M1296" s="64">
        <v>6</v>
      </c>
    </row>
    <row r="1297" spans="1:13" hidden="1" x14ac:dyDescent="0.25">
      <c r="A1297" s="63">
        <v>1296</v>
      </c>
      <c r="B1297" s="11">
        <v>6.6</v>
      </c>
      <c r="C1297" s="11">
        <v>0.63</v>
      </c>
      <c r="D1297" s="11">
        <v>0</v>
      </c>
      <c r="E1297" s="11">
        <v>4.3</v>
      </c>
      <c r="F1297" s="11">
        <v>9.2999999999999999E-2</v>
      </c>
      <c r="G1297" s="11">
        <v>51</v>
      </c>
      <c r="H1297" s="11">
        <v>77.5</v>
      </c>
      <c r="I1297" s="11">
        <v>0.99557999999999902</v>
      </c>
      <c r="J1297" s="11">
        <v>3.2</v>
      </c>
      <c r="K1297" s="11">
        <v>0.45</v>
      </c>
      <c r="L1297" s="11">
        <v>9.5</v>
      </c>
      <c r="M1297" s="64">
        <v>5</v>
      </c>
    </row>
    <row r="1298" spans="1:13" hidden="1" x14ac:dyDescent="0.25">
      <c r="A1298" s="63">
        <v>1297</v>
      </c>
      <c r="B1298" s="11">
        <v>6.6</v>
      </c>
      <c r="C1298" s="11">
        <v>0.63</v>
      </c>
      <c r="D1298" s="11">
        <v>0</v>
      </c>
      <c r="E1298" s="11">
        <v>4.3</v>
      </c>
      <c r="F1298" s="11">
        <v>9.2999999999999999E-2</v>
      </c>
      <c r="G1298" s="11">
        <v>51</v>
      </c>
      <c r="H1298" s="11">
        <v>77.5</v>
      </c>
      <c r="I1298" s="11">
        <v>0.99557999999999902</v>
      </c>
      <c r="J1298" s="11">
        <v>3.2</v>
      </c>
      <c r="K1298" s="11">
        <v>0.45</v>
      </c>
      <c r="L1298" s="11">
        <v>9.5</v>
      </c>
      <c r="M1298" s="64">
        <v>5</v>
      </c>
    </row>
    <row r="1299" spans="1:13" x14ac:dyDescent="0.25">
      <c r="A1299" s="63">
        <v>1298</v>
      </c>
      <c r="B1299" s="11">
        <v>7.2</v>
      </c>
      <c r="C1299" s="11">
        <v>0.53</v>
      </c>
      <c r="D1299" s="11">
        <v>0.14000000000000001</v>
      </c>
      <c r="E1299" s="11">
        <v>2.1</v>
      </c>
      <c r="F1299" s="11">
        <v>6.4000000000000001E-2</v>
      </c>
      <c r="G1299" s="11">
        <v>15</v>
      </c>
      <c r="H1299" s="11">
        <v>29</v>
      </c>
      <c r="I1299" s="11">
        <v>0.99322999999999995</v>
      </c>
      <c r="J1299" s="11">
        <v>3.35</v>
      </c>
      <c r="K1299" s="11">
        <v>0.61</v>
      </c>
      <c r="L1299" s="11">
        <v>12.1</v>
      </c>
      <c r="M1299" s="64">
        <v>6</v>
      </c>
    </row>
    <row r="1300" spans="1:13" x14ac:dyDescent="0.25">
      <c r="A1300" s="63">
        <v>1299</v>
      </c>
      <c r="B1300" s="11">
        <v>5.7</v>
      </c>
      <c r="C1300" s="11">
        <v>0.6</v>
      </c>
      <c r="D1300" s="11">
        <v>0</v>
      </c>
      <c r="E1300" s="11">
        <v>1.4</v>
      </c>
      <c r="F1300" s="11">
        <v>6.3E-2</v>
      </c>
      <c r="G1300" s="11">
        <v>11</v>
      </c>
      <c r="H1300" s="11">
        <v>18</v>
      </c>
      <c r="I1300" s="11">
        <v>0.99190999999999996</v>
      </c>
      <c r="J1300" s="11">
        <v>3.45</v>
      </c>
      <c r="K1300" s="11">
        <v>0.56000000000000005</v>
      </c>
      <c r="L1300" s="11">
        <v>12.2</v>
      </c>
      <c r="M1300" s="64">
        <v>6</v>
      </c>
    </row>
    <row r="1301" spans="1:13" hidden="1" x14ac:dyDescent="0.25">
      <c r="A1301" s="63">
        <v>1300</v>
      </c>
      <c r="B1301" s="11">
        <v>7.6</v>
      </c>
      <c r="C1301" s="11">
        <v>1.58</v>
      </c>
      <c r="D1301" s="11">
        <v>0</v>
      </c>
      <c r="E1301" s="11">
        <v>2.1</v>
      </c>
      <c r="F1301" s="11">
        <v>0.13699999999999901</v>
      </c>
      <c r="G1301" s="11">
        <v>5</v>
      </c>
      <c r="H1301" s="11">
        <v>9</v>
      </c>
      <c r="I1301" s="11">
        <v>0.99475999999999998</v>
      </c>
      <c r="J1301" s="11">
        <v>3.5</v>
      </c>
      <c r="K1301" s="11">
        <v>0.4</v>
      </c>
      <c r="L1301" s="11">
        <v>10.9</v>
      </c>
      <c r="M1301" s="64">
        <v>3</v>
      </c>
    </row>
    <row r="1302" spans="1:13" x14ac:dyDescent="0.25">
      <c r="A1302" s="63">
        <v>1301</v>
      </c>
      <c r="B1302" s="11">
        <v>5.2</v>
      </c>
      <c r="C1302" s="11">
        <v>0.64500000000000002</v>
      </c>
      <c r="D1302" s="11">
        <v>0</v>
      </c>
      <c r="E1302" s="11">
        <v>2.15</v>
      </c>
      <c r="F1302" s="11">
        <v>0.08</v>
      </c>
      <c r="G1302" s="11">
        <v>15</v>
      </c>
      <c r="H1302" s="11">
        <v>28</v>
      </c>
      <c r="I1302" s="11">
        <v>0.99443999999999999</v>
      </c>
      <c r="J1302" s="11">
        <v>3.78</v>
      </c>
      <c r="K1302" s="11">
        <v>0.61</v>
      </c>
      <c r="L1302" s="11">
        <v>12.5</v>
      </c>
      <c r="M1302" s="64">
        <v>6</v>
      </c>
    </row>
    <row r="1303" spans="1:13" x14ac:dyDescent="0.25">
      <c r="A1303" s="63">
        <v>1302</v>
      </c>
      <c r="B1303" s="11">
        <v>6.7</v>
      </c>
      <c r="C1303" s="11">
        <v>0.86</v>
      </c>
      <c r="D1303" s="11">
        <v>7.0000000000000007E-2</v>
      </c>
      <c r="E1303" s="11">
        <v>2</v>
      </c>
      <c r="F1303" s="11">
        <v>0.1</v>
      </c>
      <c r="G1303" s="11">
        <v>20</v>
      </c>
      <c r="H1303" s="11">
        <v>57</v>
      </c>
      <c r="I1303" s="11">
        <v>0.99597999999999998</v>
      </c>
      <c r="J1303" s="11">
        <v>3.6</v>
      </c>
      <c r="K1303" s="11">
        <v>0.74</v>
      </c>
      <c r="L1303" s="11">
        <v>11.7</v>
      </c>
      <c r="M1303" s="64">
        <v>6</v>
      </c>
    </row>
    <row r="1304" spans="1:13" x14ac:dyDescent="0.25">
      <c r="A1304" s="63">
        <v>1303</v>
      </c>
      <c r="B1304" s="11">
        <v>9.1</v>
      </c>
      <c r="C1304" s="11">
        <v>0.37</v>
      </c>
      <c r="D1304" s="11">
        <v>0.32</v>
      </c>
      <c r="E1304" s="11">
        <v>2.1</v>
      </c>
      <c r="F1304" s="11">
        <v>6.4000000000000001E-2</v>
      </c>
      <c r="G1304" s="11">
        <v>4</v>
      </c>
      <c r="H1304" s="11">
        <v>15</v>
      </c>
      <c r="I1304" s="11">
        <v>0.99575999999999998</v>
      </c>
      <c r="J1304" s="11">
        <v>3.3</v>
      </c>
      <c r="K1304" s="11">
        <v>0.8</v>
      </c>
      <c r="L1304" s="11">
        <v>11.2</v>
      </c>
      <c r="M1304" s="64">
        <v>6</v>
      </c>
    </row>
    <row r="1305" spans="1:13" hidden="1" x14ac:dyDescent="0.25">
      <c r="A1305" s="63">
        <v>1304</v>
      </c>
      <c r="B1305" s="11">
        <v>8</v>
      </c>
      <c r="C1305" s="11">
        <v>0.28000000000000003</v>
      </c>
      <c r="D1305" s="11">
        <v>0.44</v>
      </c>
      <c r="E1305" s="11">
        <v>1.8</v>
      </c>
      <c r="F1305" s="11">
        <v>8.1000000000000003E-2</v>
      </c>
      <c r="G1305" s="11">
        <v>28</v>
      </c>
      <c r="H1305" s="11">
        <v>68</v>
      </c>
      <c r="I1305" s="11">
        <v>0.99500999999999995</v>
      </c>
      <c r="J1305" s="11">
        <v>3.36</v>
      </c>
      <c r="K1305" s="11">
        <v>0.66</v>
      </c>
      <c r="L1305" s="11">
        <v>11.2</v>
      </c>
      <c r="M1305" s="64">
        <v>5</v>
      </c>
    </row>
    <row r="1306" spans="1:13" hidden="1" x14ac:dyDescent="0.25">
      <c r="A1306" s="63">
        <v>1305</v>
      </c>
      <c r="B1306" s="11">
        <v>7.6</v>
      </c>
      <c r="C1306" s="11">
        <v>0.79</v>
      </c>
      <c r="D1306" s="11">
        <v>0.21</v>
      </c>
      <c r="E1306" s="11">
        <v>2.2999999999999998</v>
      </c>
      <c r="F1306" s="11">
        <v>8.6999999999999994E-2</v>
      </c>
      <c r="G1306" s="11">
        <v>21</v>
      </c>
      <c r="H1306" s="11">
        <v>68</v>
      </c>
      <c r="I1306" s="11">
        <v>0.99550000000000005</v>
      </c>
      <c r="J1306" s="11">
        <v>3.12</v>
      </c>
      <c r="K1306" s="11">
        <v>0.44</v>
      </c>
      <c r="L1306" s="11">
        <v>9.1999999999999993</v>
      </c>
      <c r="M1306" s="64">
        <v>5</v>
      </c>
    </row>
    <row r="1307" spans="1:13" hidden="1" x14ac:dyDescent="0.25">
      <c r="A1307" s="63">
        <v>1306</v>
      </c>
      <c r="B1307" s="11">
        <v>7.5</v>
      </c>
      <c r="C1307" s="11">
        <v>0.61</v>
      </c>
      <c r="D1307" s="11">
        <v>0.26</v>
      </c>
      <c r="E1307" s="11">
        <v>1.9</v>
      </c>
      <c r="F1307" s="11">
        <v>7.2999999999999995E-2</v>
      </c>
      <c r="G1307" s="11">
        <v>24</v>
      </c>
      <c r="H1307" s="11">
        <v>88</v>
      </c>
      <c r="I1307" s="11">
        <v>0.99612000000000001</v>
      </c>
      <c r="J1307" s="11">
        <v>3.3</v>
      </c>
      <c r="K1307" s="11">
        <v>0.53</v>
      </c>
      <c r="L1307" s="11">
        <v>9.8000000000000007</v>
      </c>
      <c r="M1307" s="64">
        <v>5</v>
      </c>
    </row>
    <row r="1308" spans="1:13" hidden="1" x14ac:dyDescent="0.25">
      <c r="A1308" s="63">
        <v>1307</v>
      </c>
      <c r="B1308" s="11">
        <v>9.6999999999999993</v>
      </c>
      <c r="C1308" s="11">
        <v>0.69</v>
      </c>
      <c r="D1308" s="11">
        <v>0.32</v>
      </c>
      <c r="E1308" s="11">
        <v>2.5</v>
      </c>
      <c r="F1308" s="11">
        <v>8.7999999999999995E-2</v>
      </c>
      <c r="G1308" s="11">
        <v>22</v>
      </c>
      <c r="H1308" s="11">
        <v>91</v>
      </c>
      <c r="I1308" s="11">
        <v>0.99790000000000001</v>
      </c>
      <c r="J1308" s="11">
        <v>3.29</v>
      </c>
      <c r="K1308" s="11">
        <v>0.62</v>
      </c>
      <c r="L1308" s="11">
        <v>10.1</v>
      </c>
      <c r="M1308" s="64">
        <v>5</v>
      </c>
    </row>
    <row r="1309" spans="1:13" hidden="1" x14ac:dyDescent="0.25">
      <c r="A1309" s="63">
        <v>1308</v>
      </c>
      <c r="B1309" s="11">
        <v>6.8</v>
      </c>
      <c r="C1309" s="11">
        <v>0.68</v>
      </c>
      <c r="D1309" s="11">
        <v>0.09</v>
      </c>
      <c r="E1309" s="11">
        <v>3.9</v>
      </c>
      <c r="F1309" s="11">
        <v>6.8000000000000005E-2</v>
      </c>
      <c r="G1309" s="11">
        <v>15</v>
      </c>
      <c r="H1309" s="11">
        <v>29</v>
      </c>
      <c r="I1309" s="11">
        <v>0.99524000000000001</v>
      </c>
      <c r="J1309" s="11">
        <v>3.41</v>
      </c>
      <c r="K1309" s="11">
        <v>0.52</v>
      </c>
      <c r="L1309" s="11">
        <v>11.1</v>
      </c>
      <c r="M1309" s="64">
        <v>4</v>
      </c>
    </row>
    <row r="1310" spans="1:13" hidden="1" x14ac:dyDescent="0.25">
      <c r="A1310" s="63">
        <v>1309</v>
      </c>
      <c r="B1310" s="11">
        <v>9.6999999999999993</v>
      </c>
      <c r="C1310" s="11">
        <v>0.69</v>
      </c>
      <c r="D1310" s="11">
        <v>0.32</v>
      </c>
      <c r="E1310" s="11">
        <v>2.5</v>
      </c>
      <c r="F1310" s="11">
        <v>8.7999999999999995E-2</v>
      </c>
      <c r="G1310" s="11">
        <v>22</v>
      </c>
      <c r="H1310" s="11">
        <v>91</v>
      </c>
      <c r="I1310" s="11">
        <v>0.99790000000000001</v>
      </c>
      <c r="J1310" s="11">
        <v>3.29</v>
      </c>
      <c r="K1310" s="11">
        <v>0.62</v>
      </c>
      <c r="L1310" s="11">
        <v>10.1</v>
      </c>
      <c r="M1310" s="64">
        <v>5</v>
      </c>
    </row>
    <row r="1311" spans="1:13" hidden="1" x14ac:dyDescent="0.25">
      <c r="A1311" s="63">
        <v>1310</v>
      </c>
      <c r="B1311" s="11">
        <v>7</v>
      </c>
      <c r="C1311" s="11">
        <v>0.62</v>
      </c>
      <c r="D1311" s="11">
        <v>0.1</v>
      </c>
      <c r="E1311" s="11">
        <v>1.4</v>
      </c>
      <c r="F1311" s="11">
        <v>7.0999999999999994E-2</v>
      </c>
      <c r="G1311" s="11">
        <v>27</v>
      </c>
      <c r="H1311" s="11">
        <v>63</v>
      </c>
      <c r="I1311" s="11">
        <v>0.996</v>
      </c>
      <c r="J1311" s="11">
        <v>3.28</v>
      </c>
      <c r="K1311" s="11">
        <v>0.61</v>
      </c>
      <c r="L1311" s="11">
        <v>9.1999999999999993</v>
      </c>
      <c r="M1311" s="64">
        <v>5</v>
      </c>
    </row>
    <row r="1312" spans="1:13" hidden="1" x14ac:dyDescent="0.25">
      <c r="A1312" s="63">
        <v>1311</v>
      </c>
      <c r="B1312" s="11">
        <v>7.5</v>
      </c>
      <c r="C1312" s="11">
        <v>0.61</v>
      </c>
      <c r="D1312" s="11">
        <v>0.26</v>
      </c>
      <c r="E1312" s="11">
        <v>1.9</v>
      </c>
      <c r="F1312" s="11">
        <v>7.2999999999999995E-2</v>
      </c>
      <c r="G1312" s="11">
        <v>24</v>
      </c>
      <c r="H1312" s="11">
        <v>88</v>
      </c>
      <c r="I1312" s="11">
        <v>0.99612000000000001</v>
      </c>
      <c r="J1312" s="11">
        <v>3.3</v>
      </c>
      <c r="K1312" s="11">
        <v>0.53</v>
      </c>
      <c r="L1312" s="11">
        <v>9.8000000000000007</v>
      </c>
      <c r="M1312" s="64">
        <v>5</v>
      </c>
    </row>
    <row r="1313" spans="1:13" x14ac:dyDescent="0.25">
      <c r="A1313" s="63">
        <v>1312</v>
      </c>
      <c r="B1313" s="11">
        <v>6.5</v>
      </c>
      <c r="C1313" s="11">
        <v>0.51</v>
      </c>
      <c r="D1313" s="11">
        <v>0.15</v>
      </c>
      <c r="E1313" s="11">
        <v>3</v>
      </c>
      <c r="F1313" s="11">
        <v>6.4000000000000001E-2</v>
      </c>
      <c r="G1313" s="11">
        <v>12</v>
      </c>
      <c r="H1313" s="11">
        <v>27</v>
      </c>
      <c r="I1313" s="11">
        <v>0.9929</v>
      </c>
      <c r="J1313" s="11">
        <v>3.33</v>
      </c>
      <c r="K1313" s="11">
        <v>0.59</v>
      </c>
      <c r="L1313" s="11">
        <v>12.8</v>
      </c>
      <c r="M1313" s="64">
        <v>6</v>
      </c>
    </row>
    <row r="1314" spans="1:13" hidden="1" x14ac:dyDescent="0.25">
      <c r="A1314" s="63">
        <v>1313</v>
      </c>
      <c r="B1314" s="11">
        <v>8</v>
      </c>
      <c r="C1314" s="11">
        <v>1.18</v>
      </c>
      <c r="D1314" s="11">
        <v>0.21</v>
      </c>
      <c r="E1314" s="11">
        <v>1.9</v>
      </c>
      <c r="F1314" s="11">
        <v>8.3000000000000004E-2</v>
      </c>
      <c r="G1314" s="11">
        <v>14</v>
      </c>
      <c r="H1314" s="11">
        <v>41</v>
      </c>
      <c r="I1314" s="11">
        <v>0.99531999999999998</v>
      </c>
      <c r="J1314" s="11">
        <v>3.34</v>
      </c>
      <c r="K1314" s="11">
        <v>0.47</v>
      </c>
      <c r="L1314" s="11">
        <v>10.5</v>
      </c>
      <c r="M1314" s="64">
        <v>5</v>
      </c>
    </row>
    <row r="1315" spans="1:13" x14ac:dyDescent="0.25">
      <c r="A1315" s="63">
        <v>1314</v>
      </c>
      <c r="B1315" s="11">
        <v>7</v>
      </c>
      <c r="C1315" s="11">
        <v>0.36</v>
      </c>
      <c r="D1315" s="11">
        <v>0.21</v>
      </c>
      <c r="E1315" s="11">
        <v>2.2999999999999998</v>
      </c>
      <c r="F1315" s="11">
        <v>8.5999999999999993E-2</v>
      </c>
      <c r="G1315" s="11">
        <v>20</v>
      </c>
      <c r="H1315" s="11">
        <v>65</v>
      </c>
      <c r="I1315" s="11">
        <v>0.99557999999999902</v>
      </c>
      <c r="J1315" s="11">
        <v>3.4</v>
      </c>
      <c r="K1315" s="11">
        <v>0.54</v>
      </c>
      <c r="L1315" s="11">
        <v>10.1</v>
      </c>
      <c r="M1315" s="64">
        <v>6</v>
      </c>
    </row>
    <row r="1316" spans="1:13" x14ac:dyDescent="0.25">
      <c r="A1316" s="63">
        <v>1315</v>
      </c>
      <c r="B1316" s="11">
        <v>7</v>
      </c>
      <c r="C1316" s="11">
        <v>0.36</v>
      </c>
      <c r="D1316" s="11">
        <v>0.21</v>
      </c>
      <c r="E1316" s="11">
        <v>2.4</v>
      </c>
      <c r="F1316" s="11">
        <v>8.5999999999999993E-2</v>
      </c>
      <c r="G1316" s="11">
        <v>24</v>
      </c>
      <c r="H1316" s="11">
        <v>69</v>
      </c>
      <c r="I1316" s="11">
        <v>0.99556</v>
      </c>
      <c r="J1316" s="11">
        <v>3.4</v>
      </c>
      <c r="K1316" s="11">
        <v>0.53</v>
      </c>
      <c r="L1316" s="11">
        <v>10.1</v>
      </c>
      <c r="M1316" s="64">
        <v>6</v>
      </c>
    </row>
    <row r="1317" spans="1:13" x14ac:dyDescent="0.25">
      <c r="A1317" s="63">
        <v>1316</v>
      </c>
      <c r="B1317" s="11">
        <v>7.5</v>
      </c>
      <c r="C1317" s="11">
        <v>0.63</v>
      </c>
      <c r="D1317" s="11">
        <v>0.27</v>
      </c>
      <c r="E1317" s="11">
        <v>2</v>
      </c>
      <c r="F1317" s="11">
        <v>8.3000000000000004E-2</v>
      </c>
      <c r="G1317" s="11">
        <v>17</v>
      </c>
      <c r="H1317" s="11">
        <v>91</v>
      </c>
      <c r="I1317" s="11">
        <v>0.99616000000000005</v>
      </c>
      <c r="J1317" s="11">
        <v>3.26</v>
      </c>
      <c r="K1317" s="11">
        <v>0.57999999999999996</v>
      </c>
      <c r="L1317" s="11">
        <v>9.8000000000000007</v>
      </c>
      <c r="M1317" s="64">
        <v>6</v>
      </c>
    </row>
    <row r="1318" spans="1:13" x14ac:dyDescent="0.25">
      <c r="A1318" s="63">
        <v>1317</v>
      </c>
      <c r="B1318" s="11">
        <v>5.4</v>
      </c>
      <c r="C1318" s="11">
        <v>0.74</v>
      </c>
      <c r="D1318" s="11">
        <v>0</v>
      </c>
      <c r="E1318" s="11">
        <v>1.2</v>
      </c>
      <c r="F1318" s="11">
        <v>4.0999999999999898E-2</v>
      </c>
      <c r="G1318" s="11">
        <v>16</v>
      </c>
      <c r="H1318" s="11">
        <v>46</v>
      </c>
      <c r="I1318" s="11">
        <v>0.99257999999999902</v>
      </c>
      <c r="J1318" s="11">
        <v>4.01</v>
      </c>
      <c r="K1318" s="11">
        <v>0.59</v>
      </c>
      <c r="L1318" s="11">
        <v>12.5</v>
      </c>
      <c r="M1318" s="64">
        <v>6</v>
      </c>
    </row>
    <row r="1319" spans="1:13" x14ac:dyDescent="0.25">
      <c r="A1319" s="63">
        <v>1318</v>
      </c>
      <c r="B1319" s="11">
        <v>9.9</v>
      </c>
      <c r="C1319" s="11">
        <v>0.44</v>
      </c>
      <c r="D1319" s="11">
        <v>0.46</v>
      </c>
      <c r="E1319" s="11">
        <v>2.2000000000000002</v>
      </c>
      <c r="F1319" s="11">
        <v>9.0999999999999998E-2</v>
      </c>
      <c r="G1319" s="11">
        <v>10</v>
      </c>
      <c r="H1319" s="11">
        <v>41</v>
      </c>
      <c r="I1319" s="11">
        <v>0.99637999999999904</v>
      </c>
      <c r="J1319" s="11">
        <v>3.18</v>
      </c>
      <c r="K1319" s="11">
        <v>0.69</v>
      </c>
      <c r="L1319" s="11">
        <v>11.9</v>
      </c>
      <c r="M1319" s="64">
        <v>6</v>
      </c>
    </row>
    <row r="1320" spans="1:13" x14ac:dyDescent="0.25">
      <c r="A1320" s="63">
        <v>1319</v>
      </c>
      <c r="B1320" s="11">
        <v>7.5</v>
      </c>
      <c r="C1320" s="11">
        <v>0.63</v>
      </c>
      <c r="D1320" s="11">
        <v>0.27</v>
      </c>
      <c r="E1320" s="11">
        <v>2</v>
      </c>
      <c r="F1320" s="11">
        <v>8.3000000000000004E-2</v>
      </c>
      <c r="G1320" s="11">
        <v>17</v>
      </c>
      <c r="H1320" s="11">
        <v>91</v>
      </c>
      <c r="I1320" s="11">
        <v>0.99616000000000005</v>
      </c>
      <c r="J1320" s="11">
        <v>3.26</v>
      </c>
      <c r="K1320" s="11">
        <v>0.57999999999999996</v>
      </c>
      <c r="L1320" s="11">
        <v>9.8000000000000007</v>
      </c>
      <c r="M1320" s="64">
        <v>6</v>
      </c>
    </row>
    <row r="1321" spans="1:13" x14ac:dyDescent="0.25">
      <c r="A1321" s="63">
        <v>1320</v>
      </c>
      <c r="B1321" s="11">
        <v>9.1</v>
      </c>
      <c r="C1321" s="11">
        <v>0.76</v>
      </c>
      <c r="D1321" s="11">
        <v>0.68</v>
      </c>
      <c r="E1321" s="11">
        <v>1.7</v>
      </c>
      <c r="F1321" s="11">
        <v>0.41399999999999998</v>
      </c>
      <c r="G1321" s="11">
        <v>18</v>
      </c>
      <c r="H1321" s="11">
        <v>64</v>
      </c>
      <c r="I1321" s="11">
        <v>0.99651999999999996</v>
      </c>
      <c r="J1321" s="11">
        <v>2.9</v>
      </c>
      <c r="K1321" s="11">
        <v>1.33</v>
      </c>
      <c r="L1321" s="11">
        <v>9.1</v>
      </c>
      <c r="M1321" s="64">
        <v>6</v>
      </c>
    </row>
    <row r="1322" spans="1:13" hidden="1" x14ac:dyDescent="0.25">
      <c r="A1322" s="63">
        <v>1321</v>
      </c>
      <c r="B1322" s="11">
        <v>9.6999999999999993</v>
      </c>
      <c r="C1322" s="11">
        <v>0.66</v>
      </c>
      <c r="D1322" s="11">
        <v>0.34</v>
      </c>
      <c r="E1322" s="11">
        <v>2.6</v>
      </c>
      <c r="F1322" s="11">
        <v>9.4E-2</v>
      </c>
      <c r="G1322" s="11">
        <v>12</v>
      </c>
      <c r="H1322" s="11">
        <v>88</v>
      </c>
      <c r="I1322" s="11">
        <v>0.99795999999999996</v>
      </c>
      <c r="J1322" s="11">
        <v>3.26</v>
      </c>
      <c r="K1322" s="11">
        <v>0.66</v>
      </c>
      <c r="L1322" s="11">
        <v>10.1</v>
      </c>
      <c r="M1322" s="64">
        <v>5</v>
      </c>
    </row>
    <row r="1323" spans="1:13" x14ac:dyDescent="0.25">
      <c r="A1323" s="63">
        <v>1322</v>
      </c>
      <c r="B1323" s="11">
        <v>5</v>
      </c>
      <c r="C1323" s="11">
        <v>0.74</v>
      </c>
      <c r="D1323" s="11">
        <v>0</v>
      </c>
      <c r="E1323" s="11">
        <v>1.2</v>
      </c>
      <c r="F1323" s="11">
        <v>4.0999999999999898E-2</v>
      </c>
      <c r="G1323" s="11">
        <v>16</v>
      </c>
      <c r="H1323" s="11">
        <v>46</v>
      </c>
      <c r="I1323" s="11">
        <v>0.99257999999999902</v>
      </c>
      <c r="J1323" s="11">
        <v>4.01</v>
      </c>
      <c r="K1323" s="11">
        <v>0.59</v>
      </c>
      <c r="L1323" s="11">
        <v>12.5</v>
      </c>
      <c r="M1323" s="64">
        <v>6</v>
      </c>
    </row>
    <row r="1324" spans="1:13" hidden="1" x14ac:dyDescent="0.25">
      <c r="A1324" s="63">
        <v>1323</v>
      </c>
      <c r="B1324" s="11">
        <v>9.1</v>
      </c>
      <c r="C1324" s="11">
        <v>0.34</v>
      </c>
      <c r="D1324" s="11">
        <v>0.42</v>
      </c>
      <c r="E1324" s="11">
        <v>1.8</v>
      </c>
      <c r="F1324" s="11">
        <v>5.7999999999999899E-2</v>
      </c>
      <c r="G1324" s="11">
        <v>9</v>
      </c>
      <c r="H1324" s="11">
        <v>18</v>
      </c>
      <c r="I1324" s="11">
        <v>0.99392000000000003</v>
      </c>
      <c r="J1324" s="11">
        <v>3.18</v>
      </c>
      <c r="K1324" s="11">
        <v>0.55000000000000004</v>
      </c>
      <c r="L1324" s="11">
        <v>11.4</v>
      </c>
      <c r="M1324" s="64">
        <v>5</v>
      </c>
    </row>
    <row r="1325" spans="1:13" x14ac:dyDescent="0.25">
      <c r="A1325" s="63">
        <v>1324</v>
      </c>
      <c r="B1325" s="11">
        <v>9.1</v>
      </c>
      <c r="C1325" s="11">
        <v>0.36</v>
      </c>
      <c r="D1325" s="11">
        <v>0.39</v>
      </c>
      <c r="E1325" s="11">
        <v>1.8</v>
      </c>
      <c r="F1325" s="11">
        <v>0.06</v>
      </c>
      <c r="G1325" s="11">
        <v>21</v>
      </c>
      <c r="H1325" s="11">
        <v>55</v>
      </c>
      <c r="I1325" s="11">
        <v>0.99495</v>
      </c>
      <c r="J1325" s="11">
        <v>3.18</v>
      </c>
      <c r="K1325" s="11">
        <v>0.82</v>
      </c>
      <c r="L1325" s="11">
        <v>11</v>
      </c>
      <c r="M1325" s="64">
        <v>7</v>
      </c>
    </row>
    <row r="1326" spans="1:13" x14ac:dyDescent="0.25">
      <c r="A1326" s="63">
        <v>1325</v>
      </c>
      <c r="B1326" s="11">
        <v>6.7</v>
      </c>
      <c r="C1326" s="11">
        <v>0.46</v>
      </c>
      <c r="D1326" s="11">
        <v>0.24</v>
      </c>
      <c r="E1326" s="11">
        <v>1.7</v>
      </c>
      <c r="F1326" s="11">
        <v>7.6999999999999999E-2</v>
      </c>
      <c r="G1326" s="11">
        <v>18</v>
      </c>
      <c r="H1326" s="11">
        <v>34</v>
      </c>
      <c r="I1326" s="11">
        <v>0.99480000000000002</v>
      </c>
      <c r="J1326" s="11">
        <v>3.39</v>
      </c>
      <c r="K1326" s="11">
        <v>0.6</v>
      </c>
      <c r="L1326" s="11">
        <v>10.6</v>
      </c>
      <c r="M1326" s="64">
        <v>6</v>
      </c>
    </row>
    <row r="1327" spans="1:13" x14ac:dyDescent="0.25">
      <c r="A1327" s="63">
        <v>1326</v>
      </c>
      <c r="B1327" s="11">
        <v>6.7</v>
      </c>
      <c r="C1327" s="11">
        <v>0.46</v>
      </c>
      <c r="D1327" s="11">
        <v>0.24</v>
      </c>
      <c r="E1327" s="11">
        <v>1.7</v>
      </c>
      <c r="F1327" s="11">
        <v>7.6999999999999999E-2</v>
      </c>
      <c r="G1327" s="11">
        <v>18</v>
      </c>
      <c r="H1327" s="11">
        <v>34</v>
      </c>
      <c r="I1327" s="11">
        <v>0.99480000000000002</v>
      </c>
      <c r="J1327" s="11">
        <v>3.39</v>
      </c>
      <c r="K1327" s="11">
        <v>0.6</v>
      </c>
      <c r="L1327" s="11">
        <v>10.6</v>
      </c>
      <c r="M1327" s="64">
        <v>6</v>
      </c>
    </row>
    <row r="1328" spans="1:13" x14ac:dyDescent="0.25">
      <c r="A1328" s="63">
        <v>1327</v>
      </c>
      <c r="B1328" s="11">
        <v>6.7</v>
      </c>
      <c r="C1328" s="11">
        <v>0.46</v>
      </c>
      <c r="D1328" s="11">
        <v>0.24</v>
      </c>
      <c r="E1328" s="11">
        <v>1.7</v>
      </c>
      <c r="F1328" s="11">
        <v>7.6999999999999999E-2</v>
      </c>
      <c r="G1328" s="11">
        <v>18</v>
      </c>
      <c r="H1328" s="11">
        <v>34</v>
      </c>
      <c r="I1328" s="11">
        <v>0.99480000000000002</v>
      </c>
      <c r="J1328" s="11">
        <v>3.39</v>
      </c>
      <c r="K1328" s="11">
        <v>0.6</v>
      </c>
      <c r="L1328" s="11">
        <v>10.6</v>
      </c>
      <c r="M1328" s="64">
        <v>6</v>
      </c>
    </row>
    <row r="1329" spans="1:13" x14ac:dyDescent="0.25">
      <c r="A1329" s="63">
        <v>1328</v>
      </c>
      <c r="B1329" s="11">
        <v>6.7</v>
      </c>
      <c r="C1329" s="11">
        <v>0.46</v>
      </c>
      <c r="D1329" s="11">
        <v>0.24</v>
      </c>
      <c r="E1329" s="11">
        <v>1.7</v>
      </c>
      <c r="F1329" s="11">
        <v>7.6999999999999999E-2</v>
      </c>
      <c r="G1329" s="11">
        <v>18</v>
      </c>
      <c r="H1329" s="11">
        <v>34</v>
      </c>
      <c r="I1329" s="11">
        <v>0.99480000000000002</v>
      </c>
      <c r="J1329" s="11">
        <v>3.39</v>
      </c>
      <c r="K1329" s="11">
        <v>0.6</v>
      </c>
      <c r="L1329" s="11">
        <v>10.6</v>
      </c>
      <c r="M1329" s="64">
        <v>6</v>
      </c>
    </row>
    <row r="1330" spans="1:13" hidden="1" x14ac:dyDescent="0.25">
      <c r="A1330" s="63">
        <v>1329</v>
      </c>
      <c r="B1330" s="11">
        <v>6.5</v>
      </c>
      <c r="C1330" s="11">
        <v>0.52</v>
      </c>
      <c r="D1330" s="11">
        <v>0.11</v>
      </c>
      <c r="E1330" s="11">
        <v>1.8</v>
      </c>
      <c r="F1330" s="11">
        <v>7.2999999999999995E-2</v>
      </c>
      <c r="G1330" s="11">
        <v>13</v>
      </c>
      <c r="H1330" s="11">
        <v>38</v>
      </c>
      <c r="I1330" s="11">
        <v>0.99550000000000005</v>
      </c>
      <c r="J1330" s="11">
        <v>3.34</v>
      </c>
      <c r="K1330" s="11">
        <v>0.52</v>
      </c>
      <c r="L1330" s="11">
        <v>9.3000000000000007</v>
      </c>
      <c r="M1330" s="64">
        <v>5</v>
      </c>
    </row>
    <row r="1331" spans="1:13" x14ac:dyDescent="0.25">
      <c r="A1331" s="63">
        <v>1330</v>
      </c>
      <c r="B1331" s="11">
        <v>7.4</v>
      </c>
      <c r="C1331" s="11">
        <v>0.6</v>
      </c>
      <c r="D1331" s="11">
        <v>0.26</v>
      </c>
      <c r="E1331" s="11">
        <v>2.1</v>
      </c>
      <c r="F1331" s="11">
        <v>8.3000000000000004E-2</v>
      </c>
      <c r="G1331" s="11">
        <v>17</v>
      </c>
      <c r="H1331" s="11">
        <v>91</v>
      </c>
      <c r="I1331" s="11">
        <v>0.99616000000000005</v>
      </c>
      <c r="J1331" s="11">
        <v>3.29</v>
      </c>
      <c r="K1331" s="11">
        <v>0.56000000000000005</v>
      </c>
      <c r="L1331" s="11">
        <v>9.8000000000000007</v>
      </c>
      <c r="M1331" s="64">
        <v>6</v>
      </c>
    </row>
    <row r="1332" spans="1:13" x14ac:dyDescent="0.25">
      <c r="A1332" s="63">
        <v>1331</v>
      </c>
      <c r="B1332" s="11">
        <v>7.4</v>
      </c>
      <c r="C1332" s="11">
        <v>0.6</v>
      </c>
      <c r="D1332" s="11">
        <v>0.26</v>
      </c>
      <c r="E1332" s="11">
        <v>2.1</v>
      </c>
      <c r="F1332" s="11">
        <v>8.3000000000000004E-2</v>
      </c>
      <c r="G1332" s="11">
        <v>17</v>
      </c>
      <c r="H1332" s="11">
        <v>91</v>
      </c>
      <c r="I1332" s="11">
        <v>0.99616000000000005</v>
      </c>
      <c r="J1332" s="11">
        <v>3.29</v>
      </c>
      <c r="K1332" s="11">
        <v>0.56000000000000005</v>
      </c>
      <c r="L1332" s="11">
        <v>9.8000000000000007</v>
      </c>
      <c r="M1332" s="64">
        <v>6</v>
      </c>
    </row>
    <row r="1333" spans="1:13" hidden="1" x14ac:dyDescent="0.25">
      <c r="A1333" s="63">
        <v>1332</v>
      </c>
      <c r="B1333" s="11">
        <v>7.8</v>
      </c>
      <c r="C1333" s="11">
        <v>0.87</v>
      </c>
      <c r="D1333" s="11">
        <v>0.26</v>
      </c>
      <c r="E1333" s="11">
        <v>3.8</v>
      </c>
      <c r="F1333" s="11">
        <v>0.107</v>
      </c>
      <c r="G1333" s="11">
        <v>31</v>
      </c>
      <c r="H1333" s="11">
        <v>67</v>
      </c>
      <c r="I1333" s="11">
        <v>0.99667999999999901</v>
      </c>
      <c r="J1333" s="11">
        <v>3.26</v>
      </c>
      <c r="K1333" s="11">
        <v>0.46</v>
      </c>
      <c r="L1333" s="11">
        <v>9.1999999999999993</v>
      </c>
      <c r="M1333" s="64">
        <v>5</v>
      </c>
    </row>
    <row r="1334" spans="1:13" x14ac:dyDescent="0.25">
      <c r="A1334" s="63">
        <v>1333</v>
      </c>
      <c r="B1334" s="11">
        <v>8.4</v>
      </c>
      <c r="C1334" s="11">
        <v>0.39</v>
      </c>
      <c r="D1334" s="11">
        <v>0.1</v>
      </c>
      <c r="E1334" s="11">
        <v>1.7</v>
      </c>
      <c r="F1334" s="11">
        <v>7.4999999999999997E-2</v>
      </c>
      <c r="G1334" s="11">
        <v>6</v>
      </c>
      <c r="H1334" s="11">
        <v>25</v>
      </c>
      <c r="I1334" s="11">
        <v>0.99580999999999997</v>
      </c>
      <c r="J1334" s="11">
        <v>3.09</v>
      </c>
      <c r="K1334" s="11">
        <v>0.43</v>
      </c>
      <c r="L1334" s="11">
        <v>9.6999999999999993</v>
      </c>
      <c r="M1334" s="64">
        <v>6</v>
      </c>
    </row>
    <row r="1335" spans="1:13" hidden="1" x14ac:dyDescent="0.25">
      <c r="A1335" s="63">
        <v>1334</v>
      </c>
      <c r="B1335" s="11">
        <v>9.1</v>
      </c>
      <c r="C1335" s="11">
        <v>0.77500000000000002</v>
      </c>
      <c r="D1335" s="11">
        <v>0.22</v>
      </c>
      <c r="E1335" s="11">
        <v>2.2000000000000002</v>
      </c>
      <c r="F1335" s="11">
        <v>7.9000000000000001E-2</v>
      </c>
      <c r="G1335" s="11">
        <v>12</v>
      </c>
      <c r="H1335" s="11">
        <v>48</v>
      </c>
      <c r="I1335" s="11">
        <v>0.99760000000000004</v>
      </c>
      <c r="J1335" s="11">
        <v>3.18</v>
      </c>
      <c r="K1335" s="11">
        <v>0.51</v>
      </c>
      <c r="L1335" s="11">
        <v>9.6</v>
      </c>
      <c r="M1335" s="64">
        <v>5</v>
      </c>
    </row>
    <row r="1336" spans="1:13" hidden="1" x14ac:dyDescent="0.25">
      <c r="A1336" s="63">
        <v>1335</v>
      </c>
      <c r="B1336" s="11">
        <v>7.2</v>
      </c>
      <c r="C1336" s="11">
        <v>0.83499999999999996</v>
      </c>
      <c r="D1336" s="11">
        <v>0</v>
      </c>
      <c r="E1336" s="11">
        <v>2</v>
      </c>
      <c r="F1336" s="11">
        <v>0.16600000000000001</v>
      </c>
      <c r="G1336" s="11">
        <v>4</v>
      </c>
      <c r="H1336" s="11">
        <v>11</v>
      </c>
      <c r="I1336" s="11">
        <v>0.99607999999999997</v>
      </c>
      <c r="J1336" s="11">
        <v>3.39</v>
      </c>
      <c r="K1336" s="11">
        <v>0.52</v>
      </c>
      <c r="L1336" s="11">
        <v>10</v>
      </c>
      <c r="M1336" s="64">
        <v>5</v>
      </c>
    </row>
    <row r="1337" spans="1:13" x14ac:dyDescent="0.25">
      <c r="A1337" s="63">
        <v>1336</v>
      </c>
      <c r="B1337" s="11">
        <v>6.6</v>
      </c>
      <c r="C1337" s="11">
        <v>0.57999999999999996</v>
      </c>
      <c r="D1337" s="11">
        <v>0.02</v>
      </c>
      <c r="E1337" s="11">
        <v>2.4</v>
      </c>
      <c r="F1337" s="11">
        <v>6.9000000000000006E-2</v>
      </c>
      <c r="G1337" s="11">
        <v>19</v>
      </c>
      <c r="H1337" s="11">
        <v>40</v>
      </c>
      <c r="I1337" s="11">
        <v>0.99387000000000003</v>
      </c>
      <c r="J1337" s="11">
        <v>3.38</v>
      </c>
      <c r="K1337" s="11">
        <v>0.66</v>
      </c>
      <c r="L1337" s="11">
        <v>12.6</v>
      </c>
      <c r="M1337" s="64">
        <v>6</v>
      </c>
    </row>
    <row r="1338" spans="1:13" hidden="1" x14ac:dyDescent="0.25">
      <c r="A1338" s="63">
        <v>1337</v>
      </c>
      <c r="B1338" s="11">
        <v>6</v>
      </c>
      <c r="C1338" s="11">
        <v>0.5</v>
      </c>
      <c r="D1338" s="11">
        <v>0</v>
      </c>
      <c r="E1338" s="11">
        <v>1.4</v>
      </c>
      <c r="F1338" s="11">
        <v>5.7000000000000002E-2</v>
      </c>
      <c r="G1338" s="11">
        <v>15</v>
      </c>
      <c r="H1338" s="11">
        <v>26</v>
      </c>
      <c r="I1338" s="11">
        <v>0.99447999999999903</v>
      </c>
      <c r="J1338" s="11">
        <v>3.36</v>
      </c>
      <c r="K1338" s="11">
        <v>0.45</v>
      </c>
      <c r="L1338" s="11">
        <v>9.5</v>
      </c>
      <c r="M1338" s="64">
        <v>5</v>
      </c>
    </row>
    <row r="1339" spans="1:13" hidden="1" x14ac:dyDescent="0.25">
      <c r="A1339" s="63">
        <v>1338</v>
      </c>
      <c r="B1339" s="11">
        <v>6</v>
      </c>
      <c r="C1339" s="11">
        <v>0.5</v>
      </c>
      <c r="D1339" s="11">
        <v>0</v>
      </c>
      <c r="E1339" s="11">
        <v>1.4</v>
      </c>
      <c r="F1339" s="11">
        <v>5.7000000000000002E-2</v>
      </c>
      <c r="G1339" s="11">
        <v>15</v>
      </c>
      <c r="H1339" s="11">
        <v>26</v>
      </c>
      <c r="I1339" s="11">
        <v>0.99447999999999903</v>
      </c>
      <c r="J1339" s="11">
        <v>3.36</v>
      </c>
      <c r="K1339" s="11">
        <v>0.45</v>
      </c>
      <c r="L1339" s="11">
        <v>9.5</v>
      </c>
      <c r="M1339" s="64">
        <v>5</v>
      </c>
    </row>
    <row r="1340" spans="1:13" hidden="1" x14ac:dyDescent="0.25">
      <c r="A1340" s="63">
        <v>1339</v>
      </c>
      <c r="B1340" s="11">
        <v>6</v>
      </c>
      <c r="C1340" s="11">
        <v>0.5</v>
      </c>
      <c r="D1340" s="11">
        <v>0</v>
      </c>
      <c r="E1340" s="11">
        <v>1.4</v>
      </c>
      <c r="F1340" s="11">
        <v>5.7000000000000002E-2</v>
      </c>
      <c r="G1340" s="11">
        <v>15</v>
      </c>
      <c r="H1340" s="11">
        <v>26</v>
      </c>
      <c r="I1340" s="11">
        <v>0.99447999999999903</v>
      </c>
      <c r="J1340" s="11">
        <v>3.36</v>
      </c>
      <c r="K1340" s="11">
        <v>0.45</v>
      </c>
      <c r="L1340" s="11">
        <v>9.5</v>
      </c>
      <c r="M1340" s="64">
        <v>5</v>
      </c>
    </row>
    <row r="1341" spans="1:13" x14ac:dyDescent="0.25">
      <c r="A1341" s="63">
        <v>1340</v>
      </c>
      <c r="B1341" s="11">
        <v>7.5</v>
      </c>
      <c r="C1341" s="11">
        <v>0.51</v>
      </c>
      <c r="D1341" s="11">
        <v>0.02</v>
      </c>
      <c r="E1341" s="11">
        <v>1.7</v>
      </c>
      <c r="F1341" s="11">
        <v>8.4000000000000005E-2</v>
      </c>
      <c r="G1341" s="11">
        <v>13</v>
      </c>
      <c r="H1341" s="11">
        <v>31</v>
      </c>
      <c r="I1341" s="11">
        <v>0.99537999999999904</v>
      </c>
      <c r="J1341" s="11">
        <v>3.36</v>
      </c>
      <c r="K1341" s="11">
        <v>0.54</v>
      </c>
      <c r="L1341" s="11">
        <v>10.5</v>
      </c>
      <c r="M1341" s="64">
        <v>6</v>
      </c>
    </row>
    <row r="1342" spans="1:13" x14ac:dyDescent="0.25">
      <c r="A1342" s="63">
        <v>1341</v>
      </c>
      <c r="B1342" s="11">
        <v>7.5</v>
      </c>
      <c r="C1342" s="11">
        <v>0.51</v>
      </c>
      <c r="D1342" s="11">
        <v>0.02</v>
      </c>
      <c r="E1342" s="11">
        <v>1.7</v>
      </c>
      <c r="F1342" s="11">
        <v>8.4000000000000005E-2</v>
      </c>
      <c r="G1342" s="11">
        <v>13</v>
      </c>
      <c r="H1342" s="11">
        <v>31</v>
      </c>
      <c r="I1342" s="11">
        <v>0.99537999999999904</v>
      </c>
      <c r="J1342" s="11">
        <v>3.36</v>
      </c>
      <c r="K1342" s="11">
        <v>0.54</v>
      </c>
      <c r="L1342" s="11">
        <v>10.5</v>
      </c>
      <c r="M1342" s="64">
        <v>6</v>
      </c>
    </row>
    <row r="1343" spans="1:13" x14ac:dyDescent="0.25">
      <c r="A1343" s="63">
        <v>1342</v>
      </c>
      <c r="B1343" s="11">
        <v>7.5</v>
      </c>
      <c r="C1343" s="11">
        <v>0.51</v>
      </c>
      <c r="D1343" s="11">
        <v>0.02</v>
      </c>
      <c r="E1343" s="11">
        <v>1.7</v>
      </c>
      <c r="F1343" s="11">
        <v>8.4000000000000005E-2</v>
      </c>
      <c r="G1343" s="11">
        <v>13</v>
      </c>
      <c r="H1343" s="11">
        <v>31</v>
      </c>
      <c r="I1343" s="11">
        <v>0.99537999999999904</v>
      </c>
      <c r="J1343" s="11">
        <v>3.36</v>
      </c>
      <c r="K1343" s="11">
        <v>0.54</v>
      </c>
      <c r="L1343" s="11">
        <v>10.5</v>
      </c>
      <c r="M1343" s="64">
        <v>6</v>
      </c>
    </row>
    <row r="1344" spans="1:13" x14ac:dyDescent="0.25">
      <c r="A1344" s="63">
        <v>1343</v>
      </c>
      <c r="B1344" s="11">
        <v>7.6</v>
      </c>
      <c r="C1344" s="11">
        <v>0.54</v>
      </c>
      <c r="D1344" s="11">
        <v>0.02</v>
      </c>
      <c r="E1344" s="11">
        <v>1.7</v>
      </c>
      <c r="F1344" s="11">
        <v>8.5000000000000006E-2</v>
      </c>
      <c r="G1344" s="11">
        <v>17</v>
      </c>
      <c r="H1344" s="11">
        <v>31</v>
      </c>
      <c r="I1344" s="11">
        <v>0.99588999999999905</v>
      </c>
      <c r="J1344" s="11">
        <v>3.37</v>
      </c>
      <c r="K1344" s="11">
        <v>0.51</v>
      </c>
      <c r="L1344" s="11">
        <v>10.4</v>
      </c>
      <c r="M1344" s="64">
        <v>6</v>
      </c>
    </row>
    <row r="1345" spans="1:13" x14ac:dyDescent="0.25">
      <c r="A1345" s="63">
        <v>1344</v>
      </c>
      <c r="B1345" s="11">
        <v>7.5</v>
      </c>
      <c r="C1345" s="11">
        <v>0.51</v>
      </c>
      <c r="D1345" s="11">
        <v>0.02</v>
      </c>
      <c r="E1345" s="11">
        <v>1.7</v>
      </c>
      <c r="F1345" s="11">
        <v>8.4000000000000005E-2</v>
      </c>
      <c r="G1345" s="11">
        <v>13</v>
      </c>
      <c r="H1345" s="11">
        <v>31</v>
      </c>
      <c r="I1345" s="11">
        <v>0.99537999999999904</v>
      </c>
      <c r="J1345" s="11">
        <v>3.36</v>
      </c>
      <c r="K1345" s="11">
        <v>0.54</v>
      </c>
      <c r="L1345" s="11">
        <v>10.5</v>
      </c>
      <c r="M1345" s="64">
        <v>6</v>
      </c>
    </row>
    <row r="1346" spans="1:13" hidden="1" x14ac:dyDescent="0.25">
      <c r="A1346" s="63">
        <v>1345</v>
      </c>
      <c r="B1346" s="11">
        <v>11.5</v>
      </c>
      <c r="C1346" s="11">
        <v>0.42</v>
      </c>
      <c r="D1346" s="11">
        <v>0.48</v>
      </c>
      <c r="E1346" s="11">
        <v>2.6</v>
      </c>
      <c r="F1346" s="11">
        <v>7.6999999999999999E-2</v>
      </c>
      <c r="G1346" s="11">
        <v>8</v>
      </c>
      <c r="H1346" s="11">
        <v>20</v>
      </c>
      <c r="I1346" s="11">
        <v>0.99851999999999996</v>
      </c>
      <c r="J1346" s="11">
        <v>3.09</v>
      </c>
      <c r="K1346" s="11">
        <v>0.53</v>
      </c>
      <c r="L1346" s="11">
        <v>11</v>
      </c>
      <c r="M1346" s="64">
        <v>5</v>
      </c>
    </row>
    <row r="1347" spans="1:13" x14ac:dyDescent="0.25">
      <c r="A1347" s="63">
        <v>1346</v>
      </c>
      <c r="B1347" s="11">
        <v>8.1999999999999993</v>
      </c>
      <c r="C1347" s="11">
        <v>0.44</v>
      </c>
      <c r="D1347" s="11">
        <v>0.24</v>
      </c>
      <c r="E1347" s="11">
        <v>2.2999999999999998</v>
      </c>
      <c r="F1347" s="11">
        <v>6.3E-2</v>
      </c>
      <c r="G1347" s="11">
        <v>10</v>
      </c>
      <c r="H1347" s="11">
        <v>28</v>
      </c>
      <c r="I1347" s="11">
        <v>0.99612999999999996</v>
      </c>
      <c r="J1347" s="11">
        <v>3.25</v>
      </c>
      <c r="K1347" s="11">
        <v>0.53</v>
      </c>
      <c r="L1347" s="11">
        <v>10.199999999999999</v>
      </c>
      <c r="M1347" s="64">
        <v>6</v>
      </c>
    </row>
    <row r="1348" spans="1:13" hidden="1" x14ac:dyDescent="0.25">
      <c r="A1348" s="63">
        <v>1347</v>
      </c>
      <c r="B1348" s="11">
        <v>6.1</v>
      </c>
      <c r="C1348" s="11">
        <v>0.59</v>
      </c>
      <c r="D1348" s="11">
        <v>0.01</v>
      </c>
      <c r="E1348" s="11">
        <v>2.1</v>
      </c>
      <c r="F1348" s="11">
        <v>5.5999999999999897E-2</v>
      </c>
      <c r="G1348" s="11">
        <v>5</v>
      </c>
      <c r="H1348" s="11">
        <v>13</v>
      </c>
      <c r="I1348" s="11">
        <v>0.99472000000000005</v>
      </c>
      <c r="J1348" s="11">
        <v>3.52</v>
      </c>
      <c r="K1348" s="11">
        <v>0.56000000000000005</v>
      </c>
      <c r="L1348" s="11">
        <v>11.4</v>
      </c>
      <c r="M1348" s="64">
        <v>5</v>
      </c>
    </row>
    <row r="1349" spans="1:13" hidden="1" x14ac:dyDescent="0.25">
      <c r="A1349" s="63">
        <v>1348</v>
      </c>
      <c r="B1349" s="11">
        <v>7.2</v>
      </c>
      <c r="C1349" s="11">
        <v>0.65500000000000003</v>
      </c>
      <c r="D1349" s="11">
        <v>0.03</v>
      </c>
      <c r="E1349" s="11">
        <v>1.8</v>
      </c>
      <c r="F1349" s="11">
        <v>7.8E-2</v>
      </c>
      <c r="G1349" s="11">
        <v>7</v>
      </c>
      <c r="H1349" s="11">
        <v>12</v>
      </c>
      <c r="I1349" s="11">
        <v>0.99587000000000003</v>
      </c>
      <c r="J1349" s="11">
        <v>3.34</v>
      </c>
      <c r="K1349" s="11">
        <v>0.39</v>
      </c>
      <c r="L1349" s="11">
        <v>9.5</v>
      </c>
      <c r="M1349" s="64">
        <v>5</v>
      </c>
    </row>
    <row r="1350" spans="1:13" hidden="1" x14ac:dyDescent="0.25">
      <c r="A1350" s="63">
        <v>1349</v>
      </c>
      <c r="B1350" s="11">
        <v>7.2</v>
      </c>
      <c r="C1350" s="11">
        <v>0.65500000000000003</v>
      </c>
      <c r="D1350" s="11">
        <v>0.03</v>
      </c>
      <c r="E1350" s="11">
        <v>1.8</v>
      </c>
      <c r="F1350" s="11">
        <v>7.8E-2</v>
      </c>
      <c r="G1350" s="11">
        <v>7</v>
      </c>
      <c r="H1350" s="11">
        <v>12</v>
      </c>
      <c r="I1350" s="11">
        <v>0.99587000000000003</v>
      </c>
      <c r="J1350" s="11">
        <v>3.34</v>
      </c>
      <c r="K1350" s="11">
        <v>0.39</v>
      </c>
      <c r="L1350" s="11">
        <v>9.5</v>
      </c>
      <c r="M1350" s="64">
        <v>5</v>
      </c>
    </row>
    <row r="1351" spans="1:13" hidden="1" x14ac:dyDescent="0.25">
      <c r="A1351" s="63">
        <v>1350</v>
      </c>
      <c r="B1351" s="11">
        <v>6.9</v>
      </c>
      <c r="C1351" s="11">
        <v>0.56999999999999995</v>
      </c>
      <c r="D1351" s="11">
        <v>0</v>
      </c>
      <c r="E1351" s="11">
        <v>2.8</v>
      </c>
      <c r="F1351" s="11">
        <v>8.1000000000000003E-2</v>
      </c>
      <c r="G1351" s="11">
        <v>21</v>
      </c>
      <c r="H1351" s="11">
        <v>41</v>
      </c>
      <c r="I1351" s="11">
        <v>0.99517999999999995</v>
      </c>
      <c r="J1351" s="11">
        <v>3.41</v>
      </c>
      <c r="K1351" s="11">
        <v>0.52</v>
      </c>
      <c r="L1351" s="11">
        <v>10.8</v>
      </c>
      <c r="M1351" s="64">
        <v>5</v>
      </c>
    </row>
    <row r="1352" spans="1:13" hidden="1" x14ac:dyDescent="0.25">
      <c r="A1352" s="63">
        <v>1351</v>
      </c>
      <c r="B1352" s="11">
        <v>9</v>
      </c>
      <c r="C1352" s="11">
        <v>0.6</v>
      </c>
      <c r="D1352" s="11">
        <v>0.28999999999999998</v>
      </c>
      <c r="E1352" s="11">
        <v>2</v>
      </c>
      <c r="F1352" s="11">
        <v>6.9000000000000006E-2</v>
      </c>
      <c r="G1352" s="11">
        <v>32</v>
      </c>
      <c r="H1352" s="11">
        <v>73</v>
      </c>
      <c r="I1352" s="11">
        <v>0.99653999999999998</v>
      </c>
      <c r="J1352" s="11">
        <v>3.34</v>
      </c>
      <c r="K1352" s="11">
        <v>0.56999999999999995</v>
      </c>
      <c r="L1352" s="11">
        <v>10</v>
      </c>
      <c r="M1352" s="64">
        <v>5</v>
      </c>
    </row>
    <row r="1353" spans="1:13" x14ac:dyDescent="0.25">
      <c r="A1353" s="63">
        <v>1352</v>
      </c>
      <c r="B1353" s="11">
        <v>7.2</v>
      </c>
      <c r="C1353" s="11">
        <v>0.62</v>
      </c>
      <c r="D1353" s="11">
        <v>0.01</v>
      </c>
      <c r="E1353" s="11">
        <v>2.2999999999999998</v>
      </c>
      <c r="F1353" s="11">
        <v>6.5000000000000002E-2</v>
      </c>
      <c r="G1353" s="11">
        <v>8</v>
      </c>
      <c r="H1353" s="11">
        <v>46</v>
      </c>
      <c r="I1353" s="11">
        <v>0.99331999999999998</v>
      </c>
      <c r="J1353" s="11">
        <v>3.32</v>
      </c>
      <c r="K1353" s="11">
        <v>0.51</v>
      </c>
      <c r="L1353" s="11">
        <v>11.8</v>
      </c>
      <c r="M1353" s="64">
        <v>6</v>
      </c>
    </row>
    <row r="1354" spans="1:13" hidden="1" x14ac:dyDescent="0.25">
      <c r="A1354" s="63">
        <v>1353</v>
      </c>
      <c r="B1354" s="11">
        <v>7.6</v>
      </c>
      <c r="C1354" s="11">
        <v>0.64500000000000002</v>
      </c>
      <c r="D1354" s="11">
        <v>0.03</v>
      </c>
      <c r="E1354" s="11">
        <v>1.9</v>
      </c>
      <c r="F1354" s="11">
        <v>8.5999999999999993E-2</v>
      </c>
      <c r="G1354" s="11">
        <v>14</v>
      </c>
      <c r="H1354" s="11">
        <v>57</v>
      </c>
      <c r="I1354" s="11">
        <v>0.99690000000000001</v>
      </c>
      <c r="J1354" s="11">
        <v>3.37</v>
      </c>
      <c r="K1354" s="11">
        <v>0.46</v>
      </c>
      <c r="L1354" s="11">
        <v>10.3</v>
      </c>
      <c r="M1354" s="64">
        <v>5</v>
      </c>
    </row>
    <row r="1355" spans="1:13" hidden="1" x14ac:dyDescent="0.25">
      <c r="A1355" s="63">
        <v>1354</v>
      </c>
      <c r="B1355" s="11">
        <v>7.6</v>
      </c>
      <c r="C1355" s="11">
        <v>0.64500000000000002</v>
      </c>
      <c r="D1355" s="11">
        <v>0.03</v>
      </c>
      <c r="E1355" s="11">
        <v>1.9</v>
      </c>
      <c r="F1355" s="11">
        <v>8.5999999999999993E-2</v>
      </c>
      <c r="G1355" s="11">
        <v>14</v>
      </c>
      <c r="H1355" s="11">
        <v>57</v>
      </c>
      <c r="I1355" s="11">
        <v>0.99690000000000001</v>
      </c>
      <c r="J1355" s="11">
        <v>3.37</v>
      </c>
      <c r="K1355" s="11">
        <v>0.46</v>
      </c>
      <c r="L1355" s="11">
        <v>10.3</v>
      </c>
      <c r="M1355" s="64">
        <v>5</v>
      </c>
    </row>
    <row r="1356" spans="1:13" hidden="1" x14ac:dyDescent="0.25">
      <c r="A1356" s="63">
        <v>1355</v>
      </c>
      <c r="B1356" s="11">
        <v>7.2</v>
      </c>
      <c r="C1356" s="11">
        <v>0.57999999999999996</v>
      </c>
      <c r="D1356" s="11">
        <v>0.03</v>
      </c>
      <c r="E1356" s="11">
        <v>2.2999999999999998</v>
      </c>
      <c r="F1356" s="11">
        <v>7.6999999999999999E-2</v>
      </c>
      <c r="G1356" s="11">
        <v>7</v>
      </c>
      <c r="H1356" s="11">
        <v>28</v>
      </c>
      <c r="I1356" s="11">
        <v>0.99567999999999901</v>
      </c>
      <c r="J1356" s="11">
        <v>3.35</v>
      </c>
      <c r="K1356" s="11">
        <v>0.52</v>
      </c>
      <c r="L1356" s="11">
        <v>10</v>
      </c>
      <c r="M1356" s="64">
        <v>5</v>
      </c>
    </row>
    <row r="1357" spans="1:13" hidden="1" x14ac:dyDescent="0.25">
      <c r="A1357" s="63">
        <v>1356</v>
      </c>
      <c r="B1357" s="11">
        <v>6.1</v>
      </c>
      <c r="C1357" s="11">
        <v>0.32</v>
      </c>
      <c r="D1357" s="11">
        <v>0.25</v>
      </c>
      <c r="E1357" s="11">
        <v>1.8</v>
      </c>
      <c r="F1357" s="11">
        <v>8.5999999999999993E-2</v>
      </c>
      <c r="G1357" s="11">
        <v>5</v>
      </c>
      <c r="H1357" s="11">
        <v>32</v>
      </c>
      <c r="I1357" s="11">
        <v>0.99463999999999997</v>
      </c>
      <c r="J1357" s="11">
        <v>3.36</v>
      </c>
      <c r="K1357" s="11">
        <v>0.44</v>
      </c>
      <c r="L1357" s="11">
        <v>10.1</v>
      </c>
      <c r="M1357" s="64">
        <v>5</v>
      </c>
    </row>
    <row r="1358" spans="1:13" hidden="1" x14ac:dyDescent="0.25">
      <c r="A1358" s="63">
        <v>1357</v>
      </c>
      <c r="B1358" s="11">
        <v>6.1</v>
      </c>
      <c r="C1358" s="11">
        <v>0.34</v>
      </c>
      <c r="D1358" s="11">
        <v>0.25</v>
      </c>
      <c r="E1358" s="11">
        <v>1.8</v>
      </c>
      <c r="F1358" s="11">
        <v>8.4000000000000005E-2</v>
      </c>
      <c r="G1358" s="11">
        <v>4</v>
      </c>
      <c r="H1358" s="11">
        <v>28</v>
      </c>
      <c r="I1358" s="11">
        <v>0.99463999999999997</v>
      </c>
      <c r="J1358" s="11">
        <v>3.36</v>
      </c>
      <c r="K1358" s="11">
        <v>0.44</v>
      </c>
      <c r="L1358" s="11">
        <v>10.1</v>
      </c>
      <c r="M1358" s="64">
        <v>5</v>
      </c>
    </row>
    <row r="1359" spans="1:13" x14ac:dyDescent="0.25">
      <c r="A1359" s="63">
        <v>1358</v>
      </c>
      <c r="B1359" s="11">
        <v>7.3</v>
      </c>
      <c r="C1359" s="11">
        <v>0.43</v>
      </c>
      <c r="D1359" s="11">
        <v>0.24</v>
      </c>
      <c r="E1359" s="11">
        <v>2.5</v>
      </c>
      <c r="F1359" s="11">
        <v>7.8E-2</v>
      </c>
      <c r="G1359" s="11">
        <v>27</v>
      </c>
      <c r="H1359" s="11">
        <v>67</v>
      </c>
      <c r="I1359" s="11">
        <v>0.99647999999999903</v>
      </c>
      <c r="J1359" s="11">
        <v>3.6</v>
      </c>
      <c r="K1359" s="11">
        <v>0.59</v>
      </c>
      <c r="L1359" s="11">
        <v>11.1</v>
      </c>
      <c r="M1359" s="64">
        <v>6</v>
      </c>
    </row>
    <row r="1360" spans="1:13" hidden="1" x14ac:dyDescent="0.25">
      <c r="A1360" s="63">
        <v>1359</v>
      </c>
      <c r="B1360" s="11">
        <v>7.4</v>
      </c>
      <c r="C1360" s="11">
        <v>0.64</v>
      </c>
      <c r="D1360" s="11">
        <v>0.17</v>
      </c>
      <c r="E1360" s="11">
        <v>5.4</v>
      </c>
      <c r="F1360" s="11">
        <v>0.16800000000000001</v>
      </c>
      <c r="G1360" s="11">
        <v>52</v>
      </c>
      <c r="H1360" s="11">
        <v>98</v>
      </c>
      <c r="I1360" s="11">
        <v>0.99736000000000002</v>
      </c>
      <c r="J1360" s="11">
        <v>3.28</v>
      </c>
      <c r="K1360" s="11">
        <v>0.5</v>
      </c>
      <c r="L1360" s="11">
        <v>9.5</v>
      </c>
      <c r="M1360" s="64">
        <v>5</v>
      </c>
    </row>
    <row r="1361" spans="1:13" x14ac:dyDescent="0.25">
      <c r="A1361" s="63">
        <v>1360</v>
      </c>
      <c r="B1361" s="11">
        <v>11.6</v>
      </c>
      <c r="C1361" s="11">
        <v>0.47499999999999998</v>
      </c>
      <c r="D1361" s="11">
        <v>0.4</v>
      </c>
      <c r="E1361" s="11">
        <v>1.4</v>
      </c>
      <c r="F1361" s="11">
        <v>9.0999999999999998E-2</v>
      </c>
      <c r="G1361" s="11">
        <v>6</v>
      </c>
      <c r="H1361" s="11">
        <v>28</v>
      </c>
      <c r="I1361" s="11">
        <v>0.99703999999999904</v>
      </c>
      <c r="J1361" s="11">
        <v>3.07</v>
      </c>
      <c r="K1361" s="11">
        <v>0.65</v>
      </c>
      <c r="L1361" s="11">
        <v>10.033333333333299</v>
      </c>
      <c r="M1361" s="64">
        <v>6</v>
      </c>
    </row>
    <row r="1362" spans="1:13" hidden="1" x14ac:dyDescent="0.25">
      <c r="A1362" s="63">
        <v>1361</v>
      </c>
      <c r="B1362" s="11">
        <v>9.1999999999999993</v>
      </c>
      <c r="C1362" s="11">
        <v>0.54</v>
      </c>
      <c r="D1362" s="11">
        <v>0.31</v>
      </c>
      <c r="E1362" s="11">
        <v>2.2999999999999998</v>
      </c>
      <c r="F1362" s="11">
        <v>0.111999999999999</v>
      </c>
      <c r="G1362" s="11">
        <v>11</v>
      </c>
      <c r="H1362" s="11">
        <v>38</v>
      </c>
      <c r="I1362" s="11">
        <v>0.99698999999999904</v>
      </c>
      <c r="J1362" s="11">
        <v>3.24</v>
      </c>
      <c r="K1362" s="11">
        <v>0.56000000000000005</v>
      </c>
      <c r="L1362" s="11">
        <v>10.9</v>
      </c>
      <c r="M1362" s="64">
        <v>5</v>
      </c>
    </row>
    <row r="1363" spans="1:13" hidden="1" x14ac:dyDescent="0.25">
      <c r="A1363" s="63">
        <v>1362</v>
      </c>
      <c r="B1363" s="11">
        <v>8.3000000000000007</v>
      </c>
      <c r="C1363" s="11">
        <v>0.85</v>
      </c>
      <c r="D1363" s="11">
        <v>0.14000000000000001</v>
      </c>
      <c r="E1363" s="11">
        <v>2.5</v>
      </c>
      <c r="F1363" s="11">
        <v>9.2999999999999999E-2</v>
      </c>
      <c r="G1363" s="11">
        <v>13</v>
      </c>
      <c r="H1363" s="11">
        <v>54</v>
      </c>
      <c r="I1363" s="11">
        <v>0.99724000000000002</v>
      </c>
      <c r="J1363" s="11">
        <v>3.36</v>
      </c>
      <c r="K1363" s="11">
        <v>0.54</v>
      </c>
      <c r="L1363" s="11">
        <v>10.1</v>
      </c>
      <c r="M1363" s="64">
        <v>5</v>
      </c>
    </row>
    <row r="1364" spans="1:13" x14ac:dyDescent="0.25">
      <c r="A1364" s="63">
        <v>1363</v>
      </c>
      <c r="B1364" s="11">
        <v>11.6</v>
      </c>
      <c r="C1364" s="11">
        <v>0.47499999999999998</v>
      </c>
      <c r="D1364" s="11">
        <v>0.4</v>
      </c>
      <c r="E1364" s="11">
        <v>1.4</v>
      </c>
      <c r="F1364" s="11">
        <v>9.0999999999999998E-2</v>
      </c>
      <c r="G1364" s="11">
        <v>6</v>
      </c>
      <c r="H1364" s="11">
        <v>28</v>
      </c>
      <c r="I1364" s="11">
        <v>0.99703999999999904</v>
      </c>
      <c r="J1364" s="11">
        <v>3.07</v>
      </c>
      <c r="K1364" s="11">
        <v>0.65</v>
      </c>
      <c r="L1364" s="11">
        <v>10.033333333333299</v>
      </c>
      <c r="M1364" s="64">
        <v>6</v>
      </c>
    </row>
    <row r="1365" spans="1:13" hidden="1" x14ac:dyDescent="0.25">
      <c r="A1365" s="63">
        <v>1364</v>
      </c>
      <c r="B1365" s="11">
        <v>8</v>
      </c>
      <c r="C1365" s="11">
        <v>0.83</v>
      </c>
      <c r="D1365" s="11">
        <v>0.27</v>
      </c>
      <c r="E1365" s="11">
        <v>2</v>
      </c>
      <c r="F1365" s="11">
        <v>0.08</v>
      </c>
      <c r="G1365" s="11">
        <v>11</v>
      </c>
      <c r="H1365" s="11">
        <v>63</v>
      </c>
      <c r="I1365" s="11">
        <v>0.99651999999999996</v>
      </c>
      <c r="J1365" s="11">
        <v>3.29</v>
      </c>
      <c r="K1365" s="11">
        <v>0.48</v>
      </c>
      <c r="L1365" s="11">
        <v>9.8000000000000007</v>
      </c>
      <c r="M1365" s="64">
        <v>4</v>
      </c>
    </row>
    <row r="1366" spans="1:13" x14ac:dyDescent="0.25">
      <c r="A1366" s="63">
        <v>1365</v>
      </c>
      <c r="B1366" s="11">
        <v>7.2</v>
      </c>
      <c r="C1366" s="11">
        <v>0.60499999999999998</v>
      </c>
      <c r="D1366" s="11">
        <v>0.02</v>
      </c>
      <c r="E1366" s="11">
        <v>1.9</v>
      </c>
      <c r="F1366" s="11">
        <v>9.6000000000000002E-2</v>
      </c>
      <c r="G1366" s="11">
        <v>10</v>
      </c>
      <c r="H1366" s="11">
        <v>31</v>
      </c>
      <c r="I1366" s="11">
        <v>0.995</v>
      </c>
      <c r="J1366" s="11">
        <v>3.46</v>
      </c>
      <c r="K1366" s="11">
        <v>0.53</v>
      </c>
      <c r="L1366" s="11">
        <v>11.8</v>
      </c>
      <c r="M1366" s="64">
        <v>6</v>
      </c>
    </row>
    <row r="1367" spans="1:13" hidden="1" x14ac:dyDescent="0.25">
      <c r="A1367" s="63">
        <v>1366</v>
      </c>
      <c r="B1367" s="11">
        <v>7.8</v>
      </c>
      <c r="C1367" s="11">
        <v>0.5</v>
      </c>
      <c r="D1367" s="11">
        <v>0.09</v>
      </c>
      <c r="E1367" s="11">
        <v>2.2000000000000002</v>
      </c>
      <c r="F1367" s="11">
        <v>0.115</v>
      </c>
      <c r="G1367" s="11">
        <v>10</v>
      </c>
      <c r="H1367" s="11">
        <v>42</v>
      </c>
      <c r="I1367" s="11">
        <v>0.99709999999999999</v>
      </c>
      <c r="J1367" s="11">
        <v>3.18</v>
      </c>
      <c r="K1367" s="11">
        <v>0.62</v>
      </c>
      <c r="L1367" s="11">
        <v>9.5</v>
      </c>
      <c r="M1367" s="64">
        <v>5</v>
      </c>
    </row>
    <row r="1368" spans="1:13" hidden="1" x14ac:dyDescent="0.25">
      <c r="A1368" s="63">
        <v>1367</v>
      </c>
      <c r="B1368" s="11">
        <v>7.3</v>
      </c>
      <c r="C1368" s="11">
        <v>0.74</v>
      </c>
      <c r="D1368" s="11">
        <v>0.08</v>
      </c>
      <c r="E1368" s="11">
        <v>1.7</v>
      </c>
      <c r="F1368" s="11">
        <v>9.4E-2</v>
      </c>
      <c r="G1368" s="11">
        <v>10</v>
      </c>
      <c r="H1368" s="11">
        <v>45</v>
      </c>
      <c r="I1368" s="11">
        <v>0.99575999999999998</v>
      </c>
      <c r="J1368" s="11">
        <v>3.24</v>
      </c>
      <c r="K1368" s="11">
        <v>0.5</v>
      </c>
      <c r="L1368" s="11">
        <v>9.8000000000000007</v>
      </c>
      <c r="M1368" s="64">
        <v>5</v>
      </c>
    </row>
    <row r="1369" spans="1:13" x14ac:dyDescent="0.25">
      <c r="A1369" s="63">
        <v>1368</v>
      </c>
      <c r="B1369" s="11">
        <v>6.9</v>
      </c>
      <c r="C1369" s="11">
        <v>0.54</v>
      </c>
      <c r="D1369" s="11">
        <v>0.3</v>
      </c>
      <c r="E1369" s="11">
        <v>2.2000000000000002</v>
      </c>
      <c r="F1369" s="11">
        <v>8.7999999999999995E-2</v>
      </c>
      <c r="G1369" s="11">
        <v>9</v>
      </c>
      <c r="H1369" s="11">
        <v>105</v>
      </c>
      <c r="I1369" s="11">
        <v>0.99724999999999997</v>
      </c>
      <c r="J1369" s="11">
        <v>3.25</v>
      </c>
      <c r="K1369" s="11">
        <v>1.18</v>
      </c>
      <c r="L1369" s="11">
        <v>10.5</v>
      </c>
      <c r="M1369" s="64">
        <v>6</v>
      </c>
    </row>
    <row r="1370" spans="1:13" x14ac:dyDescent="0.25">
      <c r="A1370" s="63">
        <v>1369</v>
      </c>
      <c r="B1370" s="11">
        <v>8</v>
      </c>
      <c r="C1370" s="11">
        <v>0.77</v>
      </c>
      <c r="D1370" s="11">
        <v>0.32</v>
      </c>
      <c r="E1370" s="11">
        <v>2.1</v>
      </c>
      <c r="F1370" s="11">
        <v>7.9000000000000001E-2</v>
      </c>
      <c r="G1370" s="11">
        <v>16</v>
      </c>
      <c r="H1370" s="11">
        <v>74</v>
      </c>
      <c r="I1370" s="11">
        <v>0.99656</v>
      </c>
      <c r="J1370" s="11">
        <v>3.27</v>
      </c>
      <c r="K1370" s="11">
        <v>0.5</v>
      </c>
      <c r="L1370" s="11">
        <v>9.8000000000000007</v>
      </c>
      <c r="M1370" s="64">
        <v>6</v>
      </c>
    </row>
    <row r="1371" spans="1:13" hidden="1" x14ac:dyDescent="0.25">
      <c r="A1371" s="63">
        <v>1370</v>
      </c>
      <c r="B1371" s="11">
        <v>6.6</v>
      </c>
      <c r="C1371" s="11">
        <v>0.61</v>
      </c>
      <c r="D1371" s="11">
        <v>0</v>
      </c>
      <c r="E1371" s="11">
        <v>1.6</v>
      </c>
      <c r="F1371" s="11">
        <v>6.9000000000000006E-2</v>
      </c>
      <c r="G1371" s="11">
        <v>4</v>
      </c>
      <c r="H1371" s="11">
        <v>8</v>
      </c>
      <c r="I1371" s="11">
        <v>0.99395999999999995</v>
      </c>
      <c r="J1371" s="11">
        <v>3.33</v>
      </c>
      <c r="K1371" s="11">
        <v>0.37</v>
      </c>
      <c r="L1371" s="11">
        <v>10.4</v>
      </c>
      <c r="M1371" s="64">
        <v>4</v>
      </c>
    </row>
    <row r="1372" spans="1:13" hidden="1" x14ac:dyDescent="0.25">
      <c r="A1372" s="63">
        <v>1371</v>
      </c>
      <c r="B1372" s="11">
        <v>8.6999999999999993</v>
      </c>
      <c r="C1372" s="11">
        <v>0.78</v>
      </c>
      <c r="D1372" s="11">
        <v>0.51</v>
      </c>
      <c r="E1372" s="11">
        <v>1.7</v>
      </c>
      <c r="F1372" s="11">
        <v>0.41499999999999998</v>
      </c>
      <c r="G1372" s="11">
        <v>12</v>
      </c>
      <c r="H1372" s="11">
        <v>66</v>
      </c>
      <c r="I1372" s="11">
        <v>0.99622999999999995</v>
      </c>
      <c r="J1372" s="11">
        <v>3</v>
      </c>
      <c r="K1372" s="11">
        <v>1.17</v>
      </c>
      <c r="L1372" s="11">
        <v>9.1999999999999993</v>
      </c>
      <c r="M1372" s="64">
        <v>5</v>
      </c>
    </row>
    <row r="1373" spans="1:13" x14ac:dyDescent="0.25">
      <c r="A1373" s="63">
        <v>1372</v>
      </c>
      <c r="B1373" s="11">
        <v>7.5</v>
      </c>
      <c r="C1373" s="11">
        <v>0.57999999999999996</v>
      </c>
      <c r="D1373" s="11">
        <v>0.56000000000000005</v>
      </c>
      <c r="E1373" s="11">
        <v>3.1</v>
      </c>
      <c r="F1373" s="11">
        <v>0.153</v>
      </c>
      <c r="G1373" s="11">
        <v>5</v>
      </c>
      <c r="H1373" s="11">
        <v>14</v>
      </c>
      <c r="I1373" s="11">
        <v>0.99475999999999998</v>
      </c>
      <c r="J1373" s="11">
        <v>3.21</v>
      </c>
      <c r="K1373" s="11">
        <v>1.03</v>
      </c>
      <c r="L1373" s="11">
        <v>11.6</v>
      </c>
      <c r="M1373" s="64">
        <v>6</v>
      </c>
    </row>
    <row r="1374" spans="1:13" hidden="1" x14ac:dyDescent="0.25">
      <c r="A1374" s="63">
        <v>1373</v>
      </c>
      <c r="B1374" s="11">
        <v>8.6999999999999993</v>
      </c>
      <c r="C1374" s="11">
        <v>0.78</v>
      </c>
      <c r="D1374" s="11">
        <v>0.51</v>
      </c>
      <c r="E1374" s="11">
        <v>1.7</v>
      </c>
      <c r="F1374" s="11">
        <v>0.41499999999999998</v>
      </c>
      <c r="G1374" s="11">
        <v>12</v>
      </c>
      <c r="H1374" s="11">
        <v>66</v>
      </c>
      <c r="I1374" s="11">
        <v>0.99622999999999995</v>
      </c>
      <c r="J1374" s="11">
        <v>3</v>
      </c>
      <c r="K1374" s="11">
        <v>1.17</v>
      </c>
      <c r="L1374" s="11">
        <v>9.1999999999999993</v>
      </c>
      <c r="M1374" s="64">
        <v>5</v>
      </c>
    </row>
    <row r="1375" spans="1:13" hidden="1" x14ac:dyDescent="0.25">
      <c r="A1375" s="63">
        <v>1374</v>
      </c>
      <c r="B1375" s="11">
        <v>7.7</v>
      </c>
      <c r="C1375" s="11">
        <v>0.75</v>
      </c>
      <c r="D1375" s="11">
        <v>0.27</v>
      </c>
      <c r="E1375" s="11">
        <v>3.8</v>
      </c>
      <c r="F1375" s="11">
        <v>0.11</v>
      </c>
      <c r="G1375" s="11">
        <v>34</v>
      </c>
      <c r="H1375" s="11">
        <v>89</v>
      </c>
      <c r="I1375" s="11">
        <v>0.99663999999999997</v>
      </c>
      <c r="J1375" s="11">
        <v>3.24</v>
      </c>
      <c r="K1375" s="11">
        <v>0.45</v>
      </c>
      <c r="L1375" s="11">
        <v>9.3000000000000007</v>
      </c>
      <c r="M1375" s="64">
        <v>5</v>
      </c>
    </row>
    <row r="1376" spans="1:13" hidden="1" x14ac:dyDescent="0.25">
      <c r="A1376" s="63">
        <v>1375</v>
      </c>
      <c r="B1376" s="11">
        <v>6.8</v>
      </c>
      <c r="C1376" s="11">
        <v>0.81499999999999995</v>
      </c>
      <c r="D1376" s="11">
        <v>0</v>
      </c>
      <c r="E1376" s="11">
        <v>1.2</v>
      </c>
      <c r="F1376" s="11">
        <v>0.26700000000000002</v>
      </c>
      <c r="G1376" s="11">
        <v>16</v>
      </c>
      <c r="H1376" s="11">
        <v>29</v>
      </c>
      <c r="I1376" s="11">
        <v>0.99470999999999998</v>
      </c>
      <c r="J1376" s="11">
        <v>3.32</v>
      </c>
      <c r="K1376" s="11">
        <v>0.51</v>
      </c>
      <c r="L1376" s="11">
        <v>9.8000000000000007</v>
      </c>
      <c r="M1376" s="64">
        <v>3</v>
      </c>
    </row>
    <row r="1377" spans="1:13" hidden="1" x14ac:dyDescent="0.25">
      <c r="A1377" s="63">
        <v>1376</v>
      </c>
      <c r="B1377" s="11">
        <v>7.2</v>
      </c>
      <c r="C1377" s="11">
        <v>0.56000000000000005</v>
      </c>
      <c r="D1377" s="11">
        <v>0.26</v>
      </c>
      <c r="E1377" s="11">
        <v>2</v>
      </c>
      <c r="F1377" s="11">
        <v>8.3000000000000004E-2</v>
      </c>
      <c r="G1377" s="11">
        <v>13</v>
      </c>
      <c r="H1377" s="11">
        <v>100</v>
      </c>
      <c r="I1377" s="11">
        <v>0.99585999999999997</v>
      </c>
      <c r="J1377" s="11">
        <v>3.26</v>
      </c>
      <c r="K1377" s="11">
        <v>0.52</v>
      </c>
      <c r="L1377" s="11">
        <v>9.9</v>
      </c>
      <c r="M1377" s="64">
        <v>5</v>
      </c>
    </row>
    <row r="1378" spans="1:13" hidden="1" x14ac:dyDescent="0.25">
      <c r="A1378" s="63">
        <v>1377</v>
      </c>
      <c r="B1378" s="11">
        <v>8.1999999999999993</v>
      </c>
      <c r="C1378" s="11">
        <v>0.88500000000000001</v>
      </c>
      <c r="D1378" s="11">
        <v>0.2</v>
      </c>
      <c r="E1378" s="11">
        <v>1.4</v>
      </c>
      <c r="F1378" s="11">
        <v>8.5999999999999993E-2</v>
      </c>
      <c r="G1378" s="11">
        <v>7</v>
      </c>
      <c r="H1378" s="11">
        <v>31</v>
      </c>
      <c r="I1378" s="11">
        <v>0.99460000000000004</v>
      </c>
      <c r="J1378" s="11">
        <v>3.11</v>
      </c>
      <c r="K1378" s="11">
        <v>0.46</v>
      </c>
      <c r="L1378" s="11">
        <v>10</v>
      </c>
      <c r="M1378" s="64">
        <v>5</v>
      </c>
    </row>
    <row r="1379" spans="1:13" x14ac:dyDescent="0.25">
      <c r="A1379" s="63">
        <v>1378</v>
      </c>
      <c r="B1379" s="11">
        <v>5.2</v>
      </c>
      <c r="C1379" s="11">
        <v>0.49</v>
      </c>
      <c r="D1379" s="11">
        <v>0.26</v>
      </c>
      <c r="E1379" s="11">
        <v>2.2999999999999998</v>
      </c>
      <c r="F1379" s="11">
        <v>0.09</v>
      </c>
      <c r="G1379" s="11">
        <v>23</v>
      </c>
      <c r="H1379" s="11">
        <v>74</v>
      </c>
      <c r="I1379" s="11">
        <v>0.99529999999999996</v>
      </c>
      <c r="J1379" s="11">
        <v>3.71</v>
      </c>
      <c r="K1379" s="11">
        <v>0.62</v>
      </c>
      <c r="L1379" s="11">
        <v>12.2</v>
      </c>
      <c r="M1379" s="64">
        <v>6</v>
      </c>
    </row>
    <row r="1380" spans="1:13" x14ac:dyDescent="0.25">
      <c r="A1380" s="63">
        <v>1379</v>
      </c>
      <c r="B1380" s="11">
        <v>7.2</v>
      </c>
      <c r="C1380" s="11">
        <v>0.45</v>
      </c>
      <c r="D1380" s="11">
        <v>0.15</v>
      </c>
      <c r="E1380" s="11">
        <v>2</v>
      </c>
      <c r="F1380" s="11">
        <v>7.8E-2</v>
      </c>
      <c r="G1380" s="11">
        <v>10</v>
      </c>
      <c r="H1380" s="11">
        <v>28</v>
      </c>
      <c r="I1380" s="11">
        <v>0.99608999999999903</v>
      </c>
      <c r="J1380" s="11">
        <v>3.29</v>
      </c>
      <c r="K1380" s="11">
        <v>0.51</v>
      </c>
      <c r="L1380" s="11">
        <v>9.9</v>
      </c>
      <c r="M1380" s="64">
        <v>6</v>
      </c>
    </row>
    <row r="1381" spans="1:13" x14ac:dyDescent="0.25">
      <c r="A1381" s="63">
        <v>1380</v>
      </c>
      <c r="B1381" s="11">
        <v>7.5</v>
      </c>
      <c r="C1381" s="11">
        <v>0.56999999999999995</v>
      </c>
      <c r="D1381" s="11">
        <v>0.02</v>
      </c>
      <c r="E1381" s="11">
        <v>2.6</v>
      </c>
      <c r="F1381" s="11">
        <v>7.6999999999999999E-2</v>
      </c>
      <c r="G1381" s="11">
        <v>11</v>
      </c>
      <c r="H1381" s="11">
        <v>35</v>
      </c>
      <c r="I1381" s="11">
        <v>0.99556999999999995</v>
      </c>
      <c r="J1381" s="11">
        <v>3.36</v>
      </c>
      <c r="K1381" s="11">
        <v>0.62</v>
      </c>
      <c r="L1381" s="11">
        <v>10.8</v>
      </c>
      <c r="M1381" s="64">
        <v>6</v>
      </c>
    </row>
    <row r="1382" spans="1:13" x14ac:dyDescent="0.25">
      <c r="A1382" s="63">
        <v>1381</v>
      </c>
      <c r="B1382" s="11">
        <v>7.5</v>
      </c>
      <c r="C1382" s="11">
        <v>0.56999999999999995</v>
      </c>
      <c r="D1382" s="11">
        <v>0.02</v>
      </c>
      <c r="E1382" s="11">
        <v>2.6</v>
      </c>
      <c r="F1382" s="11">
        <v>7.6999999999999999E-2</v>
      </c>
      <c r="G1382" s="11">
        <v>11</v>
      </c>
      <c r="H1382" s="11">
        <v>35</v>
      </c>
      <c r="I1382" s="11">
        <v>0.99556999999999995</v>
      </c>
      <c r="J1382" s="11">
        <v>3.36</v>
      </c>
      <c r="K1382" s="11">
        <v>0.62</v>
      </c>
      <c r="L1382" s="11">
        <v>10.8</v>
      </c>
      <c r="M1382" s="64">
        <v>6</v>
      </c>
    </row>
    <row r="1383" spans="1:13" hidden="1" x14ac:dyDescent="0.25">
      <c r="A1383" s="63">
        <v>1382</v>
      </c>
      <c r="B1383" s="11">
        <v>6.8</v>
      </c>
      <c r="C1383" s="11">
        <v>0.83</v>
      </c>
      <c r="D1383" s="11">
        <v>0.09</v>
      </c>
      <c r="E1383" s="11">
        <v>1.8</v>
      </c>
      <c r="F1383" s="11">
        <v>7.3999999999999996E-2</v>
      </c>
      <c r="G1383" s="11">
        <v>4</v>
      </c>
      <c r="H1383" s="11">
        <v>25</v>
      </c>
      <c r="I1383" s="11">
        <v>0.99534</v>
      </c>
      <c r="J1383" s="11">
        <v>3.38</v>
      </c>
      <c r="K1383" s="11">
        <v>0.45</v>
      </c>
      <c r="L1383" s="11">
        <v>9.6</v>
      </c>
      <c r="M1383" s="64">
        <v>5</v>
      </c>
    </row>
    <row r="1384" spans="1:13" hidden="1" x14ac:dyDescent="0.25">
      <c r="A1384" s="63">
        <v>1383</v>
      </c>
      <c r="B1384" s="11">
        <v>8</v>
      </c>
      <c r="C1384" s="11">
        <v>0.6</v>
      </c>
      <c r="D1384" s="11">
        <v>0.22</v>
      </c>
      <c r="E1384" s="11">
        <v>2.1</v>
      </c>
      <c r="F1384" s="11">
        <v>0.08</v>
      </c>
      <c r="G1384" s="11">
        <v>25</v>
      </c>
      <c r="H1384" s="11">
        <v>105</v>
      </c>
      <c r="I1384" s="11">
        <v>0.99612999999999996</v>
      </c>
      <c r="J1384" s="11">
        <v>3.3</v>
      </c>
      <c r="K1384" s="11">
        <v>0.49</v>
      </c>
      <c r="L1384" s="11">
        <v>9.9</v>
      </c>
      <c r="M1384" s="64">
        <v>5</v>
      </c>
    </row>
    <row r="1385" spans="1:13" hidden="1" x14ac:dyDescent="0.25">
      <c r="A1385" s="63">
        <v>1384</v>
      </c>
      <c r="B1385" s="11">
        <v>8</v>
      </c>
      <c r="C1385" s="11">
        <v>0.6</v>
      </c>
      <c r="D1385" s="11">
        <v>0.22</v>
      </c>
      <c r="E1385" s="11">
        <v>2.1</v>
      </c>
      <c r="F1385" s="11">
        <v>0.08</v>
      </c>
      <c r="G1385" s="11">
        <v>25</v>
      </c>
      <c r="H1385" s="11">
        <v>105</v>
      </c>
      <c r="I1385" s="11">
        <v>0.99612999999999996</v>
      </c>
      <c r="J1385" s="11">
        <v>3.3</v>
      </c>
      <c r="K1385" s="11">
        <v>0.49</v>
      </c>
      <c r="L1385" s="11">
        <v>9.9</v>
      </c>
      <c r="M1385" s="64">
        <v>5</v>
      </c>
    </row>
    <row r="1386" spans="1:13" hidden="1" x14ac:dyDescent="0.25">
      <c r="A1386" s="63">
        <v>1385</v>
      </c>
      <c r="B1386" s="11">
        <v>7.1</v>
      </c>
      <c r="C1386" s="11">
        <v>0.755</v>
      </c>
      <c r="D1386" s="11">
        <v>0.15</v>
      </c>
      <c r="E1386" s="11">
        <v>1.8</v>
      </c>
      <c r="F1386" s="11">
        <v>0.107</v>
      </c>
      <c r="G1386" s="11">
        <v>20</v>
      </c>
      <c r="H1386" s="11">
        <v>84</v>
      </c>
      <c r="I1386" s="11">
        <v>0.99592999999999998</v>
      </c>
      <c r="J1386" s="11">
        <v>3.19</v>
      </c>
      <c r="K1386" s="11">
        <v>0.5</v>
      </c>
      <c r="L1386" s="11">
        <v>9.5</v>
      </c>
      <c r="M1386" s="64">
        <v>5</v>
      </c>
    </row>
    <row r="1387" spans="1:13" hidden="1" x14ac:dyDescent="0.25">
      <c r="A1387" s="63">
        <v>1386</v>
      </c>
      <c r="B1387" s="11">
        <v>8</v>
      </c>
      <c r="C1387" s="11">
        <v>0.81</v>
      </c>
      <c r="D1387" s="11">
        <v>0.25</v>
      </c>
      <c r="E1387" s="11">
        <v>3.4</v>
      </c>
      <c r="F1387" s="11">
        <v>7.5999999999999998E-2</v>
      </c>
      <c r="G1387" s="11">
        <v>34</v>
      </c>
      <c r="H1387" s="11">
        <v>85</v>
      </c>
      <c r="I1387" s="11">
        <v>0.99667999999999901</v>
      </c>
      <c r="J1387" s="11">
        <v>3.19</v>
      </c>
      <c r="K1387" s="11">
        <v>0.42</v>
      </c>
      <c r="L1387" s="11">
        <v>9.1999999999999993</v>
      </c>
      <c r="M1387" s="64">
        <v>5</v>
      </c>
    </row>
    <row r="1388" spans="1:13" hidden="1" x14ac:dyDescent="0.25">
      <c r="A1388" s="63">
        <v>1387</v>
      </c>
      <c r="B1388" s="11">
        <v>7.4</v>
      </c>
      <c r="C1388" s="11">
        <v>0.64</v>
      </c>
      <c r="D1388" s="11">
        <v>7.0000000000000007E-2</v>
      </c>
      <c r="E1388" s="11">
        <v>1.8</v>
      </c>
      <c r="F1388" s="11">
        <v>0.1</v>
      </c>
      <c r="G1388" s="11">
        <v>8</v>
      </c>
      <c r="H1388" s="11">
        <v>23</v>
      </c>
      <c r="I1388" s="11">
        <v>0.99609999999999999</v>
      </c>
      <c r="J1388" s="11">
        <v>3.3</v>
      </c>
      <c r="K1388" s="11">
        <v>0.57999999999999996</v>
      </c>
      <c r="L1388" s="11">
        <v>9.6</v>
      </c>
      <c r="M1388" s="64">
        <v>5</v>
      </c>
    </row>
    <row r="1389" spans="1:13" hidden="1" x14ac:dyDescent="0.25">
      <c r="A1389" s="63">
        <v>1388</v>
      </c>
      <c r="B1389" s="11">
        <v>7.4</v>
      </c>
      <c r="C1389" s="11">
        <v>0.64</v>
      </c>
      <c r="D1389" s="11">
        <v>7.0000000000000007E-2</v>
      </c>
      <c r="E1389" s="11">
        <v>1.8</v>
      </c>
      <c r="F1389" s="11">
        <v>0.1</v>
      </c>
      <c r="G1389" s="11">
        <v>8</v>
      </c>
      <c r="H1389" s="11">
        <v>23</v>
      </c>
      <c r="I1389" s="11">
        <v>0.99609999999999999</v>
      </c>
      <c r="J1389" s="11">
        <v>3.3</v>
      </c>
      <c r="K1389" s="11">
        <v>0.57999999999999996</v>
      </c>
      <c r="L1389" s="11">
        <v>9.6</v>
      </c>
      <c r="M1389" s="64">
        <v>5</v>
      </c>
    </row>
    <row r="1390" spans="1:13" hidden="1" x14ac:dyDescent="0.25">
      <c r="A1390" s="63">
        <v>1389</v>
      </c>
      <c r="B1390" s="11">
        <v>6.6</v>
      </c>
      <c r="C1390" s="11">
        <v>0.64</v>
      </c>
      <c r="D1390" s="11">
        <v>0.31</v>
      </c>
      <c r="E1390" s="11">
        <v>6.1</v>
      </c>
      <c r="F1390" s="11">
        <v>8.3000000000000004E-2</v>
      </c>
      <c r="G1390" s="11">
        <v>7</v>
      </c>
      <c r="H1390" s="11">
        <v>49</v>
      </c>
      <c r="I1390" s="11">
        <v>0.99717999999999996</v>
      </c>
      <c r="J1390" s="11">
        <v>3.35</v>
      </c>
      <c r="K1390" s="11">
        <v>0.68</v>
      </c>
      <c r="L1390" s="11">
        <v>10.3</v>
      </c>
      <c r="M1390" s="64">
        <v>5</v>
      </c>
    </row>
    <row r="1391" spans="1:13" hidden="1" x14ac:dyDescent="0.25">
      <c r="A1391" s="63">
        <v>1390</v>
      </c>
      <c r="B1391" s="11">
        <v>6.7</v>
      </c>
      <c r="C1391" s="11">
        <v>0.48</v>
      </c>
      <c r="D1391" s="11">
        <v>0.02</v>
      </c>
      <c r="E1391" s="11">
        <v>2.2000000000000002</v>
      </c>
      <c r="F1391" s="11">
        <v>0.08</v>
      </c>
      <c r="G1391" s="11">
        <v>36</v>
      </c>
      <c r="H1391" s="11">
        <v>111</v>
      </c>
      <c r="I1391" s="11">
        <v>0.99524000000000001</v>
      </c>
      <c r="J1391" s="11">
        <v>3.1</v>
      </c>
      <c r="K1391" s="11">
        <v>0.53</v>
      </c>
      <c r="L1391" s="11">
        <v>9.6999999999999993</v>
      </c>
      <c r="M1391" s="64">
        <v>5</v>
      </c>
    </row>
    <row r="1392" spans="1:13" x14ac:dyDescent="0.25">
      <c r="A1392" s="63">
        <v>1391</v>
      </c>
      <c r="B1392" s="11">
        <v>6</v>
      </c>
      <c r="C1392" s="11">
        <v>0.49</v>
      </c>
      <c r="D1392" s="11">
        <v>0</v>
      </c>
      <c r="E1392" s="11">
        <v>2.2999999999999998</v>
      </c>
      <c r="F1392" s="11">
        <v>6.8000000000000005E-2</v>
      </c>
      <c r="G1392" s="11">
        <v>15</v>
      </c>
      <c r="H1392" s="11">
        <v>33</v>
      </c>
      <c r="I1392" s="11">
        <v>0.99292000000000002</v>
      </c>
      <c r="J1392" s="11">
        <v>3.58</v>
      </c>
      <c r="K1392" s="11">
        <v>0.59</v>
      </c>
      <c r="L1392" s="11">
        <v>12.5</v>
      </c>
      <c r="M1392" s="64">
        <v>6</v>
      </c>
    </row>
    <row r="1393" spans="1:13" hidden="1" x14ac:dyDescent="0.25">
      <c r="A1393" s="63">
        <v>1392</v>
      </c>
      <c r="B1393" s="11">
        <v>8</v>
      </c>
      <c r="C1393" s="11">
        <v>0.64</v>
      </c>
      <c r="D1393" s="11">
        <v>0.22</v>
      </c>
      <c r="E1393" s="11">
        <v>2.4</v>
      </c>
      <c r="F1393" s="11">
        <v>9.4E-2</v>
      </c>
      <c r="G1393" s="11">
        <v>5</v>
      </c>
      <c r="H1393" s="11">
        <v>33</v>
      </c>
      <c r="I1393" s="11">
        <v>0.99612000000000001</v>
      </c>
      <c r="J1393" s="11">
        <v>3.37</v>
      </c>
      <c r="K1393" s="11">
        <v>0.57999999999999996</v>
      </c>
      <c r="L1393" s="11">
        <v>11</v>
      </c>
      <c r="M1393" s="64">
        <v>5</v>
      </c>
    </row>
    <row r="1394" spans="1:13" hidden="1" x14ac:dyDescent="0.25">
      <c r="A1394" s="63">
        <v>1393</v>
      </c>
      <c r="B1394" s="11">
        <v>7.1</v>
      </c>
      <c r="C1394" s="11">
        <v>0.62</v>
      </c>
      <c r="D1394" s="11">
        <v>0.06</v>
      </c>
      <c r="E1394" s="11">
        <v>1.3</v>
      </c>
      <c r="F1394" s="11">
        <v>7.0000000000000007E-2</v>
      </c>
      <c r="G1394" s="11">
        <v>5</v>
      </c>
      <c r="H1394" s="11">
        <v>12</v>
      </c>
      <c r="I1394" s="11">
        <v>0.99419999999999997</v>
      </c>
      <c r="J1394" s="11">
        <v>3.17</v>
      </c>
      <c r="K1394" s="11">
        <v>0.48</v>
      </c>
      <c r="L1394" s="11">
        <v>9.8000000000000007</v>
      </c>
      <c r="M1394" s="64">
        <v>5</v>
      </c>
    </row>
    <row r="1395" spans="1:13" hidden="1" x14ac:dyDescent="0.25">
      <c r="A1395" s="63">
        <v>1394</v>
      </c>
      <c r="B1395" s="11">
        <v>8</v>
      </c>
      <c r="C1395" s="11">
        <v>0.52</v>
      </c>
      <c r="D1395" s="11">
        <v>0.25</v>
      </c>
      <c r="E1395" s="11">
        <v>2</v>
      </c>
      <c r="F1395" s="11">
        <v>7.8E-2</v>
      </c>
      <c r="G1395" s="11">
        <v>19</v>
      </c>
      <c r="H1395" s="11">
        <v>59</v>
      </c>
      <c r="I1395" s="11">
        <v>0.99612000000000001</v>
      </c>
      <c r="J1395" s="11">
        <v>3.3</v>
      </c>
      <c r="K1395" s="11">
        <v>0.48</v>
      </c>
      <c r="L1395" s="11">
        <v>10.199999999999999</v>
      </c>
      <c r="M1395" s="64">
        <v>5</v>
      </c>
    </row>
    <row r="1396" spans="1:13" hidden="1" x14ac:dyDescent="0.25">
      <c r="A1396" s="63">
        <v>1395</v>
      </c>
      <c r="B1396" s="11">
        <v>6.4</v>
      </c>
      <c r="C1396" s="11">
        <v>0.56999999999999995</v>
      </c>
      <c r="D1396" s="11">
        <v>0.14000000000000001</v>
      </c>
      <c r="E1396" s="11">
        <v>3.9</v>
      </c>
      <c r="F1396" s="11">
        <v>7.0000000000000007E-2</v>
      </c>
      <c r="G1396" s="11">
        <v>27</v>
      </c>
      <c r="H1396" s="11">
        <v>73</v>
      </c>
      <c r="I1396" s="11">
        <v>0.99668999999999996</v>
      </c>
      <c r="J1396" s="11">
        <v>3.32</v>
      </c>
      <c r="K1396" s="11">
        <v>0.48</v>
      </c>
      <c r="L1396" s="11">
        <v>9.1999999999999993</v>
      </c>
      <c r="M1396" s="64">
        <v>5</v>
      </c>
    </row>
    <row r="1397" spans="1:13" x14ac:dyDescent="0.25">
      <c r="A1397" s="63">
        <v>1396</v>
      </c>
      <c r="B1397" s="11">
        <v>8.6</v>
      </c>
      <c r="C1397" s="11">
        <v>0.68500000000000005</v>
      </c>
      <c r="D1397" s="11">
        <v>0.1</v>
      </c>
      <c r="E1397" s="11">
        <v>1.6</v>
      </c>
      <c r="F1397" s="11">
        <v>9.1999999999999998E-2</v>
      </c>
      <c r="G1397" s="11">
        <v>3</v>
      </c>
      <c r="H1397" s="11">
        <v>12</v>
      </c>
      <c r="I1397" s="11">
        <v>0.99744999999999995</v>
      </c>
      <c r="J1397" s="11">
        <v>3.31</v>
      </c>
      <c r="K1397" s="11">
        <v>0.65</v>
      </c>
      <c r="L1397" s="11">
        <v>9.5500000000000007</v>
      </c>
      <c r="M1397" s="64">
        <v>6</v>
      </c>
    </row>
    <row r="1398" spans="1:13" hidden="1" x14ac:dyDescent="0.25">
      <c r="A1398" s="63">
        <v>1397</v>
      </c>
      <c r="B1398" s="11">
        <v>8.6999999999999993</v>
      </c>
      <c r="C1398" s="11">
        <v>0.67500000000000004</v>
      </c>
      <c r="D1398" s="11">
        <v>0.1</v>
      </c>
      <c r="E1398" s="11">
        <v>1.6</v>
      </c>
      <c r="F1398" s="11">
        <v>0.09</v>
      </c>
      <c r="G1398" s="11">
        <v>4</v>
      </c>
      <c r="H1398" s="11">
        <v>11</v>
      </c>
      <c r="I1398" s="11">
        <v>0.99744999999999995</v>
      </c>
      <c r="J1398" s="11">
        <v>3.31</v>
      </c>
      <c r="K1398" s="11">
        <v>0.65</v>
      </c>
      <c r="L1398" s="11">
        <v>9.5500000000000007</v>
      </c>
      <c r="M1398" s="64">
        <v>5</v>
      </c>
    </row>
    <row r="1399" spans="1:13" hidden="1" x14ac:dyDescent="0.25">
      <c r="A1399" s="63">
        <v>1398</v>
      </c>
      <c r="B1399" s="11">
        <v>7.3</v>
      </c>
      <c r="C1399" s="11">
        <v>0.59</v>
      </c>
      <c r="D1399" s="11">
        <v>0.26</v>
      </c>
      <c r="E1399" s="11">
        <v>2</v>
      </c>
      <c r="F1399" s="11">
        <v>0.08</v>
      </c>
      <c r="G1399" s="11">
        <v>17</v>
      </c>
      <c r="H1399" s="11">
        <v>104</v>
      </c>
      <c r="I1399" s="11">
        <v>0.99583999999999995</v>
      </c>
      <c r="J1399" s="11">
        <v>3.28</v>
      </c>
      <c r="K1399" s="11">
        <v>0.52</v>
      </c>
      <c r="L1399" s="11">
        <v>9.9</v>
      </c>
      <c r="M1399" s="64">
        <v>5</v>
      </c>
    </row>
    <row r="1400" spans="1:13" x14ac:dyDescent="0.25">
      <c r="A1400" s="63">
        <v>1399</v>
      </c>
      <c r="B1400" s="11">
        <v>7</v>
      </c>
      <c r="C1400" s="11">
        <v>0.6</v>
      </c>
      <c r="D1400" s="11">
        <v>0.12</v>
      </c>
      <c r="E1400" s="11">
        <v>2.2000000000000002</v>
      </c>
      <c r="F1400" s="11">
        <v>8.3000000000000004E-2</v>
      </c>
      <c r="G1400" s="11">
        <v>13</v>
      </c>
      <c r="H1400" s="11">
        <v>28</v>
      </c>
      <c r="I1400" s="11">
        <v>0.99660000000000004</v>
      </c>
      <c r="J1400" s="11">
        <v>3.52</v>
      </c>
      <c r="K1400" s="11">
        <v>0.62</v>
      </c>
      <c r="L1400" s="11">
        <v>10.199999999999999</v>
      </c>
      <c r="M1400" s="64">
        <v>7</v>
      </c>
    </row>
    <row r="1401" spans="1:13" x14ac:dyDescent="0.25">
      <c r="A1401" s="63">
        <v>1400</v>
      </c>
      <c r="B1401" s="11">
        <v>7.2</v>
      </c>
      <c r="C1401" s="11">
        <v>0.67</v>
      </c>
      <c r="D1401" s="11">
        <v>0</v>
      </c>
      <c r="E1401" s="11">
        <v>2.2000000000000002</v>
      </c>
      <c r="F1401" s="11">
        <v>6.8000000000000005E-2</v>
      </c>
      <c r="G1401" s="11">
        <v>10</v>
      </c>
      <c r="H1401" s="11">
        <v>24</v>
      </c>
      <c r="I1401" s="11">
        <v>0.99560000000000004</v>
      </c>
      <c r="J1401" s="11">
        <v>3.42</v>
      </c>
      <c r="K1401" s="11">
        <v>0.72</v>
      </c>
      <c r="L1401" s="11">
        <v>11.1</v>
      </c>
      <c r="M1401" s="64">
        <v>6</v>
      </c>
    </row>
    <row r="1402" spans="1:13" hidden="1" x14ac:dyDescent="0.25">
      <c r="A1402" s="63">
        <v>1401</v>
      </c>
      <c r="B1402" s="11">
        <v>7.9</v>
      </c>
      <c r="C1402" s="11">
        <v>0.69</v>
      </c>
      <c r="D1402" s="11">
        <v>0.21</v>
      </c>
      <c r="E1402" s="11">
        <v>2.1</v>
      </c>
      <c r="F1402" s="11">
        <v>0.08</v>
      </c>
      <c r="G1402" s="11">
        <v>33</v>
      </c>
      <c r="H1402" s="11">
        <v>141</v>
      </c>
      <c r="I1402" s="11">
        <v>0.99619999999999997</v>
      </c>
      <c r="J1402" s="11">
        <v>3.25</v>
      </c>
      <c r="K1402" s="11">
        <v>0.51</v>
      </c>
      <c r="L1402" s="11">
        <v>9.9</v>
      </c>
      <c r="M1402" s="64">
        <v>5</v>
      </c>
    </row>
    <row r="1403" spans="1:13" hidden="1" x14ac:dyDescent="0.25">
      <c r="A1403" s="63">
        <v>1402</v>
      </c>
      <c r="B1403" s="11">
        <v>7.9</v>
      </c>
      <c r="C1403" s="11">
        <v>0.69</v>
      </c>
      <c r="D1403" s="11">
        <v>0.21</v>
      </c>
      <c r="E1403" s="11">
        <v>2.1</v>
      </c>
      <c r="F1403" s="11">
        <v>0.08</v>
      </c>
      <c r="G1403" s="11">
        <v>33</v>
      </c>
      <c r="H1403" s="11">
        <v>141</v>
      </c>
      <c r="I1403" s="11">
        <v>0.99619999999999997</v>
      </c>
      <c r="J1403" s="11">
        <v>3.25</v>
      </c>
      <c r="K1403" s="11">
        <v>0.51</v>
      </c>
      <c r="L1403" s="11">
        <v>9.9</v>
      </c>
      <c r="M1403" s="64">
        <v>5</v>
      </c>
    </row>
    <row r="1404" spans="1:13" x14ac:dyDescent="0.25">
      <c r="A1404" s="63">
        <v>1403</v>
      </c>
      <c r="B1404" s="11">
        <v>7.6</v>
      </c>
      <c r="C1404" s="11">
        <v>0.3</v>
      </c>
      <c r="D1404" s="11">
        <v>0.42</v>
      </c>
      <c r="E1404" s="11">
        <v>2</v>
      </c>
      <c r="F1404" s="11">
        <v>5.1999999999999998E-2</v>
      </c>
      <c r="G1404" s="11">
        <v>6</v>
      </c>
      <c r="H1404" s="11">
        <v>24</v>
      </c>
      <c r="I1404" s="11">
        <v>0.99629999999999996</v>
      </c>
      <c r="J1404" s="11">
        <v>3.44</v>
      </c>
      <c r="K1404" s="11">
        <v>0.82</v>
      </c>
      <c r="L1404" s="11">
        <v>11.9</v>
      </c>
      <c r="M1404" s="64">
        <v>6</v>
      </c>
    </row>
    <row r="1405" spans="1:13" x14ac:dyDescent="0.25">
      <c r="A1405" s="63">
        <v>1404</v>
      </c>
      <c r="B1405" s="11">
        <v>7.2</v>
      </c>
      <c r="C1405" s="11">
        <v>0.33</v>
      </c>
      <c r="D1405" s="11">
        <v>0.33</v>
      </c>
      <c r="E1405" s="11">
        <v>1.7</v>
      </c>
      <c r="F1405" s="11">
        <v>6.0999999999999999E-2</v>
      </c>
      <c r="G1405" s="11">
        <v>3</v>
      </c>
      <c r="H1405" s="11">
        <v>13</v>
      </c>
      <c r="I1405" s="11">
        <v>0.996</v>
      </c>
      <c r="J1405" s="11">
        <v>3.23</v>
      </c>
      <c r="K1405" s="11">
        <v>1.1000000000000001</v>
      </c>
      <c r="L1405" s="11">
        <v>10</v>
      </c>
      <c r="M1405" s="64">
        <v>8</v>
      </c>
    </row>
    <row r="1406" spans="1:13" x14ac:dyDescent="0.25">
      <c r="A1406" s="63">
        <v>1405</v>
      </c>
      <c r="B1406" s="11">
        <v>8</v>
      </c>
      <c r="C1406" s="11">
        <v>0.5</v>
      </c>
      <c r="D1406" s="11">
        <v>0.39</v>
      </c>
      <c r="E1406" s="11">
        <v>2.6</v>
      </c>
      <c r="F1406" s="11">
        <v>8.1999999999999906E-2</v>
      </c>
      <c r="G1406" s="11">
        <v>12</v>
      </c>
      <c r="H1406" s="11">
        <v>46</v>
      </c>
      <c r="I1406" s="11">
        <v>0.99850000000000005</v>
      </c>
      <c r="J1406" s="11">
        <v>3.43</v>
      </c>
      <c r="K1406" s="11">
        <v>0.62</v>
      </c>
      <c r="L1406" s="11">
        <v>10.7</v>
      </c>
      <c r="M1406" s="64">
        <v>6</v>
      </c>
    </row>
    <row r="1407" spans="1:13" x14ac:dyDescent="0.25">
      <c r="A1407" s="63">
        <v>1406</v>
      </c>
      <c r="B1407" s="11">
        <v>7.7</v>
      </c>
      <c r="C1407" s="11">
        <v>0.28000000000000003</v>
      </c>
      <c r="D1407" s="11">
        <v>0.3</v>
      </c>
      <c r="E1407" s="11">
        <v>2</v>
      </c>
      <c r="F1407" s="11">
        <v>6.2E-2</v>
      </c>
      <c r="G1407" s="11">
        <v>18</v>
      </c>
      <c r="H1407" s="11">
        <v>34</v>
      </c>
      <c r="I1407" s="11">
        <v>0.99519999999999997</v>
      </c>
      <c r="J1407" s="11">
        <v>3.28</v>
      </c>
      <c r="K1407" s="11">
        <v>0.9</v>
      </c>
      <c r="L1407" s="11">
        <v>11.3</v>
      </c>
      <c r="M1407" s="64">
        <v>7</v>
      </c>
    </row>
    <row r="1408" spans="1:13" x14ac:dyDescent="0.25">
      <c r="A1408" s="63">
        <v>1407</v>
      </c>
      <c r="B1408" s="11">
        <v>8.1999999999999993</v>
      </c>
      <c r="C1408" s="11">
        <v>0.24</v>
      </c>
      <c r="D1408" s="11">
        <v>0.34</v>
      </c>
      <c r="E1408" s="11">
        <v>5.0999999999999996</v>
      </c>
      <c r="F1408" s="11">
        <v>6.2E-2</v>
      </c>
      <c r="G1408" s="11">
        <v>8</v>
      </c>
      <c r="H1408" s="11">
        <v>22</v>
      </c>
      <c r="I1408" s="11">
        <v>0.99739999999999995</v>
      </c>
      <c r="J1408" s="11">
        <v>3.22</v>
      </c>
      <c r="K1408" s="11">
        <v>0.94</v>
      </c>
      <c r="L1408" s="11">
        <v>10.9</v>
      </c>
      <c r="M1408" s="64">
        <v>6</v>
      </c>
    </row>
    <row r="1409" spans="1:13" x14ac:dyDescent="0.25">
      <c r="A1409" s="63">
        <v>1408</v>
      </c>
      <c r="B1409" s="11">
        <v>6</v>
      </c>
      <c r="C1409" s="11">
        <v>0.51</v>
      </c>
      <c r="D1409" s="11">
        <v>0</v>
      </c>
      <c r="E1409" s="11">
        <v>2.1</v>
      </c>
      <c r="F1409" s="11">
        <v>6.4000000000000001E-2</v>
      </c>
      <c r="G1409" s="11">
        <v>40</v>
      </c>
      <c r="H1409" s="11">
        <v>54</v>
      </c>
      <c r="I1409" s="11">
        <v>0.995</v>
      </c>
      <c r="J1409" s="11">
        <v>3.54</v>
      </c>
      <c r="K1409" s="11">
        <v>0.93</v>
      </c>
      <c r="L1409" s="11">
        <v>10.7</v>
      </c>
      <c r="M1409" s="64">
        <v>6</v>
      </c>
    </row>
    <row r="1410" spans="1:13" x14ac:dyDescent="0.25">
      <c r="A1410" s="63">
        <v>1409</v>
      </c>
      <c r="B1410" s="11">
        <v>8.1</v>
      </c>
      <c r="C1410" s="11">
        <v>0.28999999999999998</v>
      </c>
      <c r="D1410" s="11">
        <v>0.36</v>
      </c>
      <c r="E1410" s="11">
        <v>2.2000000000000002</v>
      </c>
      <c r="F1410" s="11">
        <v>4.8000000000000001E-2</v>
      </c>
      <c r="G1410" s="11">
        <v>35</v>
      </c>
      <c r="H1410" s="11">
        <v>53</v>
      </c>
      <c r="I1410" s="11">
        <v>0.995</v>
      </c>
      <c r="J1410" s="11">
        <v>3.27</v>
      </c>
      <c r="K1410" s="11">
        <v>1.01</v>
      </c>
      <c r="L1410" s="11">
        <v>12.4</v>
      </c>
      <c r="M1410" s="64">
        <v>7</v>
      </c>
    </row>
    <row r="1411" spans="1:13" x14ac:dyDescent="0.25">
      <c r="A1411" s="63">
        <v>1410</v>
      </c>
      <c r="B1411" s="11">
        <v>6</v>
      </c>
      <c r="C1411" s="11">
        <v>0.51</v>
      </c>
      <c r="D1411" s="11">
        <v>0</v>
      </c>
      <c r="E1411" s="11">
        <v>2.1</v>
      </c>
      <c r="F1411" s="11">
        <v>6.4000000000000001E-2</v>
      </c>
      <c r="G1411" s="11">
        <v>40</v>
      </c>
      <c r="H1411" s="11">
        <v>54</v>
      </c>
      <c r="I1411" s="11">
        <v>0.995</v>
      </c>
      <c r="J1411" s="11">
        <v>3.54</v>
      </c>
      <c r="K1411" s="11">
        <v>0.93</v>
      </c>
      <c r="L1411" s="11">
        <v>10.7</v>
      </c>
      <c r="M1411" s="64">
        <v>6</v>
      </c>
    </row>
    <row r="1412" spans="1:13" x14ac:dyDescent="0.25">
      <c r="A1412" s="63">
        <v>1411</v>
      </c>
      <c r="B1412" s="11">
        <v>6.6</v>
      </c>
      <c r="C1412" s="11">
        <v>0.96</v>
      </c>
      <c r="D1412" s="11">
        <v>0</v>
      </c>
      <c r="E1412" s="11">
        <v>1.8</v>
      </c>
      <c r="F1412" s="11">
        <v>8.1999999999999906E-2</v>
      </c>
      <c r="G1412" s="11">
        <v>5</v>
      </c>
      <c r="H1412" s="11">
        <v>16</v>
      </c>
      <c r="I1412" s="11">
        <v>0.99360000000000004</v>
      </c>
      <c r="J1412" s="11">
        <v>3.5</v>
      </c>
      <c r="K1412" s="11">
        <v>0.44</v>
      </c>
      <c r="L1412" s="11">
        <v>11.9</v>
      </c>
      <c r="M1412" s="64">
        <v>6</v>
      </c>
    </row>
    <row r="1413" spans="1:13" x14ac:dyDescent="0.25">
      <c r="A1413" s="63">
        <v>1412</v>
      </c>
      <c r="B1413" s="11">
        <v>6.4</v>
      </c>
      <c r="C1413" s="11">
        <v>0.47</v>
      </c>
      <c r="D1413" s="11">
        <v>0.4</v>
      </c>
      <c r="E1413" s="11">
        <v>2.4</v>
      </c>
      <c r="F1413" s="11">
        <v>7.0999999999999994E-2</v>
      </c>
      <c r="G1413" s="11">
        <v>8</v>
      </c>
      <c r="H1413" s="11">
        <v>19</v>
      </c>
      <c r="I1413" s="11">
        <v>0.99629999999999996</v>
      </c>
      <c r="J1413" s="11">
        <v>3.56</v>
      </c>
      <c r="K1413" s="11">
        <v>0.73</v>
      </c>
      <c r="L1413" s="11">
        <v>10.6</v>
      </c>
      <c r="M1413" s="64">
        <v>6</v>
      </c>
    </row>
    <row r="1414" spans="1:13" x14ac:dyDescent="0.25">
      <c r="A1414" s="63">
        <v>1413</v>
      </c>
      <c r="B1414" s="11">
        <v>8.1999999999999993</v>
      </c>
      <c r="C1414" s="11">
        <v>0.24</v>
      </c>
      <c r="D1414" s="11">
        <v>0.34</v>
      </c>
      <c r="E1414" s="11">
        <v>5.0999999999999996</v>
      </c>
      <c r="F1414" s="11">
        <v>6.2E-2</v>
      </c>
      <c r="G1414" s="11">
        <v>8</v>
      </c>
      <c r="H1414" s="11">
        <v>22</v>
      </c>
      <c r="I1414" s="11">
        <v>0.99739999999999995</v>
      </c>
      <c r="J1414" s="11">
        <v>3.22</v>
      </c>
      <c r="K1414" s="11">
        <v>0.94</v>
      </c>
      <c r="L1414" s="11">
        <v>10.9</v>
      </c>
      <c r="M1414" s="64">
        <v>6</v>
      </c>
    </row>
    <row r="1415" spans="1:13" hidden="1" x14ac:dyDescent="0.25">
      <c r="A1415" s="63">
        <v>1414</v>
      </c>
      <c r="B1415" s="11">
        <v>9.9</v>
      </c>
      <c r="C1415" s="11">
        <v>0.56999999999999995</v>
      </c>
      <c r="D1415" s="11">
        <v>0.25</v>
      </c>
      <c r="E1415" s="11">
        <v>2</v>
      </c>
      <c r="F1415" s="11">
        <v>0.104</v>
      </c>
      <c r="G1415" s="11">
        <v>12</v>
      </c>
      <c r="H1415" s="11">
        <v>89</v>
      </c>
      <c r="I1415" s="11">
        <v>0.99629999999999996</v>
      </c>
      <c r="J1415" s="11">
        <v>3.04</v>
      </c>
      <c r="K1415" s="11">
        <v>0.9</v>
      </c>
      <c r="L1415" s="11">
        <v>10.1</v>
      </c>
      <c r="M1415" s="64">
        <v>5</v>
      </c>
    </row>
    <row r="1416" spans="1:13" hidden="1" x14ac:dyDescent="0.25">
      <c r="A1416" s="63">
        <v>1415</v>
      </c>
      <c r="B1416" s="11">
        <v>10</v>
      </c>
      <c r="C1416" s="11">
        <v>0.32</v>
      </c>
      <c r="D1416" s="11">
        <v>0.59</v>
      </c>
      <c r="E1416" s="11">
        <v>2.2000000000000002</v>
      </c>
      <c r="F1416" s="11">
        <v>7.6999999999999999E-2</v>
      </c>
      <c r="G1416" s="11">
        <v>3</v>
      </c>
      <c r="H1416" s="11">
        <v>15</v>
      </c>
      <c r="I1416" s="11">
        <v>0.99939999999999996</v>
      </c>
      <c r="J1416" s="11">
        <v>3.2</v>
      </c>
      <c r="K1416" s="11">
        <v>0.78</v>
      </c>
      <c r="L1416" s="11">
        <v>9.6</v>
      </c>
      <c r="M1416" s="64">
        <v>5</v>
      </c>
    </row>
    <row r="1417" spans="1:13" hidden="1" x14ac:dyDescent="0.25">
      <c r="A1417" s="63">
        <v>1416</v>
      </c>
      <c r="B1417" s="11">
        <v>6.2</v>
      </c>
      <c r="C1417" s="11">
        <v>0.57999999999999996</v>
      </c>
      <c r="D1417" s="11">
        <v>0</v>
      </c>
      <c r="E1417" s="11">
        <v>1.6</v>
      </c>
      <c r="F1417" s="11">
        <v>6.5000000000000002E-2</v>
      </c>
      <c r="G1417" s="11">
        <v>8</v>
      </c>
      <c r="H1417" s="11">
        <v>18</v>
      </c>
      <c r="I1417" s="11">
        <v>0.99660000000000004</v>
      </c>
      <c r="J1417" s="11">
        <v>3.56</v>
      </c>
      <c r="K1417" s="11">
        <v>0.84</v>
      </c>
      <c r="L1417" s="11">
        <v>9.4</v>
      </c>
      <c r="M1417" s="64">
        <v>5</v>
      </c>
    </row>
    <row r="1418" spans="1:13" hidden="1" x14ac:dyDescent="0.25">
      <c r="A1418" s="63">
        <v>1417</v>
      </c>
      <c r="B1418" s="11">
        <v>10</v>
      </c>
      <c r="C1418" s="11">
        <v>0.32</v>
      </c>
      <c r="D1418" s="11">
        <v>0.59</v>
      </c>
      <c r="E1418" s="11">
        <v>2.2000000000000002</v>
      </c>
      <c r="F1418" s="11">
        <v>7.6999999999999999E-2</v>
      </c>
      <c r="G1418" s="11">
        <v>3</v>
      </c>
      <c r="H1418" s="11">
        <v>15</v>
      </c>
      <c r="I1418" s="11">
        <v>0.99939999999999996</v>
      </c>
      <c r="J1418" s="11">
        <v>3.2</v>
      </c>
      <c r="K1418" s="11">
        <v>0.78</v>
      </c>
      <c r="L1418" s="11">
        <v>9.6</v>
      </c>
      <c r="M1418" s="64">
        <v>5</v>
      </c>
    </row>
    <row r="1419" spans="1:13" x14ac:dyDescent="0.25">
      <c r="A1419" s="63">
        <v>1418</v>
      </c>
      <c r="B1419" s="11">
        <v>7.3</v>
      </c>
      <c r="C1419" s="11">
        <v>0.34</v>
      </c>
      <c r="D1419" s="11">
        <v>0.33</v>
      </c>
      <c r="E1419" s="11">
        <v>2.5</v>
      </c>
      <c r="F1419" s="11">
        <v>6.4000000000000001E-2</v>
      </c>
      <c r="G1419" s="11">
        <v>21</v>
      </c>
      <c r="H1419" s="11">
        <v>37</v>
      </c>
      <c r="I1419" s="11">
        <v>0.99519999999999997</v>
      </c>
      <c r="J1419" s="11">
        <v>3.35</v>
      </c>
      <c r="K1419" s="11">
        <v>0.77</v>
      </c>
      <c r="L1419" s="11">
        <v>12.1</v>
      </c>
      <c r="M1419" s="64">
        <v>7</v>
      </c>
    </row>
    <row r="1420" spans="1:13" hidden="1" x14ac:dyDescent="0.25">
      <c r="A1420" s="63">
        <v>1419</v>
      </c>
      <c r="B1420" s="11">
        <v>7.8</v>
      </c>
      <c r="C1420" s="11">
        <v>0.53</v>
      </c>
      <c r="D1420" s="11">
        <v>0.01</v>
      </c>
      <c r="E1420" s="11">
        <v>1.6</v>
      </c>
      <c r="F1420" s="11">
        <v>7.6999999999999999E-2</v>
      </c>
      <c r="G1420" s="11">
        <v>3</v>
      </c>
      <c r="H1420" s="11">
        <v>19</v>
      </c>
      <c r="I1420" s="11">
        <v>0.995</v>
      </c>
      <c r="J1420" s="11">
        <v>3.16</v>
      </c>
      <c r="K1420" s="11">
        <v>0.46</v>
      </c>
      <c r="L1420" s="11">
        <v>9.8000000000000007</v>
      </c>
      <c r="M1420" s="64">
        <v>5</v>
      </c>
    </row>
    <row r="1421" spans="1:13" hidden="1" x14ac:dyDescent="0.25">
      <c r="A1421" s="63">
        <v>1420</v>
      </c>
      <c r="B1421" s="11">
        <v>7.7</v>
      </c>
      <c r="C1421" s="11">
        <v>0.64</v>
      </c>
      <c r="D1421" s="11">
        <v>0.21</v>
      </c>
      <c r="E1421" s="11">
        <v>2.2000000000000002</v>
      </c>
      <c r="F1421" s="11">
        <v>7.6999999999999999E-2</v>
      </c>
      <c r="G1421" s="11">
        <v>32</v>
      </c>
      <c r="H1421" s="11">
        <v>133</v>
      </c>
      <c r="I1421" s="11">
        <v>0.99560000000000004</v>
      </c>
      <c r="J1421" s="11">
        <v>3.27</v>
      </c>
      <c r="K1421" s="11">
        <v>0.45</v>
      </c>
      <c r="L1421" s="11">
        <v>9.9</v>
      </c>
      <c r="M1421" s="64">
        <v>5</v>
      </c>
    </row>
    <row r="1422" spans="1:13" hidden="1" x14ac:dyDescent="0.25">
      <c r="A1422" s="63">
        <v>1421</v>
      </c>
      <c r="B1422" s="11">
        <v>7.8</v>
      </c>
      <c r="C1422" s="11">
        <v>0.53</v>
      </c>
      <c r="D1422" s="11">
        <v>0.01</v>
      </c>
      <c r="E1422" s="11">
        <v>1.6</v>
      </c>
      <c r="F1422" s="11">
        <v>7.6999999999999999E-2</v>
      </c>
      <c r="G1422" s="11">
        <v>3</v>
      </c>
      <c r="H1422" s="11">
        <v>19</v>
      </c>
      <c r="I1422" s="11">
        <v>0.995</v>
      </c>
      <c r="J1422" s="11">
        <v>3.16</v>
      </c>
      <c r="K1422" s="11">
        <v>0.46</v>
      </c>
      <c r="L1422" s="11">
        <v>9.8000000000000007</v>
      </c>
      <c r="M1422" s="64">
        <v>5</v>
      </c>
    </row>
    <row r="1423" spans="1:13" hidden="1" x14ac:dyDescent="0.25">
      <c r="A1423" s="63">
        <v>1422</v>
      </c>
      <c r="B1423" s="11">
        <v>7.5</v>
      </c>
      <c r="C1423" s="11">
        <v>0.4</v>
      </c>
      <c r="D1423" s="11">
        <v>0.18</v>
      </c>
      <c r="E1423" s="11">
        <v>1.6</v>
      </c>
      <c r="F1423" s="11">
        <v>7.9000000000000001E-2</v>
      </c>
      <c r="G1423" s="11">
        <v>24</v>
      </c>
      <c r="H1423" s="11">
        <v>58</v>
      </c>
      <c r="I1423" s="11">
        <v>0.99650000000000005</v>
      </c>
      <c r="J1423" s="11">
        <v>3.34</v>
      </c>
      <c r="K1423" s="11">
        <v>0.57999999999999996</v>
      </c>
      <c r="L1423" s="11">
        <v>9.4</v>
      </c>
      <c r="M1423" s="64">
        <v>5</v>
      </c>
    </row>
    <row r="1424" spans="1:13" x14ac:dyDescent="0.25">
      <c r="A1424" s="63">
        <v>1423</v>
      </c>
      <c r="B1424" s="11">
        <v>7</v>
      </c>
      <c r="C1424" s="11">
        <v>0.54</v>
      </c>
      <c r="D1424" s="11">
        <v>0</v>
      </c>
      <c r="E1424" s="11">
        <v>2.1</v>
      </c>
      <c r="F1424" s="11">
        <v>7.9000000000000001E-2</v>
      </c>
      <c r="G1424" s="11">
        <v>39</v>
      </c>
      <c r="H1424" s="11">
        <v>55</v>
      </c>
      <c r="I1424" s="11">
        <v>0.99560000000000004</v>
      </c>
      <c r="J1424" s="11">
        <v>3.39</v>
      </c>
      <c r="K1424" s="11">
        <v>0.84</v>
      </c>
      <c r="L1424" s="11">
        <v>11.4</v>
      </c>
      <c r="M1424" s="64">
        <v>6</v>
      </c>
    </row>
    <row r="1425" spans="1:13" hidden="1" x14ac:dyDescent="0.25">
      <c r="A1425" s="63">
        <v>1424</v>
      </c>
      <c r="B1425" s="11">
        <v>6.4</v>
      </c>
      <c r="C1425" s="11">
        <v>0.53</v>
      </c>
      <c r="D1425" s="11">
        <v>0.09</v>
      </c>
      <c r="E1425" s="11">
        <v>3.9</v>
      </c>
      <c r="F1425" s="11">
        <v>0.123</v>
      </c>
      <c r="G1425" s="11">
        <v>14</v>
      </c>
      <c r="H1425" s="11">
        <v>31</v>
      </c>
      <c r="I1425" s="11">
        <v>0.99680000000000002</v>
      </c>
      <c r="J1425" s="11">
        <v>3.5</v>
      </c>
      <c r="K1425" s="11">
        <v>0.67</v>
      </c>
      <c r="L1425" s="11">
        <v>11</v>
      </c>
      <c r="M1425" s="64">
        <v>4</v>
      </c>
    </row>
    <row r="1426" spans="1:13" x14ac:dyDescent="0.25">
      <c r="A1426" s="63">
        <v>1425</v>
      </c>
      <c r="B1426" s="11">
        <v>8.3000000000000007</v>
      </c>
      <c r="C1426" s="11">
        <v>0.26</v>
      </c>
      <c r="D1426" s="11">
        <v>0.37</v>
      </c>
      <c r="E1426" s="11">
        <v>1.4</v>
      </c>
      <c r="F1426" s="11">
        <v>7.5999999999999998E-2</v>
      </c>
      <c r="G1426" s="11">
        <v>8</v>
      </c>
      <c r="H1426" s="11">
        <v>23</v>
      </c>
      <c r="I1426" s="11">
        <v>0.99739999999999995</v>
      </c>
      <c r="J1426" s="11">
        <v>3.26</v>
      </c>
      <c r="K1426" s="11">
        <v>0.7</v>
      </c>
      <c r="L1426" s="11">
        <v>9.6</v>
      </c>
      <c r="M1426" s="64">
        <v>6</v>
      </c>
    </row>
    <row r="1427" spans="1:13" x14ac:dyDescent="0.25">
      <c r="A1427" s="63">
        <v>1426</v>
      </c>
      <c r="B1427" s="11">
        <v>8.3000000000000007</v>
      </c>
      <c r="C1427" s="11">
        <v>0.26</v>
      </c>
      <c r="D1427" s="11">
        <v>0.37</v>
      </c>
      <c r="E1427" s="11">
        <v>1.4</v>
      </c>
      <c r="F1427" s="11">
        <v>7.5999999999999998E-2</v>
      </c>
      <c r="G1427" s="11">
        <v>8</v>
      </c>
      <c r="H1427" s="11">
        <v>23</v>
      </c>
      <c r="I1427" s="11">
        <v>0.99739999999999995</v>
      </c>
      <c r="J1427" s="11">
        <v>3.26</v>
      </c>
      <c r="K1427" s="11">
        <v>0.7</v>
      </c>
      <c r="L1427" s="11">
        <v>9.6</v>
      </c>
      <c r="M1427" s="64">
        <v>6</v>
      </c>
    </row>
    <row r="1428" spans="1:13" x14ac:dyDescent="0.25">
      <c r="A1428" s="63">
        <v>1427</v>
      </c>
      <c r="B1428" s="11">
        <v>7.7</v>
      </c>
      <c r="C1428" s="11">
        <v>0.23</v>
      </c>
      <c r="D1428" s="11">
        <v>0.37</v>
      </c>
      <c r="E1428" s="11">
        <v>1.8</v>
      </c>
      <c r="F1428" s="11">
        <v>4.5999999999999999E-2</v>
      </c>
      <c r="G1428" s="11">
        <v>23</v>
      </c>
      <c r="H1428" s="11">
        <v>60</v>
      </c>
      <c r="I1428" s="11">
        <v>0.99709999999999999</v>
      </c>
      <c r="J1428" s="11">
        <v>3.41</v>
      </c>
      <c r="K1428" s="11">
        <v>0.71</v>
      </c>
      <c r="L1428" s="11">
        <v>12.1</v>
      </c>
      <c r="M1428" s="64">
        <v>6</v>
      </c>
    </row>
    <row r="1429" spans="1:13" hidden="1" x14ac:dyDescent="0.25">
      <c r="A1429" s="63">
        <v>1428</v>
      </c>
      <c r="B1429" s="11">
        <v>7.6</v>
      </c>
      <c r="C1429" s="11">
        <v>0.41</v>
      </c>
      <c r="D1429" s="11">
        <v>0.33</v>
      </c>
      <c r="E1429" s="11">
        <v>2.5</v>
      </c>
      <c r="F1429" s="11">
        <v>7.8E-2</v>
      </c>
      <c r="G1429" s="11">
        <v>6</v>
      </c>
      <c r="H1429" s="11">
        <v>23</v>
      </c>
      <c r="I1429" s="11">
        <v>0.99570000000000003</v>
      </c>
      <c r="J1429" s="11">
        <v>3.3</v>
      </c>
      <c r="K1429" s="11">
        <v>0.57999999999999996</v>
      </c>
      <c r="L1429" s="11">
        <v>11.2</v>
      </c>
      <c r="M1429" s="64">
        <v>5</v>
      </c>
    </row>
    <row r="1430" spans="1:13" hidden="1" x14ac:dyDescent="0.25">
      <c r="A1430" s="63">
        <v>1429</v>
      </c>
      <c r="B1430" s="11">
        <v>7.8</v>
      </c>
      <c r="C1430" s="11">
        <v>0.64</v>
      </c>
      <c r="D1430" s="11">
        <v>0</v>
      </c>
      <c r="E1430" s="11">
        <v>1.9</v>
      </c>
      <c r="F1430" s="11">
        <v>7.1999999999999995E-2</v>
      </c>
      <c r="G1430" s="11">
        <v>27</v>
      </c>
      <c r="H1430" s="11">
        <v>55</v>
      </c>
      <c r="I1430" s="11">
        <v>0.99619999999999997</v>
      </c>
      <c r="J1430" s="11">
        <v>3.31</v>
      </c>
      <c r="K1430" s="11">
        <v>0.63</v>
      </c>
      <c r="L1430" s="11">
        <v>11</v>
      </c>
      <c r="M1430" s="64">
        <v>5</v>
      </c>
    </row>
    <row r="1431" spans="1:13" hidden="1" x14ac:dyDescent="0.25">
      <c r="A1431" s="63">
        <v>1430</v>
      </c>
      <c r="B1431" s="11">
        <v>7.9</v>
      </c>
      <c r="C1431" s="11">
        <v>0.18</v>
      </c>
      <c r="D1431" s="11">
        <v>0.4</v>
      </c>
      <c r="E1431" s="11">
        <v>2.2000000000000002</v>
      </c>
      <c r="F1431" s="11">
        <v>4.9000000000000002E-2</v>
      </c>
      <c r="G1431" s="11">
        <v>38</v>
      </c>
      <c r="H1431" s="11">
        <v>67</v>
      </c>
      <c r="I1431" s="11">
        <v>0.996</v>
      </c>
      <c r="J1431" s="11">
        <v>3.33</v>
      </c>
      <c r="K1431" s="11">
        <v>0.93</v>
      </c>
      <c r="L1431" s="11">
        <v>11.3</v>
      </c>
      <c r="M1431" s="64">
        <v>5</v>
      </c>
    </row>
    <row r="1432" spans="1:13" hidden="1" x14ac:dyDescent="0.25">
      <c r="A1432" s="63">
        <v>1431</v>
      </c>
      <c r="B1432" s="11">
        <v>7.4</v>
      </c>
      <c r="C1432" s="11">
        <v>0.41</v>
      </c>
      <c r="D1432" s="11">
        <v>0.24</v>
      </c>
      <c r="E1432" s="11">
        <v>1.8</v>
      </c>
      <c r="F1432" s="11">
        <v>6.6000000000000003E-2</v>
      </c>
      <c r="G1432" s="11">
        <v>18</v>
      </c>
      <c r="H1432" s="11">
        <v>47</v>
      </c>
      <c r="I1432" s="11">
        <v>0.99560000000000004</v>
      </c>
      <c r="J1432" s="11">
        <v>3.37</v>
      </c>
      <c r="K1432" s="11">
        <v>0.62</v>
      </c>
      <c r="L1432" s="11">
        <v>10.4</v>
      </c>
      <c r="M1432" s="64">
        <v>5</v>
      </c>
    </row>
    <row r="1433" spans="1:13" x14ac:dyDescent="0.25">
      <c r="A1433" s="63">
        <v>1432</v>
      </c>
      <c r="B1433" s="11">
        <v>7.6</v>
      </c>
      <c r="C1433" s="11">
        <v>0.43</v>
      </c>
      <c r="D1433" s="11">
        <v>0.31</v>
      </c>
      <c r="E1433" s="11">
        <v>2.1</v>
      </c>
      <c r="F1433" s="11">
        <v>6.9000000000000006E-2</v>
      </c>
      <c r="G1433" s="11">
        <v>13</v>
      </c>
      <c r="H1433" s="11">
        <v>74</v>
      </c>
      <c r="I1433" s="11">
        <v>0.99580000000000002</v>
      </c>
      <c r="J1433" s="11">
        <v>3.26</v>
      </c>
      <c r="K1433" s="11">
        <v>0.54</v>
      </c>
      <c r="L1433" s="11">
        <v>9.9</v>
      </c>
      <c r="M1433" s="64">
        <v>6</v>
      </c>
    </row>
    <row r="1434" spans="1:13" x14ac:dyDescent="0.25">
      <c r="A1434" s="63">
        <v>1433</v>
      </c>
      <c r="B1434" s="11">
        <v>5.9</v>
      </c>
      <c r="C1434" s="11">
        <v>0.44</v>
      </c>
      <c r="D1434" s="11">
        <v>0</v>
      </c>
      <c r="E1434" s="11">
        <v>1.6</v>
      </c>
      <c r="F1434" s="11">
        <v>4.2000000000000003E-2</v>
      </c>
      <c r="G1434" s="11">
        <v>3</v>
      </c>
      <c r="H1434" s="11">
        <v>11</v>
      </c>
      <c r="I1434" s="11">
        <v>0.99439999999999995</v>
      </c>
      <c r="J1434" s="11">
        <v>3.48</v>
      </c>
      <c r="K1434" s="11">
        <v>0.85</v>
      </c>
      <c r="L1434" s="11">
        <v>11.7</v>
      </c>
      <c r="M1434" s="64">
        <v>6</v>
      </c>
    </row>
    <row r="1435" spans="1:13" x14ac:dyDescent="0.25">
      <c r="A1435" s="63">
        <v>1434</v>
      </c>
      <c r="B1435" s="11">
        <v>6.1</v>
      </c>
      <c r="C1435" s="11">
        <v>0.4</v>
      </c>
      <c r="D1435" s="11">
        <v>0.16</v>
      </c>
      <c r="E1435" s="11">
        <v>1.8</v>
      </c>
      <c r="F1435" s="11">
        <v>6.9000000000000006E-2</v>
      </c>
      <c r="G1435" s="11">
        <v>11</v>
      </c>
      <c r="H1435" s="11">
        <v>25</v>
      </c>
      <c r="I1435" s="11">
        <v>0.99550000000000005</v>
      </c>
      <c r="J1435" s="11">
        <v>3.42</v>
      </c>
      <c r="K1435" s="11">
        <v>0.74</v>
      </c>
      <c r="L1435" s="11">
        <v>10.1</v>
      </c>
      <c r="M1435" s="64">
        <v>7</v>
      </c>
    </row>
    <row r="1436" spans="1:13" x14ac:dyDescent="0.25">
      <c r="A1436" s="63">
        <v>1435</v>
      </c>
      <c r="B1436" s="11">
        <v>10.199999999999999</v>
      </c>
      <c r="C1436" s="11">
        <v>0.54</v>
      </c>
      <c r="D1436" s="11">
        <v>0.37</v>
      </c>
      <c r="E1436" s="11">
        <v>15.4</v>
      </c>
      <c r="F1436" s="11">
        <v>0.214</v>
      </c>
      <c r="G1436" s="11">
        <v>55</v>
      </c>
      <c r="H1436" s="11">
        <v>95</v>
      </c>
      <c r="I1436" s="11">
        <v>1.00369</v>
      </c>
      <c r="J1436" s="11">
        <v>3.18</v>
      </c>
      <c r="K1436" s="11">
        <v>0.77</v>
      </c>
      <c r="L1436" s="11">
        <v>9</v>
      </c>
      <c r="M1436" s="64">
        <v>6</v>
      </c>
    </row>
    <row r="1437" spans="1:13" x14ac:dyDescent="0.25">
      <c r="A1437" s="63">
        <v>1436</v>
      </c>
      <c r="B1437" s="11">
        <v>10.199999999999999</v>
      </c>
      <c r="C1437" s="11">
        <v>0.54</v>
      </c>
      <c r="D1437" s="11">
        <v>0.37</v>
      </c>
      <c r="E1437" s="11">
        <v>15.4</v>
      </c>
      <c r="F1437" s="11">
        <v>0.214</v>
      </c>
      <c r="G1437" s="11">
        <v>55</v>
      </c>
      <c r="H1437" s="11">
        <v>95</v>
      </c>
      <c r="I1437" s="11">
        <v>1.00369</v>
      </c>
      <c r="J1437" s="11">
        <v>3.18</v>
      </c>
      <c r="K1437" s="11">
        <v>0.77</v>
      </c>
      <c r="L1437" s="11">
        <v>9</v>
      </c>
      <c r="M1437" s="64">
        <v>6</v>
      </c>
    </row>
    <row r="1438" spans="1:13" hidden="1" x14ac:dyDescent="0.25">
      <c r="A1438" s="63">
        <v>1437</v>
      </c>
      <c r="B1438" s="11">
        <v>10</v>
      </c>
      <c r="C1438" s="11">
        <v>0.38</v>
      </c>
      <c r="D1438" s="11">
        <v>0.38</v>
      </c>
      <c r="E1438" s="11">
        <v>1.6</v>
      </c>
      <c r="F1438" s="11">
        <v>0.16899999999999901</v>
      </c>
      <c r="G1438" s="11">
        <v>27</v>
      </c>
      <c r="H1438" s="11">
        <v>90</v>
      </c>
      <c r="I1438" s="11">
        <v>0.99913999999999903</v>
      </c>
      <c r="J1438" s="11">
        <v>3.15</v>
      </c>
      <c r="K1438" s="11">
        <v>0.65</v>
      </c>
      <c r="L1438" s="11">
        <v>8.5</v>
      </c>
      <c r="M1438" s="64">
        <v>5</v>
      </c>
    </row>
    <row r="1439" spans="1:13" hidden="1" x14ac:dyDescent="0.25">
      <c r="A1439" s="63">
        <v>1438</v>
      </c>
      <c r="B1439" s="11">
        <v>6.8</v>
      </c>
      <c r="C1439" s="11">
        <v>0.91500000000000004</v>
      </c>
      <c r="D1439" s="11">
        <v>0.28999999999999998</v>
      </c>
      <c r="E1439" s="11">
        <v>4.8</v>
      </c>
      <c r="F1439" s="11">
        <v>7.0000000000000007E-2</v>
      </c>
      <c r="G1439" s="11">
        <v>15</v>
      </c>
      <c r="H1439" s="11">
        <v>39</v>
      </c>
      <c r="I1439" s="11">
        <v>0.99577000000000004</v>
      </c>
      <c r="J1439" s="11">
        <v>3.53</v>
      </c>
      <c r="K1439" s="11">
        <v>0.54</v>
      </c>
      <c r="L1439" s="11">
        <v>11.1</v>
      </c>
      <c r="M1439" s="64">
        <v>5</v>
      </c>
    </row>
    <row r="1440" spans="1:13" hidden="1" x14ac:dyDescent="0.25">
      <c r="A1440" s="63">
        <v>1439</v>
      </c>
      <c r="B1440" s="11">
        <v>7</v>
      </c>
      <c r="C1440" s="11">
        <v>0.59</v>
      </c>
      <c r="D1440" s="11">
        <v>0</v>
      </c>
      <c r="E1440" s="11">
        <v>1.7</v>
      </c>
      <c r="F1440" s="11">
        <v>5.1999999999999998E-2</v>
      </c>
      <c r="G1440" s="11">
        <v>3</v>
      </c>
      <c r="H1440" s="11">
        <v>8</v>
      </c>
      <c r="I1440" s="11">
        <v>0.996</v>
      </c>
      <c r="J1440" s="11">
        <v>3.41</v>
      </c>
      <c r="K1440" s="11">
        <v>0.47</v>
      </c>
      <c r="L1440" s="11">
        <v>10.3</v>
      </c>
      <c r="M1440" s="64">
        <v>5</v>
      </c>
    </row>
    <row r="1441" spans="1:13" x14ac:dyDescent="0.25">
      <c r="A1441" s="63">
        <v>1440</v>
      </c>
      <c r="B1441" s="11">
        <v>7.3</v>
      </c>
      <c r="C1441" s="11">
        <v>0.67</v>
      </c>
      <c r="D1441" s="11">
        <v>0.02</v>
      </c>
      <c r="E1441" s="11">
        <v>2.2000000000000002</v>
      </c>
      <c r="F1441" s="11">
        <v>7.1999999999999995E-2</v>
      </c>
      <c r="G1441" s="11">
        <v>31</v>
      </c>
      <c r="H1441" s="11">
        <v>92</v>
      </c>
      <c r="I1441" s="11">
        <v>0.99565999999999999</v>
      </c>
      <c r="J1441" s="11">
        <v>3.32</v>
      </c>
      <c r="K1441" s="11">
        <v>0.68</v>
      </c>
      <c r="L1441" s="11">
        <v>11.066666666666601</v>
      </c>
      <c r="M1441" s="64">
        <v>6</v>
      </c>
    </row>
    <row r="1442" spans="1:13" x14ac:dyDescent="0.25">
      <c r="A1442" s="63">
        <v>1441</v>
      </c>
      <c r="B1442" s="11">
        <v>7.2</v>
      </c>
      <c r="C1442" s="11">
        <v>0.37</v>
      </c>
      <c r="D1442" s="11">
        <v>0.32</v>
      </c>
      <c r="E1442" s="11">
        <v>2</v>
      </c>
      <c r="F1442" s="11">
        <v>6.2E-2</v>
      </c>
      <c r="G1442" s="11">
        <v>15</v>
      </c>
      <c r="H1442" s="11">
        <v>28</v>
      </c>
      <c r="I1442" s="11">
        <v>0.99470000000000003</v>
      </c>
      <c r="J1442" s="11">
        <v>3.23</v>
      </c>
      <c r="K1442" s="11">
        <v>0.73</v>
      </c>
      <c r="L1442" s="11">
        <v>11.3</v>
      </c>
      <c r="M1442" s="64">
        <v>7</v>
      </c>
    </row>
    <row r="1443" spans="1:13" x14ac:dyDescent="0.25">
      <c r="A1443" s="63">
        <v>1442</v>
      </c>
      <c r="B1443" s="11">
        <v>7.4</v>
      </c>
      <c r="C1443" s="11">
        <v>0.78500000000000003</v>
      </c>
      <c r="D1443" s="11">
        <v>0.19</v>
      </c>
      <c r="E1443" s="11">
        <v>5.2</v>
      </c>
      <c r="F1443" s="11">
        <v>9.4E-2</v>
      </c>
      <c r="G1443" s="11">
        <v>19</v>
      </c>
      <c r="H1443" s="11">
        <v>98</v>
      </c>
      <c r="I1443" s="11">
        <v>0.99712999999999996</v>
      </c>
      <c r="J1443" s="11">
        <v>3.16</v>
      </c>
      <c r="K1443" s="11">
        <v>0.52</v>
      </c>
      <c r="L1443" s="11">
        <v>9.56666666666667</v>
      </c>
      <c r="M1443" s="64">
        <v>6</v>
      </c>
    </row>
    <row r="1444" spans="1:13" hidden="1" x14ac:dyDescent="0.25">
      <c r="A1444" s="63">
        <v>1443</v>
      </c>
      <c r="B1444" s="11">
        <v>6.9</v>
      </c>
      <c r="C1444" s="11">
        <v>0.63</v>
      </c>
      <c r="D1444" s="11">
        <v>0.02</v>
      </c>
      <c r="E1444" s="11">
        <v>1.9</v>
      </c>
      <c r="F1444" s="11">
        <v>7.8E-2</v>
      </c>
      <c r="G1444" s="11">
        <v>18</v>
      </c>
      <c r="H1444" s="11">
        <v>30</v>
      </c>
      <c r="I1444" s="11">
        <v>0.99712000000000001</v>
      </c>
      <c r="J1444" s="11">
        <v>3.4</v>
      </c>
      <c r="K1444" s="11">
        <v>0.75</v>
      </c>
      <c r="L1444" s="11">
        <v>9.8000000000000007</v>
      </c>
      <c r="M1444" s="64">
        <v>5</v>
      </c>
    </row>
    <row r="1445" spans="1:13" hidden="1" x14ac:dyDescent="0.25">
      <c r="A1445" s="63">
        <v>1444</v>
      </c>
      <c r="B1445" s="11">
        <v>6.9</v>
      </c>
      <c r="C1445" s="11">
        <v>0.57999999999999996</v>
      </c>
      <c r="D1445" s="11">
        <v>0.2</v>
      </c>
      <c r="E1445" s="11">
        <v>1.75</v>
      </c>
      <c r="F1445" s="11">
        <v>5.7999999999999899E-2</v>
      </c>
      <c r="G1445" s="11">
        <v>8</v>
      </c>
      <c r="H1445" s="11">
        <v>22</v>
      </c>
      <c r="I1445" s="11">
        <v>0.99321999999999999</v>
      </c>
      <c r="J1445" s="11">
        <v>3.38</v>
      </c>
      <c r="K1445" s="11">
        <v>0.49</v>
      </c>
      <c r="L1445" s="11">
        <v>11.7</v>
      </c>
      <c r="M1445" s="64">
        <v>5</v>
      </c>
    </row>
    <row r="1446" spans="1:13" x14ac:dyDescent="0.25">
      <c r="A1446" s="63">
        <v>1445</v>
      </c>
      <c r="B1446" s="11">
        <v>7.3</v>
      </c>
      <c r="C1446" s="11">
        <v>0.67</v>
      </c>
      <c r="D1446" s="11">
        <v>0.02</v>
      </c>
      <c r="E1446" s="11">
        <v>2.2000000000000002</v>
      </c>
      <c r="F1446" s="11">
        <v>7.1999999999999995E-2</v>
      </c>
      <c r="G1446" s="11">
        <v>31</v>
      </c>
      <c r="H1446" s="11">
        <v>92</v>
      </c>
      <c r="I1446" s="11">
        <v>0.99565999999999999</v>
      </c>
      <c r="J1446" s="11">
        <v>3.32</v>
      </c>
      <c r="K1446" s="11">
        <v>0.68</v>
      </c>
      <c r="L1446" s="11">
        <v>11.1</v>
      </c>
      <c r="M1446" s="64">
        <v>6</v>
      </c>
    </row>
    <row r="1447" spans="1:13" x14ac:dyDescent="0.25">
      <c r="A1447" s="63">
        <v>1446</v>
      </c>
      <c r="B1447" s="11">
        <v>7.4</v>
      </c>
      <c r="C1447" s="11">
        <v>0.78500000000000003</v>
      </c>
      <c r="D1447" s="11">
        <v>0.19</v>
      </c>
      <c r="E1447" s="11">
        <v>5.2</v>
      </c>
      <c r="F1447" s="11">
        <v>9.4E-2</v>
      </c>
      <c r="G1447" s="11">
        <v>19</v>
      </c>
      <c r="H1447" s="11">
        <v>98</v>
      </c>
      <c r="I1447" s="11">
        <v>0.99712999999999996</v>
      </c>
      <c r="J1447" s="11">
        <v>3.16</v>
      </c>
      <c r="K1447" s="11">
        <v>0.52</v>
      </c>
      <c r="L1447" s="11">
        <v>9.6</v>
      </c>
      <c r="M1447" s="64">
        <v>6</v>
      </c>
    </row>
    <row r="1448" spans="1:13" hidden="1" x14ac:dyDescent="0.25">
      <c r="A1448" s="63">
        <v>1447</v>
      </c>
      <c r="B1448" s="11">
        <v>6.9</v>
      </c>
      <c r="C1448" s="11">
        <v>0.63</v>
      </c>
      <c r="D1448" s="11">
        <v>0.02</v>
      </c>
      <c r="E1448" s="11">
        <v>1.9</v>
      </c>
      <c r="F1448" s="11">
        <v>7.8E-2</v>
      </c>
      <c r="G1448" s="11">
        <v>18</v>
      </c>
      <c r="H1448" s="11">
        <v>30</v>
      </c>
      <c r="I1448" s="11">
        <v>0.99712000000000001</v>
      </c>
      <c r="J1448" s="11">
        <v>3.4</v>
      </c>
      <c r="K1448" s="11">
        <v>0.75</v>
      </c>
      <c r="L1448" s="11">
        <v>9.8000000000000007</v>
      </c>
      <c r="M1448" s="64">
        <v>5</v>
      </c>
    </row>
    <row r="1449" spans="1:13" hidden="1" x14ac:dyDescent="0.25">
      <c r="A1449" s="63">
        <v>1448</v>
      </c>
      <c r="B1449" s="11">
        <v>6.8</v>
      </c>
      <c r="C1449" s="11">
        <v>0.67</v>
      </c>
      <c r="D1449" s="11">
        <v>0</v>
      </c>
      <c r="E1449" s="11">
        <v>1.9</v>
      </c>
      <c r="F1449" s="11">
        <v>0.08</v>
      </c>
      <c r="G1449" s="11">
        <v>22</v>
      </c>
      <c r="H1449" s="11">
        <v>39</v>
      </c>
      <c r="I1449" s="11">
        <v>0.99700999999999995</v>
      </c>
      <c r="J1449" s="11">
        <v>3.4</v>
      </c>
      <c r="K1449" s="11">
        <v>0.74</v>
      </c>
      <c r="L1449" s="11">
        <v>9.6999999999999993</v>
      </c>
      <c r="M1449" s="64">
        <v>5</v>
      </c>
    </row>
    <row r="1450" spans="1:13" hidden="1" x14ac:dyDescent="0.25">
      <c r="A1450" s="63">
        <v>1449</v>
      </c>
      <c r="B1450" s="11">
        <v>6.9</v>
      </c>
      <c r="C1450" s="11">
        <v>0.57999999999999996</v>
      </c>
      <c r="D1450" s="11">
        <v>0.01</v>
      </c>
      <c r="E1450" s="11">
        <v>1.9</v>
      </c>
      <c r="F1450" s="11">
        <v>0.08</v>
      </c>
      <c r="G1450" s="11">
        <v>40</v>
      </c>
      <c r="H1450" s="11">
        <v>54</v>
      </c>
      <c r="I1450" s="11">
        <v>0.99682999999999899</v>
      </c>
      <c r="J1450" s="11">
        <v>3.4</v>
      </c>
      <c r="K1450" s="11">
        <v>0.73</v>
      </c>
      <c r="L1450" s="11">
        <v>9.6999999999999993</v>
      </c>
      <c r="M1450" s="64">
        <v>5</v>
      </c>
    </row>
    <row r="1451" spans="1:13" x14ac:dyDescent="0.25">
      <c r="A1451" s="63">
        <v>1450</v>
      </c>
      <c r="B1451" s="11">
        <v>7.2</v>
      </c>
      <c r="C1451" s="11">
        <v>0.38</v>
      </c>
      <c r="D1451" s="11">
        <v>0.31</v>
      </c>
      <c r="E1451" s="11">
        <v>2</v>
      </c>
      <c r="F1451" s="11">
        <v>5.5999999999999897E-2</v>
      </c>
      <c r="G1451" s="11">
        <v>15</v>
      </c>
      <c r="H1451" s="11">
        <v>29</v>
      </c>
      <c r="I1451" s="11">
        <v>0.99472000000000005</v>
      </c>
      <c r="J1451" s="11">
        <v>3.23</v>
      </c>
      <c r="K1451" s="11">
        <v>0.76</v>
      </c>
      <c r="L1451" s="11">
        <v>11.3</v>
      </c>
      <c r="M1451" s="64">
        <v>8</v>
      </c>
    </row>
    <row r="1452" spans="1:13" x14ac:dyDescent="0.25">
      <c r="A1452" s="63">
        <v>1451</v>
      </c>
      <c r="B1452" s="11">
        <v>7.2</v>
      </c>
      <c r="C1452" s="11">
        <v>0.37</v>
      </c>
      <c r="D1452" s="11">
        <v>0.32</v>
      </c>
      <c r="E1452" s="11">
        <v>2</v>
      </c>
      <c r="F1452" s="11">
        <v>6.2E-2</v>
      </c>
      <c r="G1452" s="11">
        <v>15</v>
      </c>
      <c r="H1452" s="11">
        <v>28</v>
      </c>
      <c r="I1452" s="11">
        <v>0.99470000000000003</v>
      </c>
      <c r="J1452" s="11">
        <v>3.23</v>
      </c>
      <c r="K1452" s="11">
        <v>0.73</v>
      </c>
      <c r="L1452" s="11">
        <v>11.3</v>
      </c>
      <c r="M1452" s="64">
        <v>7</v>
      </c>
    </row>
    <row r="1453" spans="1:13" x14ac:dyDescent="0.25">
      <c r="A1453" s="63">
        <v>1452</v>
      </c>
      <c r="B1453" s="11">
        <v>7.8</v>
      </c>
      <c r="C1453" s="11">
        <v>0.32</v>
      </c>
      <c r="D1453" s="11">
        <v>0.44</v>
      </c>
      <c r="E1453" s="11">
        <v>2.7</v>
      </c>
      <c r="F1453" s="11">
        <v>0.104</v>
      </c>
      <c r="G1453" s="11">
        <v>8</v>
      </c>
      <c r="H1453" s="11">
        <v>17</v>
      </c>
      <c r="I1453" s="11">
        <v>0.99731999999999998</v>
      </c>
      <c r="J1453" s="11">
        <v>3.33</v>
      </c>
      <c r="K1453" s="11">
        <v>0.78</v>
      </c>
      <c r="L1453" s="11">
        <v>11</v>
      </c>
      <c r="M1453" s="64">
        <v>7</v>
      </c>
    </row>
    <row r="1454" spans="1:13" x14ac:dyDescent="0.25">
      <c r="A1454" s="63">
        <v>1453</v>
      </c>
      <c r="B1454" s="11">
        <v>6.6</v>
      </c>
      <c r="C1454" s="11">
        <v>0.57999999999999996</v>
      </c>
      <c r="D1454" s="11">
        <v>0.02</v>
      </c>
      <c r="E1454" s="11">
        <v>2</v>
      </c>
      <c r="F1454" s="11">
        <v>6.2E-2</v>
      </c>
      <c r="G1454" s="11">
        <v>37</v>
      </c>
      <c r="H1454" s="11">
        <v>53</v>
      </c>
      <c r="I1454" s="11">
        <v>0.99373999999999996</v>
      </c>
      <c r="J1454" s="11">
        <v>3.35</v>
      </c>
      <c r="K1454" s="11">
        <v>0.76</v>
      </c>
      <c r="L1454" s="11">
        <v>11.6</v>
      </c>
      <c r="M1454" s="64">
        <v>7</v>
      </c>
    </row>
    <row r="1455" spans="1:13" hidden="1" x14ac:dyDescent="0.25">
      <c r="A1455" s="63">
        <v>1454</v>
      </c>
      <c r="B1455" s="11">
        <v>7.6</v>
      </c>
      <c r="C1455" s="11">
        <v>0.49</v>
      </c>
      <c r="D1455" s="11">
        <v>0.33</v>
      </c>
      <c r="E1455" s="11">
        <v>1.9</v>
      </c>
      <c r="F1455" s="11">
        <v>7.3999999999999996E-2</v>
      </c>
      <c r="G1455" s="11">
        <v>27</v>
      </c>
      <c r="H1455" s="11">
        <v>85</v>
      </c>
      <c r="I1455" s="11">
        <v>0.99705999999999995</v>
      </c>
      <c r="J1455" s="11">
        <v>3.41</v>
      </c>
      <c r="K1455" s="11">
        <v>0.57999999999999996</v>
      </c>
      <c r="L1455" s="11">
        <v>9</v>
      </c>
      <c r="M1455" s="64">
        <v>5</v>
      </c>
    </row>
    <row r="1456" spans="1:13" x14ac:dyDescent="0.25">
      <c r="A1456" s="63">
        <v>1455</v>
      </c>
      <c r="B1456" s="11">
        <v>11.7</v>
      </c>
      <c r="C1456" s="11">
        <v>0.45</v>
      </c>
      <c r="D1456" s="11">
        <v>0.63</v>
      </c>
      <c r="E1456" s="11">
        <v>2.2000000000000002</v>
      </c>
      <c r="F1456" s="11">
        <v>7.2999999999999995E-2</v>
      </c>
      <c r="G1456" s="11">
        <v>7</v>
      </c>
      <c r="H1456" s="11">
        <v>23</v>
      </c>
      <c r="I1456" s="11">
        <v>0.99973999999999996</v>
      </c>
      <c r="J1456" s="11">
        <v>3.21</v>
      </c>
      <c r="K1456" s="11">
        <v>0.69</v>
      </c>
      <c r="L1456" s="11">
        <v>10.9</v>
      </c>
      <c r="M1456" s="64">
        <v>6</v>
      </c>
    </row>
    <row r="1457" spans="1:13" x14ac:dyDescent="0.25">
      <c r="A1457" s="63">
        <v>1456</v>
      </c>
      <c r="B1457" s="11">
        <v>6.5</v>
      </c>
      <c r="C1457" s="11">
        <v>0.9</v>
      </c>
      <c r="D1457" s="11">
        <v>0</v>
      </c>
      <c r="E1457" s="11">
        <v>1.6</v>
      </c>
      <c r="F1457" s="11">
        <v>5.1999999999999998E-2</v>
      </c>
      <c r="G1457" s="11">
        <v>9</v>
      </c>
      <c r="H1457" s="11">
        <v>17</v>
      </c>
      <c r="I1457" s="11">
        <v>0.99467000000000005</v>
      </c>
      <c r="J1457" s="11">
        <v>3.5</v>
      </c>
      <c r="K1457" s="11">
        <v>0.63</v>
      </c>
      <c r="L1457" s="11">
        <v>10.9</v>
      </c>
      <c r="M1457" s="64">
        <v>6</v>
      </c>
    </row>
    <row r="1458" spans="1:13" x14ac:dyDescent="0.25">
      <c r="A1458" s="63">
        <v>1457</v>
      </c>
      <c r="B1458" s="11">
        <v>6</v>
      </c>
      <c r="C1458" s="11">
        <v>0.54</v>
      </c>
      <c r="D1458" s="11">
        <v>0.06</v>
      </c>
      <c r="E1458" s="11">
        <v>1.8</v>
      </c>
      <c r="F1458" s="11">
        <v>0.05</v>
      </c>
      <c r="G1458" s="11">
        <v>38</v>
      </c>
      <c r="H1458" s="11">
        <v>89</v>
      </c>
      <c r="I1458" s="11">
        <v>0.99236000000000002</v>
      </c>
      <c r="J1458" s="11">
        <v>3.3</v>
      </c>
      <c r="K1458" s="11">
        <v>0.5</v>
      </c>
      <c r="L1458" s="11">
        <v>10.55</v>
      </c>
      <c r="M1458" s="64">
        <v>6</v>
      </c>
    </row>
    <row r="1459" spans="1:13" hidden="1" x14ac:dyDescent="0.25">
      <c r="A1459" s="63">
        <v>1458</v>
      </c>
      <c r="B1459" s="11">
        <v>7.6</v>
      </c>
      <c r="C1459" s="11">
        <v>0.49</v>
      </c>
      <c r="D1459" s="11">
        <v>0.33</v>
      </c>
      <c r="E1459" s="11">
        <v>1.9</v>
      </c>
      <c r="F1459" s="11">
        <v>7.3999999999999996E-2</v>
      </c>
      <c r="G1459" s="11">
        <v>27</v>
      </c>
      <c r="H1459" s="11">
        <v>85</v>
      </c>
      <c r="I1459" s="11">
        <v>0.99705999999999995</v>
      </c>
      <c r="J1459" s="11">
        <v>3.41</v>
      </c>
      <c r="K1459" s="11">
        <v>0.57999999999999996</v>
      </c>
      <c r="L1459" s="11">
        <v>9</v>
      </c>
      <c r="M1459" s="64">
        <v>5</v>
      </c>
    </row>
    <row r="1460" spans="1:13" hidden="1" x14ac:dyDescent="0.25">
      <c r="A1460" s="63">
        <v>1459</v>
      </c>
      <c r="B1460" s="11">
        <v>8.4</v>
      </c>
      <c r="C1460" s="11">
        <v>0.28999999999999998</v>
      </c>
      <c r="D1460" s="11">
        <v>0.4</v>
      </c>
      <c r="E1460" s="11">
        <v>1.7</v>
      </c>
      <c r="F1460" s="11">
        <v>6.7000000000000004E-2</v>
      </c>
      <c r="G1460" s="11">
        <v>8</v>
      </c>
      <c r="H1460" s="11">
        <v>20</v>
      </c>
      <c r="I1460" s="11">
        <v>0.99602999999999997</v>
      </c>
      <c r="J1460" s="11">
        <v>3.39</v>
      </c>
      <c r="K1460" s="11">
        <v>0.6</v>
      </c>
      <c r="L1460" s="11">
        <v>10.5</v>
      </c>
      <c r="M1460" s="64">
        <v>5</v>
      </c>
    </row>
    <row r="1461" spans="1:13" x14ac:dyDescent="0.25">
      <c r="A1461" s="63">
        <v>1460</v>
      </c>
      <c r="B1461" s="11">
        <v>7.9</v>
      </c>
      <c r="C1461" s="11">
        <v>0.2</v>
      </c>
      <c r="D1461" s="11">
        <v>0.35</v>
      </c>
      <c r="E1461" s="11">
        <v>1.7</v>
      </c>
      <c r="F1461" s="11">
        <v>5.3999999999999999E-2</v>
      </c>
      <c r="G1461" s="11">
        <v>7</v>
      </c>
      <c r="H1461" s="11">
        <v>15</v>
      </c>
      <c r="I1461" s="11">
        <v>0.99457999999999902</v>
      </c>
      <c r="J1461" s="11">
        <v>3.32</v>
      </c>
      <c r="K1461" s="11">
        <v>0.8</v>
      </c>
      <c r="L1461" s="11">
        <v>11.9</v>
      </c>
      <c r="M1461" s="64">
        <v>7</v>
      </c>
    </row>
    <row r="1462" spans="1:13" x14ac:dyDescent="0.25">
      <c r="A1462" s="63">
        <v>1461</v>
      </c>
      <c r="B1462" s="11">
        <v>6.4</v>
      </c>
      <c r="C1462" s="11">
        <v>0.42</v>
      </c>
      <c r="D1462" s="11">
        <v>0.09</v>
      </c>
      <c r="E1462" s="11">
        <v>2.2999999999999998</v>
      </c>
      <c r="F1462" s="11">
        <v>5.3999999999999999E-2</v>
      </c>
      <c r="G1462" s="11">
        <v>34</v>
      </c>
      <c r="H1462" s="11">
        <v>64</v>
      </c>
      <c r="I1462" s="11">
        <v>0.99724000000000002</v>
      </c>
      <c r="J1462" s="11">
        <v>3.41</v>
      </c>
      <c r="K1462" s="11">
        <v>0.68</v>
      </c>
      <c r="L1462" s="11">
        <v>10.4</v>
      </c>
      <c r="M1462" s="64">
        <v>6</v>
      </c>
    </row>
    <row r="1463" spans="1:13" hidden="1" x14ac:dyDescent="0.25">
      <c r="A1463" s="63">
        <v>1462</v>
      </c>
      <c r="B1463" s="11">
        <v>6.2</v>
      </c>
      <c r="C1463" s="11">
        <v>0.78500000000000003</v>
      </c>
      <c r="D1463" s="11">
        <v>0</v>
      </c>
      <c r="E1463" s="11">
        <v>2.1</v>
      </c>
      <c r="F1463" s="11">
        <v>0.06</v>
      </c>
      <c r="G1463" s="11">
        <v>6</v>
      </c>
      <c r="H1463" s="11">
        <v>13</v>
      </c>
      <c r="I1463" s="11">
        <v>0.99663999999999997</v>
      </c>
      <c r="J1463" s="11">
        <v>3.59</v>
      </c>
      <c r="K1463" s="11">
        <v>0.61</v>
      </c>
      <c r="L1463" s="11">
        <v>10</v>
      </c>
      <c r="M1463" s="64">
        <v>4</v>
      </c>
    </row>
    <row r="1464" spans="1:13" x14ac:dyDescent="0.25">
      <c r="A1464" s="63">
        <v>1463</v>
      </c>
      <c r="B1464" s="11">
        <v>6.8</v>
      </c>
      <c r="C1464" s="11">
        <v>0.64</v>
      </c>
      <c r="D1464" s="11">
        <v>0.03</v>
      </c>
      <c r="E1464" s="11">
        <v>2.2999999999999998</v>
      </c>
      <c r="F1464" s="11">
        <v>7.4999999999999997E-2</v>
      </c>
      <c r="G1464" s="11">
        <v>14</v>
      </c>
      <c r="H1464" s="11">
        <v>31</v>
      </c>
      <c r="I1464" s="11">
        <v>0.99544999999999995</v>
      </c>
      <c r="J1464" s="11">
        <v>3.36</v>
      </c>
      <c r="K1464" s="11">
        <v>0.57999999999999996</v>
      </c>
      <c r="L1464" s="11">
        <v>10.4</v>
      </c>
      <c r="M1464" s="64">
        <v>6</v>
      </c>
    </row>
    <row r="1465" spans="1:13" x14ac:dyDescent="0.25">
      <c r="A1465" s="63">
        <v>1464</v>
      </c>
      <c r="B1465" s="11">
        <v>6.9</v>
      </c>
      <c r="C1465" s="11">
        <v>0.63</v>
      </c>
      <c r="D1465" s="11">
        <v>0.01</v>
      </c>
      <c r="E1465" s="11">
        <v>2.4</v>
      </c>
      <c r="F1465" s="11">
        <v>7.5999999999999998E-2</v>
      </c>
      <c r="G1465" s="11">
        <v>14</v>
      </c>
      <c r="H1465" s="11">
        <v>39</v>
      </c>
      <c r="I1465" s="11">
        <v>0.99521999999999999</v>
      </c>
      <c r="J1465" s="11">
        <v>3.34</v>
      </c>
      <c r="K1465" s="11">
        <v>0.53</v>
      </c>
      <c r="L1465" s="11">
        <v>10.8</v>
      </c>
      <c r="M1465" s="64">
        <v>6</v>
      </c>
    </row>
    <row r="1466" spans="1:13" hidden="1" x14ac:dyDescent="0.25">
      <c r="A1466" s="63">
        <v>1465</v>
      </c>
      <c r="B1466" s="11">
        <v>6.8</v>
      </c>
      <c r="C1466" s="11">
        <v>0.59</v>
      </c>
      <c r="D1466" s="11">
        <v>0.1</v>
      </c>
      <c r="E1466" s="11">
        <v>1.7</v>
      </c>
      <c r="F1466" s="11">
        <v>6.3E-2</v>
      </c>
      <c r="G1466" s="11">
        <v>34</v>
      </c>
      <c r="H1466" s="11">
        <v>53</v>
      </c>
      <c r="I1466" s="11">
        <v>0.99580000000000002</v>
      </c>
      <c r="J1466" s="11">
        <v>3.41</v>
      </c>
      <c r="K1466" s="11">
        <v>0.67</v>
      </c>
      <c r="L1466" s="11">
        <v>9.6999999999999993</v>
      </c>
      <c r="M1466" s="64">
        <v>5</v>
      </c>
    </row>
    <row r="1467" spans="1:13" hidden="1" x14ac:dyDescent="0.25">
      <c r="A1467" s="63">
        <v>1466</v>
      </c>
      <c r="B1467" s="11">
        <v>6.8</v>
      </c>
      <c r="C1467" s="11">
        <v>0.59</v>
      </c>
      <c r="D1467" s="11">
        <v>0.1</v>
      </c>
      <c r="E1467" s="11">
        <v>1.7</v>
      </c>
      <c r="F1467" s="11">
        <v>6.3E-2</v>
      </c>
      <c r="G1467" s="11">
        <v>34</v>
      </c>
      <c r="H1467" s="11">
        <v>53</v>
      </c>
      <c r="I1467" s="11">
        <v>0.99580000000000002</v>
      </c>
      <c r="J1467" s="11">
        <v>3.41</v>
      </c>
      <c r="K1467" s="11">
        <v>0.67</v>
      </c>
      <c r="L1467" s="11">
        <v>9.6999999999999993</v>
      </c>
      <c r="M1467" s="64">
        <v>5</v>
      </c>
    </row>
    <row r="1468" spans="1:13" x14ac:dyDescent="0.25">
      <c r="A1468" s="63">
        <v>1467</v>
      </c>
      <c r="B1468" s="11">
        <v>7.3</v>
      </c>
      <c r="C1468" s="11">
        <v>0.48</v>
      </c>
      <c r="D1468" s="11">
        <v>0.32</v>
      </c>
      <c r="E1468" s="11">
        <v>2.1</v>
      </c>
      <c r="F1468" s="11">
        <v>6.2E-2</v>
      </c>
      <c r="G1468" s="11">
        <v>31</v>
      </c>
      <c r="H1468" s="11">
        <v>54</v>
      </c>
      <c r="I1468" s="11">
        <v>0.99727999999999895</v>
      </c>
      <c r="J1468" s="11">
        <v>3.3</v>
      </c>
      <c r="K1468" s="11">
        <v>0.65</v>
      </c>
      <c r="L1468" s="11">
        <v>10</v>
      </c>
      <c r="M1468" s="64">
        <v>7</v>
      </c>
    </row>
    <row r="1469" spans="1:13" hidden="1" x14ac:dyDescent="0.25">
      <c r="A1469" s="63">
        <v>1468</v>
      </c>
      <c r="B1469" s="11">
        <v>6.7</v>
      </c>
      <c r="C1469" s="11">
        <v>1.04</v>
      </c>
      <c r="D1469" s="11">
        <v>0.08</v>
      </c>
      <c r="E1469" s="11">
        <v>2.2999999999999998</v>
      </c>
      <c r="F1469" s="11">
        <v>6.7000000000000004E-2</v>
      </c>
      <c r="G1469" s="11">
        <v>19</v>
      </c>
      <c r="H1469" s="11">
        <v>32</v>
      </c>
      <c r="I1469" s="11">
        <v>0.99647999999999903</v>
      </c>
      <c r="J1469" s="11">
        <v>3.52</v>
      </c>
      <c r="K1469" s="11">
        <v>0.56999999999999995</v>
      </c>
      <c r="L1469" s="11">
        <v>11</v>
      </c>
      <c r="M1469" s="64">
        <v>4</v>
      </c>
    </row>
    <row r="1470" spans="1:13" x14ac:dyDescent="0.25">
      <c r="A1470" s="63">
        <v>1469</v>
      </c>
      <c r="B1470" s="11">
        <v>7.3</v>
      </c>
      <c r="C1470" s="11">
        <v>0.48</v>
      </c>
      <c r="D1470" s="11">
        <v>0.32</v>
      </c>
      <c r="E1470" s="11">
        <v>2.1</v>
      </c>
      <c r="F1470" s="11">
        <v>6.2E-2</v>
      </c>
      <c r="G1470" s="11">
        <v>31</v>
      </c>
      <c r="H1470" s="11">
        <v>54</v>
      </c>
      <c r="I1470" s="11">
        <v>0.99727999999999895</v>
      </c>
      <c r="J1470" s="11">
        <v>3.3</v>
      </c>
      <c r="K1470" s="11">
        <v>0.65</v>
      </c>
      <c r="L1470" s="11">
        <v>10</v>
      </c>
      <c r="M1470" s="64">
        <v>7</v>
      </c>
    </row>
    <row r="1471" spans="1:13" hidden="1" x14ac:dyDescent="0.25">
      <c r="A1471" s="63">
        <v>1470</v>
      </c>
      <c r="B1471" s="11">
        <v>7.3</v>
      </c>
      <c r="C1471" s="11">
        <v>0.98</v>
      </c>
      <c r="D1471" s="11">
        <v>0.05</v>
      </c>
      <c r="E1471" s="11">
        <v>2.1</v>
      </c>
      <c r="F1471" s="11">
        <v>6.0999999999999999E-2</v>
      </c>
      <c r="G1471" s="11">
        <v>20</v>
      </c>
      <c r="H1471" s="11">
        <v>49</v>
      </c>
      <c r="I1471" s="11">
        <v>0.99704999999999999</v>
      </c>
      <c r="J1471" s="11">
        <v>3.31</v>
      </c>
      <c r="K1471" s="11">
        <v>0.55000000000000004</v>
      </c>
      <c r="L1471" s="11">
        <v>9.6999999999999993</v>
      </c>
      <c r="M1471" s="64">
        <v>3</v>
      </c>
    </row>
    <row r="1472" spans="1:13" hidden="1" x14ac:dyDescent="0.25">
      <c r="A1472" s="63">
        <v>1471</v>
      </c>
      <c r="B1472" s="11">
        <v>10</v>
      </c>
      <c r="C1472" s="11">
        <v>0.69</v>
      </c>
      <c r="D1472" s="11">
        <v>0.11</v>
      </c>
      <c r="E1472" s="11">
        <v>1.4</v>
      </c>
      <c r="F1472" s="11">
        <v>8.4000000000000005E-2</v>
      </c>
      <c r="G1472" s="11">
        <v>8</v>
      </c>
      <c r="H1472" s="11">
        <v>24</v>
      </c>
      <c r="I1472" s="11">
        <v>0.995779999999999</v>
      </c>
      <c r="J1472" s="11">
        <v>2.88</v>
      </c>
      <c r="K1472" s="11">
        <v>0.47</v>
      </c>
      <c r="L1472" s="11">
        <v>9.6999999999999993</v>
      </c>
      <c r="M1472" s="64">
        <v>5</v>
      </c>
    </row>
    <row r="1473" spans="1:13" hidden="1" x14ac:dyDescent="0.25">
      <c r="A1473" s="63">
        <v>1472</v>
      </c>
      <c r="B1473" s="11">
        <v>6.7</v>
      </c>
      <c r="C1473" s="11">
        <v>0.7</v>
      </c>
      <c r="D1473" s="11">
        <v>0.08</v>
      </c>
      <c r="E1473" s="11">
        <v>3.75</v>
      </c>
      <c r="F1473" s="11">
        <v>6.7000000000000004E-2</v>
      </c>
      <c r="G1473" s="11">
        <v>8</v>
      </c>
      <c r="H1473" s="11">
        <v>16</v>
      </c>
      <c r="I1473" s="11">
        <v>0.99334</v>
      </c>
      <c r="J1473" s="11">
        <v>3.43</v>
      </c>
      <c r="K1473" s="11">
        <v>0.52</v>
      </c>
      <c r="L1473" s="11">
        <v>12.6</v>
      </c>
      <c r="M1473" s="64">
        <v>5</v>
      </c>
    </row>
    <row r="1474" spans="1:13" x14ac:dyDescent="0.25">
      <c r="A1474" s="63">
        <v>1473</v>
      </c>
      <c r="B1474" s="11">
        <v>7.6</v>
      </c>
      <c r="C1474" s="11">
        <v>0.35</v>
      </c>
      <c r="D1474" s="11">
        <v>0.6</v>
      </c>
      <c r="E1474" s="11">
        <v>2.6</v>
      </c>
      <c r="F1474" s="11">
        <v>7.2999999999999995E-2</v>
      </c>
      <c r="G1474" s="11">
        <v>23</v>
      </c>
      <c r="H1474" s="11">
        <v>44</v>
      </c>
      <c r="I1474" s="11">
        <v>0.99656</v>
      </c>
      <c r="J1474" s="11">
        <v>3.38</v>
      </c>
      <c r="K1474" s="11">
        <v>0.79</v>
      </c>
      <c r="L1474" s="11">
        <v>11.1</v>
      </c>
      <c r="M1474" s="64">
        <v>6</v>
      </c>
    </row>
    <row r="1475" spans="1:13" hidden="1" x14ac:dyDescent="0.25">
      <c r="A1475" s="63">
        <v>1474</v>
      </c>
      <c r="B1475" s="11">
        <v>6.1</v>
      </c>
      <c r="C1475" s="11">
        <v>0.6</v>
      </c>
      <c r="D1475" s="11">
        <v>0.08</v>
      </c>
      <c r="E1475" s="11">
        <v>1.8</v>
      </c>
      <c r="F1475" s="11">
        <v>7.0999999999999994E-2</v>
      </c>
      <c r="G1475" s="11">
        <v>14</v>
      </c>
      <c r="H1475" s="11">
        <v>45</v>
      </c>
      <c r="I1475" s="11">
        <v>0.99336000000000002</v>
      </c>
      <c r="J1475" s="11">
        <v>3.38</v>
      </c>
      <c r="K1475" s="11">
        <v>0.54</v>
      </c>
      <c r="L1475" s="11">
        <v>11</v>
      </c>
      <c r="M1475" s="64">
        <v>5</v>
      </c>
    </row>
    <row r="1476" spans="1:13" hidden="1" x14ac:dyDescent="0.25">
      <c r="A1476" s="63">
        <v>1475</v>
      </c>
      <c r="B1476" s="11">
        <v>9.9</v>
      </c>
      <c r="C1476" s="11">
        <v>0.5</v>
      </c>
      <c r="D1476" s="11">
        <v>0.5</v>
      </c>
      <c r="E1476" s="11">
        <v>13.8</v>
      </c>
      <c r="F1476" s="11">
        <v>0.20499999999999999</v>
      </c>
      <c r="G1476" s="11">
        <v>48</v>
      </c>
      <c r="H1476" s="11">
        <v>82</v>
      </c>
      <c r="I1476" s="11">
        <v>1.0024200000000001</v>
      </c>
      <c r="J1476" s="11">
        <v>3.16</v>
      </c>
      <c r="K1476" s="11">
        <v>0.75</v>
      </c>
      <c r="L1476" s="11">
        <v>8.8000000000000007</v>
      </c>
      <c r="M1476" s="64">
        <v>5</v>
      </c>
    </row>
    <row r="1477" spans="1:13" x14ac:dyDescent="0.25">
      <c r="A1477" s="63">
        <v>1476</v>
      </c>
      <c r="B1477" s="11">
        <v>5.3</v>
      </c>
      <c r="C1477" s="11">
        <v>0.47</v>
      </c>
      <c r="D1477" s="11">
        <v>0.11</v>
      </c>
      <c r="E1477" s="11">
        <v>2.2000000000000002</v>
      </c>
      <c r="F1477" s="11">
        <v>4.8000000000000001E-2</v>
      </c>
      <c r="G1477" s="11">
        <v>16</v>
      </c>
      <c r="H1477" s="11">
        <v>89</v>
      </c>
      <c r="I1477" s="11">
        <v>0.99182000000000003</v>
      </c>
      <c r="J1477" s="11">
        <v>3.54</v>
      </c>
      <c r="K1477" s="11">
        <v>0.88</v>
      </c>
      <c r="L1477" s="11">
        <v>13.566666666666601</v>
      </c>
      <c r="M1477" s="64">
        <v>7</v>
      </c>
    </row>
    <row r="1478" spans="1:13" hidden="1" x14ac:dyDescent="0.25">
      <c r="A1478" s="63">
        <v>1477</v>
      </c>
      <c r="B1478" s="11">
        <v>9.9</v>
      </c>
      <c r="C1478" s="11">
        <v>0.5</v>
      </c>
      <c r="D1478" s="11">
        <v>0.5</v>
      </c>
      <c r="E1478" s="11">
        <v>13.8</v>
      </c>
      <c r="F1478" s="11">
        <v>0.20499999999999999</v>
      </c>
      <c r="G1478" s="11">
        <v>48</v>
      </c>
      <c r="H1478" s="11">
        <v>82</v>
      </c>
      <c r="I1478" s="11">
        <v>1.0024200000000001</v>
      </c>
      <c r="J1478" s="11">
        <v>3.16</v>
      </c>
      <c r="K1478" s="11">
        <v>0.75</v>
      </c>
      <c r="L1478" s="11">
        <v>8.8000000000000007</v>
      </c>
      <c r="M1478" s="64">
        <v>5</v>
      </c>
    </row>
    <row r="1479" spans="1:13" x14ac:dyDescent="0.25">
      <c r="A1479" s="63">
        <v>1478</v>
      </c>
      <c r="B1479" s="11">
        <v>5.3</v>
      </c>
      <c r="C1479" s="11">
        <v>0.47</v>
      </c>
      <c r="D1479" s="11">
        <v>0.11</v>
      </c>
      <c r="E1479" s="11">
        <v>2.2000000000000002</v>
      </c>
      <c r="F1479" s="11">
        <v>4.8000000000000001E-2</v>
      </c>
      <c r="G1479" s="11">
        <v>16</v>
      </c>
      <c r="H1479" s="11">
        <v>89</v>
      </c>
      <c r="I1479" s="11">
        <v>0.99182000000000003</v>
      </c>
      <c r="J1479" s="11">
        <v>3.54</v>
      </c>
      <c r="K1479" s="11">
        <v>0.88</v>
      </c>
      <c r="L1479" s="11">
        <v>13.6</v>
      </c>
      <c r="M1479" s="64">
        <v>7</v>
      </c>
    </row>
    <row r="1480" spans="1:13" hidden="1" x14ac:dyDescent="0.25">
      <c r="A1480" s="63">
        <v>1479</v>
      </c>
      <c r="B1480" s="11">
        <v>7.1</v>
      </c>
      <c r="C1480" s="11">
        <v>0.875</v>
      </c>
      <c r="D1480" s="11">
        <v>0.05</v>
      </c>
      <c r="E1480" s="11">
        <v>5.7</v>
      </c>
      <c r="F1480" s="11">
        <v>8.1999999999999906E-2</v>
      </c>
      <c r="G1480" s="11">
        <v>3</v>
      </c>
      <c r="H1480" s="11">
        <v>14</v>
      </c>
      <c r="I1480" s="11">
        <v>0.99807999999999997</v>
      </c>
      <c r="J1480" s="11">
        <v>3.4</v>
      </c>
      <c r="K1480" s="11">
        <v>0.52</v>
      </c>
      <c r="L1480" s="11">
        <v>10.199999999999999</v>
      </c>
      <c r="M1480" s="64">
        <v>3</v>
      </c>
    </row>
    <row r="1481" spans="1:13" hidden="1" x14ac:dyDescent="0.25">
      <c r="A1481" s="63">
        <v>1480</v>
      </c>
      <c r="B1481" s="11">
        <v>8.1999999999999993</v>
      </c>
      <c r="C1481" s="11">
        <v>0.28000000000000003</v>
      </c>
      <c r="D1481" s="11">
        <v>0.6</v>
      </c>
      <c r="E1481" s="11">
        <v>3</v>
      </c>
      <c r="F1481" s="11">
        <v>0.104</v>
      </c>
      <c r="G1481" s="11">
        <v>10</v>
      </c>
      <c r="H1481" s="11">
        <v>22</v>
      </c>
      <c r="I1481" s="11">
        <v>0.99827999999999995</v>
      </c>
      <c r="J1481" s="11">
        <v>3.39</v>
      </c>
      <c r="K1481" s="11">
        <v>0.68</v>
      </c>
      <c r="L1481" s="11">
        <v>10.6</v>
      </c>
      <c r="M1481" s="64">
        <v>5</v>
      </c>
    </row>
    <row r="1482" spans="1:13" hidden="1" x14ac:dyDescent="0.25">
      <c r="A1482" s="63">
        <v>1481</v>
      </c>
      <c r="B1482" s="11">
        <v>5.6</v>
      </c>
      <c r="C1482" s="11">
        <v>0.62</v>
      </c>
      <c r="D1482" s="11">
        <v>0.03</v>
      </c>
      <c r="E1482" s="11">
        <v>1.5</v>
      </c>
      <c r="F1482" s="11">
        <v>0.08</v>
      </c>
      <c r="G1482" s="11">
        <v>6</v>
      </c>
      <c r="H1482" s="11">
        <v>13</v>
      </c>
      <c r="I1482" s="11">
        <v>0.99497999999999998</v>
      </c>
      <c r="J1482" s="11">
        <v>3.66</v>
      </c>
      <c r="K1482" s="11">
        <v>0.62</v>
      </c>
      <c r="L1482" s="11">
        <v>10.1</v>
      </c>
      <c r="M1482" s="64">
        <v>4</v>
      </c>
    </row>
    <row r="1483" spans="1:13" hidden="1" x14ac:dyDescent="0.25">
      <c r="A1483" s="63">
        <v>1482</v>
      </c>
      <c r="B1483" s="11">
        <v>8.1999999999999993</v>
      </c>
      <c r="C1483" s="11">
        <v>0.28000000000000003</v>
      </c>
      <c r="D1483" s="11">
        <v>0.6</v>
      </c>
      <c r="E1483" s="11">
        <v>3</v>
      </c>
      <c r="F1483" s="11">
        <v>0.104</v>
      </c>
      <c r="G1483" s="11">
        <v>10</v>
      </c>
      <c r="H1483" s="11">
        <v>22</v>
      </c>
      <c r="I1483" s="11">
        <v>0.99827999999999995</v>
      </c>
      <c r="J1483" s="11">
        <v>3.39</v>
      </c>
      <c r="K1483" s="11">
        <v>0.68</v>
      </c>
      <c r="L1483" s="11">
        <v>10.6</v>
      </c>
      <c r="M1483" s="64">
        <v>5</v>
      </c>
    </row>
    <row r="1484" spans="1:13" hidden="1" x14ac:dyDescent="0.25">
      <c r="A1484" s="63">
        <v>1483</v>
      </c>
      <c r="B1484" s="11">
        <v>7.2</v>
      </c>
      <c r="C1484" s="11">
        <v>0.57999999999999996</v>
      </c>
      <c r="D1484" s="11">
        <v>0.54</v>
      </c>
      <c r="E1484" s="11">
        <v>2.1</v>
      </c>
      <c r="F1484" s="11">
        <v>0.114</v>
      </c>
      <c r="G1484" s="11">
        <v>3</v>
      </c>
      <c r="H1484" s="11">
        <v>9</v>
      </c>
      <c r="I1484" s="11">
        <v>0.99718999999999902</v>
      </c>
      <c r="J1484" s="11">
        <v>3.33</v>
      </c>
      <c r="K1484" s="11">
        <v>0.56999999999999995</v>
      </c>
      <c r="L1484" s="11">
        <v>10.3</v>
      </c>
      <c r="M1484" s="64">
        <v>4</v>
      </c>
    </row>
    <row r="1485" spans="1:13" hidden="1" x14ac:dyDescent="0.25">
      <c r="A1485" s="63">
        <v>1484</v>
      </c>
      <c r="B1485" s="11">
        <v>8.1</v>
      </c>
      <c r="C1485" s="11">
        <v>0.33</v>
      </c>
      <c r="D1485" s="11">
        <v>0.44</v>
      </c>
      <c r="E1485" s="11">
        <v>1.5</v>
      </c>
      <c r="F1485" s="11">
        <v>4.2000000000000003E-2</v>
      </c>
      <c r="G1485" s="11">
        <v>6</v>
      </c>
      <c r="H1485" s="11">
        <v>12</v>
      </c>
      <c r="I1485" s="11">
        <v>0.99541999999999997</v>
      </c>
      <c r="J1485" s="11">
        <v>3.35</v>
      </c>
      <c r="K1485" s="11">
        <v>0.61</v>
      </c>
      <c r="L1485" s="11">
        <v>10.7</v>
      </c>
      <c r="M1485" s="64">
        <v>5</v>
      </c>
    </row>
    <row r="1486" spans="1:13" hidden="1" x14ac:dyDescent="0.25">
      <c r="A1486" s="63">
        <v>1485</v>
      </c>
      <c r="B1486" s="11">
        <v>6.8</v>
      </c>
      <c r="C1486" s="11">
        <v>0.91</v>
      </c>
      <c r="D1486" s="11">
        <v>0.06</v>
      </c>
      <c r="E1486" s="11">
        <v>2</v>
      </c>
      <c r="F1486" s="11">
        <v>0.06</v>
      </c>
      <c r="G1486" s="11">
        <v>4</v>
      </c>
      <c r="H1486" s="11">
        <v>11</v>
      </c>
      <c r="I1486" s="11">
        <v>0.99592000000000003</v>
      </c>
      <c r="J1486" s="11">
        <v>3.53</v>
      </c>
      <c r="K1486" s="11">
        <v>0.64</v>
      </c>
      <c r="L1486" s="11">
        <v>10.9</v>
      </c>
      <c r="M1486" s="64">
        <v>4</v>
      </c>
    </row>
    <row r="1487" spans="1:13" hidden="1" x14ac:dyDescent="0.25">
      <c r="A1487" s="63">
        <v>1486</v>
      </c>
      <c r="B1487" s="11">
        <v>7</v>
      </c>
      <c r="C1487" s="11">
        <v>0.65500000000000003</v>
      </c>
      <c r="D1487" s="11">
        <v>0.16</v>
      </c>
      <c r="E1487" s="11">
        <v>2.1</v>
      </c>
      <c r="F1487" s="11">
        <v>7.3999999999999996E-2</v>
      </c>
      <c r="G1487" s="11">
        <v>8</v>
      </c>
      <c r="H1487" s="11">
        <v>25</v>
      </c>
      <c r="I1487" s="11">
        <v>0.99605999999999995</v>
      </c>
      <c r="J1487" s="11">
        <v>3.37</v>
      </c>
      <c r="K1487" s="11">
        <v>0.55000000000000004</v>
      </c>
      <c r="L1487" s="11">
        <v>9.6999999999999993</v>
      </c>
      <c r="M1487" s="64">
        <v>5</v>
      </c>
    </row>
    <row r="1488" spans="1:13" hidden="1" x14ac:dyDescent="0.25">
      <c r="A1488" s="63">
        <v>1487</v>
      </c>
      <c r="B1488" s="11">
        <v>6.8</v>
      </c>
      <c r="C1488" s="11">
        <v>0.68</v>
      </c>
      <c r="D1488" s="11">
        <v>0.21</v>
      </c>
      <c r="E1488" s="11">
        <v>2.1</v>
      </c>
      <c r="F1488" s="11">
        <v>7.0000000000000007E-2</v>
      </c>
      <c r="G1488" s="11">
        <v>9</v>
      </c>
      <c r="H1488" s="11">
        <v>23</v>
      </c>
      <c r="I1488" s="11">
        <v>0.99546000000000001</v>
      </c>
      <c r="J1488" s="11">
        <v>3.38</v>
      </c>
      <c r="K1488" s="11">
        <v>0.6</v>
      </c>
      <c r="L1488" s="11">
        <v>10.3</v>
      </c>
      <c r="M1488" s="64">
        <v>5</v>
      </c>
    </row>
    <row r="1489" spans="1:13" hidden="1" x14ac:dyDescent="0.25">
      <c r="A1489" s="63">
        <v>1488</v>
      </c>
      <c r="B1489" s="11">
        <v>6</v>
      </c>
      <c r="C1489" s="11">
        <v>0.64</v>
      </c>
      <c r="D1489" s="11">
        <v>0.05</v>
      </c>
      <c r="E1489" s="11">
        <v>1.9</v>
      </c>
      <c r="F1489" s="11">
        <v>6.6000000000000003E-2</v>
      </c>
      <c r="G1489" s="11">
        <v>9</v>
      </c>
      <c r="H1489" s="11">
        <v>17</v>
      </c>
      <c r="I1489" s="11">
        <v>0.99495999999999996</v>
      </c>
      <c r="J1489" s="11">
        <v>3.52</v>
      </c>
      <c r="K1489" s="11">
        <v>0.78</v>
      </c>
      <c r="L1489" s="11">
        <v>10.6</v>
      </c>
      <c r="M1489" s="64">
        <v>5</v>
      </c>
    </row>
    <row r="1490" spans="1:13" hidden="1" x14ac:dyDescent="0.25">
      <c r="A1490" s="63">
        <v>1489</v>
      </c>
      <c r="B1490" s="11">
        <v>5.6</v>
      </c>
      <c r="C1490" s="11">
        <v>0.54</v>
      </c>
      <c r="D1490" s="11">
        <v>0.04</v>
      </c>
      <c r="E1490" s="11">
        <v>1.7</v>
      </c>
      <c r="F1490" s="11">
        <v>4.9000000000000002E-2</v>
      </c>
      <c r="G1490" s="11">
        <v>5</v>
      </c>
      <c r="H1490" s="11">
        <v>13</v>
      </c>
      <c r="I1490" s="11">
        <v>0.99419999999999997</v>
      </c>
      <c r="J1490" s="11">
        <v>3.72</v>
      </c>
      <c r="K1490" s="11">
        <v>0.57999999999999996</v>
      </c>
      <c r="L1490" s="11">
        <v>11.4</v>
      </c>
      <c r="M1490" s="64">
        <v>5</v>
      </c>
    </row>
    <row r="1491" spans="1:13" x14ac:dyDescent="0.25">
      <c r="A1491" s="63">
        <v>1490</v>
      </c>
      <c r="B1491" s="11">
        <v>6.2</v>
      </c>
      <c r="C1491" s="11">
        <v>0.56999999999999995</v>
      </c>
      <c r="D1491" s="11">
        <v>0.1</v>
      </c>
      <c r="E1491" s="11">
        <v>2.1</v>
      </c>
      <c r="F1491" s="11">
        <v>4.8000000000000001E-2</v>
      </c>
      <c r="G1491" s="11">
        <v>4</v>
      </c>
      <c r="H1491" s="11">
        <v>11</v>
      </c>
      <c r="I1491" s="11">
        <v>0.99447999999999903</v>
      </c>
      <c r="J1491" s="11">
        <v>3.44</v>
      </c>
      <c r="K1491" s="11">
        <v>0.76</v>
      </c>
      <c r="L1491" s="11">
        <v>10.8</v>
      </c>
      <c r="M1491" s="64">
        <v>6</v>
      </c>
    </row>
    <row r="1492" spans="1:13" x14ac:dyDescent="0.25">
      <c r="A1492" s="63">
        <v>1491</v>
      </c>
      <c r="B1492" s="11">
        <v>7.1</v>
      </c>
      <c r="C1492" s="11">
        <v>0.22</v>
      </c>
      <c r="D1492" s="11">
        <v>0.49</v>
      </c>
      <c r="E1492" s="11">
        <v>1.8</v>
      </c>
      <c r="F1492" s="11">
        <v>3.9E-2</v>
      </c>
      <c r="G1492" s="11">
        <v>8</v>
      </c>
      <c r="H1492" s="11">
        <v>18</v>
      </c>
      <c r="I1492" s="11">
        <v>0.99343999999999999</v>
      </c>
      <c r="J1492" s="11">
        <v>3.39</v>
      </c>
      <c r="K1492" s="11">
        <v>0.56000000000000005</v>
      </c>
      <c r="L1492" s="11">
        <v>12.4</v>
      </c>
      <c r="M1492" s="64">
        <v>6</v>
      </c>
    </row>
    <row r="1493" spans="1:13" hidden="1" x14ac:dyDescent="0.25">
      <c r="A1493" s="63">
        <v>1492</v>
      </c>
      <c r="B1493" s="11">
        <v>5.6</v>
      </c>
      <c r="C1493" s="11">
        <v>0.54</v>
      </c>
      <c r="D1493" s="11">
        <v>0.04</v>
      </c>
      <c r="E1493" s="11">
        <v>1.7</v>
      </c>
      <c r="F1493" s="11">
        <v>4.9000000000000002E-2</v>
      </c>
      <c r="G1493" s="11">
        <v>5</v>
      </c>
      <c r="H1493" s="11">
        <v>13</v>
      </c>
      <c r="I1493" s="11">
        <v>0.99419999999999997</v>
      </c>
      <c r="J1493" s="11">
        <v>3.72</v>
      </c>
      <c r="K1493" s="11">
        <v>0.57999999999999996</v>
      </c>
      <c r="L1493" s="11">
        <v>11.4</v>
      </c>
      <c r="M1493" s="64">
        <v>5</v>
      </c>
    </row>
    <row r="1494" spans="1:13" hidden="1" x14ac:dyDescent="0.25">
      <c r="A1494" s="63">
        <v>1493</v>
      </c>
      <c r="B1494" s="11">
        <v>6.2</v>
      </c>
      <c r="C1494" s="11">
        <v>0.65</v>
      </c>
      <c r="D1494" s="11">
        <v>0.06</v>
      </c>
      <c r="E1494" s="11">
        <v>1.6</v>
      </c>
      <c r="F1494" s="11">
        <v>0.05</v>
      </c>
      <c r="G1494" s="11">
        <v>6</v>
      </c>
      <c r="H1494" s="11">
        <v>18</v>
      </c>
      <c r="I1494" s="11">
        <v>0.99347999999999903</v>
      </c>
      <c r="J1494" s="11">
        <v>3.57</v>
      </c>
      <c r="K1494" s="11">
        <v>0.54</v>
      </c>
      <c r="L1494" s="11">
        <v>11.95</v>
      </c>
      <c r="M1494" s="64">
        <v>5</v>
      </c>
    </row>
    <row r="1495" spans="1:13" hidden="1" x14ac:dyDescent="0.25">
      <c r="A1495" s="63">
        <v>1494</v>
      </c>
      <c r="B1495" s="11">
        <v>7.7</v>
      </c>
      <c r="C1495" s="11">
        <v>0.54</v>
      </c>
      <c r="D1495" s="11">
        <v>0.26</v>
      </c>
      <c r="E1495" s="11">
        <v>1.9</v>
      </c>
      <c r="F1495" s="11">
        <v>8.8999999999999996E-2</v>
      </c>
      <c r="G1495" s="11">
        <v>23</v>
      </c>
      <c r="H1495" s="11">
        <v>147</v>
      </c>
      <c r="I1495" s="11">
        <v>0.99636000000000002</v>
      </c>
      <c r="J1495" s="11">
        <v>3.26</v>
      </c>
      <c r="K1495" s="11">
        <v>0.59</v>
      </c>
      <c r="L1495" s="11">
        <v>9.6999999999999993</v>
      </c>
      <c r="M1495" s="64">
        <v>5</v>
      </c>
    </row>
    <row r="1496" spans="1:13" x14ac:dyDescent="0.25">
      <c r="A1496" s="63">
        <v>1495</v>
      </c>
      <c r="B1496" s="11">
        <v>6.4</v>
      </c>
      <c r="C1496" s="11">
        <v>0.31</v>
      </c>
      <c r="D1496" s="11">
        <v>0.09</v>
      </c>
      <c r="E1496" s="11">
        <v>1.4</v>
      </c>
      <c r="F1496" s="11">
        <v>6.6000000000000003E-2</v>
      </c>
      <c r="G1496" s="11">
        <v>15</v>
      </c>
      <c r="H1496" s="11">
        <v>28</v>
      </c>
      <c r="I1496" s="11">
        <v>0.99458999999999997</v>
      </c>
      <c r="J1496" s="11">
        <v>3.42</v>
      </c>
      <c r="K1496" s="11">
        <v>0.7</v>
      </c>
      <c r="L1496" s="11">
        <v>10</v>
      </c>
      <c r="M1496" s="64">
        <v>7</v>
      </c>
    </row>
    <row r="1497" spans="1:13" x14ac:dyDescent="0.25">
      <c r="A1497" s="63">
        <v>1496</v>
      </c>
      <c r="B1497" s="11">
        <v>7</v>
      </c>
      <c r="C1497" s="11">
        <v>0.43</v>
      </c>
      <c r="D1497" s="11">
        <v>0.02</v>
      </c>
      <c r="E1497" s="11">
        <v>1.9</v>
      </c>
      <c r="F1497" s="11">
        <v>0.08</v>
      </c>
      <c r="G1497" s="11">
        <v>15</v>
      </c>
      <c r="H1497" s="11">
        <v>28</v>
      </c>
      <c r="I1497" s="11">
        <v>0.99492000000000003</v>
      </c>
      <c r="J1497" s="11">
        <v>3.35</v>
      </c>
      <c r="K1497" s="11">
        <v>0.81</v>
      </c>
      <c r="L1497" s="11">
        <v>10.6</v>
      </c>
      <c r="M1497" s="64">
        <v>6</v>
      </c>
    </row>
    <row r="1498" spans="1:13" hidden="1" x14ac:dyDescent="0.25">
      <c r="A1498" s="63">
        <v>1497</v>
      </c>
      <c r="B1498" s="11">
        <v>7.7</v>
      </c>
      <c r="C1498" s="11">
        <v>0.54</v>
      </c>
      <c r="D1498" s="11">
        <v>0.26</v>
      </c>
      <c r="E1498" s="11">
        <v>1.9</v>
      </c>
      <c r="F1498" s="11">
        <v>8.8999999999999996E-2</v>
      </c>
      <c r="G1498" s="11">
        <v>23</v>
      </c>
      <c r="H1498" s="11">
        <v>147</v>
      </c>
      <c r="I1498" s="11">
        <v>0.99636000000000002</v>
      </c>
      <c r="J1498" s="11">
        <v>3.26</v>
      </c>
      <c r="K1498" s="11">
        <v>0.59</v>
      </c>
      <c r="L1498" s="11">
        <v>9.6999999999999993</v>
      </c>
      <c r="M1498" s="64">
        <v>5</v>
      </c>
    </row>
    <row r="1499" spans="1:13" x14ac:dyDescent="0.25">
      <c r="A1499" s="63">
        <v>1498</v>
      </c>
      <c r="B1499" s="11">
        <v>6.9</v>
      </c>
      <c r="C1499" s="11">
        <v>0.74</v>
      </c>
      <c r="D1499" s="11">
        <v>0.03</v>
      </c>
      <c r="E1499" s="11">
        <v>2.2999999999999998</v>
      </c>
      <c r="F1499" s="11">
        <v>5.3999999999999999E-2</v>
      </c>
      <c r="G1499" s="11">
        <v>7</v>
      </c>
      <c r="H1499" s="11">
        <v>16</v>
      </c>
      <c r="I1499" s="11">
        <v>0.99507999999999996</v>
      </c>
      <c r="J1499" s="11">
        <v>3.45</v>
      </c>
      <c r="K1499" s="11">
        <v>0.63</v>
      </c>
      <c r="L1499" s="11">
        <v>11.5</v>
      </c>
      <c r="M1499" s="64">
        <v>6</v>
      </c>
    </row>
    <row r="1500" spans="1:13" x14ac:dyDescent="0.25">
      <c r="A1500" s="63">
        <v>1499</v>
      </c>
      <c r="B1500" s="11">
        <v>6.6</v>
      </c>
      <c r="C1500" s="11">
        <v>0.89500000000000002</v>
      </c>
      <c r="D1500" s="11">
        <v>0.04</v>
      </c>
      <c r="E1500" s="11">
        <v>2.2999999999999998</v>
      </c>
      <c r="F1500" s="11">
        <v>6.8000000000000005E-2</v>
      </c>
      <c r="G1500" s="11">
        <v>7</v>
      </c>
      <c r="H1500" s="11">
        <v>13</v>
      </c>
      <c r="I1500" s="11">
        <v>0.99582000000000004</v>
      </c>
      <c r="J1500" s="11">
        <v>3.53</v>
      </c>
      <c r="K1500" s="11">
        <v>0.57999999999999996</v>
      </c>
      <c r="L1500" s="11">
        <v>10.8</v>
      </c>
      <c r="M1500" s="64">
        <v>6</v>
      </c>
    </row>
    <row r="1501" spans="1:13" x14ac:dyDescent="0.25">
      <c r="A1501" s="63">
        <v>1500</v>
      </c>
      <c r="B1501" s="11">
        <v>6.9</v>
      </c>
      <c r="C1501" s="11">
        <v>0.74</v>
      </c>
      <c r="D1501" s="11">
        <v>0.03</v>
      </c>
      <c r="E1501" s="11">
        <v>2.2999999999999998</v>
      </c>
      <c r="F1501" s="11">
        <v>5.3999999999999999E-2</v>
      </c>
      <c r="G1501" s="11">
        <v>7</v>
      </c>
      <c r="H1501" s="11">
        <v>16</v>
      </c>
      <c r="I1501" s="11">
        <v>0.99507999999999996</v>
      </c>
      <c r="J1501" s="11">
        <v>3.45</v>
      </c>
      <c r="K1501" s="11">
        <v>0.63</v>
      </c>
      <c r="L1501" s="11">
        <v>11.5</v>
      </c>
      <c r="M1501" s="64">
        <v>6</v>
      </c>
    </row>
    <row r="1502" spans="1:13" hidden="1" x14ac:dyDescent="0.25">
      <c r="A1502" s="63">
        <v>1501</v>
      </c>
      <c r="B1502" s="11">
        <v>7.5</v>
      </c>
      <c r="C1502" s="11">
        <v>0.72499999999999998</v>
      </c>
      <c r="D1502" s="11">
        <v>0.04</v>
      </c>
      <c r="E1502" s="11">
        <v>1.5</v>
      </c>
      <c r="F1502" s="11">
        <v>7.5999999999999998E-2</v>
      </c>
      <c r="G1502" s="11">
        <v>8</v>
      </c>
      <c r="H1502" s="11">
        <v>15</v>
      </c>
      <c r="I1502" s="11">
        <v>0.99507999999999996</v>
      </c>
      <c r="J1502" s="11">
        <v>3.26</v>
      </c>
      <c r="K1502" s="11">
        <v>0.53</v>
      </c>
      <c r="L1502" s="11">
        <v>9.6</v>
      </c>
      <c r="M1502" s="64">
        <v>5</v>
      </c>
    </row>
    <row r="1503" spans="1:13" hidden="1" x14ac:dyDescent="0.25">
      <c r="A1503" s="63">
        <v>1502</v>
      </c>
      <c r="B1503" s="11">
        <v>7.8</v>
      </c>
      <c r="C1503" s="11">
        <v>0.82</v>
      </c>
      <c r="D1503" s="11">
        <v>0.28999999999999998</v>
      </c>
      <c r="E1503" s="11">
        <v>4.3</v>
      </c>
      <c r="F1503" s="11">
        <v>8.3000000000000004E-2</v>
      </c>
      <c r="G1503" s="11">
        <v>21</v>
      </c>
      <c r="H1503" s="11">
        <v>64</v>
      </c>
      <c r="I1503" s="11">
        <v>0.99641999999999997</v>
      </c>
      <c r="J1503" s="11">
        <v>3.16</v>
      </c>
      <c r="K1503" s="11">
        <v>0.53</v>
      </c>
      <c r="L1503" s="11">
        <v>9.4</v>
      </c>
      <c r="M1503" s="64">
        <v>5</v>
      </c>
    </row>
    <row r="1504" spans="1:13" hidden="1" x14ac:dyDescent="0.25">
      <c r="A1504" s="63">
        <v>1503</v>
      </c>
      <c r="B1504" s="11">
        <v>7.3</v>
      </c>
      <c r="C1504" s="11">
        <v>0.58499999999999996</v>
      </c>
      <c r="D1504" s="11">
        <v>0.18</v>
      </c>
      <c r="E1504" s="11">
        <v>2.4</v>
      </c>
      <c r="F1504" s="11">
        <v>7.8E-2</v>
      </c>
      <c r="G1504" s="11">
        <v>15</v>
      </c>
      <c r="H1504" s="11">
        <v>60</v>
      </c>
      <c r="I1504" s="11">
        <v>0.99637999999999904</v>
      </c>
      <c r="J1504" s="11">
        <v>3.31</v>
      </c>
      <c r="K1504" s="11">
        <v>0.54</v>
      </c>
      <c r="L1504" s="11">
        <v>9.8000000000000007</v>
      </c>
      <c r="M1504" s="64">
        <v>5</v>
      </c>
    </row>
    <row r="1505" spans="1:13" x14ac:dyDescent="0.25">
      <c r="A1505" s="63">
        <v>1504</v>
      </c>
      <c r="B1505" s="11">
        <v>6.2</v>
      </c>
      <c r="C1505" s="11">
        <v>0.44</v>
      </c>
      <c r="D1505" s="11">
        <v>0.39</v>
      </c>
      <c r="E1505" s="11">
        <v>2.5</v>
      </c>
      <c r="F1505" s="11">
        <v>7.6999999999999999E-2</v>
      </c>
      <c r="G1505" s="11">
        <v>6</v>
      </c>
      <c r="H1505" s="11">
        <v>14</v>
      </c>
      <c r="I1505" s="11">
        <v>0.99555000000000005</v>
      </c>
      <c r="J1505" s="11">
        <v>3.51</v>
      </c>
      <c r="K1505" s="11">
        <v>0.69</v>
      </c>
      <c r="L1505" s="11">
        <v>11</v>
      </c>
      <c r="M1505" s="64">
        <v>6</v>
      </c>
    </row>
    <row r="1506" spans="1:13" x14ac:dyDescent="0.25">
      <c r="A1506" s="63">
        <v>1505</v>
      </c>
      <c r="B1506" s="11">
        <v>7.5</v>
      </c>
      <c r="C1506" s="11">
        <v>0.38</v>
      </c>
      <c r="D1506" s="11">
        <v>0.56999999999999995</v>
      </c>
      <c r="E1506" s="11">
        <v>2.2999999999999998</v>
      </c>
      <c r="F1506" s="11">
        <v>0.106</v>
      </c>
      <c r="G1506" s="11">
        <v>5</v>
      </c>
      <c r="H1506" s="11">
        <v>12</v>
      </c>
      <c r="I1506" s="11">
        <v>0.99604999999999999</v>
      </c>
      <c r="J1506" s="11">
        <v>3.36</v>
      </c>
      <c r="K1506" s="11">
        <v>0.55000000000000004</v>
      </c>
      <c r="L1506" s="11">
        <v>11.4</v>
      </c>
      <c r="M1506" s="64">
        <v>6</v>
      </c>
    </row>
    <row r="1507" spans="1:13" hidden="1" x14ac:dyDescent="0.25">
      <c r="A1507" s="63">
        <v>1506</v>
      </c>
      <c r="B1507" s="11">
        <v>6.7</v>
      </c>
      <c r="C1507" s="11">
        <v>0.76</v>
      </c>
      <c r="D1507" s="11">
        <v>0.02</v>
      </c>
      <c r="E1507" s="11">
        <v>1.8</v>
      </c>
      <c r="F1507" s="11">
        <v>7.8E-2</v>
      </c>
      <c r="G1507" s="11">
        <v>6</v>
      </c>
      <c r="H1507" s="11">
        <v>12</v>
      </c>
      <c r="I1507" s="11">
        <v>0.996</v>
      </c>
      <c r="J1507" s="11">
        <v>3.55</v>
      </c>
      <c r="K1507" s="11">
        <v>0.63</v>
      </c>
      <c r="L1507" s="11">
        <v>9.9499999999999993</v>
      </c>
      <c r="M1507" s="64">
        <v>3</v>
      </c>
    </row>
    <row r="1508" spans="1:13" x14ac:dyDescent="0.25">
      <c r="A1508" s="63">
        <v>1507</v>
      </c>
      <c r="B1508" s="11">
        <v>6.8</v>
      </c>
      <c r="C1508" s="11">
        <v>0.81</v>
      </c>
      <c r="D1508" s="11">
        <v>0.05</v>
      </c>
      <c r="E1508" s="11">
        <v>2</v>
      </c>
      <c r="F1508" s="11">
        <v>7.0000000000000007E-2</v>
      </c>
      <c r="G1508" s="11">
        <v>6</v>
      </c>
      <c r="H1508" s="11">
        <v>14</v>
      </c>
      <c r="I1508" s="11">
        <v>0.99561999999999995</v>
      </c>
      <c r="J1508" s="11">
        <v>3.51</v>
      </c>
      <c r="K1508" s="11">
        <v>0.66</v>
      </c>
      <c r="L1508" s="11">
        <v>10.8</v>
      </c>
      <c r="M1508" s="64">
        <v>6</v>
      </c>
    </row>
    <row r="1509" spans="1:13" x14ac:dyDescent="0.25">
      <c r="A1509" s="63">
        <v>1508</v>
      </c>
      <c r="B1509" s="11">
        <v>7.5</v>
      </c>
      <c r="C1509" s="11">
        <v>0.38</v>
      </c>
      <c r="D1509" s="11">
        <v>0.56999999999999995</v>
      </c>
      <c r="E1509" s="11">
        <v>2.2999999999999998</v>
      </c>
      <c r="F1509" s="11">
        <v>0.106</v>
      </c>
      <c r="G1509" s="11">
        <v>5</v>
      </c>
      <c r="H1509" s="11">
        <v>12</v>
      </c>
      <c r="I1509" s="11">
        <v>0.99604999999999999</v>
      </c>
      <c r="J1509" s="11">
        <v>3.36</v>
      </c>
      <c r="K1509" s="11">
        <v>0.55000000000000004</v>
      </c>
      <c r="L1509" s="11">
        <v>11.4</v>
      </c>
      <c r="M1509" s="64">
        <v>6</v>
      </c>
    </row>
    <row r="1510" spans="1:13" x14ac:dyDescent="0.25">
      <c r="A1510" s="63">
        <v>1509</v>
      </c>
      <c r="B1510" s="11">
        <v>7.1</v>
      </c>
      <c r="C1510" s="11">
        <v>0.27</v>
      </c>
      <c r="D1510" s="11">
        <v>0.6</v>
      </c>
      <c r="E1510" s="11">
        <v>2.1</v>
      </c>
      <c r="F1510" s="11">
        <v>7.3999999999999996E-2</v>
      </c>
      <c r="G1510" s="11">
        <v>17</v>
      </c>
      <c r="H1510" s="11">
        <v>25</v>
      </c>
      <c r="I1510" s="11">
        <v>0.99813999999999903</v>
      </c>
      <c r="J1510" s="11">
        <v>3.38</v>
      </c>
      <c r="K1510" s="11">
        <v>0.72</v>
      </c>
      <c r="L1510" s="11">
        <v>10.6</v>
      </c>
      <c r="M1510" s="64">
        <v>6</v>
      </c>
    </row>
    <row r="1511" spans="1:13" hidden="1" x14ac:dyDescent="0.25">
      <c r="A1511" s="63">
        <v>1510</v>
      </c>
      <c r="B1511" s="11">
        <v>7.9</v>
      </c>
      <c r="C1511" s="11">
        <v>0.18</v>
      </c>
      <c r="D1511" s="11">
        <v>0.4</v>
      </c>
      <c r="E1511" s="11">
        <v>1.8</v>
      </c>
      <c r="F1511" s="11">
        <v>6.2E-2</v>
      </c>
      <c r="G1511" s="11">
        <v>7</v>
      </c>
      <c r="H1511" s="11">
        <v>20</v>
      </c>
      <c r="I1511" s="11">
        <v>0.99409999999999998</v>
      </c>
      <c r="J1511" s="11">
        <v>3.28</v>
      </c>
      <c r="K1511" s="11">
        <v>0.7</v>
      </c>
      <c r="L1511" s="11">
        <v>11.1</v>
      </c>
      <c r="M1511" s="64">
        <v>5</v>
      </c>
    </row>
    <row r="1512" spans="1:13" x14ac:dyDescent="0.25">
      <c r="A1512" s="63">
        <v>1511</v>
      </c>
      <c r="B1512" s="11">
        <v>6.4</v>
      </c>
      <c r="C1512" s="11">
        <v>0.36</v>
      </c>
      <c r="D1512" s="11">
        <v>0.21</v>
      </c>
      <c r="E1512" s="11">
        <v>2.2000000000000002</v>
      </c>
      <c r="F1512" s="11">
        <v>4.7E-2</v>
      </c>
      <c r="G1512" s="11">
        <v>26</v>
      </c>
      <c r="H1512" s="11">
        <v>48</v>
      </c>
      <c r="I1512" s="11">
        <v>0.99661</v>
      </c>
      <c r="J1512" s="11">
        <v>3.47</v>
      </c>
      <c r="K1512" s="11">
        <v>0.77</v>
      </c>
      <c r="L1512" s="11">
        <v>9.6999999999999993</v>
      </c>
      <c r="M1512" s="64">
        <v>6</v>
      </c>
    </row>
    <row r="1513" spans="1:13" hidden="1" x14ac:dyDescent="0.25">
      <c r="A1513" s="63">
        <v>1512</v>
      </c>
      <c r="B1513" s="11">
        <v>7.1</v>
      </c>
      <c r="C1513" s="11">
        <v>0.69</v>
      </c>
      <c r="D1513" s="11">
        <v>0.04</v>
      </c>
      <c r="E1513" s="11">
        <v>2.1</v>
      </c>
      <c r="F1513" s="11">
        <v>6.8000000000000005E-2</v>
      </c>
      <c r="G1513" s="11">
        <v>19</v>
      </c>
      <c r="H1513" s="11">
        <v>27</v>
      </c>
      <c r="I1513" s="11">
        <v>0.99712000000000001</v>
      </c>
      <c r="J1513" s="11">
        <v>3.44</v>
      </c>
      <c r="K1513" s="11">
        <v>0.67</v>
      </c>
      <c r="L1513" s="11">
        <v>9.8000000000000007</v>
      </c>
      <c r="M1513" s="64">
        <v>5</v>
      </c>
    </row>
    <row r="1514" spans="1:13" x14ac:dyDescent="0.25">
      <c r="A1514" s="63">
        <v>1513</v>
      </c>
      <c r="B1514" s="11">
        <v>6.4</v>
      </c>
      <c r="C1514" s="11">
        <v>0.79</v>
      </c>
      <c r="D1514" s="11">
        <v>0.04</v>
      </c>
      <c r="E1514" s="11">
        <v>2.2000000000000002</v>
      </c>
      <c r="F1514" s="11">
        <v>6.0999999999999999E-2</v>
      </c>
      <c r="G1514" s="11">
        <v>11</v>
      </c>
      <c r="H1514" s="11">
        <v>17</v>
      </c>
      <c r="I1514" s="11">
        <v>0.99587999999999899</v>
      </c>
      <c r="J1514" s="11">
        <v>3.53</v>
      </c>
      <c r="K1514" s="11">
        <v>0.65</v>
      </c>
      <c r="L1514" s="11">
        <v>10.4</v>
      </c>
      <c r="M1514" s="64">
        <v>6</v>
      </c>
    </row>
    <row r="1515" spans="1:13" x14ac:dyDescent="0.25">
      <c r="A1515" s="63">
        <v>1514</v>
      </c>
      <c r="B1515" s="11">
        <v>6.4</v>
      </c>
      <c r="C1515" s="11">
        <v>0.56000000000000005</v>
      </c>
      <c r="D1515" s="11">
        <v>0.15</v>
      </c>
      <c r="E1515" s="11">
        <v>1.8</v>
      </c>
      <c r="F1515" s="11">
        <v>7.8E-2</v>
      </c>
      <c r="G1515" s="11">
        <v>17</v>
      </c>
      <c r="H1515" s="11">
        <v>65</v>
      </c>
      <c r="I1515" s="11">
        <v>0.99293999999999905</v>
      </c>
      <c r="J1515" s="11">
        <v>3.33</v>
      </c>
      <c r="K1515" s="11">
        <v>0.6</v>
      </c>
      <c r="L1515" s="11">
        <v>10.5</v>
      </c>
      <c r="M1515" s="64">
        <v>6</v>
      </c>
    </row>
    <row r="1516" spans="1:13" x14ac:dyDescent="0.25">
      <c r="A1516" s="63">
        <v>1515</v>
      </c>
      <c r="B1516" s="11">
        <v>6.9</v>
      </c>
      <c r="C1516" s="11">
        <v>0.84</v>
      </c>
      <c r="D1516" s="11">
        <v>0.21</v>
      </c>
      <c r="E1516" s="11">
        <v>4.0999999999999996</v>
      </c>
      <c r="F1516" s="11">
        <v>7.3999999999999996E-2</v>
      </c>
      <c r="G1516" s="11">
        <v>16</v>
      </c>
      <c r="H1516" s="11">
        <v>65</v>
      </c>
      <c r="I1516" s="11">
        <v>0.99841999999999997</v>
      </c>
      <c r="J1516" s="11">
        <v>3.53</v>
      </c>
      <c r="K1516" s="11">
        <v>0.72</v>
      </c>
      <c r="L1516" s="11">
        <v>9.2333333333333307</v>
      </c>
      <c r="M1516" s="64">
        <v>6</v>
      </c>
    </row>
    <row r="1517" spans="1:13" x14ac:dyDescent="0.25">
      <c r="A1517" s="63">
        <v>1516</v>
      </c>
      <c r="B1517" s="11">
        <v>6.9</v>
      </c>
      <c r="C1517" s="11">
        <v>0.84</v>
      </c>
      <c r="D1517" s="11">
        <v>0.21</v>
      </c>
      <c r="E1517" s="11">
        <v>4.0999999999999996</v>
      </c>
      <c r="F1517" s="11">
        <v>7.3999999999999996E-2</v>
      </c>
      <c r="G1517" s="11">
        <v>16</v>
      </c>
      <c r="H1517" s="11">
        <v>65</v>
      </c>
      <c r="I1517" s="11">
        <v>0.99841999999999997</v>
      </c>
      <c r="J1517" s="11">
        <v>3.53</v>
      </c>
      <c r="K1517" s="11">
        <v>0.72</v>
      </c>
      <c r="L1517" s="11">
        <v>9.25</v>
      </c>
      <c r="M1517" s="64">
        <v>6</v>
      </c>
    </row>
    <row r="1518" spans="1:13" hidden="1" x14ac:dyDescent="0.25">
      <c r="A1518" s="63">
        <v>1517</v>
      </c>
      <c r="B1518" s="11">
        <v>6.1</v>
      </c>
      <c r="C1518" s="11">
        <v>0.32</v>
      </c>
      <c r="D1518" s="11">
        <v>0.25</v>
      </c>
      <c r="E1518" s="11">
        <v>2.2999999999999998</v>
      </c>
      <c r="F1518" s="11">
        <v>7.0999999999999994E-2</v>
      </c>
      <c r="G1518" s="11">
        <v>23</v>
      </c>
      <c r="H1518" s="11">
        <v>58</v>
      </c>
      <c r="I1518" s="11">
        <v>0.99632999999999905</v>
      </c>
      <c r="J1518" s="11">
        <v>3.42</v>
      </c>
      <c r="K1518" s="11">
        <v>0.97</v>
      </c>
      <c r="L1518" s="11">
        <v>10.6</v>
      </c>
      <c r="M1518" s="64">
        <v>5</v>
      </c>
    </row>
    <row r="1519" spans="1:13" x14ac:dyDescent="0.25">
      <c r="A1519" s="63">
        <v>1518</v>
      </c>
      <c r="B1519" s="11">
        <v>6.5</v>
      </c>
      <c r="C1519" s="11">
        <v>0.53</v>
      </c>
      <c r="D1519" s="11">
        <v>0.06</v>
      </c>
      <c r="E1519" s="11">
        <v>2</v>
      </c>
      <c r="F1519" s="11">
        <v>6.3E-2</v>
      </c>
      <c r="G1519" s="11">
        <v>29</v>
      </c>
      <c r="H1519" s="11">
        <v>44</v>
      </c>
      <c r="I1519" s="11">
        <v>0.99488999999999905</v>
      </c>
      <c r="J1519" s="11">
        <v>3.38</v>
      </c>
      <c r="K1519" s="11">
        <v>0.83</v>
      </c>
      <c r="L1519" s="11">
        <v>10.3</v>
      </c>
      <c r="M1519" s="64">
        <v>6</v>
      </c>
    </row>
    <row r="1520" spans="1:13" hidden="1" x14ac:dyDescent="0.25">
      <c r="A1520" s="63">
        <v>1519</v>
      </c>
      <c r="B1520" s="11">
        <v>7.4</v>
      </c>
      <c r="C1520" s="11">
        <v>0.47</v>
      </c>
      <c r="D1520" s="11">
        <v>0.46</v>
      </c>
      <c r="E1520" s="11">
        <v>2.2000000000000002</v>
      </c>
      <c r="F1520" s="11">
        <v>0.114</v>
      </c>
      <c r="G1520" s="11">
        <v>7</v>
      </c>
      <c r="H1520" s="11">
        <v>20</v>
      </c>
      <c r="I1520" s="11">
        <v>0.99646999999999997</v>
      </c>
      <c r="J1520" s="11">
        <v>3.32</v>
      </c>
      <c r="K1520" s="11">
        <v>0.63</v>
      </c>
      <c r="L1520" s="11">
        <v>10.5</v>
      </c>
      <c r="M1520" s="64">
        <v>5</v>
      </c>
    </row>
    <row r="1521" spans="1:13" hidden="1" x14ac:dyDescent="0.25">
      <c r="A1521" s="63">
        <v>1520</v>
      </c>
      <c r="B1521" s="11">
        <v>6.6</v>
      </c>
      <c r="C1521" s="11">
        <v>0.7</v>
      </c>
      <c r="D1521" s="11">
        <v>0.08</v>
      </c>
      <c r="E1521" s="11">
        <v>2.6</v>
      </c>
      <c r="F1521" s="11">
        <v>0.106</v>
      </c>
      <c r="G1521" s="11">
        <v>14</v>
      </c>
      <c r="H1521" s="11">
        <v>27</v>
      </c>
      <c r="I1521" s="11">
        <v>0.99665000000000004</v>
      </c>
      <c r="J1521" s="11">
        <v>3.44</v>
      </c>
      <c r="K1521" s="11">
        <v>0.57999999999999996</v>
      </c>
      <c r="L1521" s="11">
        <v>10.199999999999999</v>
      </c>
      <c r="M1521" s="64">
        <v>5</v>
      </c>
    </row>
    <row r="1522" spans="1:13" x14ac:dyDescent="0.25">
      <c r="A1522" s="63">
        <v>1521</v>
      </c>
      <c r="B1522" s="11">
        <v>6.5</v>
      </c>
      <c r="C1522" s="11">
        <v>0.53</v>
      </c>
      <c r="D1522" s="11">
        <v>0.06</v>
      </c>
      <c r="E1522" s="11">
        <v>2</v>
      </c>
      <c r="F1522" s="11">
        <v>6.3E-2</v>
      </c>
      <c r="G1522" s="11">
        <v>29</v>
      </c>
      <c r="H1522" s="11">
        <v>44</v>
      </c>
      <c r="I1522" s="11">
        <v>0.99488999999999905</v>
      </c>
      <c r="J1522" s="11">
        <v>3.38</v>
      </c>
      <c r="K1522" s="11">
        <v>0.83</v>
      </c>
      <c r="L1522" s="11">
        <v>10.3</v>
      </c>
      <c r="M1522" s="64">
        <v>6</v>
      </c>
    </row>
    <row r="1523" spans="1:13" hidden="1" x14ac:dyDescent="0.25">
      <c r="A1523" s="63">
        <v>1522</v>
      </c>
      <c r="B1523" s="11">
        <v>6.9</v>
      </c>
      <c r="C1523" s="11">
        <v>0.48</v>
      </c>
      <c r="D1523" s="11">
        <v>0.2</v>
      </c>
      <c r="E1523" s="11">
        <v>1.9</v>
      </c>
      <c r="F1523" s="11">
        <v>8.1999999999999906E-2</v>
      </c>
      <c r="G1523" s="11">
        <v>9</v>
      </c>
      <c r="H1523" s="11">
        <v>23</v>
      </c>
      <c r="I1523" s="11">
        <v>0.99585000000000001</v>
      </c>
      <c r="J1523" s="11">
        <v>3.39</v>
      </c>
      <c r="K1523" s="11">
        <v>0.43</v>
      </c>
      <c r="L1523" s="11">
        <v>9.0500000000000007</v>
      </c>
      <c r="M1523" s="64">
        <v>4</v>
      </c>
    </row>
    <row r="1524" spans="1:13" hidden="1" x14ac:dyDescent="0.25">
      <c r="A1524" s="63">
        <v>1523</v>
      </c>
      <c r="B1524" s="11">
        <v>6.1</v>
      </c>
      <c r="C1524" s="11">
        <v>0.32</v>
      </c>
      <c r="D1524" s="11">
        <v>0.25</v>
      </c>
      <c r="E1524" s="11">
        <v>2.2999999999999998</v>
      </c>
      <c r="F1524" s="11">
        <v>7.0999999999999994E-2</v>
      </c>
      <c r="G1524" s="11">
        <v>23</v>
      </c>
      <c r="H1524" s="11">
        <v>58</v>
      </c>
      <c r="I1524" s="11">
        <v>0.99632999999999905</v>
      </c>
      <c r="J1524" s="11">
        <v>3.42</v>
      </c>
      <c r="K1524" s="11">
        <v>0.97</v>
      </c>
      <c r="L1524" s="11">
        <v>10.6</v>
      </c>
      <c r="M1524" s="64">
        <v>5</v>
      </c>
    </row>
    <row r="1525" spans="1:13" hidden="1" x14ac:dyDescent="0.25">
      <c r="A1525" s="63">
        <v>1524</v>
      </c>
      <c r="B1525" s="11">
        <v>6.8</v>
      </c>
      <c r="C1525" s="11">
        <v>0.48</v>
      </c>
      <c r="D1525" s="11">
        <v>0.25</v>
      </c>
      <c r="E1525" s="11">
        <v>2</v>
      </c>
      <c r="F1525" s="11">
        <v>7.5999999999999998E-2</v>
      </c>
      <c r="G1525" s="11">
        <v>29</v>
      </c>
      <c r="H1525" s="11">
        <v>61</v>
      </c>
      <c r="I1525" s="11">
        <v>0.99529999999999996</v>
      </c>
      <c r="J1525" s="11">
        <v>3.34</v>
      </c>
      <c r="K1525" s="11">
        <v>0.6</v>
      </c>
      <c r="L1525" s="11">
        <v>10.4</v>
      </c>
      <c r="M1525" s="64">
        <v>5</v>
      </c>
    </row>
    <row r="1526" spans="1:13" x14ac:dyDescent="0.25">
      <c r="A1526" s="63">
        <v>1525</v>
      </c>
      <c r="B1526" s="11">
        <v>6</v>
      </c>
      <c r="C1526" s="11">
        <v>0.42</v>
      </c>
      <c r="D1526" s="11">
        <v>0.19</v>
      </c>
      <c r="E1526" s="11">
        <v>2</v>
      </c>
      <c r="F1526" s="11">
        <v>7.4999999999999997E-2</v>
      </c>
      <c r="G1526" s="11">
        <v>22</v>
      </c>
      <c r="H1526" s="11">
        <v>47</v>
      </c>
      <c r="I1526" s="11">
        <v>0.99521999999999999</v>
      </c>
      <c r="J1526" s="11">
        <v>3.39</v>
      </c>
      <c r="K1526" s="11">
        <v>0.78</v>
      </c>
      <c r="L1526" s="11">
        <v>10</v>
      </c>
      <c r="M1526" s="64">
        <v>6</v>
      </c>
    </row>
    <row r="1527" spans="1:13" hidden="1" x14ac:dyDescent="0.25">
      <c r="A1527" s="63">
        <v>1526</v>
      </c>
      <c r="B1527" s="11">
        <v>6.7</v>
      </c>
      <c r="C1527" s="11">
        <v>0.48</v>
      </c>
      <c r="D1527" s="11">
        <v>0.08</v>
      </c>
      <c r="E1527" s="11">
        <v>2.1</v>
      </c>
      <c r="F1527" s="11">
        <v>6.4000000000000001E-2</v>
      </c>
      <c r="G1527" s="11">
        <v>18</v>
      </c>
      <c r="H1527" s="11">
        <v>34</v>
      </c>
      <c r="I1527" s="11">
        <v>0.99551999999999996</v>
      </c>
      <c r="J1527" s="11">
        <v>3.33</v>
      </c>
      <c r="K1527" s="11">
        <v>0.64</v>
      </c>
      <c r="L1527" s="11">
        <v>9.6999999999999993</v>
      </c>
      <c r="M1527" s="64">
        <v>5</v>
      </c>
    </row>
    <row r="1528" spans="1:13" x14ac:dyDescent="0.25">
      <c r="A1528" s="63">
        <v>1527</v>
      </c>
      <c r="B1528" s="11">
        <v>6.8</v>
      </c>
      <c r="C1528" s="11">
        <v>0.47</v>
      </c>
      <c r="D1528" s="11">
        <v>0.08</v>
      </c>
      <c r="E1528" s="11">
        <v>2.2000000000000002</v>
      </c>
      <c r="F1528" s="11">
        <v>6.4000000000000001E-2</v>
      </c>
      <c r="G1528" s="11">
        <v>18</v>
      </c>
      <c r="H1528" s="11">
        <v>38</v>
      </c>
      <c r="I1528" s="11">
        <v>0.99552999999999903</v>
      </c>
      <c r="J1528" s="11">
        <v>3.3</v>
      </c>
      <c r="K1528" s="11">
        <v>0.65</v>
      </c>
      <c r="L1528" s="11">
        <v>9.6</v>
      </c>
      <c r="M1528" s="64">
        <v>6</v>
      </c>
    </row>
    <row r="1529" spans="1:13" x14ac:dyDescent="0.25">
      <c r="A1529" s="63">
        <v>1528</v>
      </c>
      <c r="B1529" s="11">
        <v>7.1</v>
      </c>
      <c r="C1529" s="11">
        <v>0.53</v>
      </c>
      <c r="D1529" s="11">
        <v>7.0000000000000007E-2</v>
      </c>
      <c r="E1529" s="11">
        <v>1.7</v>
      </c>
      <c r="F1529" s="11">
        <v>7.0999999999999994E-2</v>
      </c>
      <c r="G1529" s="11">
        <v>15</v>
      </c>
      <c r="H1529" s="11">
        <v>24</v>
      </c>
      <c r="I1529" s="11">
        <v>0.99509999999999998</v>
      </c>
      <c r="J1529" s="11">
        <v>3.29</v>
      </c>
      <c r="K1529" s="11">
        <v>0.66</v>
      </c>
      <c r="L1529" s="11">
        <v>10.8</v>
      </c>
      <c r="M1529" s="64">
        <v>6</v>
      </c>
    </row>
    <row r="1530" spans="1:13" x14ac:dyDescent="0.25">
      <c r="A1530" s="63">
        <v>1529</v>
      </c>
      <c r="B1530" s="11">
        <v>7.9</v>
      </c>
      <c r="C1530" s="11">
        <v>0.28999999999999998</v>
      </c>
      <c r="D1530" s="11">
        <v>0.49</v>
      </c>
      <c r="E1530" s="11">
        <v>2.2000000000000002</v>
      </c>
      <c r="F1530" s="11">
        <v>9.6000000000000002E-2</v>
      </c>
      <c r="G1530" s="11">
        <v>21</v>
      </c>
      <c r="H1530" s="11">
        <v>59</v>
      </c>
      <c r="I1530" s="11">
        <v>0.99713999999999903</v>
      </c>
      <c r="J1530" s="11">
        <v>3.31</v>
      </c>
      <c r="K1530" s="11">
        <v>0.67</v>
      </c>
      <c r="L1530" s="11">
        <v>10.1</v>
      </c>
      <c r="M1530" s="64">
        <v>6</v>
      </c>
    </row>
    <row r="1531" spans="1:13" x14ac:dyDescent="0.25">
      <c r="A1531" s="63">
        <v>1530</v>
      </c>
      <c r="B1531" s="11">
        <v>7.1</v>
      </c>
      <c r="C1531" s="11">
        <v>0.69</v>
      </c>
      <c r="D1531" s="11">
        <v>0.08</v>
      </c>
      <c r="E1531" s="11">
        <v>2.1</v>
      </c>
      <c r="F1531" s="11">
        <v>6.3E-2</v>
      </c>
      <c r="G1531" s="11">
        <v>42</v>
      </c>
      <c r="H1531" s="11">
        <v>52</v>
      </c>
      <c r="I1531" s="11">
        <v>0.99607999999999997</v>
      </c>
      <c r="J1531" s="11">
        <v>3.42</v>
      </c>
      <c r="K1531" s="11">
        <v>0.6</v>
      </c>
      <c r="L1531" s="11">
        <v>10.199999999999999</v>
      </c>
      <c r="M1531" s="64">
        <v>6</v>
      </c>
    </row>
    <row r="1532" spans="1:13" x14ac:dyDescent="0.25">
      <c r="A1532" s="63">
        <v>1531</v>
      </c>
      <c r="B1532" s="11">
        <v>6.6</v>
      </c>
      <c r="C1532" s="11">
        <v>0.44</v>
      </c>
      <c r="D1532" s="11">
        <v>0.09</v>
      </c>
      <c r="E1532" s="11">
        <v>2.2000000000000002</v>
      </c>
      <c r="F1532" s="11">
        <v>6.3E-2</v>
      </c>
      <c r="G1532" s="11">
        <v>9</v>
      </c>
      <c r="H1532" s="11">
        <v>18</v>
      </c>
      <c r="I1532" s="11">
        <v>0.99443999999999999</v>
      </c>
      <c r="J1532" s="11">
        <v>3.42</v>
      </c>
      <c r="K1532" s="11">
        <v>0.69</v>
      </c>
      <c r="L1532" s="11">
        <v>11.3</v>
      </c>
      <c r="M1532" s="64">
        <v>6</v>
      </c>
    </row>
    <row r="1533" spans="1:13" hidden="1" x14ac:dyDescent="0.25">
      <c r="A1533" s="63">
        <v>1532</v>
      </c>
      <c r="B1533" s="11">
        <v>6.1</v>
      </c>
      <c r="C1533" s="11">
        <v>0.70499999999999996</v>
      </c>
      <c r="D1533" s="11">
        <v>0.1</v>
      </c>
      <c r="E1533" s="11">
        <v>2.8</v>
      </c>
      <c r="F1533" s="11">
        <v>8.1000000000000003E-2</v>
      </c>
      <c r="G1533" s="11">
        <v>13</v>
      </c>
      <c r="H1533" s="11">
        <v>28</v>
      </c>
      <c r="I1533" s="11">
        <v>0.99631000000000003</v>
      </c>
      <c r="J1533" s="11">
        <v>3.6</v>
      </c>
      <c r="K1533" s="11">
        <v>0.66</v>
      </c>
      <c r="L1533" s="11">
        <v>10.199999999999999</v>
      </c>
      <c r="M1533" s="64">
        <v>5</v>
      </c>
    </row>
    <row r="1534" spans="1:13" x14ac:dyDescent="0.25">
      <c r="A1534" s="63">
        <v>1533</v>
      </c>
      <c r="B1534" s="11">
        <v>7.2</v>
      </c>
      <c r="C1534" s="11">
        <v>0.53</v>
      </c>
      <c r="D1534" s="11">
        <v>0.13</v>
      </c>
      <c r="E1534" s="11">
        <v>2</v>
      </c>
      <c r="F1534" s="11">
        <v>5.7999999999999899E-2</v>
      </c>
      <c r="G1534" s="11">
        <v>18</v>
      </c>
      <c r="H1534" s="11">
        <v>22</v>
      </c>
      <c r="I1534" s="11">
        <v>0.995729999999999</v>
      </c>
      <c r="J1534" s="11">
        <v>3.21</v>
      </c>
      <c r="K1534" s="11">
        <v>0.68</v>
      </c>
      <c r="L1534" s="11">
        <v>9.9</v>
      </c>
      <c r="M1534" s="64">
        <v>6</v>
      </c>
    </row>
    <row r="1535" spans="1:13" hidden="1" x14ac:dyDescent="0.25">
      <c r="A1535" s="63">
        <v>1534</v>
      </c>
      <c r="B1535" s="11">
        <v>8</v>
      </c>
      <c r="C1535" s="11">
        <v>0.39</v>
      </c>
      <c r="D1535" s="11">
        <v>0.3</v>
      </c>
      <c r="E1535" s="11">
        <v>1.9</v>
      </c>
      <c r="F1535" s="11">
        <v>7.3999999999999996E-2</v>
      </c>
      <c r="G1535" s="11">
        <v>32</v>
      </c>
      <c r="H1535" s="11">
        <v>84</v>
      </c>
      <c r="I1535" s="11">
        <v>0.99717</v>
      </c>
      <c r="J1535" s="11">
        <v>3.39</v>
      </c>
      <c r="K1535" s="11">
        <v>0.61</v>
      </c>
      <c r="L1535" s="11">
        <v>9</v>
      </c>
      <c r="M1535" s="64">
        <v>5</v>
      </c>
    </row>
    <row r="1536" spans="1:13" x14ac:dyDescent="0.25">
      <c r="A1536" s="63">
        <v>1535</v>
      </c>
      <c r="B1536" s="11">
        <v>6.6</v>
      </c>
      <c r="C1536" s="11">
        <v>0.56000000000000005</v>
      </c>
      <c r="D1536" s="11">
        <v>0.14000000000000001</v>
      </c>
      <c r="E1536" s="11">
        <v>2.4</v>
      </c>
      <c r="F1536" s="11">
        <v>6.4000000000000001E-2</v>
      </c>
      <c r="G1536" s="11">
        <v>13</v>
      </c>
      <c r="H1536" s="11">
        <v>29</v>
      </c>
      <c r="I1536" s="11">
        <v>0.99397000000000002</v>
      </c>
      <c r="J1536" s="11">
        <v>3.42</v>
      </c>
      <c r="K1536" s="11">
        <v>0.62</v>
      </c>
      <c r="L1536" s="11">
        <v>11.7</v>
      </c>
      <c r="M1536" s="64">
        <v>7</v>
      </c>
    </row>
    <row r="1537" spans="1:13" x14ac:dyDescent="0.25">
      <c r="A1537" s="63">
        <v>1536</v>
      </c>
      <c r="B1537" s="11">
        <v>7</v>
      </c>
      <c r="C1537" s="11">
        <v>0.55000000000000004</v>
      </c>
      <c r="D1537" s="11">
        <v>0.13</v>
      </c>
      <c r="E1537" s="11">
        <v>2.2000000000000002</v>
      </c>
      <c r="F1537" s="11">
        <v>7.4999999999999997E-2</v>
      </c>
      <c r="G1537" s="11">
        <v>15</v>
      </c>
      <c r="H1537" s="11">
        <v>35</v>
      </c>
      <c r="I1537" s="11">
        <v>0.99590000000000001</v>
      </c>
      <c r="J1537" s="11">
        <v>3.36</v>
      </c>
      <c r="K1537" s="11">
        <v>0.59</v>
      </c>
      <c r="L1537" s="11">
        <v>9.6999999999999993</v>
      </c>
      <c r="M1537" s="64">
        <v>6</v>
      </c>
    </row>
    <row r="1538" spans="1:13" x14ac:dyDescent="0.25">
      <c r="A1538" s="63">
        <v>1537</v>
      </c>
      <c r="B1538" s="11">
        <v>6.1</v>
      </c>
      <c r="C1538" s="11">
        <v>0.53</v>
      </c>
      <c r="D1538" s="11">
        <v>0.08</v>
      </c>
      <c r="E1538" s="11">
        <v>1.9</v>
      </c>
      <c r="F1538" s="11">
        <v>7.6999999999999999E-2</v>
      </c>
      <c r="G1538" s="11">
        <v>24</v>
      </c>
      <c r="H1538" s="11">
        <v>45</v>
      </c>
      <c r="I1538" s="11">
        <v>0.99527999999999905</v>
      </c>
      <c r="J1538" s="11">
        <v>3.6</v>
      </c>
      <c r="K1538" s="11">
        <v>0.68</v>
      </c>
      <c r="L1538" s="11">
        <v>10.3</v>
      </c>
      <c r="M1538" s="64">
        <v>6</v>
      </c>
    </row>
    <row r="1539" spans="1:13" x14ac:dyDescent="0.25">
      <c r="A1539" s="63">
        <v>1538</v>
      </c>
      <c r="B1539" s="11">
        <v>5.4</v>
      </c>
      <c r="C1539" s="11">
        <v>0.57999999999999996</v>
      </c>
      <c r="D1539" s="11">
        <v>0.08</v>
      </c>
      <c r="E1539" s="11">
        <v>1.9</v>
      </c>
      <c r="F1539" s="11">
        <v>5.8999999999999997E-2</v>
      </c>
      <c r="G1539" s="11">
        <v>20</v>
      </c>
      <c r="H1539" s="11">
        <v>31</v>
      </c>
      <c r="I1539" s="11">
        <v>0.99483999999999995</v>
      </c>
      <c r="J1539" s="11">
        <v>3.5</v>
      </c>
      <c r="K1539" s="11">
        <v>0.64</v>
      </c>
      <c r="L1539" s="11">
        <v>10.199999999999999</v>
      </c>
      <c r="M1539" s="64">
        <v>6</v>
      </c>
    </row>
    <row r="1540" spans="1:13" hidden="1" x14ac:dyDescent="0.25">
      <c r="A1540" s="63">
        <v>1539</v>
      </c>
      <c r="B1540" s="11">
        <v>6.2</v>
      </c>
      <c r="C1540" s="11">
        <v>0.64</v>
      </c>
      <c r="D1540" s="11">
        <v>0.09</v>
      </c>
      <c r="E1540" s="11">
        <v>2.5</v>
      </c>
      <c r="F1540" s="11">
        <v>8.1000000000000003E-2</v>
      </c>
      <c r="G1540" s="11">
        <v>15</v>
      </c>
      <c r="H1540" s="11">
        <v>26</v>
      </c>
      <c r="I1540" s="11">
        <v>0.99537999999999904</v>
      </c>
      <c r="J1540" s="11">
        <v>3.57</v>
      </c>
      <c r="K1540" s="11">
        <v>0.63</v>
      </c>
      <c r="L1540" s="11">
        <v>12</v>
      </c>
      <c r="M1540" s="64">
        <v>5</v>
      </c>
    </row>
    <row r="1541" spans="1:13" hidden="1" x14ac:dyDescent="0.25">
      <c r="A1541" s="63">
        <v>1540</v>
      </c>
      <c r="B1541" s="11">
        <v>7.2</v>
      </c>
      <c r="C1541" s="11">
        <v>0.39</v>
      </c>
      <c r="D1541" s="11">
        <v>0.32</v>
      </c>
      <c r="E1541" s="11">
        <v>1.8</v>
      </c>
      <c r="F1541" s="11">
        <v>6.5000000000000002E-2</v>
      </c>
      <c r="G1541" s="11">
        <v>34</v>
      </c>
      <c r="H1541" s="11">
        <v>60</v>
      </c>
      <c r="I1541" s="11">
        <v>0.99713999999999903</v>
      </c>
      <c r="J1541" s="11">
        <v>3.46</v>
      </c>
      <c r="K1541" s="11">
        <v>0.78</v>
      </c>
      <c r="L1541" s="11">
        <v>9.9</v>
      </c>
      <c r="M1541" s="64">
        <v>5</v>
      </c>
    </row>
    <row r="1542" spans="1:13" x14ac:dyDescent="0.25">
      <c r="A1542" s="63">
        <v>1541</v>
      </c>
      <c r="B1542" s="11">
        <v>6.2</v>
      </c>
      <c r="C1542" s="11">
        <v>0.52</v>
      </c>
      <c r="D1542" s="11">
        <v>0.08</v>
      </c>
      <c r="E1542" s="11">
        <v>4.4000000000000004</v>
      </c>
      <c r="F1542" s="11">
        <v>7.0999999999999994E-2</v>
      </c>
      <c r="G1542" s="11">
        <v>11</v>
      </c>
      <c r="H1542" s="11">
        <v>32</v>
      </c>
      <c r="I1542" s="11">
        <v>0.99646000000000001</v>
      </c>
      <c r="J1542" s="11">
        <v>3.56</v>
      </c>
      <c r="K1542" s="11">
        <v>0.63</v>
      </c>
      <c r="L1542" s="11">
        <v>11.6</v>
      </c>
      <c r="M1542" s="64">
        <v>6</v>
      </c>
    </row>
    <row r="1543" spans="1:13" x14ac:dyDescent="0.25">
      <c r="A1543" s="63">
        <v>1542</v>
      </c>
      <c r="B1543" s="11">
        <v>7.4</v>
      </c>
      <c r="C1543" s="11">
        <v>0.25</v>
      </c>
      <c r="D1543" s="11">
        <v>0.28999999999999998</v>
      </c>
      <c r="E1543" s="11">
        <v>2.2000000000000002</v>
      </c>
      <c r="F1543" s="11">
        <v>5.3999999999999999E-2</v>
      </c>
      <c r="G1543" s="11">
        <v>19</v>
      </c>
      <c r="H1543" s="11">
        <v>49</v>
      </c>
      <c r="I1543" s="11">
        <v>0.99665999999999999</v>
      </c>
      <c r="J1543" s="11">
        <v>3.4</v>
      </c>
      <c r="K1543" s="11">
        <v>0.76</v>
      </c>
      <c r="L1543" s="11">
        <v>10.9</v>
      </c>
      <c r="M1543" s="64">
        <v>7</v>
      </c>
    </row>
    <row r="1544" spans="1:13" x14ac:dyDescent="0.25">
      <c r="A1544" s="63">
        <v>1543</v>
      </c>
      <c r="B1544" s="11">
        <v>6.7</v>
      </c>
      <c r="C1544" s="11">
        <v>0.85499999999999998</v>
      </c>
      <c r="D1544" s="11">
        <v>0.02</v>
      </c>
      <c r="E1544" s="11">
        <v>1.9</v>
      </c>
      <c r="F1544" s="11">
        <v>6.4000000000000001E-2</v>
      </c>
      <c r="G1544" s="11">
        <v>29</v>
      </c>
      <c r="H1544" s="11">
        <v>38</v>
      </c>
      <c r="I1544" s="11">
        <v>0.99472000000000005</v>
      </c>
      <c r="J1544" s="11">
        <v>3.3</v>
      </c>
      <c r="K1544" s="11">
        <v>0.56000000000000005</v>
      </c>
      <c r="L1544" s="11">
        <v>10.75</v>
      </c>
      <c r="M1544" s="64">
        <v>6</v>
      </c>
    </row>
    <row r="1545" spans="1:13" x14ac:dyDescent="0.25">
      <c r="A1545" s="63">
        <v>1544</v>
      </c>
      <c r="B1545" s="11">
        <v>11.1</v>
      </c>
      <c r="C1545" s="11">
        <v>0.44</v>
      </c>
      <c r="D1545" s="11">
        <v>0.42</v>
      </c>
      <c r="E1545" s="11">
        <v>2.2000000000000002</v>
      </c>
      <c r="F1545" s="11">
        <v>6.4000000000000001E-2</v>
      </c>
      <c r="G1545" s="11">
        <v>14</v>
      </c>
      <c r="H1545" s="11">
        <v>19</v>
      </c>
      <c r="I1545" s="11">
        <v>0.99757999999999902</v>
      </c>
      <c r="J1545" s="11">
        <v>3.25</v>
      </c>
      <c r="K1545" s="11">
        <v>0.56999999999999995</v>
      </c>
      <c r="L1545" s="11">
        <v>10.4</v>
      </c>
      <c r="M1545" s="64">
        <v>6</v>
      </c>
    </row>
    <row r="1546" spans="1:13" x14ac:dyDescent="0.25">
      <c r="A1546" s="63">
        <v>1545</v>
      </c>
      <c r="B1546" s="11">
        <v>8.4</v>
      </c>
      <c r="C1546" s="11">
        <v>0.37</v>
      </c>
      <c r="D1546" s="11">
        <v>0.43</v>
      </c>
      <c r="E1546" s="11">
        <v>2.2999999999999998</v>
      </c>
      <c r="F1546" s="11">
        <v>6.3E-2</v>
      </c>
      <c r="G1546" s="11">
        <v>12</v>
      </c>
      <c r="H1546" s="11">
        <v>19</v>
      </c>
      <c r="I1546" s="11">
        <v>0.99550000000000005</v>
      </c>
      <c r="J1546" s="11">
        <v>3.17</v>
      </c>
      <c r="K1546" s="11">
        <v>0.81</v>
      </c>
      <c r="L1546" s="11">
        <v>11.2</v>
      </c>
      <c r="M1546" s="64">
        <v>7</v>
      </c>
    </row>
    <row r="1547" spans="1:13" x14ac:dyDescent="0.25">
      <c r="A1547" s="63">
        <v>1546</v>
      </c>
      <c r="B1547" s="11">
        <v>6.5</v>
      </c>
      <c r="C1547" s="11">
        <v>0.63</v>
      </c>
      <c r="D1547" s="11">
        <v>0.33</v>
      </c>
      <c r="E1547" s="11">
        <v>1.8</v>
      </c>
      <c r="F1547" s="11">
        <v>5.8999999999999997E-2</v>
      </c>
      <c r="G1547" s="11">
        <v>16</v>
      </c>
      <c r="H1547" s="11">
        <v>28</v>
      </c>
      <c r="I1547" s="11">
        <v>0.99531000000000003</v>
      </c>
      <c r="J1547" s="11">
        <v>3.36</v>
      </c>
      <c r="K1547" s="11">
        <v>0.64</v>
      </c>
      <c r="L1547" s="11">
        <v>10.1</v>
      </c>
      <c r="M1547" s="64">
        <v>6</v>
      </c>
    </row>
    <row r="1548" spans="1:13" hidden="1" x14ac:dyDescent="0.25">
      <c r="A1548" s="63">
        <v>1547</v>
      </c>
      <c r="B1548" s="11">
        <v>7</v>
      </c>
      <c r="C1548" s="11">
        <v>0.56999999999999995</v>
      </c>
      <c r="D1548" s="11">
        <v>0.02</v>
      </c>
      <c r="E1548" s="11">
        <v>2</v>
      </c>
      <c r="F1548" s="11">
        <v>7.1999999999999995E-2</v>
      </c>
      <c r="G1548" s="11">
        <v>17</v>
      </c>
      <c r="H1548" s="11">
        <v>26</v>
      </c>
      <c r="I1548" s="11">
        <v>0.99575000000000002</v>
      </c>
      <c r="J1548" s="11">
        <v>3.36</v>
      </c>
      <c r="K1548" s="11">
        <v>0.61</v>
      </c>
      <c r="L1548" s="11">
        <v>10.199999999999999</v>
      </c>
      <c r="M1548" s="64">
        <v>5</v>
      </c>
    </row>
    <row r="1549" spans="1:13" hidden="1" x14ac:dyDescent="0.25">
      <c r="A1549" s="63">
        <v>1548</v>
      </c>
      <c r="B1549" s="11">
        <v>6.3</v>
      </c>
      <c r="C1549" s="11">
        <v>0.6</v>
      </c>
      <c r="D1549" s="11">
        <v>0.1</v>
      </c>
      <c r="E1549" s="11">
        <v>1.6</v>
      </c>
      <c r="F1549" s="11">
        <v>4.8000000000000001E-2</v>
      </c>
      <c r="G1549" s="11">
        <v>12</v>
      </c>
      <c r="H1549" s="11">
        <v>26</v>
      </c>
      <c r="I1549" s="11">
        <v>0.99306000000000005</v>
      </c>
      <c r="J1549" s="11">
        <v>3.55</v>
      </c>
      <c r="K1549" s="11">
        <v>0.51</v>
      </c>
      <c r="L1549" s="11">
        <v>12.1</v>
      </c>
      <c r="M1549" s="64">
        <v>5</v>
      </c>
    </row>
    <row r="1550" spans="1:13" hidden="1" x14ac:dyDescent="0.25">
      <c r="A1550" s="63">
        <v>1549</v>
      </c>
      <c r="B1550" s="11">
        <v>11.2</v>
      </c>
      <c r="C1550" s="11">
        <v>0.4</v>
      </c>
      <c r="D1550" s="11">
        <v>0.5</v>
      </c>
      <c r="E1550" s="11">
        <v>2</v>
      </c>
      <c r="F1550" s="11">
        <v>9.9000000000000005E-2</v>
      </c>
      <c r="G1550" s="11">
        <v>19</v>
      </c>
      <c r="H1550" s="11">
        <v>50</v>
      </c>
      <c r="I1550" s="11">
        <v>0.997829999999999</v>
      </c>
      <c r="J1550" s="11">
        <v>3.1</v>
      </c>
      <c r="K1550" s="11">
        <v>0.57999999999999996</v>
      </c>
      <c r="L1550" s="11">
        <v>10.4</v>
      </c>
      <c r="M1550" s="64">
        <v>5</v>
      </c>
    </row>
    <row r="1551" spans="1:13" x14ac:dyDescent="0.25">
      <c r="A1551" s="63">
        <v>1550</v>
      </c>
      <c r="B1551" s="11">
        <v>7.4</v>
      </c>
      <c r="C1551" s="11">
        <v>0.36</v>
      </c>
      <c r="D1551" s="11">
        <v>0.3</v>
      </c>
      <c r="E1551" s="11">
        <v>1.8</v>
      </c>
      <c r="F1551" s="11">
        <v>7.3999999999999996E-2</v>
      </c>
      <c r="G1551" s="11">
        <v>17</v>
      </c>
      <c r="H1551" s="11">
        <v>24</v>
      </c>
      <c r="I1551" s="11">
        <v>0.99419000000000002</v>
      </c>
      <c r="J1551" s="11">
        <v>3.24</v>
      </c>
      <c r="K1551" s="11">
        <v>0.7</v>
      </c>
      <c r="L1551" s="11">
        <v>11.4</v>
      </c>
      <c r="M1551" s="64">
        <v>8</v>
      </c>
    </row>
    <row r="1552" spans="1:13" hidden="1" x14ac:dyDescent="0.25">
      <c r="A1552" s="63">
        <v>1551</v>
      </c>
      <c r="B1552" s="11">
        <v>7.1</v>
      </c>
      <c r="C1552" s="11">
        <v>0.68</v>
      </c>
      <c r="D1552" s="11">
        <v>0</v>
      </c>
      <c r="E1552" s="11">
        <v>2.2999999999999998</v>
      </c>
      <c r="F1552" s="11">
        <v>8.6999999999999994E-2</v>
      </c>
      <c r="G1552" s="11">
        <v>17</v>
      </c>
      <c r="H1552" s="11">
        <v>26</v>
      </c>
      <c r="I1552" s="11">
        <v>0.997829999999999</v>
      </c>
      <c r="J1552" s="11">
        <v>3.45</v>
      </c>
      <c r="K1552" s="11">
        <v>0.53</v>
      </c>
      <c r="L1552" s="11">
        <v>9.5</v>
      </c>
      <c r="M1552" s="64">
        <v>5</v>
      </c>
    </row>
    <row r="1553" spans="1:13" hidden="1" x14ac:dyDescent="0.25">
      <c r="A1553" s="63">
        <v>1552</v>
      </c>
      <c r="B1553" s="11">
        <v>7.1</v>
      </c>
      <c r="C1553" s="11">
        <v>0.67</v>
      </c>
      <c r="D1553" s="11">
        <v>0</v>
      </c>
      <c r="E1553" s="11">
        <v>2.2999999999999998</v>
      </c>
      <c r="F1553" s="11">
        <v>8.3000000000000004E-2</v>
      </c>
      <c r="G1553" s="11">
        <v>18</v>
      </c>
      <c r="H1553" s="11">
        <v>27</v>
      </c>
      <c r="I1553" s="11">
        <v>0.99767999999999901</v>
      </c>
      <c r="J1553" s="11">
        <v>3.44</v>
      </c>
      <c r="K1553" s="11">
        <v>0.54</v>
      </c>
      <c r="L1553" s="11">
        <v>9.4</v>
      </c>
      <c r="M1553" s="64">
        <v>5</v>
      </c>
    </row>
    <row r="1554" spans="1:13" x14ac:dyDescent="0.25">
      <c r="A1554" s="63">
        <v>1553</v>
      </c>
      <c r="B1554" s="11">
        <v>6.3</v>
      </c>
      <c r="C1554" s="11">
        <v>0.68</v>
      </c>
      <c r="D1554" s="11">
        <v>0.01</v>
      </c>
      <c r="E1554" s="11">
        <v>3.7</v>
      </c>
      <c r="F1554" s="11">
        <v>0.10299999999999999</v>
      </c>
      <c r="G1554" s="11">
        <v>32</v>
      </c>
      <c r="H1554" s="11">
        <v>54</v>
      </c>
      <c r="I1554" s="11">
        <v>0.99585999999999997</v>
      </c>
      <c r="J1554" s="11">
        <v>3.51</v>
      </c>
      <c r="K1554" s="11">
        <v>0.66</v>
      </c>
      <c r="L1554" s="11">
        <v>11.3</v>
      </c>
      <c r="M1554" s="64">
        <v>6</v>
      </c>
    </row>
    <row r="1555" spans="1:13" hidden="1" x14ac:dyDescent="0.25">
      <c r="A1555" s="63">
        <v>1554</v>
      </c>
      <c r="B1555" s="11">
        <v>7.3</v>
      </c>
      <c r="C1555" s="11">
        <v>0.73499999999999999</v>
      </c>
      <c r="D1555" s="11">
        <v>0</v>
      </c>
      <c r="E1555" s="11">
        <v>2.2000000000000002</v>
      </c>
      <c r="F1555" s="11">
        <v>0.08</v>
      </c>
      <c r="G1555" s="11">
        <v>18</v>
      </c>
      <c r="H1555" s="11">
        <v>28</v>
      </c>
      <c r="I1555" s="11">
        <v>0.99765000000000004</v>
      </c>
      <c r="J1555" s="11">
        <v>3.41</v>
      </c>
      <c r="K1555" s="11">
        <v>0.6</v>
      </c>
      <c r="L1555" s="11">
        <v>9.4</v>
      </c>
      <c r="M1555" s="64">
        <v>5</v>
      </c>
    </row>
    <row r="1556" spans="1:13" x14ac:dyDescent="0.25">
      <c r="A1556" s="63">
        <v>1555</v>
      </c>
      <c r="B1556" s="11">
        <v>6.6</v>
      </c>
      <c r="C1556" s="11">
        <v>0.85499999999999998</v>
      </c>
      <c r="D1556" s="11">
        <v>0.02</v>
      </c>
      <c r="E1556" s="11">
        <v>2.4</v>
      </c>
      <c r="F1556" s="11">
        <v>6.2E-2</v>
      </c>
      <c r="G1556" s="11">
        <v>15</v>
      </c>
      <c r="H1556" s="11">
        <v>23</v>
      </c>
      <c r="I1556" s="11">
        <v>0.99626999999999999</v>
      </c>
      <c r="J1556" s="11">
        <v>3.54</v>
      </c>
      <c r="K1556" s="11">
        <v>0.6</v>
      </c>
      <c r="L1556" s="11">
        <v>11</v>
      </c>
      <c r="M1556" s="64">
        <v>6</v>
      </c>
    </row>
    <row r="1557" spans="1:13" x14ac:dyDescent="0.25">
      <c r="A1557" s="63">
        <v>1556</v>
      </c>
      <c r="B1557" s="11">
        <v>7</v>
      </c>
      <c r="C1557" s="11">
        <v>0.56000000000000005</v>
      </c>
      <c r="D1557" s="11">
        <v>0.17</v>
      </c>
      <c r="E1557" s="11">
        <v>1.7</v>
      </c>
      <c r="F1557" s="11">
        <v>6.5000000000000002E-2</v>
      </c>
      <c r="G1557" s="11">
        <v>15</v>
      </c>
      <c r="H1557" s="11">
        <v>24</v>
      </c>
      <c r="I1557" s="11">
        <v>0.99513999999999903</v>
      </c>
      <c r="J1557" s="11">
        <v>3.44</v>
      </c>
      <c r="K1557" s="11">
        <v>0.68</v>
      </c>
      <c r="L1557" s="11">
        <v>10.55</v>
      </c>
      <c r="M1557" s="64">
        <v>7</v>
      </c>
    </row>
    <row r="1558" spans="1:13" hidden="1" x14ac:dyDescent="0.25">
      <c r="A1558" s="63">
        <v>1557</v>
      </c>
      <c r="B1558" s="11">
        <v>6.6</v>
      </c>
      <c r="C1558" s="11">
        <v>0.88</v>
      </c>
      <c r="D1558" s="11">
        <v>0.04</v>
      </c>
      <c r="E1558" s="11">
        <v>2.2000000000000002</v>
      </c>
      <c r="F1558" s="11">
        <v>6.6000000000000003E-2</v>
      </c>
      <c r="G1558" s="11">
        <v>12</v>
      </c>
      <c r="H1558" s="11">
        <v>20</v>
      </c>
      <c r="I1558" s="11">
        <v>0.99636000000000002</v>
      </c>
      <c r="J1558" s="11">
        <v>3.53</v>
      </c>
      <c r="K1558" s="11">
        <v>0.56000000000000005</v>
      </c>
      <c r="L1558" s="11">
        <v>9.9</v>
      </c>
      <c r="M1558" s="64">
        <v>5</v>
      </c>
    </row>
    <row r="1559" spans="1:13" x14ac:dyDescent="0.25">
      <c r="A1559" s="63">
        <v>1558</v>
      </c>
      <c r="B1559" s="11">
        <v>6.6</v>
      </c>
      <c r="C1559" s="11">
        <v>0.85499999999999998</v>
      </c>
      <c r="D1559" s="11">
        <v>0.02</v>
      </c>
      <c r="E1559" s="11">
        <v>2.4</v>
      </c>
      <c r="F1559" s="11">
        <v>6.2E-2</v>
      </c>
      <c r="G1559" s="11">
        <v>15</v>
      </c>
      <c r="H1559" s="11">
        <v>23</v>
      </c>
      <c r="I1559" s="11">
        <v>0.99626999999999999</v>
      </c>
      <c r="J1559" s="11">
        <v>3.54</v>
      </c>
      <c r="K1559" s="11">
        <v>0.6</v>
      </c>
      <c r="L1559" s="11">
        <v>11</v>
      </c>
      <c r="M1559" s="64">
        <v>6</v>
      </c>
    </row>
    <row r="1560" spans="1:13" hidden="1" x14ac:dyDescent="0.25">
      <c r="A1560" s="63">
        <v>1559</v>
      </c>
      <c r="B1560" s="11">
        <v>6.9</v>
      </c>
      <c r="C1560" s="11">
        <v>0.63</v>
      </c>
      <c r="D1560" s="11">
        <v>0.33</v>
      </c>
      <c r="E1560" s="11">
        <v>6.7</v>
      </c>
      <c r="F1560" s="11">
        <v>0.23499999999999999</v>
      </c>
      <c r="G1560" s="11">
        <v>66</v>
      </c>
      <c r="H1560" s="11">
        <v>115</v>
      </c>
      <c r="I1560" s="11">
        <v>0.99787000000000003</v>
      </c>
      <c r="J1560" s="11">
        <v>3.22</v>
      </c>
      <c r="K1560" s="11">
        <v>0.56000000000000005</v>
      </c>
      <c r="L1560" s="11">
        <v>9.5</v>
      </c>
      <c r="M1560" s="64">
        <v>5</v>
      </c>
    </row>
    <row r="1561" spans="1:13" hidden="1" x14ac:dyDescent="0.25">
      <c r="A1561" s="63">
        <v>1560</v>
      </c>
      <c r="B1561" s="11">
        <v>7.8</v>
      </c>
      <c r="C1561" s="11">
        <v>0.6</v>
      </c>
      <c r="D1561" s="11">
        <v>0.26</v>
      </c>
      <c r="E1561" s="11">
        <v>2</v>
      </c>
      <c r="F1561" s="11">
        <v>0.08</v>
      </c>
      <c r="G1561" s="11">
        <v>31</v>
      </c>
      <c r="H1561" s="11">
        <v>131</v>
      </c>
      <c r="I1561" s="11">
        <v>0.99621999999999999</v>
      </c>
      <c r="J1561" s="11">
        <v>3.21</v>
      </c>
      <c r="K1561" s="11">
        <v>0.52</v>
      </c>
      <c r="L1561" s="11">
        <v>9.9</v>
      </c>
      <c r="M1561" s="64">
        <v>5</v>
      </c>
    </row>
    <row r="1562" spans="1:13" hidden="1" x14ac:dyDescent="0.25">
      <c r="A1562" s="63">
        <v>1561</v>
      </c>
      <c r="B1562" s="11">
        <v>7.8</v>
      </c>
      <c r="C1562" s="11">
        <v>0.6</v>
      </c>
      <c r="D1562" s="11">
        <v>0.26</v>
      </c>
      <c r="E1562" s="11">
        <v>2</v>
      </c>
      <c r="F1562" s="11">
        <v>0.08</v>
      </c>
      <c r="G1562" s="11">
        <v>31</v>
      </c>
      <c r="H1562" s="11">
        <v>131</v>
      </c>
      <c r="I1562" s="11">
        <v>0.99621999999999999</v>
      </c>
      <c r="J1562" s="11">
        <v>3.21</v>
      </c>
      <c r="K1562" s="11">
        <v>0.52</v>
      </c>
      <c r="L1562" s="11">
        <v>9.9</v>
      </c>
      <c r="M1562" s="64">
        <v>5</v>
      </c>
    </row>
    <row r="1563" spans="1:13" hidden="1" x14ac:dyDescent="0.25">
      <c r="A1563" s="63">
        <v>1562</v>
      </c>
      <c r="B1563" s="11">
        <v>7.8</v>
      </c>
      <c r="C1563" s="11">
        <v>0.6</v>
      </c>
      <c r="D1563" s="11">
        <v>0.26</v>
      </c>
      <c r="E1563" s="11">
        <v>2</v>
      </c>
      <c r="F1563" s="11">
        <v>0.08</v>
      </c>
      <c r="G1563" s="11">
        <v>31</v>
      </c>
      <c r="H1563" s="11">
        <v>131</v>
      </c>
      <c r="I1563" s="11">
        <v>0.99621999999999999</v>
      </c>
      <c r="J1563" s="11">
        <v>3.21</v>
      </c>
      <c r="K1563" s="11">
        <v>0.52</v>
      </c>
      <c r="L1563" s="11">
        <v>9.9</v>
      </c>
      <c r="M1563" s="64">
        <v>5</v>
      </c>
    </row>
    <row r="1564" spans="1:13" hidden="1" x14ac:dyDescent="0.25">
      <c r="A1564" s="63">
        <v>1563</v>
      </c>
      <c r="B1564" s="11">
        <v>7.2</v>
      </c>
      <c r="C1564" s="11">
        <v>0.69499999999999995</v>
      </c>
      <c r="D1564" s="11">
        <v>0.13</v>
      </c>
      <c r="E1564" s="11">
        <v>2</v>
      </c>
      <c r="F1564" s="11">
        <v>7.5999999999999998E-2</v>
      </c>
      <c r="G1564" s="11">
        <v>12</v>
      </c>
      <c r="H1564" s="11">
        <v>20</v>
      </c>
      <c r="I1564" s="11">
        <v>0.99546000000000001</v>
      </c>
      <c r="J1564" s="11">
        <v>3.29</v>
      </c>
      <c r="K1564" s="11">
        <v>0.54</v>
      </c>
      <c r="L1564" s="11">
        <v>10.1</v>
      </c>
      <c r="M1564" s="64">
        <v>5</v>
      </c>
    </row>
    <row r="1565" spans="1:13" hidden="1" x14ac:dyDescent="0.25">
      <c r="A1565" s="63">
        <v>1564</v>
      </c>
      <c r="B1565" s="11">
        <v>7.2</v>
      </c>
      <c r="C1565" s="11">
        <v>0.69499999999999995</v>
      </c>
      <c r="D1565" s="11">
        <v>0.13</v>
      </c>
      <c r="E1565" s="11">
        <v>2</v>
      </c>
      <c r="F1565" s="11">
        <v>7.5999999999999998E-2</v>
      </c>
      <c r="G1565" s="11">
        <v>12</v>
      </c>
      <c r="H1565" s="11">
        <v>20</v>
      </c>
      <c r="I1565" s="11">
        <v>0.99546000000000001</v>
      </c>
      <c r="J1565" s="11">
        <v>3.29</v>
      </c>
      <c r="K1565" s="11">
        <v>0.54</v>
      </c>
      <c r="L1565" s="11">
        <v>10.1</v>
      </c>
      <c r="M1565" s="64">
        <v>5</v>
      </c>
    </row>
    <row r="1566" spans="1:13" hidden="1" x14ac:dyDescent="0.25">
      <c r="A1566" s="63">
        <v>1565</v>
      </c>
      <c r="B1566" s="11">
        <v>7.2</v>
      </c>
      <c r="C1566" s="11">
        <v>0.69499999999999995</v>
      </c>
      <c r="D1566" s="11">
        <v>0.13</v>
      </c>
      <c r="E1566" s="11">
        <v>2</v>
      </c>
      <c r="F1566" s="11">
        <v>7.5999999999999998E-2</v>
      </c>
      <c r="G1566" s="11">
        <v>12</v>
      </c>
      <c r="H1566" s="11">
        <v>20</v>
      </c>
      <c r="I1566" s="11">
        <v>0.99546000000000001</v>
      </c>
      <c r="J1566" s="11">
        <v>3.29</v>
      </c>
      <c r="K1566" s="11">
        <v>0.54</v>
      </c>
      <c r="L1566" s="11">
        <v>10.1</v>
      </c>
      <c r="M1566" s="64">
        <v>5</v>
      </c>
    </row>
    <row r="1567" spans="1:13" x14ac:dyDescent="0.25">
      <c r="A1567" s="63">
        <v>1566</v>
      </c>
      <c r="B1567" s="11">
        <v>6.7</v>
      </c>
      <c r="C1567" s="11">
        <v>0.67</v>
      </c>
      <c r="D1567" s="11">
        <v>0.02</v>
      </c>
      <c r="E1567" s="11">
        <v>1.9</v>
      </c>
      <c r="F1567" s="11">
        <v>6.0999999999999999E-2</v>
      </c>
      <c r="G1567" s="11">
        <v>26</v>
      </c>
      <c r="H1567" s="11">
        <v>42</v>
      </c>
      <c r="I1567" s="11">
        <v>0.99488999999999905</v>
      </c>
      <c r="J1567" s="11">
        <v>3.39</v>
      </c>
      <c r="K1567" s="11">
        <v>0.82</v>
      </c>
      <c r="L1567" s="11">
        <v>10.9</v>
      </c>
      <c r="M1567" s="64">
        <v>6</v>
      </c>
    </row>
    <row r="1568" spans="1:13" x14ac:dyDescent="0.25">
      <c r="A1568" s="63">
        <v>1567</v>
      </c>
      <c r="B1568" s="11">
        <v>6.7</v>
      </c>
      <c r="C1568" s="11">
        <v>0.16</v>
      </c>
      <c r="D1568" s="11">
        <v>0.64</v>
      </c>
      <c r="E1568" s="11">
        <v>2.1</v>
      </c>
      <c r="F1568" s="11">
        <v>5.8999999999999997E-2</v>
      </c>
      <c r="G1568" s="11">
        <v>24</v>
      </c>
      <c r="H1568" s="11">
        <v>52</v>
      </c>
      <c r="I1568" s="11">
        <v>0.99493999999999905</v>
      </c>
      <c r="J1568" s="11">
        <v>3.34</v>
      </c>
      <c r="K1568" s="11">
        <v>0.71</v>
      </c>
      <c r="L1568" s="11">
        <v>11.2</v>
      </c>
      <c r="M1568" s="64">
        <v>6</v>
      </c>
    </row>
    <row r="1569" spans="1:13" hidden="1" x14ac:dyDescent="0.25">
      <c r="A1569" s="63">
        <v>1568</v>
      </c>
      <c r="B1569" s="11">
        <v>7.2</v>
      </c>
      <c r="C1569" s="11">
        <v>0.69499999999999995</v>
      </c>
      <c r="D1569" s="11">
        <v>0.13</v>
      </c>
      <c r="E1569" s="11">
        <v>2</v>
      </c>
      <c r="F1569" s="11">
        <v>7.5999999999999998E-2</v>
      </c>
      <c r="G1569" s="11">
        <v>12</v>
      </c>
      <c r="H1569" s="11">
        <v>20</v>
      </c>
      <c r="I1569" s="11">
        <v>0.99546000000000001</v>
      </c>
      <c r="J1569" s="11">
        <v>3.29</v>
      </c>
      <c r="K1569" s="11">
        <v>0.54</v>
      </c>
      <c r="L1569" s="11">
        <v>10.1</v>
      </c>
      <c r="M1569" s="64">
        <v>5</v>
      </c>
    </row>
    <row r="1570" spans="1:13" hidden="1" x14ac:dyDescent="0.25">
      <c r="A1570" s="63">
        <v>1569</v>
      </c>
      <c r="B1570" s="11">
        <v>7</v>
      </c>
      <c r="C1570" s="11">
        <v>0.56000000000000005</v>
      </c>
      <c r="D1570" s="11">
        <v>0.13</v>
      </c>
      <c r="E1570" s="11">
        <v>1.6</v>
      </c>
      <c r="F1570" s="11">
        <v>7.6999999999999999E-2</v>
      </c>
      <c r="G1570" s="11">
        <v>25</v>
      </c>
      <c r="H1570" s="11">
        <v>42</v>
      </c>
      <c r="I1570" s="11">
        <v>0.99629000000000001</v>
      </c>
      <c r="J1570" s="11">
        <v>3.34</v>
      </c>
      <c r="K1570" s="11">
        <v>0.59</v>
      </c>
      <c r="L1570" s="11">
        <v>9.1999999999999993</v>
      </c>
      <c r="M1570" s="64">
        <v>5</v>
      </c>
    </row>
    <row r="1571" spans="1:13" x14ac:dyDescent="0.25">
      <c r="A1571" s="63">
        <v>1570</v>
      </c>
      <c r="B1571" s="11">
        <v>6.2</v>
      </c>
      <c r="C1571" s="11">
        <v>0.51</v>
      </c>
      <c r="D1571" s="11">
        <v>0.14000000000000001</v>
      </c>
      <c r="E1571" s="11">
        <v>1.9</v>
      </c>
      <c r="F1571" s="11">
        <v>5.5999999999999897E-2</v>
      </c>
      <c r="G1571" s="11">
        <v>15</v>
      </c>
      <c r="H1571" s="11">
        <v>34</v>
      </c>
      <c r="I1571" s="11">
        <v>0.99395999999999995</v>
      </c>
      <c r="J1571" s="11">
        <v>3.48</v>
      </c>
      <c r="K1571" s="11">
        <v>0.56999999999999995</v>
      </c>
      <c r="L1571" s="11">
        <v>11.5</v>
      </c>
      <c r="M1571" s="64">
        <v>6</v>
      </c>
    </row>
    <row r="1572" spans="1:13" x14ac:dyDescent="0.25">
      <c r="A1572" s="63">
        <v>1571</v>
      </c>
      <c r="B1572" s="11">
        <v>6.4</v>
      </c>
      <c r="C1572" s="11">
        <v>0.36</v>
      </c>
      <c r="D1572" s="11">
        <v>0.53</v>
      </c>
      <c r="E1572" s="11">
        <v>2.2000000000000002</v>
      </c>
      <c r="F1572" s="11">
        <v>0.23</v>
      </c>
      <c r="G1572" s="11">
        <v>19</v>
      </c>
      <c r="H1572" s="11">
        <v>35</v>
      </c>
      <c r="I1572" s="11">
        <v>0.99339999999999995</v>
      </c>
      <c r="J1572" s="11">
        <v>3.37</v>
      </c>
      <c r="K1572" s="11">
        <v>0.93</v>
      </c>
      <c r="L1572" s="11">
        <v>12.4</v>
      </c>
      <c r="M1572" s="64">
        <v>6</v>
      </c>
    </row>
    <row r="1573" spans="1:13" x14ac:dyDescent="0.25">
      <c r="A1573" s="63">
        <v>1572</v>
      </c>
      <c r="B1573" s="11">
        <v>6.4</v>
      </c>
      <c r="C1573" s="11">
        <v>0.38</v>
      </c>
      <c r="D1573" s="11">
        <v>0.14000000000000001</v>
      </c>
      <c r="E1573" s="11">
        <v>2.2000000000000002</v>
      </c>
      <c r="F1573" s="11">
        <v>3.7999999999999999E-2</v>
      </c>
      <c r="G1573" s="11">
        <v>15</v>
      </c>
      <c r="H1573" s="11">
        <v>25</v>
      </c>
      <c r="I1573" s="11">
        <v>0.99513999999999903</v>
      </c>
      <c r="J1573" s="11">
        <v>3.44</v>
      </c>
      <c r="K1573" s="11">
        <v>0.65</v>
      </c>
      <c r="L1573" s="11">
        <v>11.1</v>
      </c>
      <c r="M1573" s="64">
        <v>6</v>
      </c>
    </row>
    <row r="1574" spans="1:13" hidden="1" x14ac:dyDescent="0.25">
      <c r="A1574" s="63">
        <v>1573</v>
      </c>
      <c r="B1574" s="11">
        <v>7.3</v>
      </c>
      <c r="C1574" s="11">
        <v>0.69</v>
      </c>
      <c r="D1574" s="11">
        <v>0.32</v>
      </c>
      <c r="E1574" s="11">
        <v>2.2000000000000002</v>
      </c>
      <c r="F1574" s="11">
        <v>6.9000000000000006E-2</v>
      </c>
      <c r="G1574" s="11">
        <v>35</v>
      </c>
      <c r="H1574" s="11">
        <v>104</v>
      </c>
      <c r="I1574" s="11">
        <v>0.99631999999999998</v>
      </c>
      <c r="J1574" s="11">
        <v>3.33</v>
      </c>
      <c r="K1574" s="11">
        <v>0.51</v>
      </c>
      <c r="L1574" s="11">
        <v>9.5</v>
      </c>
      <c r="M1574" s="64">
        <v>5</v>
      </c>
    </row>
    <row r="1575" spans="1:13" x14ac:dyDescent="0.25">
      <c r="A1575" s="63">
        <v>1574</v>
      </c>
      <c r="B1575" s="11">
        <v>6</v>
      </c>
      <c r="C1575" s="11">
        <v>0.57999999999999996</v>
      </c>
      <c r="D1575" s="11">
        <v>0.2</v>
      </c>
      <c r="E1575" s="11">
        <v>2.4</v>
      </c>
      <c r="F1575" s="11">
        <v>7.4999999999999997E-2</v>
      </c>
      <c r="G1575" s="11">
        <v>15</v>
      </c>
      <c r="H1575" s="11">
        <v>50</v>
      </c>
      <c r="I1575" s="11">
        <v>0.99467000000000005</v>
      </c>
      <c r="J1575" s="11">
        <v>3.58</v>
      </c>
      <c r="K1575" s="11">
        <v>0.67</v>
      </c>
      <c r="L1575" s="11">
        <v>12.5</v>
      </c>
      <c r="M1575" s="64">
        <v>6</v>
      </c>
    </row>
    <row r="1576" spans="1:13" x14ac:dyDescent="0.25">
      <c r="A1576" s="63">
        <v>1575</v>
      </c>
      <c r="B1576" s="11">
        <v>5.6</v>
      </c>
      <c r="C1576" s="11">
        <v>0.31</v>
      </c>
      <c r="D1576" s="11">
        <v>0.78</v>
      </c>
      <c r="E1576" s="11">
        <v>13.9</v>
      </c>
      <c r="F1576" s="11">
        <v>7.3999999999999996E-2</v>
      </c>
      <c r="G1576" s="11">
        <v>23</v>
      </c>
      <c r="H1576" s="11">
        <v>92</v>
      </c>
      <c r="I1576" s="11">
        <v>0.99677000000000004</v>
      </c>
      <c r="J1576" s="11">
        <v>3.39</v>
      </c>
      <c r="K1576" s="11">
        <v>0.48</v>
      </c>
      <c r="L1576" s="11">
        <v>10.5</v>
      </c>
      <c r="M1576" s="64">
        <v>6</v>
      </c>
    </row>
    <row r="1577" spans="1:13" x14ac:dyDescent="0.25">
      <c r="A1577" s="63">
        <v>1576</v>
      </c>
      <c r="B1577" s="11">
        <v>7.5</v>
      </c>
      <c r="C1577" s="11">
        <v>0.52</v>
      </c>
      <c r="D1577" s="11">
        <v>0.4</v>
      </c>
      <c r="E1577" s="11">
        <v>2.2000000000000002</v>
      </c>
      <c r="F1577" s="11">
        <v>0.06</v>
      </c>
      <c r="G1577" s="11">
        <v>12</v>
      </c>
      <c r="H1577" s="11">
        <v>20</v>
      </c>
      <c r="I1577" s="11">
        <v>0.99473999999999996</v>
      </c>
      <c r="J1577" s="11">
        <v>3.26</v>
      </c>
      <c r="K1577" s="11">
        <v>0.64</v>
      </c>
      <c r="L1577" s="11">
        <v>11.8</v>
      </c>
      <c r="M1577" s="64">
        <v>6</v>
      </c>
    </row>
    <row r="1578" spans="1:13" x14ac:dyDescent="0.25">
      <c r="A1578" s="63">
        <v>1577</v>
      </c>
      <c r="B1578" s="11">
        <v>8</v>
      </c>
      <c r="C1578" s="11">
        <v>0.3</v>
      </c>
      <c r="D1578" s="11">
        <v>0.63</v>
      </c>
      <c r="E1578" s="11">
        <v>1.6</v>
      </c>
      <c r="F1578" s="11">
        <v>8.1000000000000003E-2</v>
      </c>
      <c r="G1578" s="11">
        <v>16</v>
      </c>
      <c r="H1578" s="11">
        <v>29</v>
      </c>
      <c r="I1578" s="11">
        <v>0.99587999999999899</v>
      </c>
      <c r="J1578" s="11">
        <v>3.3</v>
      </c>
      <c r="K1578" s="11">
        <v>0.78</v>
      </c>
      <c r="L1578" s="11">
        <v>10.8</v>
      </c>
      <c r="M1578" s="64">
        <v>6</v>
      </c>
    </row>
    <row r="1579" spans="1:13" x14ac:dyDescent="0.25">
      <c r="A1579" s="63">
        <v>1578</v>
      </c>
      <c r="B1579" s="11">
        <v>6.2</v>
      </c>
      <c r="C1579" s="11">
        <v>0.7</v>
      </c>
      <c r="D1579" s="11">
        <v>0.15</v>
      </c>
      <c r="E1579" s="11">
        <v>5.0999999999999996</v>
      </c>
      <c r="F1579" s="11">
        <v>7.5999999999999998E-2</v>
      </c>
      <c r="G1579" s="11">
        <v>13</v>
      </c>
      <c r="H1579" s="11">
        <v>27</v>
      </c>
      <c r="I1579" s="11">
        <v>0.99621999999999999</v>
      </c>
      <c r="J1579" s="11">
        <v>3.54</v>
      </c>
      <c r="K1579" s="11">
        <v>0.6</v>
      </c>
      <c r="L1579" s="11">
        <v>11.9</v>
      </c>
      <c r="M1579" s="64">
        <v>6</v>
      </c>
    </row>
    <row r="1580" spans="1:13" x14ac:dyDescent="0.25">
      <c r="A1580" s="63">
        <v>1579</v>
      </c>
      <c r="B1580" s="11">
        <v>6.8</v>
      </c>
      <c r="C1580" s="11">
        <v>0.67</v>
      </c>
      <c r="D1580" s="11">
        <v>0.15</v>
      </c>
      <c r="E1580" s="11">
        <v>1.8</v>
      </c>
      <c r="F1580" s="11">
        <v>0.11799999999999999</v>
      </c>
      <c r="G1580" s="11">
        <v>13</v>
      </c>
      <c r="H1580" s="11">
        <v>20</v>
      </c>
      <c r="I1580" s="11">
        <v>0.99539999999999995</v>
      </c>
      <c r="J1580" s="11">
        <v>3.42</v>
      </c>
      <c r="K1580" s="11">
        <v>0.67</v>
      </c>
      <c r="L1580" s="11">
        <v>11.3</v>
      </c>
      <c r="M1580" s="64">
        <v>6</v>
      </c>
    </row>
    <row r="1581" spans="1:13" hidden="1" x14ac:dyDescent="0.25">
      <c r="A1581" s="63">
        <v>1580</v>
      </c>
      <c r="B1581" s="11">
        <v>6.2</v>
      </c>
      <c r="C1581" s="11">
        <v>0.56000000000000005</v>
      </c>
      <c r="D1581" s="11">
        <v>0.09</v>
      </c>
      <c r="E1581" s="11">
        <v>1.7</v>
      </c>
      <c r="F1581" s="11">
        <v>5.2999999999999999E-2</v>
      </c>
      <c r="G1581" s="11">
        <v>24</v>
      </c>
      <c r="H1581" s="11">
        <v>32</v>
      </c>
      <c r="I1581" s="11">
        <v>0.99402000000000001</v>
      </c>
      <c r="J1581" s="11">
        <v>3.54</v>
      </c>
      <c r="K1581" s="11">
        <v>0.6</v>
      </c>
      <c r="L1581" s="11">
        <v>11.3</v>
      </c>
      <c r="M1581" s="64">
        <v>5</v>
      </c>
    </row>
    <row r="1582" spans="1:13" x14ac:dyDescent="0.25">
      <c r="A1582" s="63">
        <v>1581</v>
      </c>
      <c r="B1582" s="11">
        <v>7.4</v>
      </c>
      <c r="C1582" s="11">
        <v>0.35</v>
      </c>
      <c r="D1582" s="11">
        <v>0.33</v>
      </c>
      <c r="E1582" s="11">
        <v>2.4</v>
      </c>
      <c r="F1582" s="11">
        <v>6.8000000000000005E-2</v>
      </c>
      <c r="G1582" s="11">
        <v>9</v>
      </c>
      <c r="H1582" s="11">
        <v>26</v>
      </c>
      <c r="I1582" s="11">
        <v>0.99470000000000003</v>
      </c>
      <c r="J1582" s="11">
        <v>3.36</v>
      </c>
      <c r="K1582" s="11">
        <v>0.6</v>
      </c>
      <c r="L1582" s="11">
        <v>11.9</v>
      </c>
      <c r="M1582" s="64">
        <v>6</v>
      </c>
    </row>
    <row r="1583" spans="1:13" hidden="1" x14ac:dyDescent="0.25">
      <c r="A1583" s="63">
        <v>1582</v>
      </c>
      <c r="B1583" s="11">
        <v>6.2</v>
      </c>
      <c r="C1583" s="11">
        <v>0.56000000000000005</v>
      </c>
      <c r="D1583" s="11">
        <v>0.09</v>
      </c>
      <c r="E1583" s="11">
        <v>1.7</v>
      </c>
      <c r="F1583" s="11">
        <v>5.2999999999999999E-2</v>
      </c>
      <c r="G1583" s="11">
        <v>24</v>
      </c>
      <c r="H1583" s="11">
        <v>32</v>
      </c>
      <c r="I1583" s="11">
        <v>0.99402000000000001</v>
      </c>
      <c r="J1583" s="11">
        <v>3.54</v>
      </c>
      <c r="K1583" s="11">
        <v>0.6</v>
      </c>
      <c r="L1583" s="11">
        <v>11.3</v>
      </c>
      <c r="M1583" s="64">
        <v>5</v>
      </c>
    </row>
    <row r="1584" spans="1:13" hidden="1" x14ac:dyDescent="0.25">
      <c r="A1584" s="63">
        <v>1583</v>
      </c>
      <c r="B1584" s="11">
        <v>6.1</v>
      </c>
      <c r="C1584" s="11">
        <v>0.71499999999999997</v>
      </c>
      <c r="D1584" s="11">
        <v>0.1</v>
      </c>
      <c r="E1584" s="11">
        <v>2.6</v>
      </c>
      <c r="F1584" s="11">
        <v>5.2999999999999999E-2</v>
      </c>
      <c r="G1584" s="11">
        <v>13</v>
      </c>
      <c r="H1584" s="11">
        <v>27</v>
      </c>
      <c r="I1584" s="11">
        <v>0.99361999999999995</v>
      </c>
      <c r="J1584" s="11">
        <v>3.57</v>
      </c>
      <c r="K1584" s="11">
        <v>0.5</v>
      </c>
      <c r="L1584" s="11">
        <v>11.9</v>
      </c>
      <c r="M1584" s="64">
        <v>5</v>
      </c>
    </row>
    <row r="1585" spans="1:13" hidden="1" x14ac:dyDescent="0.25">
      <c r="A1585" s="63">
        <v>1584</v>
      </c>
      <c r="B1585" s="11">
        <v>6.2</v>
      </c>
      <c r="C1585" s="11">
        <v>0.46</v>
      </c>
      <c r="D1585" s="11">
        <v>0.28999999999999998</v>
      </c>
      <c r="E1585" s="11">
        <v>2.1</v>
      </c>
      <c r="F1585" s="11">
        <v>7.3999999999999996E-2</v>
      </c>
      <c r="G1585" s="11">
        <v>32</v>
      </c>
      <c r="H1585" s="11">
        <v>98</v>
      </c>
      <c r="I1585" s="11">
        <v>0.995779999999999</v>
      </c>
      <c r="J1585" s="11">
        <v>3.33</v>
      </c>
      <c r="K1585" s="11">
        <v>0.62</v>
      </c>
      <c r="L1585" s="11">
        <v>9.8000000000000007</v>
      </c>
      <c r="M1585" s="64">
        <v>5</v>
      </c>
    </row>
    <row r="1586" spans="1:13" x14ac:dyDescent="0.25">
      <c r="A1586" s="63">
        <v>1585</v>
      </c>
      <c r="B1586" s="11">
        <v>6.7</v>
      </c>
      <c r="C1586" s="11">
        <v>0.32</v>
      </c>
      <c r="D1586" s="11">
        <v>0.44</v>
      </c>
      <c r="E1586" s="11">
        <v>2.4</v>
      </c>
      <c r="F1586" s="11">
        <v>6.0999999999999999E-2</v>
      </c>
      <c r="G1586" s="11">
        <v>24</v>
      </c>
      <c r="H1586" s="11">
        <v>34</v>
      </c>
      <c r="I1586" s="11">
        <v>0.99483999999999995</v>
      </c>
      <c r="J1586" s="11">
        <v>3.29</v>
      </c>
      <c r="K1586" s="11">
        <v>0.8</v>
      </c>
      <c r="L1586" s="11">
        <v>11.6</v>
      </c>
      <c r="M1586" s="64">
        <v>7</v>
      </c>
    </row>
    <row r="1587" spans="1:13" x14ac:dyDescent="0.25">
      <c r="A1587" s="63">
        <v>1586</v>
      </c>
      <c r="B1587" s="11">
        <v>7.2</v>
      </c>
      <c r="C1587" s="11">
        <v>0.39</v>
      </c>
      <c r="D1587" s="11">
        <v>0.44</v>
      </c>
      <c r="E1587" s="11">
        <v>2.6</v>
      </c>
      <c r="F1587" s="11">
        <v>6.6000000000000003E-2</v>
      </c>
      <c r="G1587" s="11">
        <v>22</v>
      </c>
      <c r="H1587" s="11">
        <v>48</v>
      </c>
      <c r="I1587" s="11">
        <v>0.99493999999999905</v>
      </c>
      <c r="J1587" s="11">
        <v>3.3</v>
      </c>
      <c r="K1587" s="11">
        <v>0.84</v>
      </c>
      <c r="L1587" s="11">
        <v>11.5</v>
      </c>
      <c r="M1587" s="64">
        <v>6</v>
      </c>
    </row>
    <row r="1588" spans="1:13" x14ac:dyDescent="0.25">
      <c r="A1588" s="63">
        <v>1587</v>
      </c>
      <c r="B1588" s="11">
        <v>7.5</v>
      </c>
      <c r="C1588" s="11">
        <v>0.31</v>
      </c>
      <c r="D1588" s="11">
        <v>0.41</v>
      </c>
      <c r="E1588" s="11">
        <v>2.4</v>
      </c>
      <c r="F1588" s="11">
        <v>6.5000000000000002E-2</v>
      </c>
      <c r="G1588" s="11">
        <v>34</v>
      </c>
      <c r="H1588" s="11">
        <v>60</v>
      </c>
      <c r="I1588" s="11">
        <v>0.99492000000000003</v>
      </c>
      <c r="J1588" s="11">
        <v>3.34</v>
      </c>
      <c r="K1588" s="11">
        <v>0.85</v>
      </c>
      <c r="L1588" s="11">
        <v>11.4</v>
      </c>
      <c r="M1588" s="64">
        <v>6</v>
      </c>
    </row>
    <row r="1589" spans="1:13" x14ac:dyDescent="0.25">
      <c r="A1589" s="63">
        <v>1588</v>
      </c>
      <c r="B1589" s="11">
        <v>5.8</v>
      </c>
      <c r="C1589" s="11">
        <v>0.61</v>
      </c>
      <c r="D1589" s="11">
        <v>0.11</v>
      </c>
      <c r="E1589" s="11">
        <v>1.8</v>
      </c>
      <c r="F1589" s="11">
        <v>6.6000000000000003E-2</v>
      </c>
      <c r="G1589" s="11">
        <v>18</v>
      </c>
      <c r="H1589" s="11">
        <v>28</v>
      </c>
      <c r="I1589" s="11">
        <v>0.99482999999999899</v>
      </c>
      <c r="J1589" s="11">
        <v>3.55</v>
      </c>
      <c r="K1589" s="11">
        <v>0.66</v>
      </c>
      <c r="L1589" s="11">
        <v>10.9</v>
      </c>
      <c r="M1589" s="64">
        <v>6</v>
      </c>
    </row>
    <row r="1590" spans="1:13" x14ac:dyDescent="0.25">
      <c r="A1590" s="63">
        <v>1589</v>
      </c>
      <c r="B1590" s="11">
        <v>7.2</v>
      </c>
      <c r="C1590" s="11">
        <v>0.66</v>
      </c>
      <c r="D1590" s="11">
        <v>0.33</v>
      </c>
      <c r="E1590" s="11">
        <v>2.5</v>
      </c>
      <c r="F1590" s="11">
        <v>6.8000000000000005E-2</v>
      </c>
      <c r="G1590" s="11">
        <v>34</v>
      </c>
      <c r="H1590" s="11">
        <v>102</v>
      </c>
      <c r="I1590" s="11">
        <v>0.99413999999999902</v>
      </c>
      <c r="J1590" s="11">
        <v>3.27</v>
      </c>
      <c r="K1590" s="11">
        <v>0.78</v>
      </c>
      <c r="L1590" s="11">
        <v>12.8</v>
      </c>
      <c r="M1590" s="64">
        <v>6</v>
      </c>
    </row>
    <row r="1591" spans="1:13" hidden="1" x14ac:dyDescent="0.25">
      <c r="A1591" s="63">
        <v>1590</v>
      </c>
      <c r="B1591" s="11">
        <v>6.6</v>
      </c>
      <c r="C1591" s="11">
        <v>0.72499999999999998</v>
      </c>
      <c r="D1591" s="11">
        <v>0.2</v>
      </c>
      <c r="E1591" s="11">
        <v>7.8</v>
      </c>
      <c r="F1591" s="11">
        <v>7.2999999999999995E-2</v>
      </c>
      <c r="G1591" s="11">
        <v>29</v>
      </c>
      <c r="H1591" s="11">
        <v>79</v>
      </c>
      <c r="I1591" s="11">
        <v>0.99770000000000003</v>
      </c>
      <c r="J1591" s="11">
        <v>3.29</v>
      </c>
      <c r="K1591" s="11">
        <v>0.54</v>
      </c>
      <c r="L1591" s="11">
        <v>9.1999999999999993</v>
      </c>
      <c r="M1591" s="64">
        <v>5</v>
      </c>
    </row>
    <row r="1592" spans="1:13" x14ac:dyDescent="0.25">
      <c r="A1592" s="63">
        <v>1591</v>
      </c>
      <c r="B1592" s="11">
        <v>6.3</v>
      </c>
      <c r="C1592" s="11">
        <v>0.55000000000000004</v>
      </c>
      <c r="D1592" s="11">
        <v>0.15</v>
      </c>
      <c r="E1592" s="11">
        <v>1.8</v>
      </c>
      <c r="F1592" s="11">
        <v>7.6999999999999999E-2</v>
      </c>
      <c r="G1592" s="11">
        <v>26</v>
      </c>
      <c r="H1592" s="11">
        <v>35</v>
      </c>
      <c r="I1592" s="11">
        <v>0.99313999999999902</v>
      </c>
      <c r="J1592" s="11">
        <v>3.32</v>
      </c>
      <c r="K1592" s="11">
        <v>0.82</v>
      </c>
      <c r="L1592" s="11">
        <v>11.6</v>
      </c>
      <c r="M1592" s="64">
        <v>6</v>
      </c>
    </row>
    <row r="1593" spans="1:13" x14ac:dyDescent="0.25">
      <c r="A1593" s="63">
        <v>1592</v>
      </c>
      <c r="B1593" s="11">
        <v>5.4</v>
      </c>
      <c r="C1593" s="11">
        <v>0.74</v>
      </c>
      <c r="D1593" s="11">
        <v>0.09</v>
      </c>
      <c r="E1593" s="11">
        <v>1.7</v>
      </c>
      <c r="F1593" s="11">
        <v>8.8999999999999996E-2</v>
      </c>
      <c r="G1593" s="11">
        <v>16</v>
      </c>
      <c r="H1593" s="11">
        <v>26</v>
      </c>
      <c r="I1593" s="11">
        <v>0.99402000000000001</v>
      </c>
      <c r="J1593" s="11">
        <v>3.67</v>
      </c>
      <c r="K1593" s="11">
        <v>0.56000000000000005</v>
      </c>
      <c r="L1593" s="11">
        <v>11.6</v>
      </c>
      <c r="M1593" s="64">
        <v>6</v>
      </c>
    </row>
    <row r="1594" spans="1:13" x14ac:dyDescent="0.25">
      <c r="A1594" s="63">
        <v>1593</v>
      </c>
      <c r="B1594" s="11">
        <v>6.3</v>
      </c>
      <c r="C1594" s="11">
        <v>0.51</v>
      </c>
      <c r="D1594" s="11">
        <v>0.13</v>
      </c>
      <c r="E1594" s="11">
        <v>2.2999999999999998</v>
      </c>
      <c r="F1594" s="11">
        <v>7.5999999999999998E-2</v>
      </c>
      <c r="G1594" s="11">
        <v>29</v>
      </c>
      <c r="H1594" s="11">
        <v>40</v>
      </c>
      <c r="I1594" s="11">
        <v>0.99573999999999996</v>
      </c>
      <c r="J1594" s="11">
        <v>3.42</v>
      </c>
      <c r="K1594" s="11">
        <v>0.75</v>
      </c>
      <c r="L1594" s="11">
        <v>11</v>
      </c>
      <c r="M1594" s="64">
        <v>6</v>
      </c>
    </row>
    <row r="1595" spans="1:13" x14ac:dyDescent="0.25">
      <c r="A1595" s="63">
        <v>1594</v>
      </c>
      <c r="B1595" s="11">
        <v>6.8</v>
      </c>
      <c r="C1595" s="11">
        <v>0.62</v>
      </c>
      <c r="D1595" s="11">
        <v>0.08</v>
      </c>
      <c r="E1595" s="11">
        <v>1.9</v>
      </c>
      <c r="F1595" s="11">
        <v>6.8000000000000005E-2</v>
      </c>
      <c r="G1595" s="11">
        <v>28</v>
      </c>
      <c r="H1595" s="11">
        <v>38</v>
      </c>
      <c r="I1595" s="11">
        <v>0.99651000000000001</v>
      </c>
      <c r="J1595" s="11">
        <v>3.42</v>
      </c>
      <c r="K1595" s="11">
        <v>0.82</v>
      </c>
      <c r="L1595" s="11">
        <v>9.5</v>
      </c>
      <c r="M1595" s="64">
        <v>6</v>
      </c>
    </row>
    <row r="1596" spans="1:13" hidden="1" x14ac:dyDescent="0.25">
      <c r="A1596" s="63">
        <v>1595</v>
      </c>
      <c r="B1596" s="11">
        <v>6.2</v>
      </c>
      <c r="C1596" s="11">
        <v>0.6</v>
      </c>
      <c r="D1596" s="11">
        <v>0.08</v>
      </c>
      <c r="E1596" s="11">
        <v>2</v>
      </c>
      <c r="F1596" s="11">
        <v>0.09</v>
      </c>
      <c r="G1596" s="11">
        <v>32</v>
      </c>
      <c r="H1596" s="11">
        <v>44</v>
      </c>
      <c r="I1596" s="11">
        <v>0.99490000000000001</v>
      </c>
      <c r="J1596" s="11">
        <v>3.45</v>
      </c>
      <c r="K1596" s="11">
        <v>0.57999999999999996</v>
      </c>
      <c r="L1596" s="11">
        <v>10.5</v>
      </c>
      <c r="M1596" s="64">
        <v>5</v>
      </c>
    </row>
    <row r="1597" spans="1:13" x14ac:dyDescent="0.25">
      <c r="A1597" s="63">
        <v>1596</v>
      </c>
      <c r="B1597" s="11">
        <v>5.9</v>
      </c>
      <c r="C1597" s="11">
        <v>0.55000000000000004</v>
      </c>
      <c r="D1597" s="11">
        <v>0.1</v>
      </c>
      <c r="E1597" s="11">
        <v>2.2000000000000002</v>
      </c>
      <c r="F1597" s="11">
        <v>6.2E-2</v>
      </c>
      <c r="G1597" s="11">
        <v>39</v>
      </c>
      <c r="H1597" s="11">
        <v>51</v>
      </c>
      <c r="I1597" s="11">
        <v>0.99512</v>
      </c>
      <c r="J1597" s="11">
        <v>3.52</v>
      </c>
      <c r="K1597" s="11">
        <v>0.76</v>
      </c>
      <c r="L1597" s="11">
        <v>11.2</v>
      </c>
      <c r="M1597" s="64">
        <v>6</v>
      </c>
    </row>
    <row r="1598" spans="1:13" x14ac:dyDescent="0.25">
      <c r="A1598" s="63">
        <v>1597</v>
      </c>
      <c r="B1598" s="11">
        <v>6.3</v>
      </c>
      <c r="C1598" s="11">
        <v>0.51</v>
      </c>
      <c r="D1598" s="11">
        <v>0.13</v>
      </c>
      <c r="E1598" s="11">
        <v>2.2999999999999998</v>
      </c>
      <c r="F1598" s="11">
        <v>7.5999999999999998E-2</v>
      </c>
      <c r="G1598" s="11">
        <v>29</v>
      </c>
      <c r="H1598" s="11">
        <v>40</v>
      </c>
      <c r="I1598" s="11">
        <v>0.99573999999999996</v>
      </c>
      <c r="J1598" s="11">
        <v>3.42</v>
      </c>
      <c r="K1598" s="11">
        <v>0.75</v>
      </c>
      <c r="L1598" s="11">
        <v>11</v>
      </c>
      <c r="M1598" s="64">
        <v>6</v>
      </c>
    </row>
    <row r="1599" spans="1:13" hidden="1" x14ac:dyDescent="0.25">
      <c r="A1599" s="63">
        <v>1598</v>
      </c>
      <c r="B1599" s="11">
        <v>5.9</v>
      </c>
      <c r="C1599" s="11">
        <v>0.64500000000000002</v>
      </c>
      <c r="D1599" s="11">
        <v>0.12</v>
      </c>
      <c r="E1599" s="11">
        <v>2</v>
      </c>
      <c r="F1599" s="11">
        <v>7.4999999999999997E-2</v>
      </c>
      <c r="G1599" s="11">
        <v>32</v>
      </c>
      <c r="H1599" s="11">
        <v>44</v>
      </c>
      <c r="I1599" s="11">
        <v>0.99546999999999997</v>
      </c>
      <c r="J1599" s="11">
        <v>3.57</v>
      </c>
      <c r="K1599" s="11">
        <v>0.71</v>
      </c>
      <c r="L1599" s="11">
        <v>10.199999999999999</v>
      </c>
      <c r="M1599" s="64">
        <v>5</v>
      </c>
    </row>
    <row r="1600" spans="1:13" x14ac:dyDescent="0.25">
      <c r="A1600" s="68">
        <v>1599</v>
      </c>
      <c r="B1600" s="69">
        <v>6</v>
      </c>
      <c r="C1600" s="69">
        <v>0.31</v>
      </c>
      <c r="D1600" s="69">
        <v>0.47</v>
      </c>
      <c r="E1600" s="69">
        <v>3.6</v>
      </c>
      <c r="F1600" s="69">
        <v>6.7000000000000004E-2</v>
      </c>
      <c r="G1600" s="69">
        <v>18</v>
      </c>
      <c r="H1600" s="69">
        <v>42</v>
      </c>
      <c r="I1600" s="69">
        <v>0.99548999999999999</v>
      </c>
      <c r="J1600" s="69">
        <v>3.39</v>
      </c>
      <c r="K1600" s="69">
        <v>0.66</v>
      </c>
      <c r="L1600" s="69">
        <v>11</v>
      </c>
      <c r="M1600" s="70">
        <v>6</v>
      </c>
    </row>
    <row r="1603" spans="2:13" ht="15.75" customHeight="1" x14ac:dyDescent="0.25">
      <c r="B1603">
        <f>ROUND(MAX(fixed_acidity), 1)</f>
        <v>15.9</v>
      </c>
      <c r="C1603">
        <f>ROUND(MAX(volatile_acidity), 1)</f>
        <v>1.6</v>
      </c>
      <c r="D1603">
        <f>ROUND(MAX(citric_acid), 1)</f>
        <v>1</v>
      </c>
      <c r="E1603">
        <f>MAX(residual_sugar)</f>
        <v>15.5</v>
      </c>
      <c r="F1603">
        <f>ROUND(MAX(chlorides), 1)</f>
        <v>0.6</v>
      </c>
      <c r="G1603">
        <f>ROUND(MAX(free_sulfur_dioxide), 1)</f>
        <v>72</v>
      </c>
      <c r="H1603">
        <f>ROUND(MAX(total_sulfur_dioxide), 1)</f>
        <v>289</v>
      </c>
      <c r="I1603">
        <f>ROUND(MAX(density), 1)</f>
        <v>1</v>
      </c>
      <c r="J1603">
        <f>ROUND(MAX(pH), 1)</f>
        <v>4</v>
      </c>
      <c r="K1603">
        <f>ROUND(MAX(sulphates), 1)</f>
        <v>2</v>
      </c>
      <c r="L1603">
        <f>ROUND(MAX(alcohol), 1)</f>
        <v>14.9</v>
      </c>
      <c r="M1603">
        <f>ROUND(MAX(quality), 1)</f>
        <v>8</v>
      </c>
    </row>
    <row r="1604" spans="2:13" ht="15.75" customHeight="1" x14ac:dyDescent="0.25">
      <c r="B1604">
        <f>ROUND(MIN(fixed_acidity), 1)</f>
        <v>4.5999999999999996</v>
      </c>
      <c r="C1604">
        <f>ROUND(MIN(volatile_acidity), 1)</f>
        <v>0.1</v>
      </c>
      <c r="D1604">
        <f>ROUND(MIN(citric_acid), 1)</f>
        <v>0</v>
      </c>
      <c r="E1604">
        <f>MIN(residual_sugar)</f>
        <v>0.9</v>
      </c>
      <c r="F1604">
        <f>ROUND(MIN(chlorides),1)</f>
        <v>0</v>
      </c>
      <c r="G1604">
        <f>ROUND(MIN(free_sulfur_dioxide),1)</f>
        <v>1</v>
      </c>
      <c r="H1604">
        <f>ROUND(MIN(total_sulfur_dioxide),1)</f>
        <v>6</v>
      </c>
      <c r="I1604">
        <f>ROUND(MIN(density),1)</f>
        <v>1</v>
      </c>
      <c r="J1604">
        <f>ROUND(MIN(pH),1)</f>
        <v>2.7</v>
      </c>
      <c r="K1604">
        <f>ROUND(MIN(sulphates),1)</f>
        <v>0.3</v>
      </c>
      <c r="L1604">
        <f>ROUND(MIN(alcohol),1)</f>
        <v>8.4</v>
      </c>
      <c r="M1604">
        <f>ROUND(MIN(quality),1)</f>
        <v>3</v>
      </c>
    </row>
    <row r="1605" spans="2:13" ht="15.75" customHeight="1" x14ac:dyDescent="0.25">
      <c r="G1605" s="107"/>
      <c r="H1605" s="107"/>
      <c r="I1605" s="107"/>
      <c r="J1605" s="107"/>
      <c r="K1605" s="107"/>
    </row>
    <row r="1606" spans="2:13" ht="15.75" customHeight="1" x14ac:dyDescent="0.25">
      <c r="G1606" s="108"/>
      <c r="H1606" s="108"/>
      <c r="I1606" s="108"/>
      <c r="J1606" s="108"/>
      <c r="K1606" s="108"/>
    </row>
    <row r="1607" spans="2:13" ht="15.75" hidden="1" customHeight="1" x14ac:dyDescent="0.25"/>
    <row r="1608" spans="2:13" ht="15.75" hidden="1" customHeight="1" x14ac:dyDescent="0.25"/>
    <row r="1609" spans="2:13" ht="15.75" hidden="1" customHeight="1" x14ac:dyDescent="0.25"/>
    <row r="1610" spans="2:13" ht="15.75" hidden="1" customHeight="1" x14ac:dyDescent="0.25">
      <c r="B1610" s="109" t="s">
        <v>48</v>
      </c>
      <c r="C1610" s="109" t="s">
        <v>49</v>
      </c>
      <c r="D1610" s="109" t="s">
        <v>53</v>
      </c>
      <c r="E1610" s="109" t="s">
        <v>56</v>
      </c>
      <c r="F1610" s="109" t="s">
        <v>57</v>
      </c>
    </row>
    <row r="1611" spans="2:13" ht="15.75" hidden="1" customHeight="1" x14ac:dyDescent="0.25">
      <c r="B1611" s="11">
        <v>0.28000000000000003</v>
      </c>
      <c r="C1611" s="11">
        <v>0.56000000000000005</v>
      </c>
      <c r="D1611" s="11">
        <v>60</v>
      </c>
      <c r="E1611" s="11">
        <v>0.57999999999999996</v>
      </c>
      <c r="F1611" s="11">
        <v>9.8000000000000007</v>
      </c>
    </row>
    <row r="1612" spans="2:13" ht="15.75" hidden="1" customHeight="1" x14ac:dyDescent="0.25">
      <c r="B1612" s="11">
        <v>0.65</v>
      </c>
      <c r="C1612" s="11">
        <v>0</v>
      </c>
      <c r="D1612" s="11">
        <v>21</v>
      </c>
      <c r="E1612" s="11">
        <v>0.47</v>
      </c>
      <c r="F1612" s="11">
        <v>10</v>
      </c>
    </row>
    <row r="1613" spans="2:13" ht="15.75" hidden="1" customHeight="1" x14ac:dyDescent="0.25">
      <c r="B1613" s="11">
        <v>0.57999999999999996</v>
      </c>
      <c r="C1613" s="11">
        <v>0.02</v>
      </c>
      <c r="D1613" s="11">
        <v>18</v>
      </c>
      <c r="E1613" s="11">
        <v>0.56999999999999995</v>
      </c>
      <c r="F1613" s="11">
        <v>9.5</v>
      </c>
    </row>
    <row r="1614" spans="2:13" ht="15.75" hidden="1" customHeight="1" x14ac:dyDescent="0.25">
      <c r="B1614" s="11">
        <v>0.28000000000000003</v>
      </c>
      <c r="C1614" s="11">
        <v>0.56000000000000005</v>
      </c>
      <c r="D1614" s="11">
        <v>103</v>
      </c>
      <c r="E1614" s="11">
        <v>0.75</v>
      </c>
      <c r="F1614" s="11">
        <v>10.5</v>
      </c>
    </row>
    <row r="1615" spans="2:13" ht="15.75" hidden="1" customHeight="1" x14ac:dyDescent="0.25">
      <c r="B1615" s="11">
        <v>0.32</v>
      </c>
      <c r="C1615" s="11">
        <v>0.51</v>
      </c>
      <c r="D1615" s="11">
        <v>56</v>
      </c>
      <c r="E1615" s="11">
        <v>1.08</v>
      </c>
      <c r="F1615" s="11">
        <v>9.1999999999999993</v>
      </c>
    </row>
    <row r="1616" spans="2:13" ht="15.75" hidden="1" customHeight="1" x14ac:dyDescent="0.25">
      <c r="B1616" s="11">
        <v>0.22</v>
      </c>
      <c r="C1616" s="11">
        <v>0.48</v>
      </c>
      <c r="D1616" s="11">
        <v>60</v>
      </c>
      <c r="E1616" s="11">
        <v>0.53</v>
      </c>
      <c r="F1616" s="11">
        <v>9.4</v>
      </c>
    </row>
    <row r="1617" spans="2:6" ht="15.75" hidden="1" customHeight="1" x14ac:dyDescent="0.25">
      <c r="B1617" s="11">
        <v>0.4</v>
      </c>
      <c r="C1617" s="11">
        <v>0.14000000000000001</v>
      </c>
      <c r="D1617" s="11">
        <v>40</v>
      </c>
      <c r="E1617" s="11">
        <v>0.63</v>
      </c>
      <c r="F1617" s="11">
        <v>9.6999999999999993</v>
      </c>
    </row>
    <row r="1618" spans="2:6" ht="15.75" hidden="1" customHeight="1" x14ac:dyDescent="0.25">
      <c r="B1618" s="11">
        <v>0.64500000000000002</v>
      </c>
      <c r="C1618" s="11">
        <v>0</v>
      </c>
      <c r="D1618" s="11">
        <v>16</v>
      </c>
      <c r="E1618" s="11">
        <v>0.59</v>
      </c>
      <c r="F1618" s="11">
        <v>9.8000000000000007</v>
      </c>
    </row>
    <row r="1619" spans="2:6" ht="15.75" hidden="1" customHeight="1" x14ac:dyDescent="0.25">
      <c r="B1619" s="11">
        <v>0.68500000000000005</v>
      </c>
      <c r="C1619" s="11">
        <v>0</v>
      </c>
      <c r="D1619" s="11">
        <v>37</v>
      </c>
      <c r="E1619" s="11">
        <v>0.56999999999999995</v>
      </c>
      <c r="F1619" s="11">
        <v>10.6</v>
      </c>
    </row>
    <row r="1620" spans="2:6" ht="15.75" hidden="1" customHeight="1" x14ac:dyDescent="0.25">
      <c r="B1620" s="11">
        <v>0.60499999999999998</v>
      </c>
      <c r="C1620" s="11">
        <v>0.12</v>
      </c>
      <c r="D1620" s="11">
        <v>83</v>
      </c>
      <c r="E1620" s="11">
        <v>0.52</v>
      </c>
      <c r="F1620" s="11">
        <v>9.4</v>
      </c>
    </row>
    <row r="1621" spans="2:6" ht="15.75" hidden="1" customHeight="1" x14ac:dyDescent="0.25">
      <c r="B1621" s="11">
        <v>0.64500000000000002</v>
      </c>
      <c r="C1621" s="11">
        <v>0</v>
      </c>
      <c r="D1621" s="11">
        <v>18</v>
      </c>
      <c r="E1621" s="11">
        <v>0.55000000000000004</v>
      </c>
      <c r="F1621" s="11">
        <v>9.6</v>
      </c>
    </row>
    <row r="1622" spans="2:6" ht="15.75" hidden="1" customHeight="1" x14ac:dyDescent="0.25">
      <c r="B1622" s="11">
        <v>0.6</v>
      </c>
      <c r="C1622" s="11">
        <v>0.14000000000000001</v>
      </c>
      <c r="D1622" s="11">
        <v>15</v>
      </c>
      <c r="E1622" s="11">
        <v>0.6</v>
      </c>
      <c r="F1622" s="11">
        <v>10.8</v>
      </c>
    </row>
    <row r="1623" spans="2:6" ht="15.75" hidden="1" customHeight="1" x14ac:dyDescent="0.25">
      <c r="B1623" s="11">
        <v>0.38</v>
      </c>
      <c r="C1623" s="11">
        <v>0.28000000000000003</v>
      </c>
      <c r="D1623" s="11">
        <v>30</v>
      </c>
      <c r="E1623" s="11">
        <v>0.73</v>
      </c>
      <c r="F1623" s="11">
        <v>9.6999999999999993</v>
      </c>
    </row>
    <row r="1624" spans="2:6" ht="15.75" hidden="1" customHeight="1" x14ac:dyDescent="0.25">
      <c r="B1624" s="11">
        <v>0.49</v>
      </c>
      <c r="C1624" s="11">
        <v>0.2</v>
      </c>
      <c r="D1624" s="11">
        <v>14</v>
      </c>
      <c r="E1624" s="11">
        <v>0.9</v>
      </c>
      <c r="F1624" s="11">
        <v>10.5</v>
      </c>
    </row>
    <row r="1625" spans="2:6" ht="15.75" hidden="1" customHeight="1" x14ac:dyDescent="0.25">
      <c r="B1625" s="11">
        <v>0.52</v>
      </c>
      <c r="C1625" s="11">
        <v>0.04</v>
      </c>
      <c r="D1625" s="11">
        <v>15</v>
      </c>
      <c r="E1625" s="11">
        <v>0.63</v>
      </c>
      <c r="F1625" s="11">
        <v>9.4</v>
      </c>
    </row>
    <row r="1626" spans="2:6" ht="15.75" hidden="1" customHeight="1" x14ac:dyDescent="0.25">
      <c r="B1626" s="11">
        <v>0.5</v>
      </c>
      <c r="C1626" s="11">
        <v>0.04</v>
      </c>
      <c r="D1626" s="11">
        <v>14</v>
      </c>
      <c r="E1626" s="11">
        <v>0.64</v>
      </c>
      <c r="F1626" s="11">
        <v>9.4</v>
      </c>
    </row>
    <row r="1627" spans="2:6" ht="15.75" hidden="1" customHeight="1" x14ac:dyDescent="0.25">
      <c r="B1627" s="11">
        <v>0.51</v>
      </c>
      <c r="C1627" s="11">
        <v>0.15</v>
      </c>
      <c r="D1627" s="11">
        <v>73</v>
      </c>
      <c r="E1627" s="11">
        <v>0.63</v>
      </c>
      <c r="F1627" s="11">
        <v>10.199999999999999</v>
      </c>
    </row>
    <row r="1628" spans="2:6" ht="15.75" hidden="1" customHeight="1" x14ac:dyDescent="0.25">
      <c r="B1628" s="11">
        <v>0.39</v>
      </c>
      <c r="C1628" s="11">
        <v>0.31</v>
      </c>
      <c r="D1628" s="11">
        <v>46</v>
      </c>
      <c r="E1628" s="11">
        <v>0.54</v>
      </c>
      <c r="F1628" s="11">
        <v>9.4</v>
      </c>
    </row>
    <row r="1629" spans="2:6" ht="15.75" hidden="1" customHeight="1" x14ac:dyDescent="0.25">
      <c r="B1629" s="11">
        <v>0.52</v>
      </c>
      <c r="C1629" s="11">
        <v>0.16</v>
      </c>
      <c r="D1629" s="11">
        <v>35</v>
      </c>
      <c r="E1629" s="11">
        <v>0.62</v>
      </c>
      <c r="F1629" s="11">
        <v>9.5</v>
      </c>
    </row>
    <row r="1630" spans="2:6" ht="15.75" hidden="1" customHeight="1" x14ac:dyDescent="0.25">
      <c r="B1630" s="11">
        <v>0.70499999999999996</v>
      </c>
      <c r="C1630" s="11">
        <v>0.05</v>
      </c>
      <c r="D1630" s="11">
        <v>19</v>
      </c>
      <c r="E1630" s="11">
        <v>0.95</v>
      </c>
      <c r="F1630" s="11">
        <v>10.5</v>
      </c>
    </row>
    <row r="1631" spans="2:6" ht="15.75" hidden="1" customHeight="1" x14ac:dyDescent="0.25">
      <c r="B1631" s="11">
        <v>0.63</v>
      </c>
      <c r="C1631" s="11">
        <v>0.08</v>
      </c>
      <c r="D1631" s="11">
        <v>27</v>
      </c>
      <c r="E1631" s="11">
        <v>0.54</v>
      </c>
      <c r="F1631" s="11">
        <v>9.5</v>
      </c>
    </row>
    <row r="1632" spans="2:6" ht="15.75" hidden="1" customHeight="1" x14ac:dyDescent="0.25">
      <c r="B1632" s="11">
        <v>0.78500000000000003</v>
      </c>
      <c r="C1632" s="11">
        <v>0</v>
      </c>
      <c r="D1632" s="11">
        <v>30</v>
      </c>
      <c r="E1632" s="11">
        <v>0.55000000000000004</v>
      </c>
      <c r="F1632" s="11">
        <v>10.7</v>
      </c>
    </row>
    <row r="1633" spans="2:6" ht="15.75" hidden="1" customHeight="1" x14ac:dyDescent="0.25">
      <c r="B1633" s="11">
        <v>0.3</v>
      </c>
      <c r="C1633" s="11">
        <v>0.48</v>
      </c>
      <c r="D1633" s="11">
        <v>61</v>
      </c>
      <c r="E1633" s="11">
        <v>0.78</v>
      </c>
      <c r="F1633" s="11">
        <v>10.3</v>
      </c>
    </row>
    <row r="1634" spans="2:6" ht="15.75" hidden="1" customHeight="1" x14ac:dyDescent="0.25">
      <c r="B1634" s="11">
        <v>0.49</v>
      </c>
      <c r="C1634" s="11">
        <v>0.28000000000000003</v>
      </c>
      <c r="D1634" s="11">
        <v>136</v>
      </c>
      <c r="E1634" s="11">
        <v>1.95</v>
      </c>
      <c r="F1634" s="11">
        <v>9.9</v>
      </c>
    </row>
    <row r="1635" spans="2:6" ht="15.75" hidden="1" customHeight="1" x14ac:dyDescent="0.25">
      <c r="B1635" s="11">
        <v>0.49</v>
      </c>
      <c r="C1635" s="11">
        <v>0.28000000000000003</v>
      </c>
      <c r="D1635" s="11">
        <v>136</v>
      </c>
      <c r="E1635" s="11">
        <v>1.95</v>
      </c>
      <c r="F1635" s="11">
        <v>9.9</v>
      </c>
    </row>
    <row r="1636" spans="2:6" ht="15.75" hidden="1" customHeight="1" x14ac:dyDescent="0.25">
      <c r="B1636" s="11">
        <v>0.6</v>
      </c>
      <c r="C1636" s="11">
        <v>0.17</v>
      </c>
      <c r="D1636" s="11">
        <v>106</v>
      </c>
      <c r="E1636" s="11">
        <v>0.6</v>
      </c>
      <c r="F1636" s="11">
        <v>12.9</v>
      </c>
    </row>
    <row r="1637" spans="2:6" ht="15.75" hidden="1" customHeight="1" x14ac:dyDescent="0.25">
      <c r="B1637" s="11">
        <v>0.54500000000000004</v>
      </c>
      <c r="C1637" s="11">
        <v>0.18</v>
      </c>
      <c r="D1637" s="11">
        <v>35</v>
      </c>
      <c r="E1637" s="11">
        <v>0.59</v>
      </c>
      <c r="F1637" s="11">
        <v>9</v>
      </c>
    </row>
    <row r="1638" spans="2:6" ht="15.75" hidden="1" customHeight="1" x14ac:dyDescent="0.25">
      <c r="B1638" s="11">
        <v>0.61</v>
      </c>
      <c r="C1638" s="11">
        <v>0.3</v>
      </c>
      <c r="D1638" s="11">
        <v>50</v>
      </c>
      <c r="E1638" s="11">
        <v>0.61</v>
      </c>
      <c r="F1638" s="11">
        <v>10.199999999999999</v>
      </c>
    </row>
    <row r="1639" spans="2:6" ht="15.75" hidden="1" customHeight="1" x14ac:dyDescent="0.25">
      <c r="B1639" s="11">
        <v>0.5</v>
      </c>
      <c r="C1639" s="11">
        <v>0.3</v>
      </c>
      <c r="D1639" s="11">
        <v>22</v>
      </c>
      <c r="E1639" s="11">
        <v>0.56000000000000005</v>
      </c>
      <c r="F1639" s="11">
        <v>10.4</v>
      </c>
    </row>
    <row r="1640" spans="2:6" ht="15.75" hidden="1" customHeight="1" x14ac:dyDescent="0.25">
      <c r="B1640" s="11">
        <v>0.54500000000000004</v>
      </c>
      <c r="C1640" s="11">
        <v>0.18</v>
      </c>
      <c r="D1640" s="11">
        <v>35</v>
      </c>
      <c r="E1640" s="11">
        <v>0.59</v>
      </c>
      <c r="F1640" s="11">
        <v>9</v>
      </c>
    </row>
    <row r="1641" spans="2:6" ht="15.75" hidden="1" customHeight="1" x14ac:dyDescent="0.25">
      <c r="B1641" s="11">
        <v>0.33</v>
      </c>
      <c r="C1641" s="11">
        <v>0.53</v>
      </c>
      <c r="D1641" s="11">
        <v>80</v>
      </c>
      <c r="E1641" s="11">
        <v>0.8</v>
      </c>
      <c r="F1641" s="11">
        <v>9.6</v>
      </c>
    </row>
    <row r="1642" spans="2:6" ht="15.75" hidden="1" customHeight="1" x14ac:dyDescent="0.25">
      <c r="B1642" s="11">
        <v>0.31</v>
      </c>
      <c r="C1642" s="11">
        <v>0.44</v>
      </c>
      <c r="D1642" s="11">
        <v>46</v>
      </c>
      <c r="E1642" s="11">
        <v>0.67</v>
      </c>
      <c r="F1642" s="11">
        <v>9.6999999999999993</v>
      </c>
    </row>
    <row r="1643" spans="2:6" ht="15.75" hidden="1" customHeight="1" x14ac:dyDescent="0.25">
      <c r="B1643" s="11">
        <v>0.4</v>
      </c>
      <c r="C1643" s="11">
        <v>0.31</v>
      </c>
      <c r="D1643" s="11">
        <v>62</v>
      </c>
      <c r="E1643" s="11">
        <v>0.63</v>
      </c>
      <c r="F1643" s="11">
        <v>10.5</v>
      </c>
    </row>
    <row r="1644" spans="2:6" ht="15.75" hidden="1" customHeight="1" x14ac:dyDescent="0.25">
      <c r="B1644" s="11">
        <v>0.54</v>
      </c>
      <c r="C1644" s="11">
        <v>0.28000000000000003</v>
      </c>
      <c r="D1644" s="11">
        <v>40</v>
      </c>
      <c r="E1644" s="11">
        <v>0.61</v>
      </c>
      <c r="F1644" s="11">
        <v>10</v>
      </c>
    </row>
    <row r="1645" spans="2:6" ht="15.75" hidden="1" customHeight="1" x14ac:dyDescent="0.25">
      <c r="B1645" s="11">
        <v>0.56000000000000005</v>
      </c>
      <c r="C1645" s="11">
        <v>0.12</v>
      </c>
      <c r="D1645" s="11">
        <v>28</v>
      </c>
      <c r="E1645" s="11">
        <v>0.5</v>
      </c>
      <c r="F1645" s="11">
        <v>9.4</v>
      </c>
    </row>
    <row r="1646" spans="2:6" ht="15.75" hidden="1" customHeight="1" x14ac:dyDescent="0.25">
      <c r="B1646" s="11">
        <v>0.55000000000000004</v>
      </c>
      <c r="C1646" s="11">
        <v>0.04</v>
      </c>
      <c r="D1646" s="11">
        <v>56</v>
      </c>
      <c r="E1646" s="11">
        <v>0.6</v>
      </c>
      <c r="F1646" s="11">
        <v>10.9</v>
      </c>
    </row>
    <row r="1647" spans="2:6" ht="15.75" hidden="1" customHeight="1" x14ac:dyDescent="0.25">
      <c r="B1647" s="11">
        <v>0.69</v>
      </c>
      <c r="C1647" s="11">
        <v>0.08</v>
      </c>
      <c r="D1647" s="11">
        <v>89</v>
      </c>
      <c r="E1647" s="11">
        <v>0.54</v>
      </c>
      <c r="F1647" s="11">
        <v>9.1999999999999993</v>
      </c>
    </row>
    <row r="1648" spans="2:6" ht="15.75" hidden="1" customHeight="1" x14ac:dyDescent="0.25">
      <c r="B1648" s="11">
        <v>0.55000000000000004</v>
      </c>
      <c r="C1648" s="11">
        <v>0.04</v>
      </c>
      <c r="D1648" s="11">
        <v>56</v>
      </c>
      <c r="E1648" s="11">
        <v>0.6</v>
      </c>
      <c r="F1648" s="11">
        <v>10.9</v>
      </c>
    </row>
    <row r="1649" spans="2:6" ht="15.75" hidden="1" customHeight="1" x14ac:dyDescent="0.25">
      <c r="B1649" s="11">
        <v>0.59</v>
      </c>
      <c r="C1649" s="11">
        <v>0.16</v>
      </c>
      <c r="D1649" s="11">
        <v>16</v>
      </c>
      <c r="E1649" s="11">
        <v>0.92</v>
      </c>
      <c r="F1649" s="11">
        <v>10.5</v>
      </c>
    </row>
    <row r="1650" spans="2:6" ht="15.75" hidden="1" customHeight="1" x14ac:dyDescent="0.25">
      <c r="B1650" s="11">
        <v>0.5</v>
      </c>
      <c r="C1650" s="11">
        <v>0.01</v>
      </c>
      <c r="D1650" s="11">
        <v>26</v>
      </c>
      <c r="E1650" s="11">
        <v>0.57999999999999996</v>
      </c>
      <c r="F1650" s="11">
        <v>9.8000000000000007</v>
      </c>
    </row>
    <row r="1651" spans="2:6" ht="15.75" hidden="1" customHeight="1" x14ac:dyDescent="0.25">
      <c r="B1651" s="11">
        <v>1.04</v>
      </c>
      <c r="C1651" s="11">
        <v>0.05</v>
      </c>
      <c r="D1651" s="11">
        <v>29</v>
      </c>
      <c r="E1651" s="11">
        <v>0.55000000000000004</v>
      </c>
      <c r="F1651" s="11">
        <v>9.9</v>
      </c>
    </row>
    <row r="1652" spans="2:6" ht="15.75" hidden="1" customHeight="1" x14ac:dyDescent="0.25">
      <c r="B1652" s="11">
        <v>0.34</v>
      </c>
      <c r="C1652" s="11">
        <v>0</v>
      </c>
      <c r="D1652" s="11">
        <v>63</v>
      </c>
      <c r="E1652" s="11">
        <v>0.79</v>
      </c>
      <c r="F1652" s="11">
        <v>14</v>
      </c>
    </row>
    <row r="1653" spans="2:6" ht="15.75" hidden="1" customHeight="1" x14ac:dyDescent="0.25">
      <c r="B1653" s="11">
        <v>0.34</v>
      </c>
      <c r="C1653" s="11">
        <v>0</v>
      </c>
      <c r="D1653" s="11">
        <v>63</v>
      </c>
      <c r="E1653" s="11">
        <v>0.79</v>
      </c>
      <c r="F1653" s="11">
        <v>14</v>
      </c>
    </row>
    <row r="1654" spans="2:6" ht="15.75" hidden="1" customHeight="1" x14ac:dyDescent="0.25">
      <c r="B1654" s="11">
        <v>0.49</v>
      </c>
      <c r="C1654" s="11">
        <v>0.1</v>
      </c>
      <c r="D1654" s="11">
        <v>30</v>
      </c>
      <c r="E1654" s="11">
        <v>0.57999999999999996</v>
      </c>
      <c r="F1654" s="11">
        <v>10.199999999999999</v>
      </c>
    </row>
    <row r="1655" spans="2:6" ht="15.75" hidden="1" customHeight="1" x14ac:dyDescent="0.25">
      <c r="B1655" s="11">
        <v>0.4</v>
      </c>
      <c r="C1655" s="11">
        <v>0.44</v>
      </c>
      <c r="D1655" s="11">
        <v>43</v>
      </c>
      <c r="E1655" s="11">
        <v>0.61</v>
      </c>
      <c r="F1655" s="11">
        <v>10.5</v>
      </c>
    </row>
    <row r="1656" spans="2:6" ht="15.75" hidden="1" customHeight="1" x14ac:dyDescent="0.25">
      <c r="B1656" s="11">
        <v>0.33</v>
      </c>
      <c r="C1656" s="11">
        <v>0.47</v>
      </c>
      <c r="D1656" s="11">
        <v>11</v>
      </c>
      <c r="E1656" s="11">
        <v>0.53</v>
      </c>
      <c r="F1656" s="11">
        <v>10.3</v>
      </c>
    </row>
    <row r="1657" spans="2:6" ht="15.75" hidden="1" customHeight="1" x14ac:dyDescent="0.25">
      <c r="B1657" s="11">
        <v>0.6</v>
      </c>
      <c r="C1657" s="11">
        <v>0.18</v>
      </c>
      <c r="D1657" s="11">
        <v>86</v>
      </c>
      <c r="E1657" s="11">
        <v>0.56999999999999995</v>
      </c>
      <c r="F1657" s="11">
        <v>9.3000000000000007</v>
      </c>
    </row>
    <row r="1658" spans="2:6" ht="15.75" hidden="1" customHeight="1" x14ac:dyDescent="0.25">
      <c r="B1658" s="11">
        <v>0.53</v>
      </c>
      <c r="C1658" s="11">
        <v>0.04</v>
      </c>
      <c r="D1658" s="11">
        <v>31</v>
      </c>
      <c r="E1658" s="11">
        <v>0.56000000000000005</v>
      </c>
      <c r="F1658" s="11">
        <v>10</v>
      </c>
    </row>
    <row r="1659" spans="2:6" ht="15.75" hidden="1" customHeight="1" x14ac:dyDescent="0.25">
      <c r="B1659" s="11">
        <v>0.63</v>
      </c>
      <c r="C1659" s="11">
        <v>7.0000000000000007E-2</v>
      </c>
      <c r="D1659" s="11">
        <v>44</v>
      </c>
      <c r="E1659" s="11">
        <v>0.55000000000000004</v>
      </c>
      <c r="F1659" s="11">
        <v>10.4</v>
      </c>
    </row>
    <row r="1660" spans="2:6" ht="15.75" hidden="1" customHeight="1" x14ac:dyDescent="0.25">
      <c r="B1660" s="11">
        <v>0.42</v>
      </c>
      <c r="C1660" s="11">
        <v>0.17</v>
      </c>
      <c r="D1660" s="11">
        <v>18</v>
      </c>
      <c r="E1660" s="11">
        <v>0.61</v>
      </c>
      <c r="F1660" s="11">
        <v>9.1999999999999993</v>
      </c>
    </row>
    <row r="1661" spans="2:6" ht="15.75" hidden="1" customHeight="1" x14ac:dyDescent="0.25">
      <c r="B1661" s="11">
        <v>0.42</v>
      </c>
      <c r="C1661" s="11">
        <v>0.17</v>
      </c>
      <c r="D1661" s="11">
        <v>18</v>
      </c>
      <c r="E1661" s="11">
        <v>0.61</v>
      </c>
      <c r="F1661" s="11">
        <v>9.1999999999999993</v>
      </c>
    </row>
    <row r="1662" spans="2:6" ht="15.75" hidden="1" customHeight="1" x14ac:dyDescent="0.25">
      <c r="B1662" s="11">
        <v>0.62</v>
      </c>
      <c r="C1662" s="11">
        <v>0.05</v>
      </c>
      <c r="D1662" s="11">
        <v>42</v>
      </c>
      <c r="E1662" s="11">
        <v>0.56999999999999995</v>
      </c>
      <c r="F1662" s="11">
        <v>11.5</v>
      </c>
    </row>
    <row r="1663" spans="2:6" ht="15.75" hidden="1" customHeight="1" x14ac:dyDescent="0.25">
      <c r="B1663" s="11">
        <v>0.52</v>
      </c>
      <c r="C1663" s="11">
        <v>0.42</v>
      </c>
      <c r="D1663" s="11">
        <v>38</v>
      </c>
      <c r="E1663" s="11">
        <v>0.61</v>
      </c>
      <c r="F1663" s="11">
        <v>10.5</v>
      </c>
    </row>
    <row r="1664" spans="2:6" ht="15.75" hidden="1" customHeight="1" x14ac:dyDescent="0.25">
      <c r="B1664" s="11">
        <v>0.62</v>
      </c>
      <c r="C1664" s="11">
        <v>0.21</v>
      </c>
      <c r="D1664" s="11">
        <v>62</v>
      </c>
      <c r="E1664" s="11">
        <v>0.57999999999999996</v>
      </c>
      <c r="F1664" s="11">
        <v>9.3000000000000007</v>
      </c>
    </row>
    <row r="1665" spans="2:6" ht="15.75" hidden="1" customHeight="1" x14ac:dyDescent="0.25">
      <c r="B1665" s="11">
        <v>0.37</v>
      </c>
      <c r="C1665" s="11">
        <v>0.25</v>
      </c>
      <c r="D1665" s="11">
        <v>49</v>
      </c>
      <c r="E1665" s="11">
        <v>0.62</v>
      </c>
      <c r="F1665" s="11">
        <v>9.8000000000000007</v>
      </c>
    </row>
    <row r="1666" spans="2:6" ht="15.75" hidden="1" customHeight="1" x14ac:dyDescent="0.25">
      <c r="B1666" s="11">
        <v>0.3</v>
      </c>
      <c r="C1666" s="11">
        <v>0.6</v>
      </c>
      <c r="D1666" s="11">
        <v>27</v>
      </c>
      <c r="E1666" s="11">
        <v>0.97</v>
      </c>
      <c r="F1666" s="11">
        <v>10.1</v>
      </c>
    </row>
    <row r="1667" spans="2:6" ht="15.75" hidden="1" customHeight="1" x14ac:dyDescent="0.25">
      <c r="B1667" s="11">
        <v>0.83499999999999996</v>
      </c>
      <c r="C1667" s="11">
        <v>0.08</v>
      </c>
      <c r="D1667" s="11">
        <v>93</v>
      </c>
      <c r="E1667" s="11">
        <v>0.85</v>
      </c>
      <c r="F1667" s="11">
        <v>13</v>
      </c>
    </row>
    <row r="1668" spans="2:6" ht="15.75" hidden="1" customHeight="1" x14ac:dyDescent="0.25">
      <c r="B1668" s="11">
        <v>0.32</v>
      </c>
      <c r="C1668" s="11">
        <v>0.47</v>
      </c>
      <c r="D1668" s="11">
        <v>24</v>
      </c>
      <c r="E1668" s="11">
        <v>0.82</v>
      </c>
      <c r="F1668" s="11">
        <v>10.3</v>
      </c>
    </row>
    <row r="1669" spans="2:6" ht="15.75" hidden="1" customHeight="1" x14ac:dyDescent="0.25">
      <c r="B1669" s="11">
        <v>0.43</v>
      </c>
      <c r="C1669" s="11">
        <v>0.36</v>
      </c>
      <c r="D1669" s="11">
        <v>37</v>
      </c>
      <c r="E1669" s="11">
        <v>0.56000000000000005</v>
      </c>
      <c r="F1669" s="11">
        <v>9.1999999999999993</v>
      </c>
    </row>
    <row r="1670" spans="2:6" ht="15.75" hidden="1" customHeight="1" x14ac:dyDescent="0.25">
      <c r="B1670" s="11">
        <v>0.3</v>
      </c>
      <c r="C1670" s="11">
        <v>0.74</v>
      </c>
      <c r="D1670" s="11">
        <v>28</v>
      </c>
      <c r="E1670" s="11">
        <v>0.77</v>
      </c>
      <c r="F1670" s="11">
        <v>10.8</v>
      </c>
    </row>
    <row r="1671" spans="2:6" ht="15.75" hidden="1" customHeight="1" x14ac:dyDescent="0.25">
      <c r="B1671" s="11">
        <v>0.3</v>
      </c>
      <c r="C1671" s="11">
        <v>0.74</v>
      </c>
      <c r="D1671" s="11">
        <v>28</v>
      </c>
      <c r="E1671" s="11">
        <v>0.77</v>
      </c>
      <c r="F1671" s="11">
        <v>10.8</v>
      </c>
    </row>
    <row r="1672" spans="2:6" ht="15.75" hidden="1" customHeight="1" x14ac:dyDescent="0.25">
      <c r="B1672" s="11">
        <v>0.3</v>
      </c>
      <c r="C1672" s="11">
        <v>0.57999999999999996</v>
      </c>
      <c r="D1672" s="11">
        <v>19</v>
      </c>
      <c r="E1672" s="11">
        <v>0.88</v>
      </c>
      <c r="F1672" s="11">
        <v>10.5</v>
      </c>
    </row>
    <row r="1673" spans="2:6" ht="15.75" hidden="1" customHeight="1" x14ac:dyDescent="0.25">
      <c r="B1673" s="11">
        <v>0.53</v>
      </c>
      <c r="C1673" s="11">
        <v>0.6</v>
      </c>
      <c r="D1673" s="11">
        <v>19</v>
      </c>
      <c r="E1673" s="11">
        <v>0.86</v>
      </c>
      <c r="F1673" s="11">
        <v>12.4</v>
      </c>
    </row>
    <row r="1674" spans="2:6" ht="15.75" hidden="1" customHeight="1" x14ac:dyDescent="0.25">
      <c r="B1674" s="11">
        <v>0.72499999999999998</v>
      </c>
      <c r="C1674" s="11">
        <v>0.24</v>
      </c>
      <c r="D1674" s="11">
        <v>62</v>
      </c>
      <c r="E1674" s="11">
        <v>0.56000000000000005</v>
      </c>
      <c r="F1674" s="11">
        <v>10</v>
      </c>
    </row>
    <row r="1675" spans="2:6" ht="15.75" hidden="1" customHeight="1" x14ac:dyDescent="0.25">
      <c r="B1675" s="11">
        <v>0.44</v>
      </c>
      <c r="C1675" s="11">
        <v>0.64</v>
      </c>
      <c r="D1675" s="11">
        <v>15</v>
      </c>
      <c r="E1675" s="11">
        <v>0.67</v>
      </c>
      <c r="F1675" s="11">
        <v>10.199999999999999</v>
      </c>
    </row>
    <row r="1676" spans="2:6" ht="15.75" hidden="1" customHeight="1" x14ac:dyDescent="0.25">
      <c r="B1676" s="11">
        <v>0.73499999999999999</v>
      </c>
      <c r="C1676" s="11">
        <v>0.08</v>
      </c>
      <c r="D1676" s="11">
        <v>41</v>
      </c>
      <c r="E1676" s="11">
        <v>0.71</v>
      </c>
      <c r="F1676" s="11">
        <v>9.8000000000000007</v>
      </c>
    </row>
    <row r="1677" spans="2:6" ht="15.75" hidden="1" customHeight="1" x14ac:dyDescent="0.25">
      <c r="B1677" s="11">
        <v>0.34</v>
      </c>
      <c r="C1677" s="11">
        <v>0.37</v>
      </c>
      <c r="D1677" s="11">
        <v>58</v>
      </c>
      <c r="E1677" s="11">
        <v>0.59</v>
      </c>
      <c r="F1677" s="11">
        <v>9.4</v>
      </c>
    </row>
    <row r="1678" spans="2:6" ht="15.75" hidden="1" customHeight="1" x14ac:dyDescent="0.25">
      <c r="B1678" s="11">
        <v>0.64500000000000002</v>
      </c>
      <c r="C1678" s="11">
        <v>0.25</v>
      </c>
      <c r="D1678" s="11">
        <v>28</v>
      </c>
      <c r="E1678" s="11">
        <v>0.6</v>
      </c>
      <c r="F1678" s="11">
        <v>10</v>
      </c>
    </row>
    <row r="1679" spans="2:6" ht="15.75" hidden="1" customHeight="1" x14ac:dyDescent="0.25">
      <c r="B1679" s="11">
        <v>0.43</v>
      </c>
      <c r="C1679" s="11">
        <v>0.25</v>
      </c>
      <c r="D1679" s="11">
        <v>63</v>
      </c>
      <c r="E1679" s="11">
        <v>0.57999999999999996</v>
      </c>
      <c r="F1679" s="11">
        <v>10.5</v>
      </c>
    </row>
    <row r="1680" spans="2:6" ht="15.75" hidden="1" customHeight="1" x14ac:dyDescent="0.25">
      <c r="B1680" s="11">
        <v>0.59</v>
      </c>
      <c r="C1680" s="11">
        <v>0.5</v>
      </c>
      <c r="D1680" s="11">
        <v>81</v>
      </c>
      <c r="E1680" s="11">
        <v>1.61</v>
      </c>
      <c r="F1680" s="11">
        <v>9.5</v>
      </c>
    </row>
    <row r="1681" spans="2:6" ht="15.75" hidden="1" customHeight="1" x14ac:dyDescent="0.25">
      <c r="B1681" s="11">
        <v>0.43</v>
      </c>
      <c r="C1681" s="11">
        <v>0.25</v>
      </c>
      <c r="D1681" s="11">
        <v>63</v>
      </c>
      <c r="E1681" s="11">
        <v>0.57999999999999996</v>
      </c>
      <c r="F1681" s="11">
        <v>10.5</v>
      </c>
    </row>
    <row r="1682" spans="2:6" ht="15.75" hidden="1" customHeight="1" x14ac:dyDescent="0.25">
      <c r="B1682" s="11">
        <v>0.48</v>
      </c>
      <c r="C1682" s="11">
        <v>0.04</v>
      </c>
      <c r="D1682" s="11">
        <v>106</v>
      </c>
      <c r="E1682" s="11">
        <v>0.62</v>
      </c>
      <c r="F1682" s="11">
        <v>12.2</v>
      </c>
    </row>
    <row r="1683" spans="2:6" ht="15.75" hidden="1" customHeight="1" x14ac:dyDescent="0.25">
      <c r="B1683" s="11">
        <v>0.38</v>
      </c>
      <c r="C1683" s="11">
        <v>0.06</v>
      </c>
      <c r="D1683" s="11">
        <v>49</v>
      </c>
      <c r="E1683" s="11">
        <v>0.52</v>
      </c>
      <c r="F1683" s="11">
        <v>9.9</v>
      </c>
    </row>
    <row r="1684" spans="2:6" ht="15.75" hidden="1" customHeight="1" x14ac:dyDescent="0.25">
      <c r="B1684" s="11">
        <v>0.37</v>
      </c>
      <c r="C1684" s="11">
        <v>0.2</v>
      </c>
      <c r="D1684" s="11">
        <v>58</v>
      </c>
      <c r="E1684" s="11">
        <v>0.7</v>
      </c>
      <c r="F1684" s="11">
        <v>9.6</v>
      </c>
    </row>
    <row r="1685" spans="2:6" ht="15.75" hidden="1" customHeight="1" x14ac:dyDescent="0.25">
      <c r="B1685" s="11">
        <v>1</v>
      </c>
      <c r="C1685" s="11">
        <v>0.09</v>
      </c>
      <c r="D1685" s="11">
        <v>37</v>
      </c>
      <c r="E1685" s="11">
        <v>0.55000000000000004</v>
      </c>
      <c r="F1685" s="11">
        <v>9</v>
      </c>
    </row>
    <row r="1686" spans="2:6" ht="15.75" hidden="1" customHeight="1" x14ac:dyDescent="0.25">
      <c r="B1686" s="11">
        <v>0.63</v>
      </c>
      <c r="C1686" s="11">
        <v>0</v>
      </c>
      <c r="D1686" s="11">
        <v>38</v>
      </c>
      <c r="E1686" s="11">
        <v>0.57999999999999996</v>
      </c>
      <c r="F1686" s="11">
        <v>9</v>
      </c>
    </row>
    <row r="1687" spans="2:6" ht="15.75" hidden="1" customHeight="1" x14ac:dyDescent="0.25">
      <c r="B1687" s="11">
        <v>0.63</v>
      </c>
      <c r="C1687" s="11">
        <v>0</v>
      </c>
      <c r="D1687" s="11">
        <v>38</v>
      </c>
      <c r="E1687" s="11">
        <v>0.57999999999999996</v>
      </c>
      <c r="F1687" s="11">
        <v>9</v>
      </c>
    </row>
    <row r="1688" spans="2:6" ht="15.75" hidden="1" customHeight="1" x14ac:dyDescent="0.25">
      <c r="B1688" s="11">
        <v>0.64500000000000002</v>
      </c>
      <c r="C1688" s="11">
        <v>0</v>
      </c>
      <c r="D1688" s="11">
        <v>39</v>
      </c>
      <c r="E1688" s="11">
        <v>0.57999999999999996</v>
      </c>
      <c r="F1688" s="11">
        <v>9.1999999999999993</v>
      </c>
    </row>
    <row r="1689" spans="2:6" ht="15.75" hidden="1" customHeight="1" x14ac:dyDescent="0.25">
      <c r="B1689" s="11">
        <v>0.63</v>
      </c>
      <c r="C1689" s="11">
        <v>0</v>
      </c>
      <c r="D1689" s="11">
        <v>38</v>
      </c>
      <c r="E1689" s="11">
        <v>0.57999999999999996</v>
      </c>
      <c r="F1689" s="11">
        <v>9</v>
      </c>
    </row>
    <row r="1690" spans="2:6" ht="15.75" hidden="1" customHeight="1" x14ac:dyDescent="0.25">
      <c r="B1690" s="11">
        <v>1</v>
      </c>
      <c r="C1690" s="11">
        <v>0.09</v>
      </c>
      <c r="D1690" s="11">
        <v>37</v>
      </c>
      <c r="E1690" s="11">
        <v>0.55000000000000004</v>
      </c>
      <c r="F1690" s="11">
        <v>9</v>
      </c>
    </row>
    <row r="1691" spans="2:6" ht="15.75" hidden="1" customHeight="1" x14ac:dyDescent="0.25">
      <c r="B1691" s="11">
        <v>0.38</v>
      </c>
      <c r="C1691" s="11">
        <v>0.56000000000000005</v>
      </c>
      <c r="D1691" s="11">
        <v>24</v>
      </c>
      <c r="E1691" s="11">
        <v>0.71</v>
      </c>
      <c r="F1691" s="11">
        <v>10.9</v>
      </c>
    </row>
    <row r="1692" spans="2:6" ht="15.75" hidden="1" customHeight="1" x14ac:dyDescent="0.25">
      <c r="B1692" s="11">
        <v>0.57999999999999996</v>
      </c>
      <c r="C1692" s="11">
        <v>0.1</v>
      </c>
      <c r="D1692" s="11">
        <v>109</v>
      </c>
      <c r="E1692" s="11">
        <v>0.49</v>
      </c>
      <c r="F1692" s="11">
        <v>9.8000000000000007</v>
      </c>
    </row>
    <row r="1693" spans="2:6" ht="15.75" hidden="1" customHeight="1" x14ac:dyDescent="0.25">
      <c r="B1693" s="11">
        <v>0.21</v>
      </c>
      <c r="C1693" s="11">
        <v>0.44</v>
      </c>
      <c r="D1693" s="11">
        <v>24</v>
      </c>
      <c r="E1693" s="11">
        <v>0.84</v>
      </c>
      <c r="F1693" s="11">
        <v>9.1999999999999993</v>
      </c>
    </row>
    <row r="1694" spans="2:6" ht="15.75" hidden="1" customHeight="1" x14ac:dyDescent="0.25">
      <c r="B1694" s="11">
        <v>0.21</v>
      </c>
      <c r="C1694" s="11">
        <v>0.44</v>
      </c>
      <c r="D1694" s="11">
        <v>24</v>
      </c>
      <c r="E1694" s="11">
        <v>0.84</v>
      </c>
      <c r="F1694" s="11">
        <v>9.1999999999999993</v>
      </c>
    </row>
    <row r="1695" spans="2:6" ht="15.75" hidden="1" customHeight="1" x14ac:dyDescent="0.25">
      <c r="B1695" s="11">
        <v>0.66</v>
      </c>
      <c r="C1695" s="11">
        <v>0</v>
      </c>
      <c r="D1695" s="11">
        <v>23</v>
      </c>
      <c r="E1695" s="11">
        <v>0.96</v>
      </c>
      <c r="F1695" s="11">
        <v>9.9</v>
      </c>
    </row>
    <row r="1696" spans="2:6" ht="15.75" hidden="1" customHeight="1" x14ac:dyDescent="0.25">
      <c r="B1696" s="11">
        <v>0.53</v>
      </c>
      <c r="C1696" s="11">
        <v>0.06</v>
      </c>
      <c r="D1696" s="11">
        <v>39</v>
      </c>
      <c r="E1696" s="11">
        <v>0.48</v>
      </c>
      <c r="F1696" s="11">
        <v>9.8000000000000007</v>
      </c>
    </row>
    <row r="1697" spans="2:6" ht="15.75" hidden="1" customHeight="1" x14ac:dyDescent="0.25">
      <c r="B1697" s="11">
        <v>0.66</v>
      </c>
      <c r="C1697" s="11">
        <v>0</v>
      </c>
      <c r="D1697" s="11">
        <v>23</v>
      </c>
      <c r="E1697" s="11">
        <v>0.96</v>
      </c>
      <c r="F1697" s="11">
        <v>9.9</v>
      </c>
    </row>
    <row r="1698" spans="2:6" ht="15.75" hidden="1" customHeight="1" x14ac:dyDescent="0.25">
      <c r="B1698" s="11">
        <v>0.32</v>
      </c>
      <c r="C1698" s="11">
        <v>0.44</v>
      </c>
      <c r="D1698" s="11">
        <v>37</v>
      </c>
      <c r="E1698" s="11">
        <v>0.78</v>
      </c>
      <c r="F1698" s="11">
        <v>10</v>
      </c>
    </row>
    <row r="1699" spans="2:6" ht="15.75" hidden="1" customHeight="1" x14ac:dyDescent="0.25">
      <c r="B1699" s="11">
        <v>0.6</v>
      </c>
      <c r="C1699" s="11">
        <v>0</v>
      </c>
      <c r="D1699" s="11">
        <v>34</v>
      </c>
      <c r="E1699" s="11">
        <v>0.7</v>
      </c>
      <c r="F1699" s="11">
        <v>9.9</v>
      </c>
    </row>
    <row r="1700" spans="2:6" ht="15.75" hidden="1" customHeight="1" x14ac:dyDescent="0.25">
      <c r="B1700" s="11">
        <v>0.6</v>
      </c>
      <c r="C1700" s="11">
        <v>0</v>
      </c>
      <c r="D1700" s="11">
        <v>34</v>
      </c>
      <c r="E1700" s="11">
        <v>0.7</v>
      </c>
      <c r="F1700" s="11">
        <v>9.9</v>
      </c>
    </row>
    <row r="1701" spans="2:6" ht="15.75" hidden="1" customHeight="1" x14ac:dyDescent="0.25">
      <c r="B1701" s="11">
        <v>0.31</v>
      </c>
      <c r="C1701" s="11">
        <v>0.47</v>
      </c>
      <c r="D1701" s="11">
        <v>33</v>
      </c>
      <c r="E1701" s="11">
        <v>0.8</v>
      </c>
      <c r="F1701" s="11">
        <v>10.5</v>
      </c>
    </row>
    <row r="1702" spans="2:6" ht="15.75" hidden="1" customHeight="1" x14ac:dyDescent="0.25">
      <c r="B1702" s="11">
        <v>0.26</v>
      </c>
      <c r="C1702" s="11">
        <v>0.52</v>
      </c>
      <c r="D1702" s="11">
        <v>10</v>
      </c>
      <c r="E1702" s="11">
        <v>0.72</v>
      </c>
      <c r="F1702" s="11">
        <v>10.199999999999999</v>
      </c>
    </row>
    <row r="1703" spans="2:6" ht="15.75" hidden="1" customHeight="1" x14ac:dyDescent="0.25">
      <c r="B1703" s="11">
        <v>0.35</v>
      </c>
      <c r="C1703" s="11">
        <v>0.46</v>
      </c>
      <c r="D1703" s="11">
        <v>37</v>
      </c>
      <c r="E1703" s="11">
        <v>0.86</v>
      </c>
      <c r="F1703" s="11">
        <v>12.8</v>
      </c>
    </row>
    <row r="1704" spans="2:6" ht="15.75" hidden="1" customHeight="1" x14ac:dyDescent="0.25">
      <c r="B1704" s="11">
        <v>0.54</v>
      </c>
      <c r="C1704" s="11">
        <v>0.04</v>
      </c>
      <c r="D1704" s="11">
        <v>27</v>
      </c>
      <c r="E1704" s="11">
        <v>0.91</v>
      </c>
      <c r="F1704" s="11">
        <v>9.4</v>
      </c>
    </row>
    <row r="1705" spans="2:6" ht="15.75" hidden="1" customHeight="1" x14ac:dyDescent="0.25">
      <c r="B1705" s="11">
        <v>0.18</v>
      </c>
      <c r="C1705" s="11">
        <v>0.51</v>
      </c>
      <c r="D1705" s="11">
        <v>23</v>
      </c>
      <c r="E1705" s="11">
        <v>0.97</v>
      </c>
      <c r="F1705" s="11">
        <v>10.1</v>
      </c>
    </row>
    <row r="1706" spans="2:6" ht="15.75" hidden="1" customHeight="1" x14ac:dyDescent="0.25">
      <c r="B1706" s="11">
        <v>0.54500000000000004</v>
      </c>
      <c r="C1706" s="11">
        <v>0.06</v>
      </c>
      <c r="D1706" s="11">
        <v>61</v>
      </c>
      <c r="E1706" s="11">
        <v>0.67</v>
      </c>
      <c r="F1706" s="11">
        <v>10.7</v>
      </c>
    </row>
    <row r="1707" spans="2:6" ht="15.75" hidden="1" customHeight="1" x14ac:dyDescent="0.25">
      <c r="B1707" s="11">
        <v>0.18</v>
      </c>
      <c r="C1707" s="11">
        <v>0.51</v>
      </c>
      <c r="D1707" s="11">
        <v>23</v>
      </c>
      <c r="E1707" s="11">
        <v>0.97</v>
      </c>
      <c r="F1707" s="11">
        <v>10.1</v>
      </c>
    </row>
    <row r="1708" spans="2:6" ht="15.75" hidden="1" customHeight="1" x14ac:dyDescent="0.25">
      <c r="B1708" s="11">
        <v>0.54500000000000004</v>
      </c>
      <c r="C1708" s="11">
        <v>0.06</v>
      </c>
      <c r="D1708" s="11">
        <v>61</v>
      </c>
      <c r="E1708" s="11">
        <v>0.67</v>
      </c>
      <c r="F1708" s="11">
        <v>10.7</v>
      </c>
    </row>
    <row r="1709" spans="2:6" ht="15.75" hidden="1" customHeight="1" x14ac:dyDescent="0.25">
      <c r="B1709" s="11">
        <v>0.54</v>
      </c>
      <c r="C1709" s="11">
        <v>0.04</v>
      </c>
      <c r="D1709" s="11">
        <v>27</v>
      </c>
      <c r="E1709" s="11">
        <v>0.91</v>
      </c>
      <c r="F1709" s="11">
        <v>9.4</v>
      </c>
    </row>
    <row r="1710" spans="2:6" ht="15.75" hidden="1" customHeight="1" x14ac:dyDescent="0.25">
      <c r="B1710" s="11">
        <v>0.18</v>
      </c>
      <c r="C1710" s="11">
        <v>0.51</v>
      </c>
      <c r="D1710" s="11">
        <v>23</v>
      </c>
      <c r="E1710" s="11">
        <v>0.97</v>
      </c>
      <c r="F1710" s="11">
        <v>10.1</v>
      </c>
    </row>
    <row r="1711" spans="2:6" ht="15.75" hidden="1" customHeight="1" x14ac:dyDescent="0.25">
      <c r="B1711" s="11">
        <v>0.32</v>
      </c>
      <c r="C1711" s="11">
        <v>0.45</v>
      </c>
      <c r="D1711" s="11">
        <v>13</v>
      </c>
      <c r="E1711" s="11">
        <v>0.82</v>
      </c>
      <c r="F1711" s="11">
        <v>12.6</v>
      </c>
    </row>
    <row r="1712" spans="2:6" ht="15.75" hidden="1" customHeight="1" x14ac:dyDescent="0.25">
      <c r="B1712" s="11">
        <v>0.4</v>
      </c>
      <c r="C1712" s="11">
        <v>0.32</v>
      </c>
      <c r="D1712" s="11">
        <v>47</v>
      </c>
      <c r="E1712" s="11">
        <v>0.77</v>
      </c>
      <c r="F1712" s="11">
        <v>10.5</v>
      </c>
    </row>
    <row r="1713" spans="2:6" ht="15.75" hidden="1" customHeight="1" x14ac:dyDescent="0.25">
      <c r="B1713" s="11">
        <v>0.26</v>
      </c>
      <c r="C1713" s="11">
        <v>0.44</v>
      </c>
      <c r="D1713" s="11">
        <v>19</v>
      </c>
      <c r="E1713" s="11">
        <v>0.82</v>
      </c>
      <c r="F1713" s="11">
        <v>9.3000000000000007</v>
      </c>
    </row>
    <row r="1714" spans="2:6" ht="15.75" hidden="1" customHeight="1" x14ac:dyDescent="0.25">
      <c r="B1714" s="11">
        <v>0.27</v>
      </c>
      <c r="C1714" s="11">
        <v>0.68</v>
      </c>
      <c r="D1714" s="11">
        <v>10</v>
      </c>
      <c r="E1714" s="11">
        <v>1.08</v>
      </c>
      <c r="F1714" s="11">
        <v>9.9</v>
      </c>
    </row>
    <row r="1715" spans="2:6" ht="15.75" hidden="1" customHeight="1" x14ac:dyDescent="0.25">
      <c r="B1715" s="11">
        <v>0.4</v>
      </c>
      <c r="C1715" s="11">
        <v>0.32</v>
      </c>
      <c r="D1715" s="11">
        <v>47</v>
      </c>
      <c r="E1715" s="11">
        <v>0.77</v>
      </c>
      <c r="F1715" s="11">
        <v>10.5</v>
      </c>
    </row>
    <row r="1716" spans="2:6" ht="15.75" hidden="1" customHeight="1" x14ac:dyDescent="0.25">
      <c r="B1716" s="11">
        <v>0.45</v>
      </c>
      <c r="C1716" s="11">
        <v>0.55000000000000004</v>
      </c>
      <c r="D1716" s="11">
        <v>49</v>
      </c>
      <c r="E1716" s="11">
        <v>0.76</v>
      </c>
      <c r="F1716" s="11">
        <v>10.3</v>
      </c>
    </row>
    <row r="1717" spans="2:6" ht="15.75" hidden="1" customHeight="1" x14ac:dyDescent="0.25">
      <c r="B1717" s="11">
        <v>0.4</v>
      </c>
      <c r="C1717" s="11">
        <v>0.12</v>
      </c>
      <c r="D1717" s="11">
        <v>53</v>
      </c>
      <c r="E1717" s="11">
        <v>0.7</v>
      </c>
      <c r="F1717" s="11">
        <v>10.3</v>
      </c>
    </row>
    <row r="1718" spans="2:6" ht="15.75" hidden="1" customHeight="1" x14ac:dyDescent="0.25">
      <c r="B1718" s="11">
        <v>0.52</v>
      </c>
      <c r="C1718" s="11">
        <v>0.09</v>
      </c>
      <c r="D1718" s="11">
        <v>49</v>
      </c>
      <c r="E1718" s="11">
        <v>0.86</v>
      </c>
      <c r="F1718" s="11">
        <v>10.6</v>
      </c>
    </row>
    <row r="1719" spans="2:6" ht="15.75" hidden="1" customHeight="1" x14ac:dyDescent="0.25">
      <c r="B1719" s="11">
        <v>0.52</v>
      </c>
      <c r="C1719" s="11">
        <v>0.09</v>
      </c>
      <c r="D1719" s="11">
        <v>49</v>
      </c>
      <c r="E1719" s="11">
        <v>0.86</v>
      </c>
      <c r="F1719" s="11">
        <v>10.6</v>
      </c>
    </row>
    <row r="1720" spans="2:6" ht="15.75" hidden="1" customHeight="1" x14ac:dyDescent="0.25">
      <c r="B1720" s="11">
        <v>0.55000000000000004</v>
      </c>
      <c r="C1720" s="11">
        <v>0.23</v>
      </c>
      <c r="D1720" s="11">
        <v>48</v>
      </c>
      <c r="E1720" s="11">
        <v>0.64</v>
      </c>
      <c r="F1720" s="11">
        <v>10.3</v>
      </c>
    </row>
    <row r="1721" spans="2:6" ht="15.75" hidden="1" customHeight="1" x14ac:dyDescent="0.25">
      <c r="B1721" s="11">
        <v>0.36</v>
      </c>
      <c r="C1721" s="11">
        <v>0.25</v>
      </c>
      <c r="D1721" s="11">
        <v>16</v>
      </c>
      <c r="E1721" s="11">
        <v>0.6</v>
      </c>
      <c r="F1721" s="11">
        <v>10.1</v>
      </c>
    </row>
    <row r="1722" spans="2:6" ht="15.75" hidden="1" customHeight="1" x14ac:dyDescent="0.25">
      <c r="B1722" s="11">
        <v>0.34</v>
      </c>
      <c r="C1722" s="11">
        <v>0.52</v>
      </c>
      <c r="D1722" s="11">
        <v>53</v>
      </c>
      <c r="E1722" s="11">
        <v>0.81</v>
      </c>
      <c r="F1722" s="11">
        <v>9.5</v>
      </c>
    </row>
    <row r="1723" spans="2:6" ht="15.75" hidden="1" customHeight="1" x14ac:dyDescent="0.25">
      <c r="B1723" s="11">
        <v>0.53</v>
      </c>
      <c r="C1723" s="11">
        <v>0.06</v>
      </c>
      <c r="D1723" s="11">
        <v>44</v>
      </c>
      <c r="E1723" s="11">
        <v>0.59</v>
      </c>
      <c r="F1723" s="11">
        <v>10.7</v>
      </c>
    </row>
    <row r="1724" spans="2:6" ht="15.75" hidden="1" customHeight="1" x14ac:dyDescent="0.25">
      <c r="B1724" s="11">
        <v>0.18</v>
      </c>
      <c r="C1724" s="11">
        <v>0.48</v>
      </c>
      <c r="D1724" s="11">
        <v>15</v>
      </c>
      <c r="E1724" s="11">
        <v>0.64</v>
      </c>
      <c r="F1724" s="11">
        <v>10.1</v>
      </c>
    </row>
    <row r="1725" spans="2:6" ht="15.75" hidden="1" customHeight="1" x14ac:dyDescent="0.25">
      <c r="B1725" s="11">
        <v>0.53</v>
      </c>
      <c r="C1725" s="11">
        <v>0.48</v>
      </c>
      <c r="D1725" s="11">
        <v>25</v>
      </c>
      <c r="E1725" s="11">
        <v>0.59</v>
      </c>
      <c r="F1725" s="11">
        <v>9.3000000000000007</v>
      </c>
    </row>
    <row r="1726" spans="2:6" ht="15.75" hidden="1" customHeight="1" x14ac:dyDescent="0.25">
      <c r="B1726" s="11">
        <v>0.41</v>
      </c>
      <c r="C1726" s="11">
        <v>0.42</v>
      </c>
      <c r="D1726" s="11">
        <v>14</v>
      </c>
      <c r="E1726" s="11">
        <v>0.62</v>
      </c>
      <c r="F1726" s="11">
        <v>9.5</v>
      </c>
    </row>
    <row r="1727" spans="2:6" ht="15.75" hidden="1" customHeight="1" x14ac:dyDescent="0.25">
      <c r="B1727" s="11">
        <v>0.43</v>
      </c>
      <c r="C1727" s="11">
        <v>0.44</v>
      </c>
      <c r="D1727" s="11">
        <v>12</v>
      </c>
      <c r="E1727" s="11">
        <v>0.63</v>
      </c>
      <c r="F1727" s="11">
        <v>9.5</v>
      </c>
    </row>
    <row r="1728" spans="2:6" ht="15.75" hidden="1" customHeight="1" x14ac:dyDescent="0.25">
      <c r="B1728" s="11">
        <v>0.28999999999999998</v>
      </c>
      <c r="C1728" s="11">
        <v>0.38</v>
      </c>
      <c r="D1728" s="11">
        <v>30</v>
      </c>
      <c r="E1728" s="11">
        <v>0.53</v>
      </c>
      <c r="F1728" s="11">
        <v>9.5</v>
      </c>
    </row>
    <row r="1729" spans="2:6" ht="15.75" hidden="1" customHeight="1" x14ac:dyDescent="0.25">
      <c r="B1729" s="11">
        <v>0.53</v>
      </c>
      <c r="C1729" s="11">
        <v>0.48</v>
      </c>
      <c r="D1729" s="11">
        <v>25</v>
      </c>
      <c r="E1729" s="11">
        <v>0.59</v>
      </c>
      <c r="F1729" s="11">
        <v>9.3000000000000007</v>
      </c>
    </row>
    <row r="1730" spans="2:6" ht="15.75" hidden="1" customHeight="1" x14ac:dyDescent="0.25">
      <c r="B1730" s="11">
        <v>0.53</v>
      </c>
      <c r="C1730" s="11">
        <v>0.24</v>
      </c>
      <c r="D1730" s="11">
        <v>105</v>
      </c>
      <c r="E1730" s="11">
        <v>0.54</v>
      </c>
      <c r="F1730" s="11">
        <v>9.4</v>
      </c>
    </row>
    <row r="1731" spans="2:6" ht="15.75" hidden="1" customHeight="1" x14ac:dyDescent="0.25">
      <c r="B1731" s="11">
        <v>0.46</v>
      </c>
      <c r="C1731" s="11">
        <v>0.31</v>
      </c>
      <c r="D1731" s="11">
        <v>98</v>
      </c>
      <c r="E1731" s="11">
        <v>0.63</v>
      </c>
      <c r="F1731" s="11">
        <v>9.5</v>
      </c>
    </row>
    <row r="1732" spans="2:6" ht="15.75" hidden="1" customHeight="1" x14ac:dyDescent="0.25">
      <c r="B1732" s="11">
        <v>0.35</v>
      </c>
      <c r="C1732" s="11">
        <v>0.28999999999999998</v>
      </c>
      <c r="D1732" s="11">
        <v>53</v>
      </c>
      <c r="E1732" s="11">
        <v>0.65</v>
      </c>
      <c r="F1732" s="11">
        <v>11</v>
      </c>
    </row>
    <row r="1733" spans="2:6" ht="15.75" hidden="1" customHeight="1" x14ac:dyDescent="0.25">
      <c r="B1733" s="11">
        <v>0.77</v>
      </c>
      <c r="C1733" s="11">
        <v>0.12</v>
      </c>
      <c r="D1733" s="11">
        <v>74</v>
      </c>
      <c r="E1733" s="11">
        <v>0.64</v>
      </c>
      <c r="F1733" s="11">
        <v>10.4</v>
      </c>
    </row>
    <row r="1734" spans="2:6" ht="15.75" hidden="1" customHeight="1" x14ac:dyDescent="0.25">
      <c r="B1734" s="11">
        <v>0.66</v>
      </c>
      <c r="C1734" s="11">
        <v>0.39</v>
      </c>
      <c r="D1734" s="11">
        <v>59</v>
      </c>
      <c r="E1734" s="11">
        <v>0.71</v>
      </c>
      <c r="F1734" s="11">
        <v>11.5</v>
      </c>
    </row>
    <row r="1735" spans="2:6" ht="15.75" hidden="1" customHeight="1" x14ac:dyDescent="0.25">
      <c r="B1735" s="11">
        <v>0.77</v>
      </c>
      <c r="C1735" s="11">
        <v>0.12</v>
      </c>
      <c r="D1735" s="11">
        <v>74</v>
      </c>
      <c r="E1735" s="11">
        <v>0.64</v>
      </c>
      <c r="F1735" s="11">
        <v>10.4</v>
      </c>
    </row>
    <row r="1736" spans="2:6" ht="15.75" hidden="1" customHeight="1" x14ac:dyDescent="0.25">
      <c r="B1736" s="11">
        <v>0.66</v>
      </c>
      <c r="C1736" s="11">
        <v>0.39</v>
      </c>
      <c r="D1736" s="11">
        <v>59</v>
      </c>
      <c r="E1736" s="11">
        <v>0.71</v>
      </c>
      <c r="F1736" s="11">
        <v>11.5</v>
      </c>
    </row>
    <row r="1737" spans="2:6" ht="15.75" hidden="1" customHeight="1" x14ac:dyDescent="0.25">
      <c r="B1737" s="11">
        <v>0.59</v>
      </c>
      <c r="C1737" s="11">
        <v>0.42</v>
      </c>
      <c r="D1737" s="11">
        <v>73</v>
      </c>
      <c r="E1737" s="11">
        <v>0.7</v>
      </c>
      <c r="F1737" s="11">
        <v>9.5</v>
      </c>
    </row>
    <row r="1738" spans="2:6" ht="15.75" hidden="1" customHeight="1" x14ac:dyDescent="0.25">
      <c r="B1738" s="11">
        <v>0.49</v>
      </c>
      <c r="C1738" s="11">
        <v>0.2</v>
      </c>
      <c r="D1738" s="11">
        <v>50</v>
      </c>
      <c r="E1738" s="11">
        <v>0.69</v>
      </c>
      <c r="F1738" s="11">
        <v>9.1999999999999993</v>
      </c>
    </row>
    <row r="1739" spans="2:6" ht="15.75" hidden="1" customHeight="1" x14ac:dyDescent="0.25">
      <c r="B1739" s="11">
        <v>0.49</v>
      </c>
      <c r="C1739" s="11">
        <v>0.2</v>
      </c>
      <c r="D1739" s="11">
        <v>50</v>
      </c>
      <c r="E1739" s="11">
        <v>0.69</v>
      </c>
      <c r="F1739" s="11">
        <v>9.1999999999999993</v>
      </c>
    </row>
    <row r="1740" spans="2:6" ht="15.75" hidden="1" customHeight="1" x14ac:dyDescent="0.25">
      <c r="B1740" s="11">
        <v>0.53</v>
      </c>
      <c r="C1740" s="11">
        <v>0.66</v>
      </c>
      <c r="D1740" s="11">
        <v>14</v>
      </c>
      <c r="E1740" s="11">
        <v>0.74</v>
      </c>
      <c r="F1740" s="11">
        <v>11.5</v>
      </c>
    </row>
    <row r="1741" spans="2:6" ht="15.75" hidden="1" customHeight="1" x14ac:dyDescent="0.25">
      <c r="B1741" s="11">
        <v>0.27</v>
      </c>
      <c r="C1741" s="11">
        <v>0.62</v>
      </c>
      <c r="D1741" s="11">
        <v>21</v>
      </c>
      <c r="E1741" s="11">
        <v>0.67</v>
      </c>
      <c r="F1741" s="11">
        <v>9.6999999999999993</v>
      </c>
    </row>
    <row r="1742" spans="2:6" ht="15.75" hidden="1" customHeight="1" x14ac:dyDescent="0.25">
      <c r="B1742" s="11">
        <v>0.36</v>
      </c>
      <c r="C1742" s="11">
        <v>0.64</v>
      </c>
      <c r="D1742" s="11">
        <v>41</v>
      </c>
      <c r="E1742" s="11">
        <v>0.66</v>
      </c>
      <c r="F1742" s="11">
        <v>12.5</v>
      </c>
    </row>
    <row r="1743" spans="2:6" ht="15.75" hidden="1" customHeight="1" x14ac:dyDescent="0.25">
      <c r="B1743" s="11">
        <v>0.36</v>
      </c>
      <c r="C1743" s="11">
        <v>0.64</v>
      </c>
      <c r="D1743" s="11">
        <v>41</v>
      </c>
      <c r="E1743" s="11">
        <v>0.66</v>
      </c>
      <c r="F1743" s="11">
        <v>12.5</v>
      </c>
    </row>
    <row r="1744" spans="2:6" ht="15.75" hidden="1" customHeight="1" x14ac:dyDescent="0.25">
      <c r="B1744" s="11">
        <v>0.57999999999999996</v>
      </c>
      <c r="C1744" s="11">
        <v>0.28000000000000003</v>
      </c>
      <c r="D1744" s="11">
        <v>114</v>
      </c>
      <c r="E1744" s="11">
        <v>0.54</v>
      </c>
      <c r="F1744" s="11">
        <v>9.4</v>
      </c>
    </row>
    <row r="1745" spans="2:6" ht="15.75" hidden="1" customHeight="1" x14ac:dyDescent="0.25">
      <c r="B1745" s="11">
        <v>0.65</v>
      </c>
      <c r="C1745" s="11">
        <v>0.01</v>
      </c>
      <c r="D1745" s="11">
        <v>38</v>
      </c>
      <c r="E1745" s="11">
        <v>0.74</v>
      </c>
      <c r="F1745" s="11">
        <v>11.7</v>
      </c>
    </row>
    <row r="1746" spans="2:6" ht="15.75" hidden="1" customHeight="1" x14ac:dyDescent="0.25">
      <c r="B1746" s="11">
        <v>0.69499999999999995</v>
      </c>
      <c r="C1746" s="11">
        <v>0.53</v>
      </c>
      <c r="D1746" s="11">
        <v>21</v>
      </c>
      <c r="E1746" s="11">
        <v>0.84</v>
      </c>
      <c r="F1746" s="11">
        <v>12.2</v>
      </c>
    </row>
    <row r="1747" spans="2:6" ht="15.75" hidden="1" customHeight="1" x14ac:dyDescent="0.25">
      <c r="B1747" s="11">
        <v>0.43</v>
      </c>
      <c r="C1747" s="11">
        <v>0.45</v>
      </c>
      <c r="D1747" s="11">
        <v>16</v>
      </c>
      <c r="E1747" s="11">
        <v>0.7</v>
      </c>
      <c r="F1747" s="11">
        <v>12.5</v>
      </c>
    </row>
    <row r="1748" spans="2:6" ht="15.75" hidden="1" customHeight="1" x14ac:dyDescent="0.25">
      <c r="B1748" s="11">
        <v>0.49</v>
      </c>
      <c r="C1748" s="11">
        <v>0.57999999999999996</v>
      </c>
      <c r="D1748" s="11">
        <v>99</v>
      </c>
      <c r="E1748" s="11">
        <v>1</v>
      </c>
      <c r="F1748" s="11">
        <v>11.5</v>
      </c>
    </row>
    <row r="1749" spans="2:6" ht="15.75" hidden="1" customHeight="1" x14ac:dyDescent="0.25">
      <c r="B1749" s="11">
        <v>0.28000000000000003</v>
      </c>
      <c r="C1749" s="11">
        <v>0.54</v>
      </c>
      <c r="D1749" s="11">
        <v>29</v>
      </c>
      <c r="E1749" s="11">
        <v>1.36</v>
      </c>
      <c r="F1749" s="11">
        <v>9.8000000000000007</v>
      </c>
    </row>
    <row r="1750" spans="2:6" ht="15.75" hidden="1" customHeight="1" x14ac:dyDescent="0.25">
      <c r="B1750" s="11">
        <v>0.34</v>
      </c>
      <c r="C1750" s="11">
        <v>0.5</v>
      </c>
      <c r="D1750" s="11">
        <v>21</v>
      </c>
      <c r="E1750" s="11">
        <v>1.18</v>
      </c>
      <c r="F1750" s="11">
        <v>9.1999999999999993</v>
      </c>
    </row>
    <row r="1751" spans="2:6" ht="15.75" hidden="1" customHeight="1" x14ac:dyDescent="0.25">
      <c r="B1751" s="11">
        <v>0.42</v>
      </c>
      <c r="C1751" s="11">
        <v>0.48</v>
      </c>
      <c r="D1751" s="11">
        <v>18</v>
      </c>
      <c r="E1751" s="11">
        <v>0.87</v>
      </c>
      <c r="F1751" s="11">
        <v>11.3</v>
      </c>
    </row>
    <row r="1752" spans="2:6" ht="15.75" hidden="1" customHeight="1" x14ac:dyDescent="0.25">
      <c r="B1752" s="11">
        <v>0.39</v>
      </c>
      <c r="C1752" s="11">
        <v>0.47</v>
      </c>
      <c r="D1752" s="11">
        <v>14</v>
      </c>
      <c r="E1752" s="11">
        <v>0.75</v>
      </c>
      <c r="F1752" s="11">
        <v>9.8000000000000007</v>
      </c>
    </row>
    <row r="1753" spans="2:6" ht="15.75" hidden="1" customHeight="1" x14ac:dyDescent="0.25">
      <c r="B1753" s="11">
        <v>0.39</v>
      </c>
      <c r="C1753" s="11">
        <v>0.47</v>
      </c>
      <c r="D1753" s="11">
        <v>14</v>
      </c>
      <c r="E1753" s="11">
        <v>0.75</v>
      </c>
      <c r="F1753" s="11">
        <v>9.8000000000000007</v>
      </c>
    </row>
    <row r="1754" spans="2:6" ht="15.75" hidden="1" customHeight="1" x14ac:dyDescent="0.25">
      <c r="B1754" s="11">
        <v>0.56999999999999995</v>
      </c>
      <c r="C1754" s="11">
        <v>0.5</v>
      </c>
      <c r="D1754" s="11">
        <v>32</v>
      </c>
      <c r="E1754" s="11">
        <v>0.78</v>
      </c>
      <c r="F1754" s="11">
        <v>10.7</v>
      </c>
    </row>
    <row r="1755" spans="2:6" ht="15.75" hidden="1" customHeight="1" x14ac:dyDescent="0.25">
      <c r="B1755" s="11">
        <v>0.81499999999999995</v>
      </c>
      <c r="C1755" s="11">
        <v>0.02</v>
      </c>
      <c r="D1755" s="11">
        <v>34</v>
      </c>
      <c r="E1755" s="11">
        <v>0.89</v>
      </c>
      <c r="F1755" s="11">
        <v>12.3</v>
      </c>
    </row>
    <row r="1756" spans="2:6" ht="15.75" hidden="1" customHeight="1" x14ac:dyDescent="0.25">
      <c r="B1756" s="11">
        <v>0.49</v>
      </c>
      <c r="C1756" s="11">
        <v>0.67</v>
      </c>
      <c r="D1756" s="11">
        <v>15</v>
      </c>
      <c r="E1756" s="11">
        <v>0.93</v>
      </c>
      <c r="F1756" s="11">
        <v>12</v>
      </c>
    </row>
    <row r="1757" spans="2:6" ht="15.75" hidden="1" customHeight="1" x14ac:dyDescent="0.25">
      <c r="B1757" s="11">
        <v>0.56000000000000005</v>
      </c>
      <c r="C1757" s="11">
        <v>0.31</v>
      </c>
      <c r="D1757" s="11">
        <v>46</v>
      </c>
      <c r="E1757" s="11">
        <v>0.92</v>
      </c>
      <c r="F1757" s="11">
        <v>10</v>
      </c>
    </row>
    <row r="1758" spans="2:6" ht="15.75" hidden="1" customHeight="1" x14ac:dyDescent="0.25">
      <c r="B1758" s="11">
        <v>0.78500000000000003</v>
      </c>
      <c r="C1758" s="11">
        <v>0</v>
      </c>
      <c r="D1758" s="11">
        <v>28</v>
      </c>
      <c r="E1758" s="11">
        <v>0.86</v>
      </c>
      <c r="F1758" s="11">
        <v>9.4</v>
      </c>
    </row>
    <row r="1759" spans="2:6" ht="15.75" hidden="1" customHeight="1" x14ac:dyDescent="0.25">
      <c r="B1759" s="11">
        <v>0.67</v>
      </c>
      <c r="C1759" s="11">
        <v>0.22</v>
      </c>
      <c r="D1759" s="11">
        <v>34</v>
      </c>
      <c r="E1759" s="11">
        <v>0.98</v>
      </c>
      <c r="F1759" s="11">
        <v>9.9</v>
      </c>
    </row>
    <row r="1760" spans="2:6" ht="15.75" hidden="1" customHeight="1" x14ac:dyDescent="0.25">
      <c r="B1760" s="11">
        <v>0.79500000000000004</v>
      </c>
      <c r="C1760" s="11">
        <v>0</v>
      </c>
      <c r="D1760" s="11">
        <v>26</v>
      </c>
      <c r="E1760" s="11">
        <v>0.83</v>
      </c>
      <c r="F1760" s="11">
        <v>9.4</v>
      </c>
    </row>
    <row r="1761" spans="2:6" ht="15.75" hidden="1" customHeight="1" x14ac:dyDescent="0.25">
      <c r="B1761" s="11">
        <v>0.21</v>
      </c>
      <c r="C1761" s="11">
        <v>0.4</v>
      </c>
      <c r="D1761" s="11">
        <v>165</v>
      </c>
      <c r="E1761" s="11">
        <v>0.59</v>
      </c>
      <c r="F1761" s="11">
        <v>11.9</v>
      </c>
    </row>
    <row r="1762" spans="2:6" ht="15.75" hidden="1" customHeight="1" x14ac:dyDescent="0.25">
      <c r="B1762" s="11">
        <v>0.75</v>
      </c>
      <c r="C1762" s="11">
        <v>0.01</v>
      </c>
      <c r="D1762" s="11">
        <v>32</v>
      </c>
      <c r="E1762" s="11">
        <v>0.61</v>
      </c>
      <c r="F1762" s="11">
        <v>12.8</v>
      </c>
    </row>
    <row r="1763" spans="2:6" ht="15.75" hidden="1" customHeight="1" x14ac:dyDescent="0.25">
      <c r="B1763" s="11">
        <v>0.42</v>
      </c>
      <c r="C1763" s="11">
        <v>0.66</v>
      </c>
      <c r="D1763" s="11">
        <v>29</v>
      </c>
      <c r="E1763" s="11">
        <v>0.75</v>
      </c>
      <c r="F1763" s="11">
        <v>11.7</v>
      </c>
    </row>
    <row r="1764" spans="2:6" ht="15.75" hidden="1" customHeight="1" x14ac:dyDescent="0.25">
      <c r="B1764" s="11">
        <v>0.43</v>
      </c>
      <c r="C1764" s="11">
        <v>0.66</v>
      </c>
      <c r="D1764" s="11">
        <v>23</v>
      </c>
      <c r="E1764" s="11">
        <v>0.85</v>
      </c>
      <c r="F1764" s="11">
        <v>10.4</v>
      </c>
    </row>
    <row r="1765" spans="2:6" ht="15.75" hidden="1" customHeight="1" x14ac:dyDescent="0.25">
      <c r="B1765" s="11">
        <v>0.38</v>
      </c>
      <c r="C1765" s="11">
        <v>0.66</v>
      </c>
      <c r="D1765" s="11">
        <v>41</v>
      </c>
      <c r="E1765" s="11">
        <v>0.68</v>
      </c>
      <c r="F1765" s="11">
        <v>9.8000000000000007</v>
      </c>
    </row>
    <row r="1766" spans="2:6" ht="15.75" hidden="1" customHeight="1" x14ac:dyDescent="0.25">
      <c r="B1766" s="11">
        <v>0.45</v>
      </c>
      <c r="C1766" s="11">
        <v>0.31</v>
      </c>
      <c r="D1766" s="11">
        <v>50</v>
      </c>
      <c r="E1766" s="11">
        <v>0.91</v>
      </c>
      <c r="F1766" s="11">
        <v>9.9</v>
      </c>
    </row>
    <row r="1767" spans="2:6" ht="15.75" hidden="1" customHeight="1" x14ac:dyDescent="0.25">
      <c r="B1767" s="11">
        <v>0.61499999999999999</v>
      </c>
      <c r="C1767" s="11">
        <v>0.66</v>
      </c>
      <c r="D1767" s="11">
        <v>42</v>
      </c>
      <c r="E1767" s="11">
        <v>0.73</v>
      </c>
      <c r="F1767" s="11">
        <v>10</v>
      </c>
    </row>
    <row r="1768" spans="2:6" ht="15.75" hidden="1" customHeight="1" x14ac:dyDescent="0.25">
      <c r="B1768" s="11">
        <v>0.42</v>
      </c>
      <c r="C1768" s="11">
        <v>0.5</v>
      </c>
      <c r="D1768" s="11">
        <v>21</v>
      </c>
      <c r="E1768" s="11">
        <v>0.93</v>
      </c>
      <c r="F1768" s="11">
        <v>11.8</v>
      </c>
    </row>
    <row r="1769" spans="2:6" ht="15.75" hidden="1" customHeight="1" x14ac:dyDescent="0.25">
      <c r="B1769" s="11">
        <v>0.61499999999999999</v>
      </c>
      <c r="C1769" s="11">
        <v>0.66</v>
      </c>
      <c r="D1769" s="11">
        <v>42</v>
      </c>
      <c r="E1769" s="11">
        <v>0.73</v>
      </c>
      <c r="F1769" s="11">
        <v>10</v>
      </c>
    </row>
    <row r="1770" spans="2:6" ht="15.75" hidden="1" customHeight="1" x14ac:dyDescent="0.25">
      <c r="B1770" s="11">
        <v>0.27</v>
      </c>
      <c r="C1770" s="11">
        <v>0.53</v>
      </c>
      <c r="D1770" s="11">
        <v>18</v>
      </c>
      <c r="E1770" s="11">
        <v>1.1299999999999999</v>
      </c>
      <c r="F1770" s="11">
        <v>12</v>
      </c>
    </row>
    <row r="1771" spans="2:6" ht="15.75" hidden="1" customHeight="1" x14ac:dyDescent="0.25">
      <c r="B1771" s="11">
        <v>0.24</v>
      </c>
      <c r="C1771" s="11">
        <v>0.4</v>
      </c>
      <c r="D1771" s="11">
        <v>25</v>
      </c>
      <c r="E1771" s="11">
        <v>0.87</v>
      </c>
      <c r="F1771" s="11">
        <v>8.6999999999999993</v>
      </c>
    </row>
    <row r="1772" spans="2:6" ht="15.75" hidden="1" customHeight="1" x14ac:dyDescent="0.25">
      <c r="B1772" s="11">
        <v>0.28000000000000003</v>
      </c>
      <c r="C1772" s="11">
        <v>0.48</v>
      </c>
      <c r="D1772" s="11">
        <v>46</v>
      </c>
      <c r="E1772" s="11">
        <v>1.04</v>
      </c>
      <c r="F1772" s="11">
        <v>10.6</v>
      </c>
    </row>
    <row r="1773" spans="2:6" ht="15.75" hidden="1" customHeight="1" x14ac:dyDescent="0.25">
      <c r="B1773" s="11">
        <v>0.41</v>
      </c>
      <c r="C1773" s="11">
        <v>0.63</v>
      </c>
      <c r="D1773" s="11">
        <v>47</v>
      </c>
      <c r="E1773" s="11">
        <v>0.81</v>
      </c>
      <c r="F1773" s="11">
        <v>10.8</v>
      </c>
    </row>
    <row r="1774" spans="2:6" ht="15.75" hidden="1" customHeight="1" x14ac:dyDescent="0.25">
      <c r="B1774" s="11">
        <v>0.54</v>
      </c>
      <c r="C1774" s="11">
        <v>0.71</v>
      </c>
      <c r="D1774" s="11">
        <v>15</v>
      </c>
      <c r="E1774" s="11">
        <v>0.83</v>
      </c>
      <c r="F1774" s="11">
        <v>11.8</v>
      </c>
    </row>
    <row r="1775" spans="2:6" ht="15.75" hidden="1" customHeight="1" x14ac:dyDescent="0.25">
      <c r="B1775" s="11">
        <v>0.45</v>
      </c>
      <c r="C1775" s="11">
        <v>0.5</v>
      </c>
      <c r="D1775" s="11">
        <v>47</v>
      </c>
      <c r="E1775" s="11">
        <v>1.1100000000000001</v>
      </c>
      <c r="F1775" s="11">
        <v>11</v>
      </c>
    </row>
    <row r="1776" spans="2:6" ht="15.75" hidden="1" customHeight="1" x14ac:dyDescent="0.25">
      <c r="B1776" s="11">
        <v>0.27</v>
      </c>
      <c r="C1776" s="11">
        <v>0.53</v>
      </c>
      <c r="D1776" s="11">
        <v>18</v>
      </c>
      <c r="E1776" s="11">
        <v>1.1299999999999999</v>
      </c>
      <c r="F1776" s="11">
        <v>12</v>
      </c>
    </row>
    <row r="1777" spans="2:6" ht="15.75" hidden="1" customHeight="1" x14ac:dyDescent="0.25">
      <c r="B1777" s="11">
        <v>0.625</v>
      </c>
      <c r="C1777" s="11">
        <v>0.66</v>
      </c>
      <c r="D1777" s="11">
        <v>24</v>
      </c>
      <c r="E1777" s="11">
        <v>0.99</v>
      </c>
      <c r="F1777" s="11">
        <v>13.3</v>
      </c>
    </row>
    <row r="1778" spans="2:6" ht="15.75" hidden="1" customHeight="1" x14ac:dyDescent="0.25">
      <c r="B1778" s="11">
        <v>0.42</v>
      </c>
      <c r="C1778" s="11">
        <v>0.38</v>
      </c>
      <c r="D1778" s="11">
        <v>60</v>
      </c>
      <c r="E1778" s="11">
        <v>0.7</v>
      </c>
      <c r="F1778" s="11">
        <v>10.8</v>
      </c>
    </row>
    <row r="1779" spans="2:6" ht="15.75" hidden="1" customHeight="1" x14ac:dyDescent="0.25">
      <c r="B1779" s="11">
        <v>0.26</v>
      </c>
      <c r="C1779" s="11">
        <v>0.42</v>
      </c>
      <c r="D1779" s="11">
        <v>27</v>
      </c>
      <c r="E1779" s="11">
        <v>0.8</v>
      </c>
      <c r="F1779" s="11">
        <v>9.4</v>
      </c>
    </row>
    <row r="1780" spans="2:6" ht="15.75" hidden="1" customHeight="1" x14ac:dyDescent="0.25">
      <c r="B1780" s="11">
        <v>0.41499999999999998</v>
      </c>
      <c r="C1780" s="11">
        <v>0.68</v>
      </c>
      <c r="D1780" s="11">
        <v>43</v>
      </c>
      <c r="E1780" s="11">
        <v>0.8</v>
      </c>
      <c r="F1780" s="11">
        <v>10</v>
      </c>
    </row>
    <row r="1781" spans="2:6" ht="15.75" hidden="1" customHeight="1" x14ac:dyDescent="0.25">
      <c r="B1781" s="11">
        <v>0.26</v>
      </c>
      <c r="C1781" s="11">
        <v>0.42</v>
      </c>
      <c r="D1781" s="11">
        <v>27</v>
      </c>
      <c r="E1781" s="11">
        <v>0.8</v>
      </c>
      <c r="F1781" s="11">
        <v>9.4</v>
      </c>
    </row>
    <row r="1782" spans="2:6" ht="15.75" hidden="1" customHeight="1" x14ac:dyDescent="0.25">
      <c r="B1782" s="11">
        <v>0.26</v>
      </c>
      <c r="C1782" s="11">
        <v>0.42</v>
      </c>
      <c r="D1782" s="11">
        <v>27</v>
      </c>
      <c r="E1782" s="11">
        <v>0.8</v>
      </c>
      <c r="F1782" s="11">
        <v>9.4</v>
      </c>
    </row>
    <row r="1783" spans="2:6" ht="15.75" hidden="1" customHeight="1" x14ac:dyDescent="0.25">
      <c r="B1783" s="11">
        <v>0.63</v>
      </c>
      <c r="C1783" s="11">
        <v>7.0000000000000007E-2</v>
      </c>
      <c r="D1783" s="11">
        <v>37</v>
      </c>
      <c r="E1783" s="11">
        <v>0.76</v>
      </c>
      <c r="F1783" s="11">
        <v>9.6999999999999993</v>
      </c>
    </row>
    <row r="1784" spans="2:6" ht="15.75" hidden="1" customHeight="1" x14ac:dyDescent="0.25">
      <c r="B1784" s="11">
        <v>0.54</v>
      </c>
      <c r="C1784" s="11">
        <v>0.26</v>
      </c>
      <c r="D1784" s="11">
        <v>48</v>
      </c>
      <c r="E1784" s="11">
        <v>0.74</v>
      </c>
      <c r="F1784" s="11">
        <v>9.1999999999999993</v>
      </c>
    </row>
    <row r="1785" spans="2:6" ht="15.75" hidden="1" customHeight="1" x14ac:dyDescent="0.25">
      <c r="B1785" s="11">
        <v>0.66</v>
      </c>
      <c r="C1785" s="11">
        <v>0.15</v>
      </c>
      <c r="D1785" s="11">
        <v>42</v>
      </c>
      <c r="E1785" s="11">
        <v>0.54</v>
      </c>
      <c r="F1785" s="11">
        <v>9.6</v>
      </c>
    </row>
    <row r="1786" spans="2:6" ht="15.75" hidden="1" customHeight="1" x14ac:dyDescent="0.25">
      <c r="B1786" s="11">
        <v>0.46</v>
      </c>
      <c r="C1786" s="11">
        <v>0.26</v>
      </c>
      <c r="D1786" s="11">
        <v>53</v>
      </c>
      <c r="E1786" s="11">
        <v>0.74</v>
      </c>
      <c r="F1786" s="11">
        <v>9.1999999999999993</v>
      </c>
    </row>
    <row r="1787" spans="2:6" ht="15.75" hidden="1" customHeight="1" x14ac:dyDescent="0.25">
      <c r="B1787" s="11">
        <v>0.38</v>
      </c>
      <c r="C1787" s="11">
        <v>0.31</v>
      </c>
      <c r="D1787" s="11">
        <v>49</v>
      </c>
      <c r="E1787" s="11">
        <v>0.7</v>
      </c>
      <c r="F1787" s="11">
        <v>10</v>
      </c>
    </row>
    <row r="1788" spans="2:6" ht="15.75" hidden="1" customHeight="1" x14ac:dyDescent="0.25">
      <c r="B1788" s="11">
        <v>0.85</v>
      </c>
      <c r="C1788" s="11">
        <v>0.05</v>
      </c>
      <c r="D1788" s="11">
        <v>88</v>
      </c>
      <c r="E1788" s="11">
        <v>0.82</v>
      </c>
      <c r="F1788" s="11">
        <v>12.9</v>
      </c>
    </row>
    <row r="1789" spans="2:6" ht="15.75" hidden="1" customHeight="1" x14ac:dyDescent="0.25">
      <c r="B1789" s="11">
        <v>0.41499999999999998</v>
      </c>
      <c r="C1789" s="11">
        <v>0.68</v>
      </c>
      <c r="D1789" s="11">
        <v>43</v>
      </c>
      <c r="E1789" s="11">
        <v>0.8</v>
      </c>
      <c r="F1789" s="11">
        <v>10</v>
      </c>
    </row>
    <row r="1790" spans="2:6" ht="15.75" hidden="1" customHeight="1" x14ac:dyDescent="0.25">
      <c r="B1790" s="11">
        <v>0.37</v>
      </c>
      <c r="C1790" s="11">
        <v>0.76</v>
      </c>
      <c r="D1790" s="11">
        <v>38</v>
      </c>
      <c r="E1790" s="11">
        <v>0.6</v>
      </c>
      <c r="F1790" s="11">
        <v>13</v>
      </c>
    </row>
    <row r="1791" spans="2:6" ht="15.75" hidden="1" customHeight="1" x14ac:dyDescent="0.25">
      <c r="B1791" s="11">
        <v>0.59</v>
      </c>
      <c r="C1791" s="11">
        <v>0.59</v>
      </c>
      <c r="D1791" s="11">
        <v>49</v>
      </c>
      <c r="E1791" s="11">
        <v>0.65</v>
      </c>
      <c r="F1791" s="11">
        <v>11</v>
      </c>
    </row>
    <row r="1792" spans="2:6" ht="15.75" hidden="1" customHeight="1" x14ac:dyDescent="0.25">
      <c r="B1792" s="11">
        <v>0.59</v>
      </c>
      <c r="C1792" s="11">
        <v>0.59</v>
      </c>
      <c r="D1792" s="11">
        <v>49</v>
      </c>
      <c r="E1792" s="11">
        <v>0.65</v>
      </c>
      <c r="F1792" s="11">
        <v>11</v>
      </c>
    </row>
    <row r="1793" spans="2:6" ht="15.75" hidden="1" customHeight="1" x14ac:dyDescent="0.25">
      <c r="B1793" s="11">
        <v>0.26</v>
      </c>
      <c r="C1793" s="11">
        <v>0.3</v>
      </c>
      <c r="D1793" s="11">
        <v>38</v>
      </c>
      <c r="E1793" s="11">
        <v>0.47</v>
      </c>
      <c r="F1793" s="11">
        <v>10.8</v>
      </c>
    </row>
    <row r="1794" spans="2:6" ht="15.75" hidden="1" customHeight="1" x14ac:dyDescent="0.25">
      <c r="B1794" s="11">
        <v>0.48</v>
      </c>
      <c r="C1794" s="11">
        <v>0.54</v>
      </c>
      <c r="D1794" s="11">
        <v>64</v>
      </c>
      <c r="E1794" s="11">
        <v>0.61</v>
      </c>
      <c r="F1794" s="11">
        <v>10.5</v>
      </c>
    </row>
    <row r="1795" spans="2:6" ht="15.75" hidden="1" customHeight="1" x14ac:dyDescent="0.25">
      <c r="B1795" s="11">
        <v>0.6</v>
      </c>
      <c r="C1795" s="11">
        <v>0.49</v>
      </c>
      <c r="D1795" s="11">
        <v>41</v>
      </c>
      <c r="E1795" s="11">
        <v>0.63</v>
      </c>
      <c r="F1795" s="11">
        <v>10.5</v>
      </c>
    </row>
    <row r="1796" spans="2:6" ht="15.75" hidden="1" customHeight="1" x14ac:dyDescent="0.25">
      <c r="B1796" s="11">
        <v>0.31</v>
      </c>
      <c r="C1796" s="11">
        <v>0.46</v>
      </c>
      <c r="D1796" s="11">
        <v>25</v>
      </c>
      <c r="E1796" s="11">
        <v>0.76</v>
      </c>
      <c r="F1796" s="11">
        <v>10.1</v>
      </c>
    </row>
    <row r="1797" spans="2:6" ht="15.75" hidden="1" customHeight="1" x14ac:dyDescent="0.25">
      <c r="B1797" s="11">
        <v>0.44</v>
      </c>
      <c r="C1797" s="11">
        <v>0.47</v>
      </c>
      <c r="D1797" s="11">
        <v>28</v>
      </c>
      <c r="E1797" s="11">
        <v>0.65</v>
      </c>
      <c r="F1797" s="11">
        <v>10.8</v>
      </c>
    </row>
    <row r="1798" spans="2:6" ht="15.75" hidden="1" customHeight="1" x14ac:dyDescent="0.25">
      <c r="B1798" s="11">
        <v>0.39</v>
      </c>
      <c r="C1798" s="11">
        <v>0.66</v>
      </c>
      <c r="D1798" s="11">
        <v>30</v>
      </c>
      <c r="E1798" s="11">
        <v>0.63</v>
      </c>
      <c r="F1798" s="11">
        <v>10.8</v>
      </c>
    </row>
    <row r="1799" spans="2:6" ht="15.75" hidden="1" customHeight="1" x14ac:dyDescent="0.25">
      <c r="B1799" s="11">
        <v>0.34</v>
      </c>
      <c r="C1799" s="11">
        <v>0.57999999999999996</v>
      </c>
      <c r="D1799" s="11">
        <v>16</v>
      </c>
      <c r="E1799" s="11">
        <v>0.7</v>
      </c>
      <c r="F1799" s="11">
        <v>11.3</v>
      </c>
    </row>
    <row r="1800" spans="2:6" ht="15.75" hidden="1" customHeight="1" x14ac:dyDescent="0.25">
      <c r="B1800" s="11">
        <v>0.43</v>
      </c>
      <c r="C1800" s="11">
        <v>0.34</v>
      </c>
      <c r="D1800" s="11">
        <v>86</v>
      </c>
      <c r="E1800" s="11">
        <v>0.62</v>
      </c>
      <c r="F1800" s="11">
        <v>9.5</v>
      </c>
    </row>
    <row r="1801" spans="2:6" ht="15.75" hidden="1" customHeight="1" x14ac:dyDescent="0.25">
      <c r="B1801" s="11">
        <v>0.4</v>
      </c>
      <c r="C1801" s="11">
        <v>0.53</v>
      </c>
      <c r="D1801" s="11">
        <v>19</v>
      </c>
      <c r="E1801" s="11">
        <v>0.82</v>
      </c>
      <c r="F1801" s="11">
        <v>11.7</v>
      </c>
    </row>
    <row r="1802" spans="2:6" ht="15.75" hidden="1" customHeight="1" x14ac:dyDescent="0.25">
      <c r="B1802" s="11">
        <v>0.48</v>
      </c>
      <c r="C1802" s="11">
        <v>0.64</v>
      </c>
      <c r="D1802" s="11">
        <v>20</v>
      </c>
      <c r="E1802" s="11">
        <v>0.66</v>
      </c>
      <c r="F1802" s="11">
        <v>11.7</v>
      </c>
    </row>
    <row r="1803" spans="2:6" ht="15.75" hidden="1" customHeight="1" x14ac:dyDescent="0.25">
      <c r="B1803" s="11">
        <v>0.38</v>
      </c>
      <c r="C1803" s="11">
        <v>0.51</v>
      </c>
      <c r="D1803" s="11">
        <v>20</v>
      </c>
      <c r="E1803" s="11">
        <v>0.76</v>
      </c>
      <c r="F1803" s="11">
        <v>10.4</v>
      </c>
    </row>
    <row r="1804" spans="2:6" ht="15.75" hidden="1" customHeight="1" x14ac:dyDescent="0.25">
      <c r="B1804" s="11">
        <v>0.56000000000000005</v>
      </c>
      <c r="C1804" s="11">
        <v>0.33</v>
      </c>
      <c r="D1804" s="11">
        <v>67</v>
      </c>
      <c r="E1804" s="11">
        <v>0.73</v>
      </c>
      <c r="F1804" s="11">
        <v>11.8</v>
      </c>
    </row>
    <row r="1805" spans="2:6" ht="15.75" hidden="1" customHeight="1" x14ac:dyDescent="0.25">
      <c r="B1805" s="11">
        <v>0.84</v>
      </c>
      <c r="C1805" s="11">
        <v>0.03</v>
      </c>
      <c r="D1805" s="11">
        <v>48</v>
      </c>
      <c r="E1805" s="11">
        <v>0.56000000000000005</v>
      </c>
      <c r="F1805" s="11">
        <v>12.3</v>
      </c>
    </row>
    <row r="1806" spans="2:6" ht="15.75" hidden="1" customHeight="1" x14ac:dyDescent="0.25">
      <c r="B1806" s="11">
        <v>0.24</v>
      </c>
      <c r="C1806" s="11">
        <v>0.47</v>
      </c>
      <c r="D1806" s="11">
        <v>24</v>
      </c>
      <c r="E1806" s="11">
        <v>0.9</v>
      </c>
      <c r="F1806" s="11">
        <v>11</v>
      </c>
    </row>
    <row r="1807" spans="2:6" ht="15.75" hidden="1" customHeight="1" x14ac:dyDescent="0.25">
      <c r="B1807" s="11">
        <v>0.84</v>
      </c>
      <c r="C1807" s="11">
        <v>0.03</v>
      </c>
      <c r="D1807" s="11">
        <v>48</v>
      </c>
      <c r="E1807" s="11">
        <v>0.56000000000000005</v>
      </c>
      <c r="F1807" s="11">
        <v>12.3</v>
      </c>
    </row>
    <row r="1808" spans="2:6" ht="15.75" hidden="1" customHeight="1" x14ac:dyDescent="0.25">
      <c r="B1808" s="11">
        <v>0.67</v>
      </c>
      <c r="C1808" s="11">
        <v>0.08</v>
      </c>
      <c r="D1808" s="11">
        <v>48</v>
      </c>
      <c r="E1808" s="11">
        <v>0.49</v>
      </c>
      <c r="F1808" s="11">
        <v>11.4</v>
      </c>
    </row>
    <row r="1809" spans="2:6" ht="15.75" hidden="1" customHeight="1" x14ac:dyDescent="0.25">
      <c r="B1809" s="11">
        <v>0.78</v>
      </c>
      <c r="C1809" s="11">
        <v>0.22</v>
      </c>
      <c r="D1809" s="11">
        <v>32</v>
      </c>
      <c r="E1809" s="11">
        <v>0.56000000000000005</v>
      </c>
      <c r="F1809" s="11">
        <v>10.6</v>
      </c>
    </row>
    <row r="1810" spans="2:6" ht="15.75" hidden="1" customHeight="1" x14ac:dyDescent="0.25">
      <c r="B1810" s="11">
        <v>0.84</v>
      </c>
      <c r="C1810" s="11">
        <v>0.63</v>
      </c>
      <c r="D1810" s="11">
        <v>35</v>
      </c>
      <c r="E1810" s="11">
        <v>0.6</v>
      </c>
      <c r="F1810" s="11">
        <v>10.4</v>
      </c>
    </row>
    <row r="1811" spans="2:6" ht="15.75" hidden="1" customHeight="1" x14ac:dyDescent="0.25">
      <c r="B1811" s="11">
        <v>0.24</v>
      </c>
      <c r="C1811" s="11">
        <v>0.47</v>
      </c>
      <c r="D1811" s="11">
        <v>24</v>
      </c>
      <c r="E1811" s="11">
        <v>0.9</v>
      </c>
      <c r="F1811" s="11">
        <v>11</v>
      </c>
    </row>
    <row r="1812" spans="2:6" ht="15.75" hidden="1" customHeight="1" x14ac:dyDescent="0.25">
      <c r="B1812" s="11">
        <v>0.37</v>
      </c>
      <c r="C1812" s="11">
        <v>0.69</v>
      </c>
      <c r="D1812" s="11">
        <v>24</v>
      </c>
      <c r="E1812" s="11">
        <v>0.65</v>
      </c>
      <c r="F1812" s="11">
        <v>12.8</v>
      </c>
    </row>
    <row r="1813" spans="2:6" ht="15.75" hidden="1" customHeight="1" x14ac:dyDescent="0.25">
      <c r="B1813" s="11">
        <v>0.41</v>
      </c>
      <c r="C1813" s="11">
        <v>0.55000000000000004</v>
      </c>
      <c r="D1813" s="11">
        <v>54</v>
      </c>
      <c r="E1813" s="11">
        <v>0.89</v>
      </c>
      <c r="F1813" s="11">
        <v>9.9</v>
      </c>
    </row>
    <row r="1814" spans="2:6" ht="15.75" hidden="1" customHeight="1" x14ac:dyDescent="0.25">
      <c r="B1814" s="11">
        <v>0.67</v>
      </c>
      <c r="C1814" s="11">
        <v>0.3</v>
      </c>
      <c r="D1814" s="11">
        <v>62</v>
      </c>
      <c r="E1814" s="11">
        <v>0.56000000000000005</v>
      </c>
      <c r="F1814" s="11">
        <v>10.199999999999999</v>
      </c>
    </row>
    <row r="1815" spans="2:6" ht="15.75" hidden="1" customHeight="1" x14ac:dyDescent="0.25">
      <c r="B1815" s="11">
        <v>0.45</v>
      </c>
      <c r="C1815" s="11">
        <v>0.73</v>
      </c>
      <c r="D1815" s="11">
        <v>22</v>
      </c>
      <c r="E1815" s="11">
        <v>0.66</v>
      </c>
      <c r="F1815" s="11">
        <v>11.2</v>
      </c>
    </row>
    <row r="1816" spans="2:6" ht="15.75" hidden="1" customHeight="1" x14ac:dyDescent="0.25">
      <c r="B1816" s="11">
        <v>0.41</v>
      </c>
      <c r="C1816" s="11">
        <v>0.55000000000000004</v>
      </c>
      <c r="D1816" s="11">
        <v>54</v>
      </c>
      <c r="E1816" s="11">
        <v>0.89</v>
      </c>
      <c r="F1816" s="11">
        <v>9.9</v>
      </c>
    </row>
    <row r="1817" spans="2:6" ht="15.75" hidden="1" customHeight="1" x14ac:dyDescent="0.25">
      <c r="B1817" s="11">
        <v>0.31</v>
      </c>
      <c r="C1817" s="11">
        <v>0.72</v>
      </c>
      <c r="D1817" s="11">
        <v>29</v>
      </c>
      <c r="E1817" s="11">
        <v>0.82</v>
      </c>
      <c r="F1817" s="11">
        <v>9.8000000000000007</v>
      </c>
    </row>
    <row r="1818" spans="2:6" ht="15.75" hidden="1" customHeight="1" x14ac:dyDescent="0.25">
      <c r="B1818" s="11">
        <v>0.4</v>
      </c>
      <c r="C1818" s="11">
        <v>0.65</v>
      </c>
      <c r="D1818" s="11">
        <v>27</v>
      </c>
      <c r="E1818" s="11">
        <v>0.68</v>
      </c>
      <c r="F1818" s="11">
        <v>11.3</v>
      </c>
    </row>
    <row r="1819" spans="2:6" ht="15.75" hidden="1" customHeight="1" x14ac:dyDescent="0.25">
      <c r="B1819" s="11">
        <v>0.68500000000000005</v>
      </c>
      <c r="C1819" s="11">
        <v>0.76</v>
      </c>
      <c r="D1819" s="11">
        <v>43</v>
      </c>
      <c r="E1819" s="11">
        <v>0.68</v>
      </c>
      <c r="F1819" s="11">
        <v>11.2</v>
      </c>
    </row>
    <row r="1820" spans="2:6" ht="15.75" hidden="1" customHeight="1" x14ac:dyDescent="0.25">
      <c r="B1820" s="11">
        <v>0.44</v>
      </c>
      <c r="C1820" s="11">
        <v>0.49</v>
      </c>
      <c r="D1820" s="11">
        <v>19</v>
      </c>
      <c r="E1820" s="11">
        <v>0.63</v>
      </c>
      <c r="F1820" s="11">
        <v>11.6</v>
      </c>
    </row>
    <row r="1821" spans="2:6" ht="15.75" hidden="1" customHeight="1" x14ac:dyDescent="0.25">
      <c r="B1821" s="11">
        <v>0.56999999999999995</v>
      </c>
      <c r="C1821" s="11">
        <v>0.01</v>
      </c>
      <c r="D1821" s="11">
        <v>27</v>
      </c>
      <c r="E1821" s="11">
        <v>0.84</v>
      </c>
      <c r="F1821" s="11">
        <v>12.5</v>
      </c>
    </row>
    <row r="1822" spans="2:6" ht="15.75" hidden="1" customHeight="1" x14ac:dyDescent="0.25">
      <c r="B1822" s="11">
        <v>0.73499999999999999</v>
      </c>
      <c r="C1822" s="11">
        <v>0.1</v>
      </c>
      <c r="D1822" s="11">
        <v>31</v>
      </c>
      <c r="E1822" s="11">
        <v>0.56000000000000005</v>
      </c>
      <c r="F1822" s="11">
        <v>10.1</v>
      </c>
    </row>
    <row r="1823" spans="2:6" ht="15.75" hidden="1" customHeight="1" x14ac:dyDescent="0.25">
      <c r="B1823" s="11">
        <v>0.53</v>
      </c>
      <c r="C1823" s="11">
        <v>0.22</v>
      </c>
      <c r="D1823" s="11">
        <v>27</v>
      </c>
      <c r="E1823" s="11">
        <v>0.56000000000000005</v>
      </c>
      <c r="F1823" s="11">
        <v>10.199999999999999</v>
      </c>
    </row>
    <row r="1824" spans="2:6" ht="15.75" hidden="1" customHeight="1" x14ac:dyDescent="0.25">
      <c r="B1824" s="11">
        <v>0.39</v>
      </c>
      <c r="C1824" s="11">
        <v>0.69</v>
      </c>
      <c r="D1824" s="11">
        <v>35</v>
      </c>
      <c r="E1824" s="11">
        <v>0.61</v>
      </c>
      <c r="F1824" s="11">
        <v>10.8</v>
      </c>
    </row>
    <row r="1825" spans="2:6" ht="15.75" hidden="1" customHeight="1" x14ac:dyDescent="0.25">
      <c r="B1825" s="11">
        <v>0.39</v>
      </c>
      <c r="C1825" s="11">
        <v>0.69</v>
      </c>
      <c r="D1825" s="11">
        <v>35</v>
      </c>
      <c r="E1825" s="11">
        <v>0.61</v>
      </c>
      <c r="F1825" s="11">
        <v>10.8</v>
      </c>
    </row>
    <row r="1826" spans="2:6" ht="15.75" hidden="1" customHeight="1" x14ac:dyDescent="0.25">
      <c r="B1826" s="11">
        <v>0.37</v>
      </c>
      <c r="C1826" s="11">
        <v>0.53</v>
      </c>
      <c r="D1826" s="11">
        <v>26</v>
      </c>
      <c r="E1826" s="11">
        <v>1.06</v>
      </c>
      <c r="F1826" s="11">
        <v>9.1</v>
      </c>
    </row>
    <row r="1827" spans="2:6" ht="15.75" hidden="1" customHeight="1" x14ac:dyDescent="0.25">
      <c r="B1827" s="11">
        <v>0.56000000000000005</v>
      </c>
      <c r="C1827" s="11">
        <v>0.03</v>
      </c>
      <c r="D1827" s="11">
        <v>35</v>
      </c>
      <c r="E1827" s="11">
        <v>0.63</v>
      </c>
      <c r="F1827" s="11">
        <v>10</v>
      </c>
    </row>
    <row r="1828" spans="2:6" ht="15.75" hidden="1" customHeight="1" x14ac:dyDescent="0.25">
      <c r="B1828" s="11">
        <v>0.33</v>
      </c>
      <c r="C1828" s="11">
        <v>0.63</v>
      </c>
      <c r="D1828" s="11">
        <v>22</v>
      </c>
      <c r="E1828" s="11">
        <v>0.74</v>
      </c>
      <c r="F1828" s="11">
        <v>11.2</v>
      </c>
    </row>
    <row r="1829" spans="2:6" ht="15.75" hidden="1" customHeight="1" x14ac:dyDescent="0.25">
      <c r="B1829" s="11">
        <v>0.62</v>
      </c>
      <c r="C1829" s="11">
        <v>0.67</v>
      </c>
      <c r="D1829" s="11">
        <v>19</v>
      </c>
      <c r="E1829" s="11">
        <v>0.69</v>
      </c>
      <c r="F1829" s="11">
        <v>13.4</v>
      </c>
    </row>
    <row r="1830" spans="2:6" ht="15.75" hidden="1" customHeight="1" x14ac:dyDescent="0.25">
      <c r="B1830" s="11">
        <v>0.33</v>
      </c>
      <c r="C1830" s="11">
        <v>0.63</v>
      </c>
      <c r="D1830" s="11">
        <v>22</v>
      </c>
      <c r="E1830" s="11">
        <v>0.74</v>
      </c>
      <c r="F1830" s="11">
        <v>11.2</v>
      </c>
    </row>
    <row r="1831" spans="2:6" ht="15.75" hidden="1" customHeight="1" x14ac:dyDescent="0.25">
      <c r="B1831" s="11">
        <v>0.43</v>
      </c>
      <c r="C1831" s="11">
        <v>0.52</v>
      </c>
      <c r="D1831" s="11">
        <v>23</v>
      </c>
      <c r="E1831" s="11">
        <v>0.61</v>
      </c>
      <c r="F1831" s="11">
        <v>11.3</v>
      </c>
    </row>
    <row r="1832" spans="2:6" ht="15.75" hidden="1" customHeight="1" x14ac:dyDescent="0.25">
      <c r="B1832" s="11">
        <v>0.315</v>
      </c>
      <c r="C1832" s="11">
        <v>0.54</v>
      </c>
      <c r="D1832" s="11">
        <v>15</v>
      </c>
      <c r="E1832" s="11">
        <v>0.7</v>
      </c>
      <c r="F1832" s="11">
        <v>9.1999999999999993</v>
      </c>
    </row>
    <row r="1833" spans="2:6" ht="15.75" hidden="1" customHeight="1" x14ac:dyDescent="0.25">
      <c r="B1833" s="11">
        <v>0.5</v>
      </c>
      <c r="C1833" s="11">
        <v>0.42</v>
      </c>
      <c r="D1833" s="11">
        <v>51</v>
      </c>
      <c r="E1833" s="11">
        <v>0.72</v>
      </c>
      <c r="F1833" s="11">
        <v>11.5</v>
      </c>
    </row>
    <row r="1834" spans="2:6" ht="15.75" hidden="1" customHeight="1" x14ac:dyDescent="0.25">
      <c r="B1834" s="11">
        <v>0.46</v>
      </c>
      <c r="C1834" s="11">
        <v>0.45</v>
      </c>
      <c r="D1834" s="11">
        <v>18</v>
      </c>
      <c r="E1834" s="11">
        <v>0.79</v>
      </c>
      <c r="F1834" s="11">
        <v>14</v>
      </c>
    </row>
    <row r="1835" spans="2:6" ht="15.75" hidden="1" customHeight="1" x14ac:dyDescent="0.25">
      <c r="B1835" s="11">
        <v>0.36</v>
      </c>
      <c r="C1835" s="11">
        <v>0.69</v>
      </c>
      <c r="D1835" s="11">
        <v>21</v>
      </c>
      <c r="E1835" s="11">
        <v>0.62</v>
      </c>
      <c r="F1835" s="11">
        <v>9.1999999999999993</v>
      </c>
    </row>
    <row r="1836" spans="2:6" ht="15.75" hidden="1" customHeight="1" x14ac:dyDescent="0.25">
      <c r="B1836" s="11">
        <v>0.54</v>
      </c>
      <c r="C1836" s="11">
        <v>0.42</v>
      </c>
      <c r="D1836" s="11">
        <v>52</v>
      </c>
      <c r="E1836" s="11">
        <v>0.71</v>
      </c>
      <c r="F1836" s="11">
        <v>11.4</v>
      </c>
    </row>
    <row r="1837" spans="2:6" ht="15.75" hidden="1" customHeight="1" x14ac:dyDescent="0.25">
      <c r="B1837" s="11">
        <v>0.37</v>
      </c>
      <c r="C1837" s="11">
        <v>0.55000000000000004</v>
      </c>
      <c r="D1837" s="11">
        <v>68</v>
      </c>
      <c r="E1837" s="11">
        <v>0.82</v>
      </c>
      <c r="F1837" s="11">
        <v>10.4</v>
      </c>
    </row>
    <row r="1838" spans="2:6" ht="15.75" hidden="1" customHeight="1" x14ac:dyDescent="0.25">
      <c r="B1838" s="11">
        <v>0.28000000000000003</v>
      </c>
      <c r="C1838" s="11">
        <v>0.51</v>
      </c>
      <c r="D1838" s="11">
        <v>24</v>
      </c>
      <c r="E1838" s="11">
        <v>0.89</v>
      </c>
      <c r="F1838" s="11">
        <v>9.4</v>
      </c>
    </row>
    <row r="1839" spans="2:6" ht="15.75" hidden="1" customHeight="1" x14ac:dyDescent="0.25">
      <c r="B1839" s="11">
        <v>0.24</v>
      </c>
      <c r="C1839" s="11">
        <v>0.49</v>
      </c>
      <c r="D1839" s="11">
        <v>20</v>
      </c>
      <c r="E1839" s="11">
        <v>1.06</v>
      </c>
      <c r="F1839" s="11">
        <v>11</v>
      </c>
    </row>
    <row r="1840" spans="2:6" ht="15.75" hidden="1" customHeight="1" x14ac:dyDescent="0.25">
      <c r="B1840" s="11">
        <v>0.68500000000000005</v>
      </c>
      <c r="C1840" s="11">
        <v>0.11</v>
      </c>
      <c r="D1840" s="11">
        <v>31</v>
      </c>
      <c r="E1840" s="11">
        <v>0.7</v>
      </c>
      <c r="F1840" s="11">
        <v>10.1</v>
      </c>
    </row>
    <row r="1841" spans="2:6" ht="15.75" hidden="1" customHeight="1" x14ac:dyDescent="0.25">
      <c r="B1841" s="11">
        <v>0.3</v>
      </c>
      <c r="C1841" s="11">
        <v>0.56000000000000005</v>
      </c>
      <c r="D1841" s="11">
        <v>17</v>
      </c>
      <c r="E1841" s="11">
        <v>0.92</v>
      </c>
      <c r="F1841" s="11">
        <v>11.7</v>
      </c>
    </row>
    <row r="1842" spans="2:6" ht="15.75" hidden="1" customHeight="1" x14ac:dyDescent="0.25">
      <c r="B1842" s="11">
        <v>0.44</v>
      </c>
      <c r="C1842" s="11">
        <v>0.68</v>
      </c>
      <c r="D1842" s="11">
        <v>24</v>
      </c>
      <c r="E1842" s="11">
        <v>0.66</v>
      </c>
      <c r="F1842" s="11">
        <v>13.4</v>
      </c>
    </row>
    <row r="1843" spans="2:6" ht="15.75" hidden="1" customHeight="1" x14ac:dyDescent="0.25">
      <c r="B1843" s="11">
        <v>0.64500000000000002</v>
      </c>
      <c r="C1843" s="11">
        <v>0.36</v>
      </c>
      <c r="D1843" s="11">
        <v>14</v>
      </c>
      <c r="E1843" s="11">
        <v>0.42</v>
      </c>
      <c r="F1843" s="11">
        <v>10</v>
      </c>
    </row>
    <row r="1844" spans="2:6" ht="15.75" hidden="1" customHeight="1" x14ac:dyDescent="0.25">
      <c r="B1844" s="11">
        <v>0.32</v>
      </c>
      <c r="C1844" s="11">
        <v>0.55000000000000004</v>
      </c>
      <c r="D1844" s="11">
        <v>67</v>
      </c>
      <c r="E1844" s="11">
        <v>0.92</v>
      </c>
      <c r="F1844" s="11">
        <v>10.8</v>
      </c>
    </row>
    <row r="1845" spans="2:6" ht="15.75" hidden="1" customHeight="1" x14ac:dyDescent="0.25">
      <c r="B1845" s="11">
        <v>0.39</v>
      </c>
      <c r="C1845" s="11">
        <v>0.4</v>
      </c>
      <c r="D1845" s="11">
        <v>26</v>
      </c>
      <c r="E1845" s="11">
        <v>0.75</v>
      </c>
      <c r="F1845" s="11">
        <v>10.199999999999999</v>
      </c>
    </row>
    <row r="1846" spans="2:6" ht="15.75" hidden="1" customHeight="1" x14ac:dyDescent="0.25">
      <c r="B1846" s="11">
        <v>0.77500000000000002</v>
      </c>
      <c r="C1846" s="11">
        <v>0.27</v>
      </c>
      <c r="D1846" s="11">
        <v>56</v>
      </c>
      <c r="E1846" s="11">
        <v>0.67</v>
      </c>
      <c r="F1846" s="11">
        <v>10.6</v>
      </c>
    </row>
    <row r="1847" spans="2:6" ht="15.75" hidden="1" customHeight="1" x14ac:dyDescent="0.25">
      <c r="B1847" s="11">
        <v>0.41</v>
      </c>
      <c r="C1847" s="11">
        <v>0.5</v>
      </c>
      <c r="D1847" s="11">
        <v>25</v>
      </c>
      <c r="E1847" s="11">
        <v>0.79</v>
      </c>
      <c r="F1847" s="11">
        <v>13.3</v>
      </c>
    </row>
    <row r="1848" spans="2:6" ht="15.75" hidden="1" customHeight="1" x14ac:dyDescent="0.25">
      <c r="B1848" s="11">
        <v>0.4</v>
      </c>
      <c r="C1848" s="11">
        <v>0.51</v>
      </c>
      <c r="D1848" s="11">
        <v>27</v>
      </c>
      <c r="E1848" s="11">
        <v>0.9</v>
      </c>
      <c r="F1848" s="11">
        <v>13.4</v>
      </c>
    </row>
    <row r="1849" spans="2:6" ht="15.75" hidden="1" customHeight="1" x14ac:dyDescent="0.25">
      <c r="B1849" s="11">
        <v>0.69</v>
      </c>
      <c r="C1849" s="11">
        <v>0.31</v>
      </c>
      <c r="D1849" s="11">
        <v>81</v>
      </c>
      <c r="E1849" s="11">
        <v>0.74</v>
      </c>
      <c r="F1849" s="11">
        <v>11.6</v>
      </c>
    </row>
    <row r="1850" spans="2:6" ht="15.75" hidden="1" customHeight="1" x14ac:dyDescent="0.25">
      <c r="B1850" s="11">
        <v>0.39</v>
      </c>
      <c r="C1850" s="11">
        <v>0.23</v>
      </c>
      <c r="D1850" s="11">
        <v>91</v>
      </c>
      <c r="E1850" s="11">
        <v>0.55000000000000004</v>
      </c>
      <c r="F1850" s="11">
        <v>12.1</v>
      </c>
    </row>
    <row r="1851" spans="2:6" ht="15.75" hidden="1" customHeight="1" x14ac:dyDescent="0.25">
      <c r="B1851" s="11">
        <v>0.35</v>
      </c>
      <c r="C1851" s="11">
        <v>0.53</v>
      </c>
      <c r="D1851" s="11">
        <v>16</v>
      </c>
      <c r="E1851" s="11">
        <v>0.65</v>
      </c>
      <c r="F1851" s="11">
        <v>11</v>
      </c>
    </row>
    <row r="1852" spans="2:6" ht="15.75" hidden="1" customHeight="1" x14ac:dyDescent="0.25">
      <c r="B1852" s="11">
        <v>0.52</v>
      </c>
      <c r="C1852" s="11">
        <v>0.25</v>
      </c>
      <c r="D1852" s="11">
        <v>38</v>
      </c>
      <c r="E1852" s="11">
        <v>0.65</v>
      </c>
      <c r="F1852" s="11">
        <v>9</v>
      </c>
    </row>
    <row r="1853" spans="2:6" ht="15.75" hidden="1" customHeight="1" x14ac:dyDescent="0.25">
      <c r="B1853" s="11">
        <v>0.35</v>
      </c>
      <c r="C1853" s="11">
        <v>0.53</v>
      </c>
      <c r="D1853" s="11">
        <v>16</v>
      </c>
      <c r="E1853" s="11">
        <v>0.65</v>
      </c>
      <c r="F1853" s="11">
        <v>11</v>
      </c>
    </row>
    <row r="1854" spans="2:6" ht="15.75" hidden="1" customHeight="1" x14ac:dyDescent="0.25">
      <c r="B1854" s="11">
        <v>0.69</v>
      </c>
      <c r="C1854" s="11">
        <v>0.31</v>
      </c>
      <c r="D1854" s="11">
        <v>81</v>
      </c>
      <c r="E1854" s="11">
        <v>0.74</v>
      </c>
      <c r="F1854" s="11">
        <v>11.6</v>
      </c>
    </row>
    <row r="1855" spans="2:6" ht="15.75" hidden="1" customHeight="1" x14ac:dyDescent="0.25">
      <c r="B1855" s="11">
        <v>0.52</v>
      </c>
      <c r="C1855" s="11">
        <v>0.25</v>
      </c>
      <c r="D1855" s="11">
        <v>38</v>
      </c>
      <c r="E1855" s="11">
        <v>0.65</v>
      </c>
      <c r="F1855" s="11">
        <v>9</v>
      </c>
    </row>
    <row r="1856" spans="2:6" ht="15.75" hidden="1" customHeight="1" x14ac:dyDescent="0.25">
      <c r="B1856" s="11">
        <v>0.44</v>
      </c>
      <c r="C1856" s="11">
        <v>0.73</v>
      </c>
      <c r="D1856" s="11">
        <v>76</v>
      </c>
      <c r="E1856" s="11">
        <v>0.85</v>
      </c>
      <c r="F1856" s="11">
        <v>12</v>
      </c>
    </row>
    <row r="1857" spans="2:6" ht="15.75" hidden="1" customHeight="1" x14ac:dyDescent="0.25">
      <c r="B1857" s="11">
        <v>0.44</v>
      </c>
      <c r="C1857" s="11">
        <v>0.73</v>
      </c>
      <c r="D1857" s="11">
        <v>76</v>
      </c>
      <c r="E1857" s="11">
        <v>0.85</v>
      </c>
      <c r="F1857" s="11">
        <v>12</v>
      </c>
    </row>
    <row r="1858" spans="2:6" ht="15.75" hidden="1" customHeight="1" x14ac:dyDescent="0.25">
      <c r="B1858" s="11">
        <v>0.26</v>
      </c>
      <c r="C1858" s="11">
        <v>0.47</v>
      </c>
      <c r="D1858" s="11">
        <v>24</v>
      </c>
      <c r="E1858" s="11">
        <v>1.04</v>
      </c>
      <c r="F1858" s="11">
        <v>10.9</v>
      </c>
    </row>
    <row r="1859" spans="2:6" ht="15.75" hidden="1" customHeight="1" x14ac:dyDescent="0.25">
      <c r="B1859" s="11">
        <v>0.24</v>
      </c>
      <c r="C1859" s="11">
        <v>0.42</v>
      </c>
      <c r="D1859" s="11">
        <v>22</v>
      </c>
      <c r="E1859" s="11">
        <v>1.05</v>
      </c>
      <c r="F1859" s="11">
        <v>10.8</v>
      </c>
    </row>
    <row r="1860" spans="2:6" ht="15.75" hidden="1" customHeight="1" x14ac:dyDescent="0.25">
      <c r="B1860" s="11">
        <v>0.49</v>
      </c>
      <c r="C1860" s="11">
        <v>0.63</v>
      </c>
      <c r="D1860" s="11">
        <v>26</v>
      </c>
      <c r="E1860" s="11">
        <v>0.78</v>
      </c>
      <c r="F1860" s="11">
        <v>12.5</v>
      </c>
    </row>
    <row r="1861" spans="2:6" ht="15.75" hidden="1" customHeight="1" x14ac:dyDescent="0.25">
      <c r="B1861" s="11">
        <v>0.24</v>
      </c>
      <c r="C1861" s="11">
        <v>0.46</v>
      </c>
      <c r="D1861" s="11">
        <v>21</v>
      </c>
      <c r="E1861" s="11">
        <v>1.02</v>
      </c>
      <c r="F1861" s="11">
        <v>10.8</v>
      </c>
    </row>
    <row r="1862" spans="2:6" ht="15.75" hidden="1" customHeight="1" x14ac:dyDescent="0.25">
      <c r="B1862" s="11">
        <v>0.67</v>
      </c>
      <c r="C1862" s="11">
        <v>0.55000000000000004</v>
      </c>
      <c r="D1862" s="11">
        <v>13</v>
      </c>
      <c r="E1862" s="11">
        <v>0.71</v>
      </c>
      <c r="F1862" s="11">
        <v>9.5</v>
      </c>
    </row>
    <row r="1863" spans="2:6" ht="15.75" hidden="1" customHeight="1" x14ac:dyDescent="0.25">
      <c r="B1863" s="11">
        <v>0.59</v>
      </c>
      <c r="C1863" s="11">
        <v>0.31</v>
      </c>
      <c r="D1863" s="11">
        <v>62</v>
      </c>
      <c r="E1863" s="11">
        <v>0.63</v>
      </c>
      <c r="F1863" s="11">
        <v>10.199999999999999</v>
      </c>
    </row>
    <row r="1864" spans="2:6" ht="15.75" hidden="1" customHeight="1" x14ac:dyDescent="0.25">
      <c r="B1864" s="11">
        <v>0.28999999999999998</v>
      </c>
      <c r="C1864" s="11">
        <v>0.75</v>
      </c>
      <c r="D1864" s="11">
        <v>43</v>
      </c>
      <c r="E1864" s="11">
        <v>0.68</v>
      </c>
      <c r="F1864" s="11">
        <v>11.4</v>
      </c>
    </row>
    <row r="1865" spans="2:6" ht="15.75" hidden="1" customHeight="1" x14ac:dyDescent="0.25">
      <c r="B1865" s="11">
        <v>0.59</v>
      </c>
      <c r="C1865" s="11">
        <v>0.31</v>
      </c>
      <c r="D1865" s="11">
        <v>62</v>
      </c>
      <c r="E1865" s="11">
        <v>0.63</v>
      </c>
      <c r="F1865" s="11">
        <v>10.199999999999999</v>
      </c>
    </row>
    <row r="1866" spans="2:6" ht="15.75" hidden="1" customHeight="1" x14ac:dyDescent="0.25">
      <c r="B1866" s="11">
        <v>0.4</v>
      </c>
      <c r="C1866" s="11">
        <v>0.48</v>
      </c>
      <c r="D1866" s="11">
        <v>49</v>
      </c>
      <c r="E1866" s="11">
        <v>0.81</v>
      </c>
      <c r="F1866" s="11">
        <v>9.6999999999999993</v>
      </c>
    </row>
    <row r="1867" spans="2:6" ht="15.75" hidden="1" customHeight="1" x14ac:dyDescent="0.25">
      <c r="B1867" s="11">
        <v>0.51</v>
      </c>
      <c r="C1867" s="11">
        <v>0.64</v>
      </c>
      <c r="D1867" s="11">
        <v>15</v>
      </c>
      <c r="E1867" s="11">
        <v>0.66</v>
      </c>
      <c r="F1867" s="11">
        <v>11.8</v>
      </c>
    </row>
    <row r="1868" spans="2:6" ht="15.75" hidden="1" customHeight="1" x14ac:dyDescent="0.25">
      <c r="B1868" s="11">
        <v>0.51</v>
      </c>
      <c r="C1868" s="11">
        <v>0.64</v>
      </c>
      <c r="D1868" s="11">
        <v>15</v>
      </c>
      <c r="E1868" s="11">
        <v>0.66</v>
      </c>
      <c r="F1868" s="11">
        <v>11.8</v>
      </c>
    </row>
    <row r="1869" spans="2:6" ht="15.75" hidden="1" customHeight="1" x14ac:dyDescent="0.25">
      <c r="B1869" s="11">
        <v>0.6</v>
      </c>
      <c r="C1869" s="11">
        <v>0.49</v>
      </c>
      <c r="D1869" s="11">
        <v>14</v>
      </c>
      <c r="E1869" s="11">
        <v>0.74</v>
      </c>
      <c r="F1869" s="11">
        <v>11.9</v>
      </c>
    </row>
    <row r="1870" spans="2:6" ht="15.75" hidden="1" customHeight="1" x14ac:dyDescent="0.25">
      <c r="B1870" s="11">
        <v>0.21</v>
      </c>
      <c r="C1870" s="11">
        <v>0.49</v>
      </c>
      <c r="D1870" s="11">
        <v>32</v>
      </c>
      <c r="E1870" s="11">
        <v>0.68</v>
      </c>
      <c r="F1870" s="11">
        <v>11.7</v>
      </c>
    </row>
    <row r="1871" spans="2:6" ht="15.75" hidden="1" customHeight="1" x14ac:dyDescent="0.25">
      <c r="B1871" s="11">
        <v>0.25</v>
      </c>
      <c r="C1871" s="11">
        <v>0.49</v>
      </c>
      <c r="D1871" s="11">
        <v>33</v>
      </c>
      <c r="E1871" s="11">
        <v>0.9</v>
      </c>
      <c r="F1871" s="11">
        <v>10</v>
      </c>
    </row>
    <row r="1872" spans="2:6" ht="15.75" hidden="1" customHeight="1" x14ac:dyDescent="0.25">
      <c r="B1872" s="11">
        <v>0.38</v>
      </c>
      <c r="C1872" s="11">
        <v>0.49</v>
      </c>
      <c r="D1872" s="11">
        <v>85</v>
      </c>
      <c r="E1872" s="11">
        <v>0.77</v>
      </c>
      <c r="F1872" s="11">
        <v>11.4</v>
      </c>
    </row>
    <row r="1873" spans="2:6" ht="15.75" hidden="1" customHeight="1" x14ac:dyDescent="0.25">
      <c r="B1873" s="11">
        <v>0.42</v>
      </c>
      <c r="C1873" s="11">
        <v>0.49</v>
      </c>
      <c r="D1873" s="11">
        <v>55</v>
      </c>
      <c r="E1873" s="11">
        <v>0.75</v>
      </c>
      <c r="F1873" s="11">
        <v>8.6999999999999993</v>
      </c>
    </row>
    <row r="1874" spans="2:6" ht="15.75" hidden="1" customHeight="1" x14ac:dyDescent="0.25">
      <c r="B1874" s="11">
        <v>0.22</v>
      </c>
      <c r="C1874" s="11">
        <v>0.24</v>
      </c>
      <c r="D1874" s="11">
        <v>28</v>
      </c>
      <c r="E1874" s="11">
        <v>0.87</v>
      </c>
      <c r="F1874" s="11">
        <v>10.3</v>
      </c>
    </row>
    <row r="1875" spans="2:6" ht="15.75" hidden="1" customHeight="1" x14ac:dyDescent="0.25">
      <c r="B1875" s="11">
        <v>0.27</v>
      </c>
      <c r="C1875" s="11">
        <v>0.24</v>
      </c>
      <c r="D1875" s="11">
        <v>33</v>
      </c>
      <c r="E1875" s="11">
        <v>0.66</v>
      </c>
      <c r="F1875" s="11">
        <v>12.8</v>
      </c>
    </row>
    <row r="1876" spans="2:6" ht="15.75" hidden="1" customHeight="1" x14ac:dyDescent="0.25">
      <c r="B1876" s="11">
        <v>0.48</v>
      </c>
      <c r="C1876" s="11">
        <v>0.24</v>
      </c>
      <c r="D1876" s="11">
        <v>32</v>
      </c>
      <c r="E1876" s="11">
        <v>0.56000000000000005</v>
      </c>
      <c r="F1876" s="11">
        <v>10</v>
      </c>
    </row>
    <row r="1877" spans="2:6" ht="15.75" hidden="1" customHeight="1" x14ac:dyDescent="0.25">
      <c r="B1877" s="11">
        <v>0.22</v>
      </c>
      <c r="C1877" s="11">
        <v>0.24</v>
      </c>
      <c r="D1877" s="11">
        <v>28</v>
      </c>
      <c r="E1877" s="11">
        <v>0.87</v>
      </c>
      <c r="F1877" s="11">
        <v>10.3</v>
      </c>
    </row>
    <row r="1878" spans="2:6" ht="15.75" hidden="1" customHeight="1" x14ac:dyDescent="0.25">
      <c r="B1878" s="11">
        <v>0.82499999999999996</v>
      </c>
      <c r="C1878" s="11">
        <v>0.24</v>
      </c>
      <c r="D1878" s="11">
        <v>13</v>
      </c>
      <c r="E1878" s="11">
        <v>0.77</v>
      </c>
      <c r="F1878" s="11">
        <v>10.7</v>
      </c>
    </row>
    <row r="1879" spans="2:6" ht="15.75" hidden="1" customHeight="1" x14ac:dyDescent="0.25">
      <c r="B1879" s="11">
        <v>0.35</v>
      </c>
      <c r="C1879" s="11">
        <v>0.49</v>
      </c>
      <c r="D1879" s="11">
        <v>35</v>
      </c>
      <c r="E1879" s="11">
        <v>0.66</v>
      </c>
      <c r="F1879" s="11">
        <v>12</v>
      </c>
    </row>
    <row r="1880" spans="2:6" ht="15.75" hidden="1" customHeight="1" x14ac:dyDescent="0.25">
      <c r="B1880" s="11">
        <v>0.46</v>
      </c>
      <c r="C1880" s="11">
        <v>0.49</v>
      </c>
      <c r="D1880" s="11">
        <v>17</v>
      </c>
      <c r="E1880" s="11">
        <v>0.73</v>
      </c>
      <c r="F1880" s="11">
        <v>11</v>
      </c>
    </row>
    <row r="1881" spans="2:6" ht="15.75" hidden="1" customHeight="1" x14ac:dyDescent="0.25">
      <c r="B1881" s="11">
        <v>0.66</v>
      </c>
      <c r="C1881" s="11">
        <v>0.24</v>
      </c>
      <c r="D1881" s="11">
        <v>53</v>
      </c>
      <c r="E1881" s="11">
        <v>0.72</v>
      </c>
      <c r="F1881" s="11">
        <v>11</v>
      </c>
    </row>
    <row r="1882" spans="2:6" ht="15.75" hidden="1" customHeight="1" x14ac:dyDescent="0.25">
      <c r="B1882" s="11">
        <v>0.31</v>
      </c>
      <c r="C1882" s="11">
        <v>0.74</v>
      </c>
      <c r="D1882" s="11">
        <v>15</v>
      </c>
      <c r="E1882" s="11">
        <v>0.79</v>
      </c>
      <c r="F1882" s="11">
        <v>8.4</v>
      </c>
    </row>
    <row r="1883" spans="2:6" ht="15.75" hidden="1" customHeight="1" x14ac:dyDescent="0.25">
      <c r="B1883" s="11">
        <v>0.55000000000000004</v>
      </c>
      <c r="C1883" s="11">
        <v>0.24</v>
      </c>
      <c r="D1883" s="11">
        <v>28</v>
      </c>
      <c r="E1883" s="11">
        <v>0.78</v>
      </c>
      <c r="F1883" s="11">
        <v>9.5</v>
      </c>
    </row>
    <row r="1884" spans="2:6" ht="15.75" hidden="1" customHeight="1" x14ac:dyDescent="0.25">
      <c r="B1884" s="11">
        <v>0.31</v>
      </c>
      <c r="C1884" s="11">
        <v>0.49</v>
      </c>
      <c r="D1884" s="11">
        <v>21</v>
      </c>
      <c r="E1884" s="11">
        <v>0.86</v>
      </c>
      <c r="F1884" s="11">
        <v>10.7</v>
      </c>
    </row>
    <row r="1885" spans="2:6" ht="15.75" hidden="1" customHeight="1" x14ac:dyDescent="0.25">
      <c r="B1885" s="11">
        <v>0.35</v>
      </c>
      <c r="C1885" s="11">
        <v>0.49</v>
      </c>
      <c r="D1885" s="11">
        <v>69</v>
      </c>
      <c r="E1885" s="11">
        <v>0.75</v>
      </c>
      <c r="F1885" s="11">
        <v>10.4</v>
      </c>
    </row>
    <row r="1886" spans="2:6" ht="15.75" hidden="1" customHeight="1" x14ac:dyDescent="0.25">
      <c r="B1886" s="11">
        <v>0.53</v>
      </c>
      <c r="C1886" s="11">
        <v>0.49</v>
      </c>
      <c r="D1886" s="11">
        <v>25</v>
      </c>
      <c r="E1886" s="11">
        <v>0.61</v>
      </c>
      <c r="F1886" s="11">
        <v>9.4</v>
      </c>
    </row>
    <row r="1887" spans="2:6" ht="15.75" hidden="1" customHeight="1" x14ac:dyDescent="0.25">
      <c r="B1887" s="11">
        <v>0.51</v>
      </c>
      <c r="C1887" s="11">
        <v>0.01</v>
      </c>
      <c r="D1887" s="11">
        <v>25</v>
      </c>
      <c r="E1887" s="11">
        <v>0.56000000000000005</v>
      </c>
      <c r="F1887" s="11">
        <v>9.5</v>
      </c>
    </row>
    <row r="1888" spans="2:6" ht="15.75" hidden="1" customHeight="1" x14ac:dyDescent="0.25">
      <c r="B1888" s="11">
        <v>0.43</v>
      </c>
      <c r="C1888" s="11">
        <v>0.24</v>
      </c>
      <c r="D1888" s="11">
        <v>45</v>
      </c>
      <c r="E1888" s="11">
        <v>0.73</v>
      </c>
      <c r="F1888" s="11">
        <v>10</v>
      </c>
    </row>
    <row r="1889" spans="2:6" ht="15.75" hidden="1" customHeight="1" x14ac:dyDescent="0.25">
      <c r="B1889" s="11">
        <v>0.46</v>
      </c>
      <c r="C1889" s="11">
        <v>0.24</v>
      </c>
      <c r="D1889" s="11">
        <v>44</v>
      </c>
      <c r="E1889" s="11">
        <v>0.74</v>
      </c>
      <c r="F1889" s="11">
        <v>10</v>
      </c>
    </row>
    <row r="1890" spans="2:6" ht="15.75" hidden="1" customHeight="1" x14ac:dyDescent="0.25">
      <c r="B1890" s="11">
        <v>0.53</v>
      </c>
      <c r="C1890" s="11">
        <v>0.49</v>
      </c>
      <c r="D1890" s="11">
        <v>17</v>
      </c>
      <c r="E1890" s="11">
        <v>0.56000000000000005</v>
      </c>
      <c r="F1890" s="11">
        <v>11.7</v>
      </c>
    </row>
    <row r="1891" spans="2:6" ht="15.75" hidden="1" customHeight="1" x14ac:dyDescent="0.25">
      <c r="B1891" s="11">
        <v>0.53</v>
      </c>
      <c r="C1891" s="11">
        <v>0.49</v>
      </c>
      <c r="D1891" s="11">
        <v>17</v>
      </c>
      <c r="E1891" s="11">
        <v>0.56000000000000005</v>
      </c>
      <c r="F1891" s="11">
        <v>11.7</v>
      </c>
    </row>
    <row r="1892" spans="2:6" ht="15.75" hidden="1" customHeight="1" x14ac:dyDescent="0.25">
      <c r="B1892" s="11">
        <v>0.47</v>
      </c>
      <c r="C1892" s="11">
        <v>0.49</v>
      </c>
      <c r="D1892" s="11">
        <v>47</v>
      </c>
      <c r="E1892" s="11">
        <v>0.68</v>
      </c>
      <c r="F1892" s="11">
        <v>12.7</v>
      </c>
    </row>
    <row r="1893" spans="2:6" ht="15.75" hidden="1" customHeight="1" x14ac:dyDescent="0.25">
      <c r="B1893" s="11">
        <v>0.28999999999999998</v>
      </c>
      <c r="C1893" s="11">
        <v>0.49</v>
      </c>
      <c r="D1893" s="11">
        <v>60</v>
      </c>
      <c r="E1893" s="11">
        <v>0.61</v>
      </c>
      <c r="F1893" s="11">
        <v>10.1</v>
      </c>
    </row>
    <row r="1894" spans="2:6" ht="15.75" hidden="1" customHeight="1" x14ac:dyDescent="0.25">
      <c r="B1894" s="11">
        <v>0.47</v>
      </c>
      <c r="C1894" s="11">
        <v>0.49</v>
      </c>
      <c r="D1894" s="11">
        <v>47</v>
      </c>
      <c r="E1894" s="11">
        <v>0.68</v>
      </c>
      <c r="F1894" s="11">
        <v>12.7</v>
      </c>
    </row>
    <row r="1895" spans="2:6" ht="15.75" hidden="1" customHeight="1" x14ac:dyDescent="0.25">
      <c r="B1895" s="11">
        <v>0.7</v>
      </c>
      <c r="C1895" s="11">
        <v>0.24</v>
      </c>
      <c r="D1895" s="11">
        <v>15</v>
      </c>
      <c r="E1895" s="11">
        <v>0.6</v>
      </c>
      <c r="F1895" s="11">
        <v>9</v>
      </c>
    </row>
    <row r="1896" spans="2:6" ht="15.75" hidden="1" customHeight="1" x14ac:dyDescent="0.25">
      <c r="B1896" s="11">
        <v>0.7</v>
      </c>
      <c r="C1896" s="11">
        <v>0.24</v>
      </c>
      <c r="D1896" s="11">
        <v>15</v>
      </c>
      <c r="E1896" s="11">
        <v>0.6</v>
      </c>
      <c r="F1896" s="11">
        <v>9</v>
      </c>
    </row>
    <row r="1897" spans="2:6" ht="15.75" hidden="1" customHeight="1" x14ac:dyDescent="0.25">
      <c r="B1897" s="11">
        <v>0.5</v>
      </c>
      <c r="C1897" s="11">
        <v>0.49</v>
      </c>
      <c r="D1897" s="11">
        <v>20</v>
      </c>
      <c r="E1897" s="11">
        <v>0.79</v>
      </c>
      <c r="F1897" s="11">
        <v>10.7</v>
      </c>
    </row>
    <row r="1898" spans="2:6" ht="15.75" hidden="1" customHeight="1" x14ac:dyDescent="0.25">
      <c r="B1898" s="11">
        <v>0.36</v>
      </c>
      <c r="C1898" s="11">
        <v>0.24</v>
      </c>
      <c r="D1898" s="11">
        <v>42</v>
      </c>
      <c r="E1898" s="11">
        <v>0.56999999999999995</v>
      </c>
      <c r="F1898" s="11">
        <v>11.7</v>
      </c>
    </row>
    <row r="1899" spans="2:6" ht="15.75" hidden="1" customHeight="1" x14ac:dyDescent="0.25">
      <c r="B1899" s="11">
        <v>0.35</v>
      </c>
      <c r="C1899" s="11">
        <v>0.49</v>
      </c>
      <c r="D1899" s="11">
        <v>37</v>
      </c>
      <c r="E1899" s="11">
        <v>0.91</v>
      </c>
      <c r="F1899" s="11">
        <v>11</v>
      </c>
    </row>
    <row r="1900" spans="2:6" ht="15.75" hidden="1" customHeight="1" x14ac:dyDescent="0.25">
      <c r="B1900" s="11">
        <v>0.36</v>
      </c>
      <c r="C1900" s="11">
        <v>0.24</v>
      </c>
      <c r="D1900" s="11">
        <v>42</v>
      </c>
      <c r="E1900" s="11">
        <v>0.56999999999999995</v>
      </c>
      <c r="F1900" s="11">
        <v>11.7</v>
      </c>
    </row>
    <row r="1901" spans="2:6" ht="15.75" hidden="1" customHeight="1" x14ac:dyDescent="0.25">
      <c r="B1901" s="11">
        <v>0.34</v>
      </c>
      <c r="C1901" s="11">
        <v>0.49</v>
      </c>
      <c r="D1901" s="11">
        <v>78</v>
      </c>
      <c r="E1901" s="11">
        <v>0.7</v>
      </c>
      <c r="F1901" s="11">
        <v>10</v>
      </c>
    </row>
    <row r="1902" spans="2:6" ht="15.75" hidden="1" customHeight="1" x14ac:dyDescent="0.25">
      <c r="B1902" s="11">
        <v>0.27</v>
      </c>
      <c r="C1902" s="11">
        <v>0.49</v>
      </c>
      <c r="D1902" s="11">
        <v>46</v>
      </c>
      <c r="E1902" s="11">
        <v>0.8</v>
      </c>
      <c r="F1902" s="11">
        <v>10.199999999999999</v>
      </c>
    </row>
    <row r="1903" spans="2:6" ht="15.75" hidden="1" customHeight="1" x14ac:dyDescent="0.25">
      <c r="B1903" s="11">
        <v>0.31</v>
      </c>
      <c r="C1903" s="11">
        <v>0.49</v>
      </c>
      <c r="D1903" s="11">
        <v>40</v>
      </c>
      <c r="E1903" s="11">
        <v>0.51</v>
      </c>
      <c r="F1903" s="11">
        <v>9.8000000000000007</v>
      </c>
    </row>
    <row r="1904" spans="2:6" ht="15.75" hidden="1" customHeight="1" x14ac:dyDescent="0.25">
      <c r="B1904" s="11">
        <v>0.28000000000000003</v>
      </c>
      <c r="C1904" s="11">
        <v>0.49</v>
      </c>
      <c r="D1904" s="11">
        <v>21</v>
      </c>
      <c r="E1904" s="11">
        <v>0.66</v>
      </c>
      <c r="F1904" s="11">
        <v>9.9</v>
      </c>
    </row>
    <row r="1905" spans="2:6" ht="15.75" hidden="1" customHeight="1" x14ac:dyDescent="0.25">
      <c r="B1905" s="11">
        <v>0.33</v>
      </c>
      <c r="C1905" s="11">
        <v>0.49</v>
      </c>
      <c r="D1905" s="11">
        <v>80</v>
      </c>
      <c r="E1905" s="11">
        <v>0.76</v>
      </c>
      <c r="F1905" s="11">
        <v>10.7</v>
      </c>
    </row>
    <row r="1906" spans="2:6" ht="15.75" hidden="1" customHeight="1" x14ac:dyDescent="0.25">
      <c r="B1906" s="11">
        <v>0.51</v>
      </c>
      <c r="C1906" s="11">
        <v>0.24</v>
      </c>
      <c r="D1906" s="11">
        <v>38</v>
      </c>
      <c r="E1906" s="11">
        <v>0.66</v>
      </c>
      <c r="F1906" s="11">
        <v>9.6</v>
      </c>
    </row>
    <row r="1907" spans="2:6" ht="15.75" hidden="1" customHeight="1" x14ac:dyDescent="0.25">
      <c r="B1907" s="11">
        <v>0.31</v>
      </c>
      <c r="C1907" s="11">
        <v>0.49</v>
      </c>
      <c r="D1907" s="11">
        <v>47</v>
      </c>
      <c r="E1907" s="11">
        <v>1.02</v>
      </c>
      <c r="F1907" s="11">
        <v>10.6</v>
      </c>
    </row>
    <row r="1908" spans="2:6" ht="15.75" hidden="1" customHeight="1" x14ac:dyDescent="0.25">
      <c r="B1908" s="11">
        <v>0.42</v>
      </c>
      <c r="C1908" s="11">
        <v>0.24</v>
      </c>
      <c r="D1908" s="11">
        <v>50</v>
      </c>
      <c r="E1908" s="11">
        <v>0.74</v>
      </c>
      <c r="F1908" s="11">
        <v>14</v>
      </c>
    </row>
    <row r="1909" spans="2:6" ht="15.75" hidden="1" customHeight="1" x14ac:dyDescent="0.25">
      <c r="B1909" s="11">
        <v>0.28999999999999998</v>
      </c>
      <c r="C1909" s="11">
        <v>0.49</v>
      </c>
      <c r="D1909" s="11">
        <v>13</v>
      </c>
      <c r="E1909" s="11">
        <v>0.74</v>
      </c>
      <c r="F1909" s="11">
        <v>10.5</v>
      </c>
    </row>
    <row r="1910" spans="2:6" ht="15.75" hidden="1" customHeight="1" x14ac:dyDescent="0.25">
      <c r="B1910" s="11">
        <v>0.39</v>
      </c>
      <c r="C1910" s="11">
        <v>0.49</v>
      </c>
      <c r="D1910" s="11">
        <v>149</v>
      </c>
      <c r="E1910" s="11">
        <v>0.5</v>
      </c>
      <c r="F1910" s="11">
        <v>11.5</v>
      </c>
    </row>
    <row r="1911" spans="2:6" ht="15.75" hidden="1" customHeight="1" x14ac:dyDescent="0.25">
      <c r="B1911" s="11">
        <v>0.4</v>
      </c>
      <c r="C1911" s="11">
        <v>0.51</v>
      </c>
      <c r="D1911" s="11">
        <v>24</v>
      </c>
      <c r="E1911" s="11">
        <v>0.6</v>
      </c>
      <c r="F1911" s="11">
        <v>9.3000000000000007</v>
      </c>
    </row>
    <row r="1912" spans="2:6" ht="15.75" hidden="1" customHeight="1" x14ac:dyDescent="0.25">
      <c r="B1912" s="11">
        <v>0.57999999999999996</v>
      </c>
      <c r="C1912" s="11">
        <v>0.57999999999999996</v>
      </c>
      <c r="D1912" s="11">
        <v>18</v>
      </c>
      <c r="E1912" s="11">
        <v>0.63</v>
      </c>
      <c r="F1912" s="11">
        <v>10</v>
      </c>
    </row>
    <row r="1913" spans="2:6" ht="15.75" hidden="1" customHeight="1" x14ac:dyDescent="0.25">
      <c r="B1913" s="11">
        <v>0.58499999999999996</v>
      </c>
      <c r="C1913" s="11">
        <v>0.18</v>
      </c>
      <c r="D1913" s="11">
        <v>30</v>
      </c>
      <c r="E1913" s="11">
        <v>0.48</v>
      </c>
      <c r="F1913" s="11">
        <v>9.8000000000000007</v>
      </c>
    </row>
    <row r="1914" spans="2:6" ht="15.75" hidden="1" customHeight="1" x14ac:dyDescent="0.25">
      <c r="B1914" s="11">
        <v>0.59</v>
      </c>
      <c r="C1914" s="11">
        <v>0.45</v>
      </c>
      <c r="D1914" s="11">
        <v>22</v>
      </c>
      <c r="E1914" s="11">
        <v>0.7</v>
      </c>
      <c r="F1914" s="11">
        <v>9.3000000000000007</v>
      </c>
    </row>
    <row r="1915" spans="2:6" ht="15.75" hidden="1" customHeight="1" x14ac:dyDescent="0.25">
      <c r="B1915" s="11">
        <v>0.46</v>
      </c>
      <c r="C1915" s="11">
        <v>0.52</v>
      </c>
      <c r="D1915" s="11">
        <v>35</v>
      </c>
      <c r="E1915" s="11">
        <v>0.56000000000000005</v>
      </c>
      <c r="F1915" s="11">
        <v>9</v>
      </c>
    </row>
    <row r="1916" spans="2:6" ht="15.75" hidden="1" customHeight="1" x14ac:dyDescent="0.25">
      <c r="B1916" s="11">
        <v>0.46</v>
      </c>
      <c r="C1916" s="11">
        <v>0.52</v>
      </c>
      <c r="D1916" s="11">
        <v>35</v>
      </c>
      <c r="E1916" s="11">
        <v>0.56000000000000005</v>
      </c>
      <c r="F1916" s="11">
        <v>9</v>
      </c>
    </row>
    <row r="1917" spans="2:6" ht="15.75" hidden="1" customHeight="1" x14ac:dyDescent="0.25">
      <c r="B1917" s="11">
        <v>0.57999999999999996</v>
      </c>
      <c r="C1917" s="11">
        <v>0.13</v>
      </c>
      <c r="D1917" s="11">
        <v>63</v>
      </c>
      <c r="E1917" s="11">
        <v>0.62</v>
      </c>
      <c r="F1917" s="11">
        <v>9.1</v>
      </c>
    </row>
    <row r="1918" spans="2:6" ht="15.75" hidden="1" customHeight="1" x14ac:dyDescent="0.25">
      <c r="B1918" s="11">
        <v>0.6</v>
      </c>
      <c r="C1918" s="11">
        <v>0.13</v>
      </c>
      <c r="D1918" s="11">
        <v>24</v>
      </c>
      <c r="E1918" s="11">
        <v>0.59</v>
      </c>
      <c r="F1918" s="11">
        <v>9.1999999999999993</v>
      </c>
    </row>
    <row r="1919" spans="2:6" ht="15.75" hidden="1" customHeight="1" x14ac:dyDescent="0.25">
      <c r="B1919" s="11">
        <v>0.41</v>
      </c>
      <c r="C1919" s="11">
        <v>0.48</v>
      </c>
      <c r="D1919" s="11">
        <v>20</v>
      </c>
      <c r="E1919" s="11">
        <v>0.79</v>
      </c>
      <c r="F1919" s="11">
        <v>12.2</v>
      </c>
    </row>
    <row r="1920" spans="2:6" ht="15.75" hidden="1" customHeight="1" x14ac:dyDescent="0.25">
      <c r="B1920" s="11">
        <v>0.48</v>
      </c>
      <c r="C1920" s="11">
        <v>0.41</v>
      </c>
      <c r="D1920" s="11">
        <v>52</v>
      </c>
      <c r="E1920" s="11">
        <v>0.53</v>
      </c>
      <c r="F1920" s="11">
        <v>10.5</v>
      </c>
    </row>
    <row r="1921" spans="2:6" ht="15.75" hidden="1" customHeight="1" x14ac:dyDescent="0.25">
      <c r="B1921" s="11">
        <v>0.65</v>
      </c>
      <c r="C1921" s="11">
        <v>0.37</v>
      </c>
      <c r="D1921" s="11">
        <v>65</v>
      </c>
      <c r="E1921" s="11">
        <v>0.64</v>
      </c>
      <c r="F1921" s="11">
        <v>10.4</v>
      </c>
    </row>
    <row r="1922" spans="2:6" ht="15.75" hidden="1" customHeight="1" x14ac:dyDescent="0.25">
      <c r="B1922" s="11">
        <v>0.36</v>
      </c>
      <c r="C1922" s="11">
        <v>0.19</v>
      </c>
      <c r="D1922" s="11">
        <v>39</v>
      </c>
      <c r="E1922" s="11">
        <v>0.52</v>
      </c>
      <c r="F1922" s="11">
        <v>12.7</v>
      </c>
    </row>
    <row r="1923" spans="2:6" ht="15.75" hidden="1" customHeight="1" x14ac:dyDescent="0.25">
      <c r="B1923" s="11">
        <v>0.64</v>
      </c>
      <c r="C1923" s="11">
        <v>0</v>
      </c>
      <c r="D1923" s="11">
        <v>29</v>
      </c>
      <c r="E1923" s="11">
        <v>0.6</v>
      </c>
      <c r="F1923" s="11">
        <v>10</v>
      </c>
    </row>
    <row r="1924" spans="2:6" ht="15.75" hidden="1" customHeight="1" x14ac:dyDescent="0.25">
      <c r="B1924" s="11">
        <v>0.755</v>
      </c>
      <c r="C1924" s="11">
        <v>0.18</v>
      </c>
      <c r="D1924" s="11">
        <v>103</v>
      </c>
      <c r="E1924" s="11">
        <v>1.36</v>
      </c>
      <c r="F1924" s="11">
        <v>10.199999999999999</v>
      </c>
    </row>
    <row r="1925" spans="2:6" ht="15.75" hidden="1" customHeight="1" x14ac:dyDescent="0.25">
      <c r="B1925" s="11">
        <v>0.31</v>
      </c>
      <c r="C1925" s="11">
        <v>0.51</v>
      </c>
      <c r="D1925" s="11">
        <v>28</v>
      </c>
      <c r="E1925" s="11">
        <v>0.93</v>
      </c>
      <c r="F1925" s="11">
        <v>9.8000000000000007</v>
      </c>
    </row>
    <row r="1926" spans="2:6" ht="15.75" hidden="1" customHeight="1" x14ac:dyDescent="0.25">
      <c r="B1926" s="11">
        <v>0.51</v>
      </c>
      <c r="C1926" s="11">
        <v>0.25</v>
      </c>
      <c r="D1926" s="11">
        <v>45</v>
      </c>
      <c r="E1926" s="11">
        <v>0.96</v>
      </c>
      <c r="F1926" s="11">
        <v>12.1</v>
      </c>
    </row>
    <row r="1927" spans="2:6" ht="15.75" hidden="1" customHeight="1" x14ac:dyDescent="0.25">
      <c r="B1927" s="11">
        <v>0.54</v>
      </c>
      <c r="C1927" s="11">
        <v>0.26</v>
      </c>
      <c r="D1927" s="11">
        <v>31</v>
      </c>
      <c r="E1927" s="11">
        <v>0.6</v>
      </c>
      <c r="F1927" s="11">
        <v>9.3000000000000007</v>
      </c>
    </row>
    <row r="1928" spans="2:6" ht="15.75" hidden="1" customHeight="1" x14ac:dyDescent="0.25">
      <c r="B1928" s="11">
        <v>0.54</v>
      </c>
      <c r="C1928" s="11">
        <v>0.26</v>
      </c>
      <c r="D1928" s="11">
        <v>31</v>
      </c>
      <c r="E1928" s="11">
        <v>0.6</v>
      </c>
      <c r="F1928" s="11">
        <v>9.3000000000000007</v>
      </c>
    </row>
    <row r="1929" spans="2:6" ht="15.75" hidden="1" customHeight="1" x14ac:dyDescent="0.25">
      <c r="B1929" s="11">
        <v>0.41</v>
      </c>
      <c r="C1929" s="11">
        <v>0.14000000000000001</v>
      </c>
      <c r="D1929" s="11">
        <v>43</v>
      </c>
      <c r="E1929" s="11">
        <v>0.56999999999999995</v>
      </c>
      <c r="F1929" s="11">
        <v>10.5</v>
      </c>
    </row>
    <row r="1930" spans="2:6" ht="15.75" hidden="1" customHeight="1" x14ac:dyDescent="0.25">
      <c r="B1930" s="11">
        <v>0.91500000000000004</v>
      </c>
      <c r="C1930" s="11">
        <v>0.12</v>
      </c>
      <c r="D1930" s="11">
        <v>23</v>
      </c>
      <c r="E1930" s="11">
        <v>0.65</v>
      </c>
      <c r="F1930" s="11">
        <v>10.199999999999999</v>
      </c>
    </row>
    <row r="1931" spans="2:6" ht="15.75" hidden="1" customHeight="1" x14ac:dyDescent="0.25">
      <c r="B1931" s="11">
        <v>0.28999999999999998</v>
      </c>
      <c r="C1931" s="11">
        <v>0.35</v>
      </c>
      <c r="D1931" s="11">
        <v>57</v>
      </c>
      <c r="E1931" s="11">
        <v>1.36</v>
      </c>
      <c r="F1931" s="11">
        <v>10.3</v>
      </c>
    </row>
    <row r="1932" spans="2:6" ht="15.75" hidden="1" customHeight="1" x14ac:dyDescent="0.25">
      <c r="B1932" s="11">
        <v>0.64</v>
      </c>
      <c r="C1932" s="11">
        <v>0.1</v>
      </c>
      <c r="D1932" s="11">
        <v>11</v>
      </c>
      <c r="E1932" s="11">
        <v>0.69</v>
      </c>
      <c r="F1932" s="11">
        <v>10.1</v>
      </c>
    </row>
    <row r="1933" spans="2:6" ht="15.75" hidden="1" customHeight="1" x14ac:dyDescent="0.25">
      <c r="B1933" s="11">
        <v>0.48</v>
      </c>
      <c r="C1933" s="11">
        <v>0.3</v>
      </c>
      <c r="D1933" s="11">
        <v>28</v>
      </c>
      <c r="E1933" s="11">
        <v>0.67</v>
      </c>
      <c r="F1933" s="11">
        <v>11.2</v>
      </c>
    </row>
    <row r="1934" spans="2:6" ht="15.75" hidden="1" customHeight="1" x14ac:dyDescent="0.25">
      <c r="B1934" s="11">
        <v>0.42</v>
      </c>
      <c r="C1934" s="11">
        <v>0.27</v>
      </c>
      <c r="D1934" s="11">
        <v>148</v>
      </c>
      <c r="E1934" s="11">
        <v>0.56999999999999995</v>
      </c>
      <c r="F1934" s="11">
        <v>11.3</v>
      </c>
    </row>
    <row r="1935" spans="2:6" ht="15.75" hidden="1" customHeight="1" x14ac:dyDescent="0.25">
      <c r="B1935" s="11">
        <v>0.33</v>
      </c>
      <c r="C1935" s="11">
        <v>0.59</v>
      </c>
      <c r="D1935" s="11">
        <v>30</v>
      </c>
      <c r="E1935" s="11">
        <v>0.54</v>
      </c>
      <c r="F1935" s="11">
        <v>12</v>
      </c>
    </row>
    <row r="1936" spans="2:6" ht="15.75" hidden="1" customHeight="1" x14ac:dyDescent="0.25">
      <c r="B1936" s="11">
        <v>0.5</v>
      </c>
      <c r="C1936" s="11">
        <v>0.59</v>
      </c>
      <c r="D1936" s="11">
        <v>42</v>
      </c>
      <c r="E1936" s="11">
        <v>0.68</v>
      </c>
      <c r="F1936" s="11">
        <v>10.5</v>
      </c>
    </row>
    <row r="1937" spans="2:6" ht="15.75" hidden="1" customHeight="1" x14ac:dyDescent="0.25">
      <c r="B1937" s="11">
        <v>0.52</v>
      </c>
      <c r="C1937" s="11">
        <v>7.0000000000000007E-2</v>
      </c>
      <c r="D1937" s="11">
        <v>20</v>
      </c>
      <c r="E1937" s="11">
        <v>0.81</v>
      </c>
      <c r="F1937" s="11">
        <v>9.6</v>
      </c>
    </row>
    <row r="1938" spans="2:6" ht="15.75" hidden="1" customHeight="1" x14ac:dyDescent="0.25">
      <c r="B1938" s="11">
        <v>0.52</v>
      </c>
      <c r="C1938" s="11">
        <v>7.0000000000000007E-2</v>
      </c>
      <c r="D1938" s="11">
        <v>20</v>
      </c>
      <c r="E1938" s="11">
        <v>0.81</v>
      </c>
      <c r="F1938" s="11">
        <v>9.6</v>
      </c>
    </row>
    <row r="1939" spans="2:6" ht="15.75" hidden="1" customHeight="1" x14ac:dyDescent="0.25">
      <c r="B1939" s="11">
        <v>0.56999999999999995</v>
      </c>
      <c r="C1939" s="11">
        <v>0.06</v>
      </c>
      <c r="D1939" s="11">
        <v>27</v>
      </c>
      <c r="E1939" s="11">
        <v>0.7</v>
      </c>
      <c r="F1939" s="11">
        <v>9.6</v>
      </c>
    </row>
    <row r="1940" spans="2:6" ht="15.75" hidden="1" customHeight="1" x14ac:dyDescent="0.25">
      <c r="B1940" s="11">
        <v>0.28000000000000003</v>
      </c>
      <c r="C1940" s="11">
        <v>0.46</v>
      </c>
      <c r="D1940" s="11">
        <v>13</v>
      </c>
      <c r="E1940" s="11">
        <v>0.79</v>
      </c>
      <c r="F1940" s="11">
        <v>10.199999999999999</v>
      </c>
    </row>
    <row r="1941" spans="2:6" ht="15.75" hidden="1" customHeight="1" x14ac:dyDescent="0.25">
      <c r="B1941" s="11">
        <v>0.49</v>
      </c>
      <c r="C1941" s="11">
        <v>0.36</v>
      </c>
      <c r="D1941" s="11">
        <v>16</v>
      </c>
      <c r="E1941" s="11">
        <v>0.6</v>
      </c>
      <c r="F1941" s="11">
        <v>9.5</v>
      </c>
    </row>
    <row r="1942" spans="2:6" ht="15.75" hidden="1" customHeight="1" x14ac:dyDescent="0.25">
      <c r="B1942" s="11">
        <v>0.34</v>
      </c>
      <c r="C1942" s="11">
        <v>0.45</v>
      </c>
      <c r="D1942" s="11">
        <v>15</v>
      </c>
      <c r="E1942" s="11">
        <v>0.66</v>
      </c>
      <c r="F1942" s="11">
        <v>9.1999999999999993</v>
      </c>
    </row>
    <row r="1943" spans="2:6" ht="15.75" hidden="1" customHeight="1" x14ac:dyDescent="0.25">
      <c r="B1943" s="11">
        <v>0.34</v>
      </c>
      <c r="C1943" s="11">
        <v>0.45</v>
      </c>
      <c r="D1943" s="11">
        <v>15</v>
      </c>
      <c r="E1943" s="11">
        <v>0.66</v>
      </c>
      <c r="F1943" s="11">
        <v>9.1999999999999993</v>
      </c>
    </row>
    <row r="1944" spans="2:6" ht="15.75" hidden="1" customHeight="1" x14ac:dyDescent="0.25">
      <c r="B1944" s="11">
        <v>0.4</v>
      </c>
      <c r="C1944" s="11">
        <v>0.41</v>
      </c>
      <c r="D1944" s="11">
        <v>17</v>
      </c>
      <c r="E1944" s="11">
        <v>0.67</v>
      </c>
      <c r="F1944" s="11">
        <v>9.3000000000000007</v>
      </c>
    </row>
    <row r="1945" spans="2:6" ht="15.75" hidden="1" customHeight="1" x14ac:dyDescent="0.25">
      <c r="B1945" s="11">
        <v>0.4</v>
      </c>
      <c r="C1945" s="11">
        <v>0.41</v>
      </c>
      <c r="D1945" s="11">
        <v>17</v>
      </c>
      <c r="E1945" s="11">
        <v>0.67</v>
      </c>
      <c r="F1945" s="11">
        <v>9.3000000000000007</v>
      </c>
    </row>
    <row r="1946" spans="2:6" ht="15.75" hidden="1" customHeight="1" x14ac:dyDescent="0.25">
      <c r="B1946" s="11">
        <v>0.45</v>
      </c>
      <c r="C1946" s="11">
        <v>0.23</v>
      </c>
      <c r="D1946" s="11">
        <v>29</v>
      </c>
      <c r="E1946" s="11">
        <v>0.49</v>
      </c>
      <c r="F1946" s="11">
        <v>10.199999999999999</v>
      </c>
    </row>
    <row r="1947" spans="2:6" ht="15.75" hidden="1" customHeight="1" x14ac:dyDescent="0.25">
      <c r="B1947" s="11">
        <v>0.47</v>
      </c>
      <c r="C1947" s="11">
        <v>0.02</v>
      </c>
      <c r="D1947" s="11">
        <v>44</v>
      </c>
      <c r="E1947" s="11">
        <v>0.62</v>
      </c>
      <c r="F1947" s="11">
        <v>12.8</v>
      </c>
    </row>
    <row r="1948" spans="2:6" ht="15.75" hidden="1" customHeight="1" x14ac:dyDescent="0.25">
      <c r="B1948" s="11">
        <v>0.65</v>
      </c>
      <c r="C1948" s="11">
        <v>0.02</v>
      </c>
      <c r="D1948" s="11">
        <v>25</v>
      </c>
      <c r="E1948" s="11">
        <v>0.67</v>
      </c>
      <c r="F1948" s="11">
        <v>9.5</v>
      </c>
    </row>
    <row r="1949" spans="2:6" ht="15.75" hidden="1" customHeight="1" x14ac:dyDescent="0.25">
      <c r="B1949" s="11">
        <v>0.65</v>
      </c>
      <c r="C1949" s="11">
        <v>0.02</v>
      </c>
      <c r="D1949" s="11">
        <v>25</v>
      </c>
      <c r="E1949" s="11">
        <v>0.67</v>
      </c>
      <c r="F1949" s="11">
        <v>9.5</v>
      </c>
    </row>
    <row r="1950" spans="2:6" ht="15.75" hidden="1" customHeight="1" x14ac:dyDescent="0.25">
      <c r="B1950" s="11">
        <v>0.38</v>
      </c>
      <c r="C1950" s="11">
        <v>0.55000000000000004</v>
      </c>
      <c r="D1950" s="11">
        <v>19</v>
      </c>
      <c r="E1950" s="11">
        <v>0.62</v>
      </c>
      <c r="F1950" s="11">
        <v>10.8</v>
      </c>
    </row>
    <row r="1951" spans="2:6" ht="15.75" hidden="1" customHeight="1" x14ac:dyDescent="0.25">
      <c r="B1951" s="11">
        <v>1.02</v>
      </c>
      <c r="C1951" s="11">
        <v>0.43</v>
      </c>
      <c r="D1951" s="11">
        <v>88</v>
      </c>
      <c r="E1951" s="11">
        <v>0.56999999999999995</v>
      </c>
      <c r="F1951" s="11">
        <v>10.1</v>
      </c>
    </row>
    <row r="1952" spans="2:6" ht="15.75" hidden="1" customHeight="1" x14ac:dyDescent="0.25">
      <c r="B1952" s="11">
        <v>0.65</v>
      </c>
      <c r="C1952" s="11">
        <v>0.02</v>
      </c>
      <c r="D1952" s="11">
        <v>25</v>
      </c>
      <c r="E1952" s="11">
        <v>0.67</v>
      </c>
      <c r="F1952" s="11">
        <v>9.5</v>
      </c>
    </row>
    <row r="1953" spans="2:6" ht="15.75" hidden="1" customHeight="1" x14ac:dyDescent="0.25">
      <c r="B1953" s="11">
        <v>0.64</v>
      </c>
      <c r="C1953" s="11">
        <v>0.02</v>
      </c>
      <c r="D1953" s="11">
        <v>23</v>
      </c>
      <c r="E1953" s="11">
        <v>0.67</v>
      </c>
      <c r="F1953" s="11">
        <v>9.4</v>
      </c>
    </row>
    <row r="1954" spans="2:6" ht="15.75" hidden="1" customHeight="1" x14ac:dyDescent="0.25">
      <c r="B1954" s="11">
        <v>0.54500000000000004</v>
      </c>
      <c r="C1954" s="11">
        <v>0.12</v>
      </c>
      <c r="D1954" s="11">
        <v>35</v>
      </c>
      <c r="E1954" s="11">
        <v>0.61</v>
      </c>
      <c r="F1954" s="11">
        <v>11.6</v>
      </c>
    </row>
    <row r="1955" spans="2:6" ht="15.75" hidden="1" customHeight="1" x14ac:dyDescent="0.25">
      <c r="B1955" s="11">
        <v>0.31</v>
      </c>
      <c r="C1955" s="11">
        <v>0.47</v>
      </c>
      <c r="D1955" s="11">
        <v>33</v>
      </c>
      <c r="E1955" s="11">
        <v>0.66</v>
      </c>
      <c r="F1955" s="11">
        <v>10</v>
      </c>
    </row>
    <row r="1956" spans="2:6" ht="15.75" hidden="1" customHeight="1" x14ac:dyDescent="0.25">
      <c r="B1956" s="11">
        <v>0.49</v>
      </c>
      <c r="C1956" s="11">
        <v>0.18</v>
      </c>
      <c r="D1956" s="11">
        <v>34</v>
      </c>
      <c r="E1956" s="11">
        <v>0.48</v>
      </c>
      <c r="F1956" s="11">
        <v>9.1999999999999993</v>
      </c>
    </row>
    <row r="1957" spans="2:6" ht="15.75" hidden="1" customHeight="1" x14ac:dyDescent="0.25">
      <c r="B1957" s="11">
        <v>0.72</v>
      </c>
      <c r="C1957" s="11">
        <v>0.09</v>
      </c>
      <c r="D1957" s="11">
        <v>49</v>
      </c>
      <c r="E1957" s="11">
        <v>0.72</v>
      </c>
      <c r="F1957" s="11">
        <v>11.1</v>
      </c>
    </row>
    <row r="1958" spans="2:6" ht="15.75" hidden="1" customHeight="1" x14ac:dyDescent="0.25">
      <c r="B1958" s="11">
        <v>0.86499999999999999</v>
      </c>
      <c r="C1958" s="11">
        <v>0.03</v>
      </c>
      <c r="D1958" s="11">
        <v>58</v>
      </c>
      <c r="E1958" s="11">
        <v>0.49</v>
      </c>
      <c r="F1958" s="11">
        <v>12.7</v>
      </c>
    </row>
    <row r="1959" spans="2:6" ht="15.75" hidden="1" customHeight="1" x14ac:dyDescent="0.25">
      <c r="B1959" s="11">
        <v>0.59</v>
      </c>
      <c r="C1959" s="11">
        <v>0</v>
      </c>
      <c r="D1959" s="11">
        <v>58</v>
      </c>
      <c r="E1959" s="11">
        <v>0.65</v>
      </c>
      <c r="F1959" s="11">
        <v>9.3000000000000007</v>
      </c>
    </row>
    <row r="1960" spans="2:6" ht="15.75" hidden="1" customHeight="1" x14ac:dyDescent="0.25">
      <c r="B1960" s="11">
        <v>0.76</v>
      </c>
      <c r="C1960" s="11">
        <v>0.28999999999999998</v>
      </c>
      <c r="D1960" s="11">
        <v>16</v>
      </c>
      <c r="E1960" s="11">
        <v>0.68</v>
      </c>
      <c r="F1960" s="11">
        <v>11.5</v>
      </c>
    </row>
    <row r="1961" spans="2:6" ht="15.75" hidden="1" customHeight="1" x14ac:dyDescent="0.25">
      <c r="B1961" s="11">
        <v>0.51</v>
      </c>
      <c r="C1961" s="11">
        <v>0.18</v>
      </c>
      <c r="D1961" s="11">
        <v>28</v>
      </c>
      <c r="E1961" s="11">
        <v>0.73</v>
      </c>
      <c r="F1961" s="11">
        <v>9.5</v>
      </c>
    </row>
    <row r="1962" spans="2:6" ht="15.75" hidden="1" customHeight="1" x14ac:dyDescent="0.25">
      <c r="B1962" s="11">
        <v>0.34</v>
      </c>
      <c r="C1962" s="11">
        <v>0.38</v>
      </c>
      <c r="D1962" s="11">
        <v>57</v>
      </c>
      <c r="E1962" s="11">
        <v>0.47</v>
      </c>
      <c r="F1962" s="11">
        <v>9</v>
      </c>
    </row>
    <row r="1963" spans="2:6" ht="15.75" hidden="1" customHeight="1" x14ac:dyDescent="0.25">
      <c r="B1963" s="11">
        <v>0.5</v>
      </c>
      <c r="C1963" s="11">
        <v>0.18</v>
      </c>
      <c r="D1963" s="11">
        <v>31</v>
      </c>
      <c r="E1963" s="11">
        <v>0.72</v>
      </c>
      <c r="F1963" s="11">
        <v>9.6</v>
      </c>
    </row>
    <row r="1964" spans="2:6" ht="15.75" hidden="1" customHeight="1" x14ac:dyDescent="0.25">
      <c r="B1964" s="11">
        <v>0.51</v>
      </c>
      <c r="C1964" s="11">
        <v>0.18</v>
      </c>
      <c r="D1964" s="11">
        <v>28</v>
      </c>
      <c r="E1964" s="11">
        <v>0.73</v>
      </c>
      <c r="F1964" s="11">
        <v>9.5</v>
      </c>
    </row>
    <row r="1965" spans="2:6" ht="15.75" hidden="1" customHeight="1" x14ac:dyDescent="0.25">
      <c r="B1965" s="11">
        <v>0.48</v>
      </c>
      <c r="C1965" s="11">
        <v>0.68</v>
      </c>
      <c r="D1965" s="11">
        <v>32</v>
      </c>
      <c r="E1965" s="11">
        <v>1.06</v>
      </c>
      <c r="F1965" s="11">
        <v>9.1</v>
      </c>
    </row>
    <row r="1966" spans="2:6" ht="15.75" hidden="1" customHeight="1" x14ac:dyDescent="0.25">
      <c r="B1966" s="11">
        <v>0.91</v>
      </c>
      <c r="C1966" s="11">
        <v>7.0000000000000007E-2</v>
      </c>
      <c r="D1966" s="11">
        <v>47</v>
      </c>
      <c r="E1966" s="11">
        <v>0.43</v>
      </c>
      <c r="F1966" s="11">
        <v>10.7</v>
      </c>
    </row>
    <row r="1967" spans="2:6" ht="15.75" hidden="1" customHeight="1" x14ac:dyDescent="0.25">
      <c r="B1967" s="11">
        <v>0.98</v>
      </c>
      <c r="C1967" s="11">
        <v>0.01</v>
      </c>
      <c r="D1967" s="11">
        <v>33</v>
      </c>
      <c r="E1967" s="11">
        <v>0.46</v>
      </c>
      <c r="F1967" s="11">
        <v>11.2</v>
      </c>
    </row>
    <row r="1968" spans="2:6" ht="15.75" hidden="1" customHeight="1" x14ac:dyDescent="0.25">
      <c r="B1968" s="11">
        <v>0.7</v>
      </c>
      <c r="C1968" s="11">
        <v>0</v>
      </c>
      <c r="D1968" s="11">
        <v>19</v>
      </c>
      <c r="E1968" s="11">
        <v>0.53</v>
      </c>
      <c r="F1968" s="11">
        <v>10</v>
      </c>
    </row>
    <row r="1969" spans="2:6" ht="15.75" hidden="1" customHeight="1" x14ac:dyDescent="0.25">
      <c r="B1969" s="11">
        <v>0.68</v>
      </c>
      <c r="C1969" s="11">
        <v>0.11</v>
      </c>
      <c r="D1969" s="11">
        <v>44</v>
      </c>
      <c r="E1969" s="11">
        <v>0.55000000000000004</v>
      </c>
      <c r="F1969" s="11">
        <v>9.5</v>
      </c>
    </row>
    <row r="1970" spans="2:6" ht="15.75" hidden="1" customHeight="1" x14ac:dyDescent="0.25">
      <c r="B1970" s="11">
        <v>0.67</v>
      </c>
      <c r="C1970" s="11">
        <v>0.1</v>
      </c>
      <c r="D1970" s="11">
        <v>48</v>
      </c>
      <c r="E1970" s="11">
        <v>0.54</v>
      </c>
      <c r="F1970" s="11">
        <v>9.5</v>
      </c>
    </row>
    <row r="1971" spans="2:6" ht="15.75" hidden="1" customHeight="1" x14ac:dyDescent="0.25">
      <c r="B1971" s="11">
        <v>0.59</v>
      </c>
      <c r="C1971" s="11">
        <v>0.02</v>
      </c>
      <c r="D1971" s="11">
        <v>94</v>
      </c>
      <c r="E1971" s="11">
        <v>0.53</v>
      </c>
      <c r="F1971" s="11">
        <v>9.6999999999999993</v>
      </c>
    </row>
    <row r="1972" spans="2:6" ht="15.75" hidden="1" customHeight="1" x14ac:dyDescent="0.25">
      <c r="B1972" s="11">
        <v>0.59</v>
      </c>
      <c r="C1972" s="11">
        <v>0.02</v>
      </c>
      <c r="D1972" s="11">
        <v>94</v>
      </c>
      <c r="E1972" s="11">
        <v>0.53</v>
      </c>
      <c r="F1972" s="11">
        <v>9.6999999999999993</v>
      </c>
    </row>
    <row r="1973" spans="2:6" ht="15.75" hidden="1" customHeight="1" x14ac:dyDescent="0.25">
      <c r="B1973" s="11">
        <v>0.4</v>
      </c>
      <c r="C1973" s="11">
        <v>0.28999999999999998</v>
      </c>
      <c r="D1973" s="11">
        <v>44</v>
      </c>
      <c r="E1973" s="11">
        <v>0.92</v>
      </c>
      <c r="F1973" s="11">
        <v>9.5</v>
      </c>
    </row>
    <row r="1974" spans="2:6" ht="15.75" hidden="1" customHeight="1" x14ac:dyDescent="0.25">
      <c r="B1974" s="11">
        <v>0.4</v>
      </c>
      <c r="C1974" s="11">
        <v>0.3</v>
      </c>
      <c r="D1974" s="11">
        <v>45</v>
      </c>
      <c r="E1974" s="11">
        <v>0.91</v>
      </c>
      <c r="F1974" s="11">
        <v>9.5</v>
      </c>
    </row>
    <row r="1975" spans="2:6" ht="15.75" hidden="1" customHeight="1" x14ac:dyDescent="0.25">
      <c r="B1975" s="11">
        <v>0.76500000000000001</v>
      </c>
      <c r="C1975" s="11">
        <v>0.18</v>
      </c>
      <c r="D1975" s="11">
        <v>48</v>
      </c>
      <c r="E1975" s="11">
        <v>0.6</v>
      </c>
      <c r="F1975" s="11">
        <v>10.3</v>
      </c>
    </row>
    <row r="1976" spans="2:6" ht="15.75" hidden="1" customHeight="1" x14ac:dyDescent="0.25">
      <c r="B1976" s="11">
        <v>0.63500000000000001</v>
      </c>
      <c r="C1976" s="11">
        <v>0.17</v>
      </c>
      <c r="D1976" s="11">
        <v>18</v>
      </c>
      <c r="E1976" s="11">
        <v>0.59</v>
      </c>
      <c r="F1976" s="11">
        <v>10.3</v>
      </c>
    </row>
    <row r="1977" spans="2:6" ht="15.75" hidden="1" customHeight="1" x14ac:dyDescent="0.25">
      <c r="B1977" s="11">
        <v>0.56999999999999995</v>
      </c>
      <c r="C1977" s="11">
        <v>0</v>
      </c>
      <c r="D1977" s="11">
        <v>45</v>
      </c>
      <c r="E1977" s="11">
        <v>0.6</v>
      </c>
      <c r="F1977" s="11">
        <v>9.4</v>
      </c>
    </row>
    <row r="1978" spans="2:6" ht="15.75" hidden="1" customHeight="1" x14ac:dyDescent="0.25">
      <c r="B1978" s="11">
        <v>0.56000000000000005</v>
      </c>
      <c r="C1978" s="11">
        <v>0.24</v>
      </c>
      <c r="D1978" s="11">
        <v>58</v>
      </c>
      <c r="E1978" s="11">
        <v>0.56000000000000005</v>
      </c>
      <c r="F1978" s="11">
        <v>10.1</v>
      </c>
    </row>
    <row r="1979" spans="2:6" ht="15.75" hidden="1" customHeight="1" x14ac:dyDescent="0.25">
      <c r="B1979" s="11">
        <v>0.56000000000000005</v>
      </c>
      <c r="C1979" s="11">
        <v>0.24</v>
      </c>
      <c r="D1979" s="11">
        <v>58</v>
      </c>
      <c r="E1979" s="11">
        <v>0.56000000000000005</v>
      </c>
      <c r="F1979" s="11">
        <v>10.1</v>
      </c>
    </row>
    <row r="1980" spans="2:6" ht="15.75" hidden="1" customHeight="1" x14ac:dyDescent="0.25">
      <c r="B1980" s="11">
        <v>0.37</v>
      </c>
      <c r="C1980" s="11">
        <v>0.43</v>
      </c>
      <c r="D1980" s="11">
        <v>82</v>
      </c>
      <c r="E1980" s="11">
        <v>0.68</v>
      </c>
      <c r="F1980" s="11">
        <v>9.6999999999999993</v>
      </c>
    </row>
    <row r="1981" spans="2:6" ht="15.75" hidden="1" customHeight="1" x14ac:dyDescent="0.25">
      <c r="B1981" s="11">
        <v>0.61</v>
      </c>
      <c r="C1981" s="11">
        <v>0.02</v>
      </c>
      <c r="D1981" s="11">
        <v>87</v>
      </c>
      <c r="E1981" s="11">
        <v>0.6</v>
      </c>
      <c r="F1981" s="11">
        <v>9.6999999999999993</v>
      </c>
    </row>
    <row r="1982" spans="2:6" ht="15.75" hidden="1" customHeight="1" x14ac:dyDescent="0.25">
      <c r="B1982" s="11">
        <v>0.27</v>
      </c>
      <c r="C1982" s="11">
        <v>0.54</v>
      </c>
      <c r="D1982" s="11">
        <v>26</v>
      </c>
      <c r="E1982" s="11">
        <v>0.53</v>
      </c>
      <c r="F1982" s="11">
        <v>12.5</v>
      </c>
    </row>
    <row r="1983" spans="2:6" ht="15.75" hidden="1" customHeight="1" x14ac:dyDescent="0.25">
      <c r="B1983" s="11">
        <v>0.37</v>
      </c>
      <c r="C1983" s="11">
        <v>0.44</v>
      </c>
      <c r="D1983" s="11">
        <v>42</v>
      </c>
      <c r="E1983" s="11">
        <v>0.81</v>
      </c>
      <c r="F1983" s="11">
        <v>10.8</v>
      </c>
    </row>
    <row r="1984" spans="2:6" ht="15.75" hidden="1" customHeight="1" x14ac:dyDescent="0.25">
      <c r="B1984" s="11">
        <v>0.5</v>
      </c>
      <c r="C1984" s="11">
        <v>0.34</v>
      </c>
      <c r="D1984" s="11">
        <v>14</v>
      </c>
      <c r="E1984" s="11">
        <v>0.52</v>
      </c>
      <c r="F1984" s="11">
        <v>10.7</v>
      </c>
    </row>
    <row r="1985" spans="2:6" ht="15.75" hidden="1" customHeight="1" x14ac:dyDescent="0.25">
      <c r="B1985" s="11">
        <v>0.5</v>
      </c>
      <c r="C1985" s="11">
        <v>0.34</v>
      </c>
      <c r="D1985" s="11">
        <v>14</v>
      </c>
      <c r="E1985" s="11">
        <v>0.52</v>
      </c>
      <c r="F1985" s="11">
        <v>10.7</v>
      </c>
    </row>
    <row r="1986" spans="2:6" ht="15.75" hidden="1" customHeight="1" x14ac:dyDescent="0.25">
      <c r="B1986" s="11">
        <v>0.58499999999999996</v>
      </c>
      <c r="C1986" s="11">
        <v>0</v>
      </c>
      <c r="D1986" s="11">
        <v>86</v>
      </c>
      <c r="E1986" s="11">
        <v>0.94</v>
      </c>
      <c r="F1986" s="11">
        <v>12.9</v>
      </c>
    </row>
    <row r="1987" spans="2:6" ht="15.75" hidden="1" customHeight="1" x14ac:dyDescent="0.25">
      <c r="B1987" s="11">
        <v>0.56000000000000005</v>
      </c>
      <c r="C1987" s="11">
        <v>0.08</v>
      </c>
      <c r="D1987" s="11">
        <v>46</v>
      </c>
      <c r="E1987" s="11">
        <v>0.66</v>
      </c>
      <c r="F1987" s="11">
        <v>9.6</v>
      </c>
    </row>
    <row r="1988" spans="2:6" ht="15.75" hidden="1" customHeight="1" x14ac:dyDescent="0.25">
      <c r="B1988" s="11">
        <v>0.52</v>
      </c>
      <c r="C1988" s="11">
        <v>0.22</v>
      </c>
      <c r="D1988" s="11">
        <v>18</v>
      </c>
      <c r="E1988" s="11">
        <v>0.56999999999999995</v>
      </c>
      <c r="F1988" s="11">
        <v>9.9</v>
      </c>
    </row>
    <row r="1989" spans="2:6" ht="15.75" hidden="1" customHeight="1" x14ac:dyDescent="0.25">
      <c r="B1989" s="11">
        <v>0.28000000000000003</v>
      </c>
      <c r="C1989" s="11">
        <v>0.4</v>
      </c>
      <c r="D1989" s="11">
        <v>10</v>
      </c>
      <c r="E1989" s="11">
        <v>0.7</v>
      </c>
      <c r="F1989" s="11">
        <v>12.8</v>
      </c>
    </row>
    <row r="1990" spans="2:6" ht="15.75" hidden="1" customHeight="1" x14ac:dyDescent="0.25">
      <c r="B1990" s="11">
        <v>0.25</v>
      </c>
      <c r="C1990" s="11">
        <v>0.39</v>
      </c>
      <c r="D1990" s="11">
        <v>10</v>
      </c>
      <c r="E1990" s="11">
        <v>0.71</v>
      </c>
      <c r="F1990" s="11">
        <v>12.5</v>
      </c>
    </row>
    <row r="1991" spans="2:6" ht="15.75" hidden="1" customHeight="1" x14ac:dyDescent="0.25">
      <c r="B1991" s="11">
        <v>0.28000000000000003</v>
      </c>
      <c r="C1991" s="11">
        <v>0.4</v>
      </c>
      <c r="D1991" s="11">
        <v>10</v>
      </c>
      <c r="E1991" s="11">
        <v>0.7</v>
      </c>
      <c r="F1991" s="11">
        <v>12.8</v>
      </c>
    </row>
    <row r="1992" spans="2:6" ht="15.75" hidden="1" customHeight="1" x14ac:dyDescent="0.25">
      <c r="B1992" s="11">
        <v>0.48</v>
      </c>
      <c r="C1992" s="11">
        <v>0.31</v>
      </c>
      <c r="D1992" s="11">
        <v>15</v>
      </c>
      <c r="E1992" s="11">
        <v>0.55000000000000004</v>
      </c>
      <c r="F1992" s="11">
        <v>10.3</v>
      </c>
    </row>
    <row r="1993" spans="2:6" ht="15.75" hidden="1" customHeight="1" x14ac:dyDescent="0.25">
      <c r="B1993" s="11">
        <v>0.5</v>
      </c>
      <c r="C1993" s="11">
        <v>0.55000000000000004</v>
      </c>
      <c r="D1993" s="11">
        <v>24</v>
      </c>
      <c r="E1993" s="11">
        <v>0.68</v>
      </c>
      <c r="F1993" s="11">
        <v>10.9</v>
      </c>
    </row>
    <row r="1994" spans="2:6" ht="15.75" hidden="1" customHeight="1" x14ac:dyDescent="0.25">
      <c r="B1994" s="11">
        <v>0.41</v>
      </c>
      <c r="C1994" s="11">
        <v>0.54</v>
      </c>
      <c r="D1994" s="11">
        <v>41</v>
      </c>
      <c r="E1994" s="11">
        <v>0.76</v>
      </c>
      <c r="F1994" s="11">
        <v>11.3</v>
      </c>
    </row>
    <row r="1995" spans="2:6" ht="15.75" hidden="1" customHeight="1" x14ac:dyDescent="0.25">
      <c r="B1995" s="11">
        <v>0.51</v>
      </c>
      <c r="C1995" s="11">
        <v>0.19</v>
      </c>
      <c r="D1995" s="11">
        <v>30</v>
      </c>
      <c r="E1995" s="11">
        <v>0.57999999999999996</v>
      </c>
      <c r="F1995" s="11">
        <v>10.5</v>
      </c>
    </row>
    <row r="1996" spans="2:6" ht="15.75" hidden="1" customHeight="1" x14ac:dyDescent="0.25">
      <c r="B1996" s="11">
        <v>0.28999999999999998</v>
      </c>
      <c r="C1996" s="11">
        <v>0.42</v>
      </c>
      <c r="D1996" s="11">
        <v>27</v>
      </c>
      <c r="E1996" s="11">
        <v>0.73</v>
      </c>
      <c r="F1996" s="11">
        <v>11.9</v>
      </c>
    </row>
    <row r="1997" spans="2:6" ht="15.75" hidden="1" customHeight="1" x14ac:dyDescent="0.25">
      <c r="B1997" s="11">
        <v>0.42</v>
      </c>
      <c r="C1997" s="11">
        <v>0</v>
      </c>
      <c r="D1997" s="11">
        <v>42</v>
      </c>
      <c r="E1997" s="11">
        <v>0.74</v>
      </c>
      <c r="F1997" s="11">
        <v>14</v>
      </c>
    </row>
    <row r="1998" spans="2:6" ht="15.75" hidden="1" customHeight="1" x14ac:dyDescent="0.25">
      <c r="B1998" s="11">
        <v>0.27</v>
      </c>
      <c r="C1998" s="11">
        <v>0.34</v>
      </c>
      <c r="D1998" s="11">
        <v>8</v>
      </c>
      <c r="E1998" s="11">
        <v>0.64</v>
      </c>
      <c r="F1998" s="11">
        <v>11</v>
      </c>
    </row>
    <row r="1999" spans="2:6" ht="15.75" hidden="1" customHeight="1" x14ac:dyDescent="0.25">
      <c r="B1999" s="11">
        <v>0.56999999999999995</v>
      </c>
      <c r="C1999" s="11">
        <v>0.09</v>
      </c>
      <c r="D1999" s="11">
        <v>45</v>
      </c>
      <c r="E1999" s="11">
        <v>0.74</v>
      </c>
      <c r="F1999" s="11">
        <v>12.7</v>
      </c>
    </row>
    <row r="2000" spans="2:6" ht="15.75" hidden="1" customHeight="1" x14ac:dyDescent="0.25">
      <c r="B2000" s="11">
        <v>0.61</v>
      </c>
      <c r="C2000" s="11">
        <v>0.08</v>
      </c>
      <c r="D2000" s="11">
        <v>24</v>
      </c>
      <c r="E2000" s="11">
        <v>0.77</v>
      </c>
      <c r="F2000" s="11">
        <v>11.1</v>
      </c>
    </row>
    <row r="2001" spans="2:6" ht="15.75" hidden="1" customHeight="1" x14ac:dyDescent="0.25">
      <c r="B2001" s="11">
        <v>0.61</v>
      </c>
      <c r="C2001" s="11">
        <v>0.08</v>
      </c>
      <c r="D2001" s="11">
        <v>24</v>
      </c>
      <c r="E2001" s="11">
        <v>0.77</v>
      </c>
      <c r="F2001" s="11">
        <v>11.1</v>
      </c>
    </row>
    <row r="2002" spans="2:6" ht="15.75" hidden="1" customHeight="1" x14ac:dyDescent="0.25">
      <c r="B2002" s="11">
        <v>0.28000000000000003</v>
      </c>
      <c r="C2002" s="11">
        <v>0.28000000000000003</v>
      </c>
      <c r="D2002" s="11">
        <v>100</v>
      </c>
      <c r="E2002" s="11">
        <v>0.39</v>
      </c>
      <c r="F2002" s="11">
        <v>11.7</v>
      </c>
    </row>
    <row r="2003" spans="2:6" ht="15.75" hidden="1" customHeight="1" x14ac:dyDescent="0.25">
      <c r="B2003" s="11">
        <v>0.28000000000000003</v>
      </c>
      <c r="C2003" s="11">
        <v>0.28000000000000003</v>
      </c>
      <c r="D2003" s="11">
        <v>100</v>
      </c>
      <c r="E2003" s="11">
        <v>0.39</v>
      </c>
      <c r="F2003" s="11">
        <v>11.7</v>
      </c>
    </row>
    <row r="2004" spans="2:6" ht="15.75" hidden="1" customHeight="1" x14ac:dyDescent="0.25">
      <c r="B2004" s="11">
        <v>0.31</v>
      </c>
      <c r="C2004" s="11">
        <v>0.35</v>
      </c>
      <c r="D2004" s="11">
        <v>28</v>
      </c>
      <c r="E2004" s="11">
        <v>0.83</v>
      </c>
      <c r="F2004" s="11">
        <v>11.2</v>
      </c>
    </row>
    <row r="2005" spans="2:6" ht="15.75" hidden="1" customHeight="1" x14ac:dyDescent="0.25">
      <c r="B2005" s="11">
        <v>0.42</v>
      </c>
      <c r="C2005" s="11">
        <v>0.47</v>
      </c>
      <c r="D2005" s="11">
        <v>34</v>
      </c>
      <c r="E2005" s="11">
        <v>0.77</v>
      </c>
      <c r="F2005" s="11">
        <v>12.1</v>
      </c>
    </row>
    <row r="2006" spans="2:6" ht="15.75" hidden="1" customHeight="1" x14ac:dyDescent="0.25">
      <c r="B2006" s="11">
        <v>0.5</v>
      </c>
      <c r="C2006" s="11">
        <v>0.45</v>
      </c>
      <c r="D2006" s="11">
        <v>68</v>
      </c>
      <c r="E2006" s="11">
        <v>0.72</v>
      </c>
      <c r="F2006" s="11">
        <v>10.9</v>
      </c>
    </row>
    <row r="2007" spans="2:6" ht="15.75" hidden="1" customHeight="1" x14ac:dyDescent="0.25">
      <c r="B2007" s="11">
        <v>0.25</v>
      </c>
      <c r="C2007" s="11">
        <v>0.46</v>
      </c>
      <c r="D2007" s="11">
        <v>42</v>
      </c>
      <c r="E2007" s="11">
        <v>0.83</v>
      </c>
      <c r="F2007" s="11">
        <v>10.6</v>
      </c>
    </row>
    <row r="2008" spans="2:6" ht="15.75" hidden="1" customHeight="1" x14ac:dyDescent="0.25">
      <c r="B2008" s="11">
        <v>0.68</v>
      </c>
      <c r="C2008" s="11">
        <v>0.16</v>
      </c>
      <c r="D2008" s="11">
        <v>39</v>
      </c>
      <c r="E2008" s="11">
        <v>0.7</v>
      </c>
      <c r="F2008" s="11">
        <v>9.9</v>
      </c>
    </row>
    <row r="2009" spans="2:6" ht="15.75" hidden="1" customHeight="1" x14ac:dyDescent="0.25">
      <c r="B2009" s="11">
        <v>0.36</v>
      </c>
      <c r="C2009" s="11">
        <v>0.39</v>
      </c>
      <c r="D2009" s="11">
        <v>55</v>
      </c>
      <c r="E2009" s="11">
        <v>0.73</v>
      </c>
      <c r="F2009" s="11">
        <v>10.9</v>
      </c>
    </row>
    <row r="2010" spans="2:6" ht="15.75" hidden="1" customHeight="1" x14ac:dyDescent="0.25">
      <c r="B2010" s="11">
        <v>0.36</v>
      </c>
      <c r="C2010" s="11">
        <v>0.39</v>
      </c>
      <c r="D2010" s="11">
        <v>55</v>
      </c>
      <c r="E2010" s="11">
        <v>0.73</v>
      </c>
      <c r="F2010" s="11">
        <v>10.9</v>
      </c>
    </row>
    <row r="2011" spans="2:6" ht="15.75" hidden="1" customHeight="1" x14ac:dyDescent="0.25">
      <c r="B2011" s="11">
        <v>0.73499999999999999</v>
      </c>
      <c r="C2011" s="11">
        <v>0.02</v>
      </c>
      <c r="D2011" s="11">
        <v>14</v>
      </c>
      <c r="E2011" s="11">
        <v>0.71</v>
      </c>
      <c r="F2011" s="11">
        <v>11.7</v>
      </c>
    </row>
    <row r="2012" spans="2:6" ht="15.75" hidden="1" customHeight="1" x14ac:dyDescent="0.25">
      <c r="B2012" s="11">
        <v>0.36</v>
      </c>
      <c r="C2012" s="11">
        <v>0.39</v>
      </c>
      <c r="D2012" s="11">
        <v>55</v>
      </c>
      <c r="E2012" s="11">
        <v>0.73</v>
      </c>
      <c r="F2012" s="11">
        <v>10.9</v>
      </c>
    </row>
    <row r="2013" spans="2:6" ht="15.75" hidden="1" customHeight="1" x14ac:dyDescent="0.25">
      <c r="B2013" s="11">
        <v>0.26</v>
      </c>
      <c r="C2013" s="11">
        <v>0.34</v>
      </c>
      <c r="D2013" s="11">
        <v>47</v>
      </c>
      <c r="E2013" s="11">
        <v>0.78</v>
      </c>
      <c r="F2013" s="11">
        <v>11.3</v>
      </c>
    </row>
    <row r="2014" spans="2:6" ht="15.75" hidden="1" customHeight="1" x14ac:dyDescent="0.25">
      <c r="B2014" s="11">
        <v>0.28000000000000003</v>
      </c>
      <c r="C2014" s="11">
        <v>0.47</v>
      </c>
      <c r="D2014" s="11">
        <v>32</v>
      </c>
      <c r="E2014" s="11">
        <v>0.67</v>
      </c>
      <c r="F2014" s="11">
        <v>10.6</v>
      </c>
    </row>
    <row r="2015" spans="2:6" ht="15.75" hidden="1" customHeight="1" x14ac:dyDescent="0.25">
      <c r="B2015" s="11">
        <v>0.56000000000000005</v>
      </c>
      <c r="C2015" s="11">
        <v>0.22</v>
      </c>
      <c r="D2015" s="11">
        <v>24</v>
      </c>
      <c r="E2015" s="11">
        <v>0.82</v>
      </c>
      <c r="F2015" s="11">
        <v>11.2</v>
      </c>
    </row>
    <row r="2016" spans="2:6" ht="15.75" hidden="1" customHeight="1" x14ac:dyDescent="0.25">
      <c r="B2016" s="11">
        <v>1.01</v>
      </c>
      <c r="C2016" s="11">
        <v>0.66</v>
      </c>
      <c r="D2016" s="11">
        <v>88</v>
      </c>
      <c r="E2016" s="11">
        <v>0.6</v>
      </c>
      <c r="F2016" s="11">
        <v>11.5</v>
      </c>
    </row>
    <row r="2017" spans="2:6" ht="15.75" hidden="1" customHeight="1" x14ac:dyDescent="0.25">
      <c r="B2017" s="11">
        <v>0.49</v>
      </c>
      <c r="C2017" s="11">
        <v>0.22</v>
      </c>
      <c r="D2017" s="11">
        <v>24</v>
      </c>
      <c r="E2017" s="11">
        <v>0.83</v>
      </c>
      <c r="F2017" s="11">
        <v>11.3</v>
      </c>
    </row>
    <row r="2018" spans="2:6" ht="15.75" hidden="1" customHeight="1" x14ac:dyDescent="0.25">
      <c r="B2018" s="11">
        <v>0.51</v>
      </c>
      <c r="C2018" s="11">
        <v>0.23</v>
      </c>
      <c r="D2018" s="11">
        <v>22</v>
      </c>
      <c r="E2018" s="11">
        <v>0.84</v>
      </c>
      <c r="F2018" s="11">
        <v>11.2</v>
      </c>
    </row>
    <row r="2019" spans="2:6" ht="15.75" hidden="1" customHeight="1" x14ac:dyDescent="0.25">
      <c r="B2019" s="11">
        <v>0.56000000000000005</v>
      </c>
      <c r="C2019" s="11">
        <v>0.22</v>
      </c>
      <c r="D2019" s="11">
        <v>24</v>
      </c>
      <c r="E2019" s="11">
        <v>0.82</v>
      </c>
      <c r="F2019" s="11">
        <v>11.2</v>
      </c>
    </row>
    <row r="2020" spans="2:6" ht="15.75" hidden="1" customHeight="1" x14ac:dyDescent="0.25">
      <c r="B2020" s="11">
        <v>0.63</v>
      </c>
      <c r="C2020" s="11">
        <v>0.03</v>
      </c>
      <c r="D2020" s="11">
        <v>43</v>
      </c>
      <c r="E2020" s="11">
        <v>0.64</v>
      </c>
      <c r="F2020" s="11">
        <v>10.9</v>
      </c>
    </row>
    <row r="2021" spans="2:6" ht="15.75" hidden="1" customHeight="1" x14ac:dyDescent="0.25">
      <c r="B2021" s="11">
        <v>0.71499999999999997</v>
      </c>
      <c r="C2021" s="11">
        <v>0.01</v>
      </c>
      <c r="D2021" s="11">
        <v>43</v>
      </c>
      <c r="E2021" s="11">
        <v>0.56999999999999995</v>
      </c>
      <c r="F2021" s="11">
        <v>11.8</v>
      </c>
    </row>
    <row r="2022" spans="2:6" ht="15.75" hidden="1" customHeight="1" x14ac:dyDescent="0.25">
      <c r="B2022" s="11">
        <v>0.21</v>
      </c>
      <c r="C2022" s="11">
        <v>0.37</v>
      </c>
      <c r="D2022" s="11">
        <v>10</v>
      </c>
      <c r="E2022" s="11">
        <v>0.57999999999999996</v>
      </c>
      <c r="F2022" s="11">
        <v>11.1</v>
      </c>
    </row>
    <row r="2023" spans="2:6" ht="15.75" hidden="1" customHeight="1" x14ac:dyDescent="0.25">
      <c r="B2023" s="11">
        <v>0.38</v>
      </c>
      <c r="C2023" s="11">
        <v>0.46</v>
      </c>
      <c r="D2023" s="11">
        <v>10</v>
      </c>
      <c r="E2023" s="11">
        <v>0.65</v>
      </c>
      <c r="F2023" s="11">
        <v>11.8</v>
      </c>
    </row>
    <row r="2024" spans="2:6" ht="15.75" hidden="1" customHeight="1" x14ac:dyDescent="0.25">
      <c r="B2024" s="11">
        <v>0.31</v>
      </c>
      <c r="C2024" s="11">
        <v>0.4</v>
      </c>
      <c r="D2024" s="11">
        <v>16</v>
      </c>
      <c r="E2024" s="11">
        <v>0.79</v>
      </c>
      <c r="F2024" s="11">
        <v>11.8</v>
      </c>
    </row>
    <row r="2025" spans="2:6" ht="15.75" hidden="1" customHeight="1" x14ac:dyDescent="0.25">
      <c r="B2025" s="11">
        <v>0.71499999999999997</v>
      </c>
      <c r="C2025" s="11">
        <v>0.01</v>
      </c>
      <c r="D2025" s="11">
        <v>43</v>
      </c>
      <c r="E2025" s="11">
        <v>0.56999999999999995</v>
      </c>
      <c r="F2025" s="11">
        <v>11.8</v>
      </c>
    </row>
    <row r="2026" spans="2:6" ht="15.75" hidden="1" customHeight="1" x14ac:dyDescent="0.25">
      <c r="B2026" s="11">
        <v>0.61</v>
      </c>
      <c r="C2026" s="11">
        <v>0.19</v>
      </c>
      <c r="D2026" s="11">
        <v>69</v>
      </c>
      <c r="E2026" s="11">
        <v>0.5</v>
      </c>
      <c r="F2026" s="11">
        <v>10</v>
      </c>
    </row>
    <row r="2027" spans="2:6" ht="15.75" hidden="1" customHeight="1" x14ac:dyDescent="0.25">
      <c r="B2027" s="11">
        <v>0.71499999999999997</v>
      </c>
      <c r="C2027" s="11">
        <v>0</v>
      </c>
      <c r="D2027" s="11">
        <v>35</v>
      </c>
      <c r="E2027" s="11">
        <v>0.65</v>
      </c>
      <c r="F2027" s="11">
        <v>11.4</v>
      </c>
    </row>
    <row r="2028" spans="2:6" ht="15.75" hidden="1" customHeight="1" x14ac:dyDescent="0.25">
      <c r="B2028" s="11">
        <v>0.31</v>
      </c>
      <c r="C2028" s="11">
        <v>0.28999999999999998</v>
      </c>
      <c r="D2028" s="11">
        <v>26</v>
      </c>
      <c r="E2028" s="11">
        <v>0.78</v>
      </c>
      <c r="F2028" s="11">
        <v>12</v>
      </c>
    </row>
    <row r="2029" spans="2:6" ht="15.75" hidden="1" customHeight="1" x14ac:dyDescent="0.25">
      <c r="B2029" s="11">
        <v>0.61</v>
      </c>
      <c r="C2029" s="11">
        <v>0.19</v>
      </c>
      <c r="D2029" s="11">
        <v>69</v>
      </c>
      <c r="E2029" s="11">
        <v>0.5</v>
      </c>
      <c r="F2029" s="11">
        <v>10</v>
      </c>
    </row>
    <row r="2030" spans="2:6" ht="15.75" hidden="1" customHeight="1" x14ac:dyDescent="0.25">
      <c r="B2030" s="11">
        <v>0.8</v>
      </c>
      <c r="C2030" s="11">
        <v>0.12</v>
      </c>
      <c r="D2030" s="11">
        <v>28</v>
      </c>
      <c r="E2030" s="11">
        <v>0.65</v>
      </c>
      <c r="F2030" s="11">
        <v>10.4</v>
      </c>
    </row>
    <row r="2031" spans="2:6" ht="15.75" hidden="1" customHeight="1" x14ac:dyDescent="0.25">
      <c r="B2031" s="11">
        <v>0.52</v>
      </c>
      <c r="C2031" s="11">
        <v>0.38</v>
      </c>
      <c r="D2031" s="11">
        <v>56</v>
      </c>
      <c r="E2031" s="11">
        <v>0.79</v>
      </c>
      <c r="F2031" s="11">
        <v>12.1</v>
      </c>
    </row>
    <row r="2032" spans="2:6" ht="15.75" hidden="1" customHeight="1" x14ac:dyDescent="0.25">
      <c r="B2032" s="11">
        <v>0.56999999999999995</v>
      </c>
      <c r="C2032" s="11">
        <v>0</v>
      </c>
      <c r="D2032" s="11">
        <v>64</v>
      </c>
      <c r="E2032" s="11">
        <v>0.56000000000000005</v>
      </c>
      <c r="F2032" s="11">
        <v>11.2</v>
      </c>
    </row>
    <row r="2033" spans="2:6" ht="15.75" hidden="1" customHeight="1" x14ac:dyDescent="0.25">
      <c r="B2033" s="11">
        <v>0.45</v>
      </c>
      <c r="C2033" s="11">
        <v>0.23</v>
      </c>
      <c r="D2033" s="11">
        <v>18</v>
      </c>
      <c r="E2033" s="11">
        <v>0.65</v>
      </c>
      <c r="F2033" s="11">
        <v>9.3000000000000007</v>
      </c>
    </row>
    <row r="2034" spans="2:6" ht="15.75" hidden="1" customHeight="1" x14ac:dyDescent="0.25">
      <c r="B2034" s="11">
        <v>0.63</v>
      </c>
      <c r="C2034" s="11">
        <v>0.03</v>
      </c>
      <c r="D2034" s="11">
        <v>88</v>
      </c>
      <c r="E2034" s="11">
        <v>0.57999999999999996</v>
      </c>
      <c r="F2034" s="11">
        <v>9.8000000000000007</v>
      </c>
    </row>
    <row r="2035" spans="2:6" ht="15.75" hidden="1" customHeight="1" x14ac:dyDescent="0.25">
      <c r="B2035" s="11">
        <v>0.59</v>
      </c>
      <c r="C2035" s="11">
        <v>0.01</v>
      </c>
      <c r="D2035" s="11">
        <v>43</v>
      </c>
      <c r="E2035" s="11">
        <v>0.57999999999999996</v>
      </c>
      <c r="F2035" s="11">
        <v>10.7</v>
      </c>
    </row>
    <row r="2036" spans="2:6" ht="15.75" hidden="1" customHeight="1" x14ac:dyDescent="0.25">
      <c r="B2036" s="11">
        <v>0.31</v>
      </c>
      <c r="C2036" s="11">
        <v>0.39</v>
      </c>
      <c r="D2036" s="11">
        <v>43</v>
      </c>
      <c r="E2036" s="11">
        <v>0.77</v>
      </c>
      <c r="F2036" s="11">
        <v>12.5</v>
      </c>
    </row>
    <row r="2037" spans="2:6" ht="15.75" hidden="1" customHeight="1" x14ac:dyDescent="0.25">
      <c r="B2037" s="11">
        <v>0.59</v>
      </c>
      <c r="C2037" s="11">
        <v>0.01</v>
      </c>
      <c r="D2037" s="11">
        <v>43</v>
      </c>
      <c r="E2037" s="11">
        <v>0.57999999999999996</v>
      </c>
      <c r="F2037" s="11">
        <v>10.7</v>
      </c>
    </row>
    <row r="2038" spans="2:6" ht="15.75" hidden="1" customHeight="1" x14ac:dyDescent="0.25">
      <c r="B2038" s="11">
        <v>0.31</v>
      </c>
      <c r="C2038" s="11">
        <v>0.39</v>
      </c>
      <c r="D2038" s="11">
        <v>43</v>
      </c>
      <c r="E2038" s="11">
        <v>0.77</v>
      </c>
      <c r="F2038" s="11">
        <v>12.5</v>
      </c>
    </row>
    <row r="2039" spans="2:6" ht="15.75" hidden="1" customHeight="1" x14ac:dyDescent="0.25">
      <c r="B2039" s="11">
        <v>0.63500000000000001</v>
      </c>
      <c r="C2039" s="11">
        <v>0.1</v>
      </c>
      <c r="D2039" s="11">
        <v>33</v>
      </c>
      <c r="E2039" s="11">
        <v>0.69</v>
      </c>
      <c r="F2039" s="11">
        <v>10.8</v>
      </c>
    </row>
    <row r="2040" spans="2:6" ht="15.75" hidden="1" customHeight="1" x14ac:dyDescent="0.25">
      <c r="B2040" s="11">
        <v>0.63500000000000001</v>
      </c>
      <c r="C2040" s="11">
        <v>0.1</v>
      </c>
      <c r="D2040" s="11">
        <v>33</v>
      </c>
      <c r="E2040" s="11">
        <v>0.69</v>
      </c>
      <c r="F2040" s="11">
        <v>10.8</v>
      </c>
    </row>
    <row r="2041" spans="2:6" ht="15.75" hidden="1" customHeight="1" x14ac:dyDescent="0.25">
      <c r="B2041" s="11">
        <v>0.59</v>
      </c>
      <c r="C2041" s="11">
        <v>0.06</v>
      </c>
      <c r="D2041" s="11">
        <v>18</v>
      </c>
      <c r="E2041" s="11">
        <v>0.59</v>
      </c>
      <c r="F2041" s="11">
        <v>10.8</v>
      </c>
    </row>
    <row r="2042" spans="2:6" ht="15.75" hidden="1" customHeight="1" x14ac:dyDescent="0.25">
      <c r="B2042" s="11">
        <v>0.59</v>
      </c>
      <c r="C2042" s="11">
        <v>0.06</v>
      </c>
      <c r="D2042" s="11">
        <v>18</v>
      </c>
      <c r="E2042" s="11">
        <v>0.59</v>
      </c>
      <c r="F2042" s="11">
        <v>10.8</v>
      </c>
    </row>
    <row r="2043" spans="2:6" ht="15.75" hidden="1" customHeight="1" x14ac:dyDescent="0.25">
      <c r="B2043" s="11">
        <v>0.56000000000000005</v>
      </c>
      <c r="C2043" s="11">
        <v>0</v>
      </c>
      <c r="D2043" s="11">
        <v>9</v>
      </c>
      <c r="E2043" s="11">
        <v>0.54</v>
      </c>
      <c r="F2043" s="11">
        <v>11.5</v>
      </c>
    </row>
    <row r="2044" spans="2:6" ht="15.75" hidden="1" customHeight="1" x14ac:dyDescent="0.25">
      <c r="B2044" s="11">
        <v>0.52</v>
      </c>
      <c r="C2044" s="11">
        <v>0.13</v>
      </c>
      <c r="D2044" s="11">
        <v>61</v>
      </c>
      <c r="E2044" s="11">
        <v>0.59</v>
      </c>
      <c r="F2044" s="11">
        <v>10.8</v>
      </c>
    </row>
    <row r="2045" spans="2:6" ht="15.75" hidden="1" customHeight="1" x14ac:dyDescent="0.25">
      <c r="B2045" s="11">
        <v>0.30499999999999999</v>
      </c>
      <c r="C2045" s="11">
        <v>0.39</v>
      </c>
      <c r="D2045" s="11">
        <v>11</v>
      </c>
      <c r="E2045" s="11">
        <v>0.52</v>
      </c>
      <c r="F2045" s="11">
        <v>11.5</v>
      </c>
    </row>
    <row r="2046" spans="2:6" ht="15.75" hidden="1" customHeight="1" x14ac:dyDescent="0.25">
      <c r="B2046" s="11">
        <v>0.38</v>
      </c>
      <c r="C2046" s="11">
        <v>0.48</v>
      </c>
      <c r="D2046" s="11">
        <v>11</v>
      </c>
      <c r="E2046" s="11">
        <v>0.56999999999999995</v>
      </c>
      <c r="F2046" s="11">
        <v>13.2</v>
      </c>
    </row>
    <row r="2047" spans="2:6" ht="15.75" hidden="1" customHeight="1" x14ac:dyDescent="0.25">
      <c r="B2047" s="11">
        <v>0.28000000000000003</v>
      </c>
      <c r="C2047" s="11">
        <v>0.46</v>
      </c>
      <c r="D2047" s="11">
        <v>9</v>
      </c>
      <c r="E2047" s="11">
        <v>0.6</v>
      </c>
      <c r="F2047" s="11">
        <v>10.9</v>
      </c>
    </row>
    <row r="2048" spans="2:6" ht="15.75" hidden="1" customHeight="1" x14ac:dyDescent="0.25">
      <c r="B2048" s="11">
        <v>0.46</v>
      </c>
      <c r="C2048" s="11">
        <v>0.44</v>
      </c>
      <c r="D2048" s="11">
        <v>8</v>
      </c>
      <c r="E2048" s="11">
        <v>0.62</v>
      </c>
      <c r="F2048" s="11">
        <v>12.2</v>
      </c>
    </row>
    <row r="2049" spans="2:6" ht="15.75" hidden="1" customHeight="1" x14ac:dyDescent="0.25">
      <c r="B2049" s="11">
        <v>0.39500000000000002</v>
      </c>
      <c r="C2049" s="11">
        <v>0.46</v>
      </c>
      <c r="D2049" s="11">
        <v>10</v>
      </c>
      <c r="E2049" s="11">
        <v>0.64</v>
      </c>
      <c r="F2049" s="11">
        <v>12.2</v>
      </c>
    </row>
    <row r="2050" spans="2:6" ht="15.75" hidden="1" customHeight="1" x14ac:dyDescent="0.25">
      <c r="B2050" s="11">
        <v>0.30499999999999999</v>
      </c>
      <c r="C2050" s="11">
        <v>0.39</v>
      </c>
      <c r="D2050" s="11">
        <v>11</v>
      </c>
      <c r="E2050" s="11">
        <v>0.52</v>
      </c>
      <c r="F2050" s="11">
        <v>11.5</v>
      </c>
    </row>
    <row r="2051" spans="2:6" ht="15.75" hidden="1" customHeight="1" x14ac:dyDescent="0.25">
      <c r="B2051" s="11">
        <v>0.315</v>
      </c>
      <c r="C2051" s="11">
        <v>0.4</v>
      </c>
      <c r="D2051" s="11">
        <v>6</v>
      </c>
      <c r="E2051" s="11">
        <v>0.67</v>
      </c>
      <c r="F2051" s="11">
        <v>11.9</v>
      </c>
    </row>
    <row r="2052" spans="2:6" ht="15.75" hidden="1" customHeight="1" x14ac:dyDescent="0.25">
      <c r="B2052" s="11">
        <v>0.41</v>
      </c>
      <c r="C2052" s="11">
        <v>0.31</v>
      </c>
      <c r="D2052" s="11">
        <v>45</v>
      </c>
      <c r="E2052" s="11">
        <v>0.64</v>
      </c>
      <c r="F2052" s="11">
        <v>10.1</v>
      </c>
    </row>
    <row r="2053" spans="2:6" ht="15.75" hidden="1" customHeight="1" x14ac:dyDescent="0.25">
      <c r="B2053" s="11">
        <v>0.36</v>
      </c>
      <c r="C2053" s="11">
        <v>0.32</v>
      </c>
      <c r="D2053" s="11">
        <v>79</v>
      </c>
      <c r="E2053" s="11">
        <v>0.72</v>
      </c>
      <c r="F2053" s="11">
        <v>11</v>
      </c>
    </row>
    <row r="2054" spans="2:6" ht="15.75" hidden="1" customHeight="1" x14ac:dyDescent="0.25">
      <c r="B2054" s="11">
        <v>0.62</v>
      </c>
      <c r="C2054" s="11">
        <v>0.12</v>
      </c>
      <c r="D2054" s="11">
        <v>46</v>
      </c>
      <c r="E2054" s="11">
        <v>0.89</v>
      </c>
      <c r="F2054" s="11">
        <v>11.8</v>
      </c>
    </row>
    <row r="2055" spans="2:6" ht="15.75" hidden="1" customHeight="1" x14ac:dyDescent="0.25">
      <c r="B2055" s="11">
        <v>0.36</v>
      </c>
      <c r="C2055" s="11">
        <v>0.32</v>
      </c>
      <c r="D2055" s="11">
        <v>79</v>
      </c>
      <c r="E2055" s="11">
        <v>0.72</v>
      </c>
      <c r="F2055" s="11">
        <v>11</v>
      </c>
    </row>
    <row r="2056" spans="2:6" ht="15.75" hidden="1" customHeight="1" x14ac:dyDescent="0.25">
      <c r="B2056" s="11">
        <v>0.62</v>
      </c>
      <c r="C2056" s="11">
        <v>0.12</v>
      </c>
      <c r="D2056" s="11">
        <v>46</v>
      </c>
      <c r="E2056" s="11">
        <v>0.89</v>
      </c>
      <c r="F2056" s="11">
        <v>11.8</v>
      </c>
    </row>
    <row r="2057" spans="2:6" ht="15.75" hidden="1" customHeight="1" x14ac:dyDescent="0.25">
      <c r="B2057" s="11">
        <v>0.41</v>
      </c>
      <c r="C2057" s="11">
        <v>0.31</v>
      </c>
      <c r="D2057" s="11">
        <v>45</v>
      </c>
      <c r="E2057" s="11">
        <v>0.64</v>
      </c>
      <c r="F2057" s="11">
        <v>10.1</v>
      </c>
    </row>
    <row r="2058" spans="2:6" ht="15.75" hidden="1" customHeight="1" x14ac:dyDescent="0.25">
      <c r="B2058" s="11">
        <v>0.22</v>
      </c>
      <c r="C2058" s="11">
        <v>0.36</v>
      </c>
      <c r="D2058" s="11">
        <v>77</v>
      </c>
      <c r="E2058" s="11">
        <v>0.87</v>
      </c>
      <c r="F2058" s="11">
        <v>11</v>
      </c>
    </row>
    <row r="2059" spans="2:6" ht="15.75" hidden="1" customHeight="1" x14ac:dyDescent="0.25">
      <c r="B2059" s="11">
        <v>0.24</v>
      </c>
      <c r="C2059" s="11">
        <v>0.33</v>
      </c>
      <c r="D2059" s="11">
        <v>73</v>
      </c>
      <c r="E2059" s="11">
        <v>0.9</v>
      </c>
      <c r="F2059" s="11">
        <v>10.199999999999999</v>
      </c>
    </row>
    <row r="2060" spans="2:6" ht="15.75" hidden="1" customHeight="1" x14ac:dyDescent="0.25">
      <c r="B2060" s="11">
        <v>0.33</v>
      </c>
      <c r="C2060" s="11">
        <v>0.38</v>
      </c>
      <c r="D2060" s="11">
        <v>19</v>
      </c>
      <c r="E2060" s="11">
        <v>0.73</v>
      </c>
      <c r="F2060" s="11">
        <v>12</v>
      </c>
    </row>
    <row r="2061" spans="2:6" ht="15.75" hidden="1" customHeight="1" x14ac:dyDescent="0.25">
      <c r="B2061" s="11">
        <v>0.4</v>
      </c>
      <c r="C2061" s="11">
        <v>0.28999999999999998</v>
      </c>
      <c r="D2061" s="11">
        <v>66</v>
      </c>
      <c r="E2061" s="11">
        <v>0.59</v>
      </c>
      <c r="F2061" s="11">
        <v>9.5</v>
      </c>
    </row>
    <row r="2062" spans="2:6" ht="15.75" hidden="1" customHeight="1" x14ac:dyDescent="0.25">
      <c r="B2062" s="11">
        <v>0.3</v>
      </c>
      <c r="C2062" s="11">
        <v>0.38</v>
      </c>
      <c r="D2062" s="11">
        <v>72</v>
      </c>
      <c r="E2062" s="11">
        <v>0.72</v>
      </c>
      <c r="F2062" s="11">
        <v>11.8</v>
      </c>
    </row>
    <row r="2063" spans="2:6" ht="15.75" hidden="1" customHeight="1" x14ac:dyDescent="0.25">
      <c r="B2063" s="11">
        <v>0.3</v>
      </c>
      <c r="C2063" s="11">
        <v>0.38</v>
      </c>
      <c r="D2063" s="11">
        <v>72</v>
      </c>
      <c r="E2063" s="11">
        <v>0.72</v>
      </c>
      <c r="F2063" s="11">
        <v>11.8</v>
      </c>
    </row>
    <row r="2064" spans="2:6" ht="15.75" hidden="1" customHeight="1" x14ac:dyDescent="0.25">
      <c r="B2064" s="11">
        <v>0.38</v>
      </c>
      <c r="C2064" s="11">
        <v>0.38</v>
      </c>
      <c r="D2064" s="11">
        <v>42</v>
      </c>
      <c r="E2064" s="11">
        <v>0.72</v>
      </c>
      <c r="F2064" s="11">
        <v>12.9</v>
      </c>
    </row>
    <row r="2065" spans="2:6" ht="15.75" hidden="1" customHeight="1" x14ac:dyDescent="0.25">
      <c r="B2065" s="11">
        <v>0.33</v>
      </c>
      <c r="C2065" s="11">
        <v>0.52</v>
      </c>
      <c r="D2065" s="11">
        <v>25</v>
      </c>
      <c r="E2065" s="11">
        <v>0.76</v>
      </c>
      <c r="F2065" s="11">
        <v>12.4</v>
      </c>
    </row>
    <row r="2066" spans="2:6" ht="15.75" hidden="1" customHeight="1" x14ac:dyDescent="0.25">
      <c r="B2066" s="11">
        <v>0.27</v>
      </c>
      <c r="C2066" s="11">
        <v>0.49</v>
      </c>
      <c r="D2066" s="11">
        <v>17</v>
      </c>
      <c r="E2066" s="11">
        <v>0.52</v>
      </c>
      <c r="F2066" s="11">
        <v>12.5</v>
      </c>
    </row>
    <row r="2067" spans="2:6" ht="15.75" hidden="1" customHeight="1" x14ac:dyDescent="0.25">
      <c r="B2067" s="11">
        <v>0.43</v>
      </c>
      <c r="C2067" s="11">
        <v>0.4</v>
      </c>
      <c r="D2067" s="11">
        <v>52</v>
      </c>
      <c r="E2067" s="11">
        <v>0.64</v>
      </c>
      <c r="F2067" s="11">
        <v>10</v>
      </c>
    </row>
    <row r="2068" spans="2:6" ht="15.75" hidden="1" customHeight="1" x14ac:dyDescent="0.25">
      <c r="B2068" s="11">
        <v>0.5</v>
      </c>
      <c r="C2068" s="11">
        <v>0.34</v>
      </c>
      <c r="D2068" s="11">
        <v>45</v>
      </c>
      <c r="E2068" s="11">
        <v>0.6</v>
      </c>
      <c r="F2068" s="11">
        <v>9.6999999999999993</v>
      </c>
    </row>
    <row r="2069" spans="2:6" ht="15.75" hidden="1" customHeight="1" x14ac:dyDescent="0.25">
      <c r="B2069" s="11">
        <v>0.3</v>
      </c>
      <c r="C2069" s="11">
        <v>0.49</v>
      </c>
      <c r="D2069" s="11">
        <v>24</v>
      </c>
      <c r="E2069" s="11">
        <v>0.64</v>
      </c>
      <c r="F2069" s="11">
        <v>12.1</v>
      </c>
    </row>
    <row r="2070" spans="2:6" ht="15.75" hidden="1" customHeight="1" x14ac:dyDescent="0.25">
      <c r="B2070" s="11">
        <v>0.44</v>
      </c>
      <c r="C2070" s="11">
        <v>0.42</v>
      </c>
      <c r="D2070" s="11">
        <v>20</v>
      </c>
      <c r="E2070" s="11">
        <v>0.79</v>
      </c>
      <c r="F2070" s="11">
        <v>11.1</v>
      </c>
    </row>
    <row r="2071" spans="2:6" ht="15.75" hidden="1" customHeight="1" x14ac:dyDescent="0.25">
      <c r="B2071" s="11">
        <v>0.44</v>
      </c>
      <c r="C2071" s="11">
        <v>0.57999999999999996</v>
      </c>
      <c r="D2071" s="11">
        <v>24</v>
      </c>
      <c r="E2071" s="11">
        <v>0.99</v>
      </c>
      <c r="F2071" s="11">
        <v>12</v>
      </c>
    </row>
    <row r="2072" spans="2:6" ht="15.75" hidden="1" customHeight="1" x14ac:dyDescent="0.25">
      <c r="B2072" s="11">
        <v>0.28000000000000003</v>
      </c>
      <c r="C2072" s="11">
        <v>0.48</v>
      </c>
      <c r="D2072" s="11">
        <v>12</v>
      </c>
      <c r="E2072" s="11">
        <v>0.62</v>
      </c>
      <c r="F2072" s="11">
        <v>12.4</v>
      </c>
    </row>
    <row r="2073" spans="2:6" ht="15.75" hidden="1" customHeight="1" x14ac:dyDescent="0.25">
      <c r="B2073" s="11">
        <v>0.12</v>
      </c>
      <c r="C2073" s="11">
        <v>0.45</v>
      </c>
      <c r="D2073" s="11">
        <v>21</v>
      </c>
      <c r="E2073" s="11">
        <v>0.76</v>
      </c>
      <c r="F2073" s="11">
        <v>11.9</v>
      </c>
    </row>
    <row r="2074" spans="2:6" ht="15.75" hidden="1" customHeight="1" x14ac:dyDescent="0.25">
      <c r="B2074" s="11">
        <v>0.12</v>
      </c>
      <c r="C2074" s="11">
        <v>0.45</v>
      </c>
      <c r="D2074" s="11">
        <v>21</v>
      </c>
      <c r="E2074" s="11">
        <v>0.76</v>
      </c>
      <c r="F2074" s="11">
        <v>11.9</v>
      </c>
    </row>
    <row r="2075" spans="2:6" ht="15.75" hidden="1" customHeight="1" x14ac:dyDescent="0.25">
      <c r="B2075" s="11">
        <v>0.12</v>
      </c>
      <c r="C2075" s="11">
        <v>0.45</v>
      </c>
      <c r="D2075" s="11">
        <v>21</v>
      </c>
      <c r="E2075" s="11">
        <v>0.76</v>
      </c>
      <c r="F2075" s="11">
        <v>11.9</v>
      </c>
    </row>
    <row r="2076" spans="2:6" ht="15.75" hidden="1" customHeight="1" x14ac:dyDescent="0.25">
      <c r="B2076" s="11">
        <v>0.28000000000000003</v>
      </c>
      <c r="C2076" s="11">
        <v>0.48</v>
      </c>
      <c r="D2076" s="11">
        <v>12</v>
      </c>
      <c r="E2076" s="11">
        <v>0.62</v>
      </c>
      <c r="F2076" s="11">
        <v>12.4</v>
      </c>
    </row>
    <row r="2077" spans="2:6" ht="15.75" hidden="1" customHeight="1" x14ac:dyDescent="0.25">
      <c r="B2077" s="11">
        <v>0.31</v>
      </c>
      <c r="C2077" s="11">
        <v>0.4</v>
      </c>
      <c r="D2077" s="11">
        <v>10</v>
      </c>
      <c r="E2077" s="11">
        <v>0.68</v>
      </c>
      <c r="F2077" s="11">
        <v>11.2</v>
      </c>
    </row>
    <row r="2078" spans="2:6" ht="15.75" hidden="1" customHeight="1" x14ac:dyDescent="0.25">
      <c r="B2078" s="11">
        <v>0.34</v>
      </c>
      <c r="C2078" s="11">
        <v>0.48</v>
      </c>
      <c r="D2078" s="11">
        <v>9</v>
      </c>
      <c r="E2078" s="11">
        <v>0.69</v>
      </c>
      <c r="F2078" s="11">
        <v>12.1</v>
      </c>
    </row>
    <row r="2079" spans="2:6" ht="15.75" hidden="1" customHeight="1" x14ac:dyDescent="0.25">
      <c r="B2079" s="11">
        <v>0.43</v>
      </c>
      <c r="C2079" s="11">
        <v>0.4</v>
      </c>
      <c r="D2079" s="11">
        <v>11</v>
      </c>
      <c r="E2079" s="11">
        <v>0.54</v>
      </c>
      <c r="F2079" s="11">
        <v>12.2</v>
      </c>
    </row>
    <row r="2080" spans="2:6" ht="15.75" hidden="1" customHeight="1" x14ac:dyDescent="0.25">
      <c r="B2080" s="11">
        <v>0.36</v>
      </c>
      <c r="C2080" s="11">
        <v>0.52</v>
      </c>
      <c r="D2080" s="11">
        <v>10</v>
      </c>
      <c r="E2080" s="11">
        <v>0.62</v>
      </c>
      <c r="F2080" s="11">
        <v>11.3</v>
      </c>
    </row>
    <row r="2081" spans="2:6" ht="15.75" hidden="1" customHeight="1" x14ac:dyDescent="0.25">
      <c r="B2081" s="11">
        <v>0.37</v>
      </c>
      <c r="C2081" s="11">
        <v>0.52</v>
      </c>
      <c r="D2081" s="11">
        <v>51</v>
      </c>
      <c r="E2081" s="11">
        <v>0.57999999999999996</v>
      </c>
      <c r="F2081" s="11">
        <v>11.1</v>
      </c>
    </row>
    <row r="2082" spans="2:6" ht="15.75" hidden="1" customHeight="1" x14ac:dyDescent="0.25">
      <c r="B2082" s="11">
        <v>0.56999999999999995</v>
      </c>
      <c r="C2082" s="11">
        <v>0.12</v>
      </c>
      <c r="D2082" s="11">
        <v>36</v>
      </c>
      <c r="E2082" s="11">
        <v>0.71</v>
      </c>
      <c r="F2082" s="11">
        <v>11.3</v>
      </c>
    </row>
    <row r="2083" spans="2:6" ht="15.75" hidden="1" customHeight="1" x14ac:dyDescent="0.25">
      <c r="B2083" s="11">
        <v>0.47</v>
      </c>
      <c r="C2083" s="11">
        <v>0.27</v>
      </c>
      <c r="D2083" s="11">
        <v>38</v>
      </c>
      <c r="E2083" s="11">
        <v>0.85</v>
      </c>
      <c r="F2083" s="11">
        <v>11.1</v>
      </c>
    </row>
    <row r="2084" spans="2:6" ht="15.75" hidden="1" customHeight="1" x14ac:dyDescent="0.25">
      <c r="B2084" s="11">
        <v>0.27</v>
      </c>
      <c r="C2084" s="11">
        <v>0.39</v>
      </c>
      <c r="D2084" s="11">
        <v>27</v>
      </c>
      <c r="E2084" s="11">
        <v>0.69</v>
      </c>
      <c r="F2084" s="11">
        <v>11.2</v>
      </c>
    </row>
    <row r="2085" spans="2:6" ht="15.75" hidden="1" customHeight="1" x14ac:dyDescent="0.25">
      <c r="B2085" s="11">
        <v>0.47</v>
      </c>
      <c r="C2085" s="11">
        <v>0.27</v>
      </c>
      <c r="D2085" s="11">
        <v>38</v>
      </c>
      <c r="E2085" s="11">
        <v>0.85</v>
      </c>
      <c r="F2085" s="11">
        <v>11.1</v>
      </c>
    </row>
    <row r="2086" spans="2:6" ht="15.75" hidden="1" customHeight="1" x14ac:dyDescent="0.25">
      <c r="B2086" s="11">
        <v>0.34</v>
      </c>
      <c r="C2086" s="11">
        <v>0.4</v>
      </c>
      <c r="D2086" s="11">
        <v>48</v>
      </c>
      <c r="E2086" s="11">
        <v>0.86</v>
      </c>
      <c r="F2086" s="11">
        <v>11</v>
      </c>
    </row>
    <row r="2087" spans="2:6" ht="15.75" hidden="1" customHeight="1" x14ac:dyDescent="0.25">
      <c r="B2087" s="11">
        <v>0.38</v>
      </c>
      <c r="C2087" s="11">
        <v>0.41</v>
      </c>
      <c r="D2087" s="11">
        <v>10</v>
      </c>
      <c r="E2087" s="11">
        <v>0.57999999999999996</v>
      </c>
      <c r="F2087" s="11">
        <v>11.9</v>
      </c>
    </row>
    <row r="2088" spans="2:6" ht="15.75" hidden="1" customHeight="1" x14ac:dyDescent="0.25">
      <c r="B2088" s="11">
        <v>0.4</v>
      </c>
      <c r="C2088" s="11">
        <v>0.43</v>
      </c>
      <c r="D2088" s="11">
        <v>46</v>
      </c>
      <c r="E2088" s="11">
        <v>0.6</v>
      </c>
      <c r="F2088" s="11">
        <v>12.2</v>
      </c>
    </row>
    <row r="2089" spans="2:6" ht="15.75" hidden="1" customHeight="1" x14ac:dyDescent="0.25">
      <c r="B2089" s="11">
        <v>0.26</v>
      </c>
      <c r="C2089" s="11">
        <v>0.48</v>
      </c>
      <c r="D2089" s="11">
        <v>10</v>
      </c>
      <c r="E2089" s="11">
        <v>0.87</v>
      </c>
      <c r="F2089" s="11">
        <v>10.9</v>
      </c>
    </row>
    <row r="2090" spans="2:6" ht="15.75" hidden="1" customHeight="1" x14ac:dyDescent="0.25">
      <c r="B2090" s="11">
        <v>0.26</v>
      </c>
      <c r="C2090" s="11">
        <v>0.48</v>
      </c>
      <c r="D2090" s="11">
        <v>10</v>
      </c>
      <c r="E2090" s="11">
        <v>0.87</v>
      </c>
      <c r="F2090" s="11">
        <v>10.9</v>
      </c>
    </row>
    <row r="2091" spans="2:6" ht="15.75" hidden="1" customHeight="1" x14ac:dyDescent="0.25">
      <c r="B2091" s="11">
        <v>0.38</v>
      </c>
      <c r="C2091" s="11">
        <v>0.5</v>
      </c>
      <c r="D2091" s="11">
        <v>13</v>
      </c>
      <c r="E2091" s="11">
        <v>0.65</v>
      </c>
      <c r="F2091" s="11">
        <v>11.6</v>
      </c>
    </row>
    <row r="2092" spans="2:6" ht="15.75" hidden="1" customHeight="1" x14ac:dyDescent="0.25">
      <c r="B2092" s="11">
        <v>0.33</v>
      </c>
      <c r="C2092" s="11">
        <v>0.41</v>
      </c>
      <c r="D2092" s="11">
        <v>13</v>
      </c>
      <c r="E2092" s="11">
        <v>0.62</v>
      </c>
      <c r="F2092" s="11">
        <v>12.1</v>
      </c>
    </row>
    <row r="2093" spans="2:6" ht="15.75" hidden="1" customHeight="1" x14ac:dyDescent="0.25">
      <c r="B2093" s="11">
        <v>0.4</v>
      </c>
      <c r="C2093" s="11">
        <v>0.32</v>
      </c>
      <c r="D2093" s="11">
        <v>29</v>
      </c>
      <c r="E2093" s="11">
        <v>0.49</v>
      </c>
      <c r="F2093" s="11">
        <v>11.3</v>
      </c>
    </row>
    <row r="2094" spans="2:6" ht="15.75" hidden="1" customHeight="1" x14ac:dyDescent="0.25">
      <c r="B2094" s="11">
        <v>0.5</v>
      </c>
      <c r="C2094" s="11">
        <v>0.3</v>
      </c>
      <c r="D2094" s="11">
        <v>17</v>
      </c>
      <c r="E2094" s="11">
        <v>0.71</v>
      </c>
      <c r="F2094" s="11">
        <v>10.5</v>
      </c>
    </row>
    <row r="2095" spans="2:6" ht="15.75" hidden="1" customHeight="1" x14ac:dyDescent="0.25">
      <c r="B2095" s="11">
        <v>0.52</v>
      </c>
      <c r="C2095" s="11">
        <v>0.32</v>
      </c>
      <c r="D2095" s="11">
        <v>70</v>
      </c>
      <c r="E2095" s="11">
        <v>0.82</v>
      </c>
      <c r="F2095" s="11">
        <v>12.9</v>
      </c>
    </row>
    <row r="2096" spans="2:6" ht="15.75" hidden="1" customHeight="1" x14ac:dyDescent="0.25">
      <c r="B2096" s="11">
        <v>0.5</v>
      </c>
      <c r="C2096" s="11">
        <v>0.3</v>
      </c>
      <c r="D2096" s="11">
        <v>17</v>
      </c>
      <c r="E2096" s="11">
        <v>0.71</v>
      </c>
      <c r="F2096" s="11">
        <v>10.5</v>
      </c>
    </row>
    <row r="2097" spans="2:6" ht="15.75" hidden="1" customHeight="1" x14ac:dyDescent="0.25">
      <c r="B2097" s="11">
        <v>0.57999999999999996</v>
      </c>
      <c r="C2097" s="11">
        <v>0</v>
      </c>
      <c r="D2097" s="11">
        <v>11</v>
      </c>
      <c r="E2097" s="11">
        <v>0.57999999999999996</v>
      </c>
      <c r="F2097" s="11">
        <v>11.3</v>
      </c>
    </row>
    <row r="2098" spans="2:6" ht="15.75" hidden="1" customHeight="1" x14ac:dyDescent="0.25">
      <c r="B2098" s="11">
        <v>0.34</v>
      </c>
      <c r="C2098" s="11">
        <v>0.39</v>
      </c>
      <c r="D2098" s="11">
        <v>7</v>
      </c>
      <c r="E2098" s="11">
        <v>0.55000000000000004</v>
      </c>
      <c r="F2098" s="11">
        <v>11.4</v>
      </c>
    </row>
    <row r="2099" spans="2:6" ht="15.75" hidden="1" customHeight="1" x14ac:dyDescent="0.25">
      <c r="B2099" s="11">
        <v>0.29499999999999998</v>
      </c>
      <c r="C2099" s="11">
        <v>0.4</v>
      </c>
      <c r="D2099" s="11">
        <v>21</v>
      </c>
      <c r="E2099" s="11">
        <v>0.51</v>
      </c>
      <c r="F2099" s="11">
        <v>10.9</v>
      </c>
    </row>
    <row r="2100" spans="2:6" ht="15.75" hidden="1" customHeight="1" x14ac:dyDescent="0.25">
      <c r="B2100" s="11">
        <v>0.4</v>
      </c>
      <c r="C2100" s="11">
        <v>0.1</v>
      </c>
      <c r="D2100" s="11">
        <v>47</v>
      </c>
      <c r="E2100" s="11">
        <v>0.48</v>
      </c>
      <c r="F2100" s="11">
        <v>9.4</v>
      </c>
    </row>
    <row r="2101" spans="2:6" ht="15.75" hidden="1" customHeight="1" x14ac:dyDescent="0.25">
      <c r="B2101" s="11">
        <v>0.6</v>
      </c>
      <c r="C2101" s="11">
        <v>0.06</v>
      </c>
      <c r="D2101" s="11">
        <v>41</v>
      </c>
      <c r="E2101" s="11">
        <v>0.62</v>
      </c>
      <c r="F2101" s="11">
        <v>10.1</v>
      </c>
    </row>
    <row r="2102" spans="2:6" ht="15.75" hidden="1" customHeight="1" x14ac:dyDescent="0.25">
      <c r="B2102" s="11">
        <v>0.66</v>
      </c>
      <c r="C2102" s="11">
        <v>0</v>
      </c>
      <c r="D2102" s="11">
        <v>11</v>
      </c>
      <c r="E2102" s="11">
        <v>0.63</v>
      </c>
      <c r="F2102" s="11">
        <v>12.8</v>
      </c>
    </row>
    <row r="2103" spans="2:6" ht="15.75" hidden="1" customHeight="1" x14ac:dyDescent="0.25">
      <c r="B2103" s="11">
        <v>0.66</v>
      </c>
      <c r="C2103" s="11">
        <v>0</v>
      </c>
      <c r="D2103" s="11">
        <v>11</v>
      </c>
      <c r="E2103" s="11">
        <v>0.63</v>
      </c>
      <c r="F2103" s="11">
        <v>12.8</v>
      </c>
    </row>
    <row r="2104" spans="2:6" ht="15.75" hidden="1" customHeight="1" x14ac:dyDescent="0.25">
      <c r="B2104" s="11">
        <v>0.84</v>
      </c>
      <c r="C2104" s="11">
        <v>0.34</v>
      </c>
      <c r="D2104" s="11">
        <v>10</v>
      </c>
      <c r="E2104" s="11">
        <v>0.48</v>
      </c>
      <c r="F2104" s="11">
        <v>9.1</v>
      </c>
    </row>
    <row r="2105" spans="2:6" ht="15.75" hidden="1" customHeight="1" x14ac:dyDescent="0.25">
      <c r="B2105" s="11">
        <v>0.69</v>
      </c>
      <c r="C2105" s="11">
        <v>0</v>
      </c>
      <c r="D2105" s="11">
        <v>12</v>
      </c>
      <c r="E2105" s="11">
        <v>0.53</v>
      </c>
      <c r="F2105" s="11">
        <v>12.9</v>
      </c>
    </row>
    <row r="2106" spans="2:6" ht="15.75" hidden="1" customHeight="1" x14ac:dyDescent="0.25">
      <c r="B2106" s="11">
        <v>0.43</v>
      </c>
      <c r="C2106" s="11">
        <v>0.3</v>
      </c>
      <c r="D2106" s="11">
        <v>12</v>
      </c>
      <c r="E2106" s="11">
        <v>0.72</v>
      </c>
      <c r="F2106" s="11">
        <v>11.5</v>
      </c>
    </row>
    <row r="2107" spans="2:6" ht="15.75" hidden="1" customHeight="1" x14ac:dyDescent="0.25">
      <c r="B2107" s="11">
        <v>0.35</v>
      </c>
      <c r="C2107" s="11">
        <v>0.38</v>
      </c>
      <c r="D2107" s="11">
        <v>47</v>
      </c>
      <c r="E2107" s="11">
        <v>0.82</v>
      </c>
      <c r="F2107" s="11">
        <v>10.6</v>
      </c>
    </row>
    <row r="2108" spans="2:6" ht="15.75" hidden="1" customHeight="1" x14ac:dyDescent="0.25">
      <c r="B2108" s="11">
        <v>0.28999999999999998</v>
      </c>
      <c r="C2108" s="11">
        <v>0.33</v>
      </c>
      <c r="D2108" s="11">
        <v>27</v>
      </c>
      <c r="E2108" s="11">
        <v>0.84</v>
      </c>
      <c r="F2108" s="11">
        <v>11.7</v>
      </c>
    </row>
    <row r="2109" spans="2:6" ht="15.75" hidden="1" customHeight="1" x14ac:dyDescent="0.25">
      <c r="B2109" s="11">
        <v>0.36</v>
      </c>
      <c r="C2109" s="11">
        <v>0.32</v>
      </c>
      <c r="D2109" s="11">
        <v>8</v>
      </c>
      <c r="E2109" s="11">
        <v>0.55000000000000004</v>
      </c>
      <c r="F2109" s="11">
        <v>12.8</v>
      </c>
    </row>
    <row r="2110" spans="2:6" ht="15.75" hidden="1" customHeight="1" x14ac:dyDescent="0.25">
      <c r="B2110" s="11">
        <v>0.36</v>
      </c>
      <c r="C2110" s="11">
        <v>0.32</v>
      </c>
      <c r="D2110" s="11">
        <v>8</v>
      </c>
      <c r="E2110" s="11">
        <v>0.55000000000000004</v>
      </c>
      <c r="F2110" s="11">
        <v>12.8</v>
      </c>
    </row>
    <row r="2111" spans="2:6" ht="15.75" hidden="1" customHeight="1" x14ac:dyDescent="0.25">
      <c r="B2111" s="11">
        <v>0.28999999999999998</v>
      </c>
      <c r="C2111" s="11">
        <v>0.33</v>
      </c>
      <c r="D2111" s="11">
        <v>27</v>
      </c>
      <c r="E2111" s="11">
        <v>0.84</v>
      </c>
      <c r="F2111" s="11">
        <v>11.7</v>
      </c>
    </row>
    <row r="2112" spans="2:6" ht="15.75" hidden="1" customHeight="1" x14ac:dyDescent="0.25">
      <c r="B2112" s="11">
        <v>0.3</v>
      </c>
      <c r="C2112" s="11">
        <v>0.34</v>
      </c>
      <c r="D2112" s="11">
        <v>25</v>
      </c>
      <c r="E2112" s="11">
        <v>0.84</v>
      </c>
      <c r="F2112" s="11">
        <v>11.7</v>
      </c>
    </row>
    <row r="2113" spans="2:6" ht="15.75" hidden="1" customHeight="1" x14ac:dyDescent="0.25">
      <c r="B2113" s="11">
        <v>0.35</v>
      </c>
      <c r="C2113" s="11">
        <v>0.4</v>
      </c>
      <c r="D2113" s="11">
        <v>24</v>
      </c>
      <c r="E2113" s="11">
        <v>0.7</v>
      </c>
      <c r="F2113" s="11">
        <v>12</v>
      </c>
    </row>
    <row r="2114" spans="2:6" ht="15.75" hidden="1" customHeight="1" x14ac:dyDescent="0.25">
      <c r="B2114" s="11">
        <v>0.28000000000000003</v>
      </c>
      <c r="C2114" s="11">
        <v>0.45</v>
      </c>
      <c r="D2114" s="11">
        <v>12</v>
      </c>
      <c r="E2114" s="11">
        <v>0.55000000000000004</v>
      </c>
      <c r="F2114" s="11">
        <v>12.3</v>
      </c>
    </row>
    <row r="2115" spans="2:6" ht="15.75" hidden="1" customHeight="1" x14ac:dyDescent="0.25">
      <c r="B2115" s="11">
        <v>0.32</v>
      </c>
      <c r="C2115" s="11">
        <v>0.31</v>
      </c>
      <c r="D2115" s="11">
        <v>19</v>
      </c>
      <c r="E2115" s="11">
        <v>0.55000000000000004</v>
      </c>
      <c r="F2115" s="11">
        <v>10.4</v>
      </c>
    </row>
    <row r="2116" spans="2:6" ht="15.75" hidden="1" customHeight="1" x14ac:dyDescent="0.25">
      <c r="B2116" s="11">
        <v>0.71</v>
      </c>
      <c r="C2116" s="11">
        <v>0</v>
      </c>
      <c r="D2116" s="11">
        <v>31</v>
      </c>
      <c r="E2116" s="11">
        <v>0.57999999999999996</v>
      </c>
      <c r="F2116" s="11">
        <v>10</v>
      </c>
    </row>
    <row r="2117" spans="2:6" ht="15.75" hidden="1" customHeight="1" x14ac:dyDescent="0.25">
      <c r="B2117" s="11">
        <v>0.57999999999999996</v>
      </c>
      <c r="C2117" s="11">
        <v>0.16</v>
      </c>
      <c r="D2117" s="11">
        <v>7</v>
      </c>
      <c r="E2117" s="11">
        <v>0.57999999999999996</v>
      </c>
      <c r="F2117" s="11">
        <v>11.2</v>
      </c>
    </row>
    <row r="2118" spans="2:6" ht="15.75" hidden="1" customHeight="1" x14ac:dyDescent="0.25">
      <c r="B2118" s="11">
        <v>0.39</v>
      </c>
      <c r="C2118" s="11">
        <v>0.46</v>
      </c>
      <c r="D2118" s="11">
        <v>27</v>
      </c>
      <c r="E2118" s="11">
        <v>0.84</v>
      </c>
      <c r="F2118" s="11">
        <v>11.4</v>
      </c>
    </row>
    <row r="2119" spans="2:6" ht="15.75" hidden="1" customHeight="1" x14ac:dyDescent="0.25">
      <c r="B2119" s="11">
        <v>0.38</v>
      </c>
      <c r="C2119" s="11">
        <v>0.4</v>
      </c>
      <c r="D2119" s="11">
        <v>28</v>
      </c>
      <c r="E2119" s="11">
        <v>0.75</v>
      </c>
      <c r="F2119" s="11">
        <v>12.6</v>
      </c>
    </row>
    <row r="2120" spans="2:6" ht="15.75" hidden="1" customHeight="1" x14ac:dyDescent="0.25">
      <c r="B2120" s="11">
        <v>0.18</v>
      </c>
      <c r="C2120" s="11">
        <v>0.37</v>
      </c>
      <c r="D2120" s="11">
        <v>109</v>
      </c>
      <c r="E2120" s="11">
        <v>0.44</v>
      </c>
      <c r="F2120" s="11">
        <v>12.7</v>
      </c>
    </row>
    <row r="2121" spans="2:6" ht="15.75" hidden="1" customHeight="1" x14ac:dyDescent="0.25">
      <c r="B2121" s="11">
        <v>0.18</v>
      </c>
      <c r="C2121" s="11">
        <v>0.37</v>
      </c>
      <c r="D2121" s="11">
        <v>109</v>
      </c>
      <c r="E2121" s="11">
        <v>0.44</v>
      </c>
      <c r="F2121" s="11">
        <v>12.7</v>
      </c>
    </row>
    <row r="2122" spans="2:6" ht="15.75" hidden="1" customHeight="1" x14ac:dyDescent="0.25">
      <c r="B2122" s="11">
        <v>0.36</v>
      </c>
      <c r="C2122" s="11">
        <v>0.66</v>
      </c>
      <c r="D2122" s="11">
        <v>8</v>
      </c>
      <c r="E2122" s="11">
        <v>0.53</v>
      </c>
      <c r="F2122" s="11">
        <v>11.9</v>
      </c>
    </row>
    <row r="2123" spans="2:6" ht="15.75" hidden="1" customHeight="1" x14ac:dyDescent="0.25">
      <c r="B2123" s="11">
        <v>0.36</v>
      </c>
      <c r="C2123" s="11">
        <v>0.66</v>
      </c>
      <c r="D2123" s="11">
        <v>8</v>
      </c>
      <c r="E2123" s="11">
        <v>0.53</v>
      </c>
      <c r="F2123" s="11">
        <v>11.9</v>
      </c>
    </row>
    <row r="2124" spans="2:6" ht="15.75" hidden="1" customHeight="1" x14ac:dyDescent="0.25">
      <c r="B2124" s="11">
        <v>0.32</v>
      </c>
      <c r="C2124" s="11">
        <v>0.42</v>
      </c>
      <c r="D2124" s="11">
        <v>9</v>
      </c>
      <c r="E2124" s="11">
        <v>0.55000000000000004</v>
      </c>
      <c r="F2124" s="11">
        <v>12.3</v>
      </c>
    </row>
    <row r="2125" spans="2:6" ht="15.75" hidden="1" customHeight="1" x14ac:dyDescent="0.25">
      <c r="B2125" s="11">
        <v>0.57999999999999996</v>
      </c>
      <c r="C2125" s="11">
        <v>0.01</v>
      </c>
      <c r="D2125" s="11">
        <v>18</v>
      </c>
      <c r="E2125" s="11">
        <v>0.56000000000000005</v>
      </c>
      <c r="F2125" s="11">
        <v>10.5</v>
      </c>
    </row>
    <row r="2126" spans="2:6" ht="15.75" hidden="1" customHeight="1" x14ac:dyDescent="0.25">
      <c r="B2126" s="11">
        <v>0.83</v>
      </c>
      <c r="C2126" s="11">
        <v>0</v>
      </c>
      <c r="D2126" s="11">
        <v>43</v>
      </c>
      <c r="E2126" s="11">
        <v>0.6</v>
      </c>
      <c r="F2126" s="11">
        <v>10.4</v>
      </c>
    </row>
    <row r="2127" spans="2:6" ht="15.75" hidden="1" customHeight="1" x14ac:dyDescent="0.25">
      <c r="B2127" s="11">
        <v>0.31</v>
      </c>
      <c r="C2127" s="11">
        <v>0.32</v>
      </c>
      <c r="D2127" s="11">
        <v>36</v>
      </c>
      <c r="E2127" s="11">
        <v>0.56000000000000005</v>
      </c>
      <c r="F2127" s="11">
        <v>12.6</v>
      </c>
    </row>
    <row r="2128" spans="2:6" ht="15.75" hidden="1" customHeight="1" x14ac:dyDescent="0.25">
      <c r="B2128" s="11">
        <v>0.34</v>
      </c>
      <c r="C2128" s="11">
        <v>0.21</v>
      </c>
      <c r="D2128" s="11">
        <v>68</v>
      </c>
      <c r="E2128" s="11">
        <v>0.54</v>
      </c>
      <c r="F2128" s="11">
        <v>10.1</v>
      </c>
    </row>
    <row r="2129" spans="2:6" ht="15.75" hidden="1" customHeight="1" x14ac:dyDescent="0.25">
      <c r="B2129" s="11">
        <v>0.57999999999999996</v>
      </c>
      <c r="C2129" s="11">
        <v>0.01</v>
      </c>
      <c r="D2129" s="11">
        <v>18</v>
      </c>
      <c r="E2129" s="11">
        <v>0.56000000000000005</v>
      </c>
      <c r="F2129" s="11">
        <v>10.5</v>
      </c>
    </row>
    <row r="2130" spans="2:6" ht="15.75" hidden="1" customHeight="1" x14ac:dyDescent="0.25">
      <c r="B2130" s="11">
        <v>0.59</v>
      </c>
      <c r="C2130" s="11">
        <v>0</v>
      </c>
      <c r="D2130" s="11">
        <v>14</v>
      </c>
      <c r="E2130" s="11">
        <v>0.55000000000000004</v>
      </c>
      <c r="F2130" s="11">
        <v>11.5</v>
      </c>
    </row>
    <row r="2131" spans="2:6" ht="15.75" hidden="1" customHeight="1" x14ac:dyDescent="0.25">
      <c r="B2131" s="11">
        <v>0.55000000000000004</v>
      </c>
      <c r="C2131" s="11">
        <v>0.01</v>
      </c>
      <c r="D2131" s="11">
        <v>15</v>
      </c>
      <c r="E2131" s="11">
        <v>0.57999999999999996</v>
      </c>
      <c r="F2131" s="11">
        <v>11</v>
      </c>
    </row>
    <row r="2132" spans="2:6" ht="15.75" hidden="1" customHeight="1" x14ac:dyDescent="0.25">
      <c r="B2132" s="11">
        <v>0.56999999999999995</v>
      </c>
      <c r="C2132" s="11">
        <v>0.08</v>
      </c>
      <c r="D2132" s="11">
        <v>27</v>
      </c>
      <c r="E2132" s="11">
        <v>0.59</v>
      </c>
      <c r="F2132" s="11">
        <v>10.4</v>
      </c>
    </row>
    <row r="2133" spans="2:6" ht="15.75" hidden="1" customHeight="1" x14ac:dyDescent="0.25">
      <c r="B2133" s="11">
        <v>0.745</v>
      </c>
      <c r="C2133" s="11">
        <v>0.18</v>
      </c>
      <c r="D2133" s="11">
        <v>48</v>
      </c>
      <c r="E2133" s="11">
        <v>0.47</v>
      </c>
      <c r="F2133" s="11">
        <v>9.6999999999999993</v>
      </c>
    </row>
    <row r="2134" spans="2:6" ht="15.75" hidden="1" customHeight="1" x14ac:dyDescent="0.25">
      <c r="B2134" s="11">
        <v>0.37</v>
      </c>
      <c r="C2134" s="11">
        <v>0.34</v>
      </c>
      <c r="D2134" s="11">
        <v>17</v>
      </c>
      <c r="E2134" s="11">
        <v>0.65</v>
      </c>
      <c r="F2134" s="11">
        <v>10.6</v>
      </c>
    </row>
    <row r="2135" spans="2:6" ht="15.75" hidden="1" customHeight="1" x14ac:dyDescent="0.25">
      <c r="B2135" s="11">
        <v>0.31</v>
      </c>
      <c r="C2135" s="11">
        <v>0.34</v>
      </c>
      <c r="D2135" s="11">
        <v>35</v>
      </c>
      <c r="E2135" s="11">
        <v>0.59</v>
      </c>
      <c r="F2135" s="11">
        <v>12.5</v>
      </c>
    </row>
    <row r="2136" spans="2:6" ht="15.75" hidden="1" customHeight="1" x14ac:dyDescent="0.25">
      <c r="B2136" s="11">
        <v>0.41</v>
      </c>
      <c r="C2136" s="11">
        <v>0.41</v>
      </c>
      <c r="D2136" s="11">
        <v>42</v>
      </c>
      <c r="E2136" s="11">
        <v>0.77</v>
      </c>
      <c r="F2136" s="11">
        <v>12.6</v>
      </c>
    </row>
    <row r="2137" spans="2:6" ht="15.75" hidden="1" customHeight="1" x14ac:dyDescent="0.25">
      <c r="B2137" s="11">
        <v>0.5</v>
      </c>
      <c r="C2137" s="11">
        <v>0.21</v>
      </c>
      <c r="D2137" s="11">
        <v>39</v>
      </c>
      <c r="E2137" s="11">
        <v>0.83</v>
      </c>
      <c r="F2137" s="11">
        <v>11.1</v>
      </c>
    </row>
    <row r="2138" spans="2:6" ht="15.75" hidden="1" customHeight="1" x14ac:dyDescent="0.25">
      <c r="B2138" s="11">
        <v>0.49</v>
      </c>
      <c r="C2138" s="11">
        <v>0.19</v>
      </c>
      <c r="D2138" s="11">
        <v>26</v>
      </c>
      <c r="E2138" s="11">
        <v>0.64</v>
      </c>
      <c r="F2138" s="11">
        <v>9.8000000000000007</v>
      </c>
    </row>
    <row r="2139" spans="2:6" ht="15.75" hidden="1" customHeight="1" x14ac:dyDescent="0.25">
      <c r="B2139" s="11">
        <v>0.5</v>
      </c>
      <c r="C2139" s="11">
        <v>0.21</v>
      </c>
      <c r="D2139" s="11">
        <v>39</v>
      </c>
      <c r="E2139" s="11">
        <v>0.83</v>
      </c>
      <c r="F2139" s="11">
        <v>11.1</v>
      </c>
    </row>
    <row r="2140" spans="2:6" ht="15.75" hidden="1" customHeight="1" x14ac:dyDescent="0.25">
      <c r="B2140" s="11">
        <v>0.39</v>
      </c>
      <c r="C2140" s="11">
        <v>0.41</v>
      </c>
      <c r="D2140" s="11">
        <v>39</v>
      </c>
      <c r="E2140" s="11">
        <v>0.81</v>
      </c>
      <c r="F2140" s="11">
        <v>10.9</v>
      </c>
    </row>
    <row r="2141" spans="2:6" ht="15.75" hidden="1" customHeight="1" x14ac:dyDescent="0.25">
      <c r="B2141" s="11">
        <v>0.39</v>
      </c>
      <c r="C2141" s="11">
        <v>0.33</v>
      </c>
      <c r="D2141" s="11">
        <v>53</v>
      </c>
      <c r="E2141" s="11">
        <v>0.62</v>
      </c>
      <c r="F2141" s="11">
        <v>12.2</v>
      </c>
    </row>
    <row r="2142" spans="2:6" ht="15.75" hidden="1" customHeight="1" x14ac:dyDescent="0.25">
      <c r="B2142" s="11">
        <v>0.44</v>
      </c>
      <c r="C2142" s="11">
        <v>0</v>
      </c>
      <c r="D2142" s="11">
        <v>38</v>
      </c>
      <c r="E2142" s="11">
        <v>0.57999999999999996</v>
      </c>
      <c r="F2142" s="11">
        <v>11.4</v>
      </c>
    </row>
    <row r="2143" spans="2:6" ht="15.75" hidden="1" customHeight="1" x14ac:dyDescent="0.25">
      <c r="B2143" s="11">
        <v>0.78</v>
      </c>
      <c r="C2143" s="11">
        <v>0</v>
      </c>
      <c r="D2143" s="11">
        <v>45</v>
      </c>
      <c r="E2143" s="11">
        <v>0.62</v>
      </c>
      <c r="F2143" s="11">
        <v>10.7</v>
      </c>
    </row>
    <row r="2144" spans="2:6" ht="15.75" hidden="1" customHeight="1" x14ac:dyDescent="0.25">
      <c r="B2144" s="11">
        <v>0.49</v>
      </c>
      <c r="C2144" s="11">
        <v>0.36</v>
      </c>
      <c r="D2144" s="11">
        <v>14</v>
      </c>
      <c r="E2144" s="11">
        <v>0.78</v>
      </c>
      <c r="F2144" s="11">
        <v>10.9</v>
      </c>
    </row>
    <row r="2145" spans="2:6" ht="15.75" hidden="1" customHeight="1" x14ac:dyDescent="0.25">
      <c r="B2145" s="11">
        <v>0.5</v>
      </c>
      <c r="C2145" s="11">
        <v>0.36</v>
      </c>
      <c r="D2145" s="11">
        <v>17</v>
      </c>
      <c r="E2145" s="11">
        <v>0.77</v>
      </c>
      <c r="F2145" s="11">
        <v>10.8</v>
      </c>
    </row>
    <row r="2146" spans="2:6" ht="15.75" hidden="1" customHeight="1" x14ac:dyDescent="0.25">
      <c r="B2146" s="11">
        <v>0.33</v>
      </c>
      <c r="C2146" s="11">
        <v>0.42</v>
      </c>
      <c r="D2146" s="11">
        <v>20</v>
      </c>
      <c r="E2146" s="11">
        <v>0.77</v>
      </c>
      <c r="F2146" s="11">
        <v>12.7</v>
      </c>
    </row>
    <row r="2147" spans="2:6" ht="15.75" hidden="1" customHeight="1" x14ac:dyDescent="0.25">
      <c r="B2147" s="11">
        <v>0.64</v>
      </c>
      <c r="C2147" s="11">
        <v>0.27</v>
      </c>
      <c r="D2147" s="11">
        <v>77</v>
      </c>
      <c r="E2147" s="11">
        <v>0.62</v>
      </c>
      <c r="F2147" s="11">
        <v>9.1</v>
      </c>
    </row>
    <row r="2148" spans="2:6" ht="15.75" hidden="1" customHeight="1" x14ac:dyDescent="0.25">
      <c r="B2148" s="11">
        <v>0.64</v>
      </c>
      <c r="C2148" s="11">
        <v>0.27</v>
      </c>
      <c r="D2148" s="11">
        <v>77</v>
      </c>
      <c r="E2148" s="11">
        <v>0.62</v>
      </c>
      <c r="F2148" s="11">
        <v>9.1</v>
      </c>
    </row>
    <row r="2149" spans="2:6" ht="15.75" hidden="1" customHeight="1" x14ac:dyDescent="0.25">
      <c r="B2149" s="11">
        <v>0.48</v>
      </c>
      <c r="C2149" s="11">
        <v>0.53</v>
      </c>
      <c r="D2149" s="11">
        <v>10</v>
      </c>
      <c r="E2149" s="11">
        <v>0.59</v>
      </c>
      <c r="F2149" s="11">
        <v>12.1</v>
      </c>
    </row>
    <row r="2150" spans="2:6" ht="15.75" hidden="1" customHeight="1" x14ac:dyDescent="0.25">
      <c r="B2150" s="11">
        <v>0.53</v>
      </c>
      <c r="C2150" s="11">
        <v>0.56999999999999995</v>
      </c>
      <c r="D2150" s="11">
        <v>52</v>
      </c>
      <c r="E2150" s="11">
        <v>0.76</v>
      </c>
      <c r="F2150" s="11">
        <v>11.6</v>
      </c>
    </row>
    <row r="2151" spans="2:6" ht="15.75" hidden="1" customHeight="1" x14ac:dyDescent="0.25">
      <c r="B2151" s="11">
        <v>0.48</v>
      </c>
      <c r="C2151" s="11">
        <v>0.53</v>
      </c>
      <c r="D2151" s="11">
        <v>10</v>
      </c>
      <c r="E2151" s="11">
        <v>0.59</v>
      </c>
      <c r="F2151" s="11">
        <v>12.1</v>
      </c>
    </row>
    <row r="2152" spans="2:6" ht="15.75" hidden="1" customHeight="1" x14ac:dyDescent="0.25">
      <c r="B2152" s="11">
        <v>0.23</v>
      </c>
      <c r="C2152" s="11">
        <v>0.56999999999999995</v>
      </c>
      <c r="D2152" s="11">
        <v>8</v>
      </c>
      <c r="E2152" s="11">
        <v>0.7</v>
      </c>
      <c r="F2152" s="11">
        <v>9.9</v>
      </c>
    </row>
    <row r="2153" spans="2:6" ht="15.75" hidden="1" customHeight="1" x14ac:dyDescent="0.25">
      <c r="B2153" s="11">
        <v>0.4</v>
      </c>
      <c r="C2153" s="11">
        <v>0.5</v>
      </c>
      <c r="D2153" s="11">
        <v>16</v>
      </c>
      <c r="E2153" s="11">
        <v>0.69</v>
      </c>
      <c r="F2153" s="11">
        <v>12.5</v>
      </c>
    </row>
    <row r="2154" spans="2:6" ht="15.75" hidden="1" customHeight="1" x14ac:dyDescent="0.25">
      <c r="B2154" s="11">
        <v>0.38</v>
      </c>
      <c r="C2154" s="11">
        <v>0.44</v>
      </c>
      <c r="D2154" s="11">
        <v>15</v>
      </c>
      <c r="E2154" s="11">
        <v>0.64</v>
      </c>
      <c r="F2154" s="11">
        <v>11.4</v>
      </c>
    </row>
    <row r="2155" spans="2:6" ht="15.75" hidden="1" customHeight="1" x14ac:dyDescent="0.25">
      <c r="B2155" s="11">
        <v>0.28999999999999998</v>
      </c>
      <c r="C2155" s="11">
        <v>0.65</v>
      </c>
      <c r="D2155" s="11">
        <v>17</v>
      </c>
      <c r="E2155" s="11">
        <v>0.63</v>
      </c>
      <c r="F2155" s="11">
        <v>11.8</v>
      </c>
    </row>
    <row r="2156" spans="2:6" ht="15.75" hidden="1" customHeight="1" x14ac:dyDescent="0.25">
      <c r="B2156" s="11">
        <v>0.74</v>
      </c>
      <c r="C2156" s="11">
        <v>0.09</v>
      </c>
      <c r="D2156" s="11">
        <v>10</v>
      </c>
      <c r="E2156" s="11">
        <v>0.56999999999999995</v>
      </c>
      <c r="F2156" s="11">
        <v>11.8</v>
      </c>
    </row>
    <row r="2157" spans="2:6" ht="15.75" hidden="1" customHeight="1" x14ac:dyDescent="0.25">
      <c r="B2157" s="11">
        <v>0.61</v>
      </c>
      <c r="C2157" s="11">
        <v>0.18</v>
      </c>
      <c r="D2157" s="11">
        <v>20</v>
      </c>
      <c r="E2157" s="11">
        <v>0.6</v>
      </c>
      <c r="F2157" s="11">
        <v>10.199999999999999</v>
      </c>
    </row>
    <row r="2158" spans="2:6" ht="15.75" hidden="1" customHeight="1" x14ac:dyDescent="0.25">
      <c r="B2158" s="11">
        <v>0.52</v>
      </c>
      <c r="C2158" s="11">
        <v>0.08</v>
      </c>
      <c r="D2158" s="11">
        <v>26</v>
      </c>
      <c r="E2158" s="11">
        <v>0.72</v>
      </c>
      <c r="F2158" s="11">
        <v>12.5</v>
      </c>
    </row>
    <row r="2159" spans="2:6" ht="15.75" hidden="1" customHeight="1" x14ac:dyDescent="0.25">
      <c r="B2159" s="11">
        <v>0.31</v>
      </c>
      <c r="C2159" s="11">
        <v>0.53</v>
      </c>
      <c r="D2159" s="11">
        <v>10</v>
      </c>
      <c r="E2159" s="11">
        <v>0.83</v>
      </c>
      <c r="F2159" s="11">
        <v>10.9</v>
      </c>
    </row>
    <row r="2160" spans="2:6" ht="15.75" hidden="1" customHeight="1" x14ac:dyDescent="0.25">
      <c r="B2160" s="11">
        <v>0.31</v>
      </c>
      <c r="C2160" s="11">
        <v>0.53</v>
      </c>
      <c r="D2160" s="11">
        <v>10</v>
      </c>
      <c r="E2160" s="11">
        <v>0.83</v>
      </c>
      <c r="F2160" s="11">
        <v>10.9</v>
      </c>
    </row>
    <row r="2161" spans="2:6" ht="15.75" hidden="1" customHeight="1" x14ac:dyDescent="0.25">
      <c r="B2161" s="11">
        <v>0.33</v>
      </c>
      <c r="C2161" s="11">
        <v>0.45</v>
      </c>
      <c r="D2161" s="11">
        <v>37</v>
      </c>
      <c r="E2161" s="11">
        <v>0.89</v>
      </c>
      <c r="F2161" s="11">
        <v>11.1</v>
      </c>
    </row>
    <row r="2162" spans="2:6" ht="15.75" hidden="1" customHeight="1" x14ac:dyDescent="0.25">
      <c r="B2162" s="11">
        <v>0.35</v>
      </c>
      <c r="C2162" s="11">
        <v>0.26</v>
      </c>
      <c r="D2162" s="11">
        <v>75</v>
      </c>
      <c r="E2162" s="11">
        <v>0.57999999999999996</v>
      </c>
      <c r="F2162" s="11">
        <v>9.5</v>
      </c>
    </row>
    <row r="2163" spans="2:6" ht="15.75" hidden="1" customHeight="1" x14ac:dyDescent="0.25">
      <c r="B2163" s="11">
        <v>0.62</v>
      </c>
      <c r="C2163" s="11">
        <v>0.33</v>
      </c>
      <c r="D2163" s="11">
        <v>37</v>
      </c>
      <c r="E2163" s="11">
        <v>0.57999999999999996</v>
      </c>
      <c r="F2163" s="11">
        <v>10.7</v>
      </c>
    </row>
    <row r="2164" spans="2:6" ht="15.75" hidden="1" customHeight="1" x14ac:dyDescent="0.25">
      <c r="B2164" s="11">
        <v>0.25</v>
      </c>
      <c r="C2164" s="11">
        <v>0.34</v>
      </c>
      <c r="D2164" s="11">
        <v>67</v>
      </c>
      <c r="E2164" s="11">
        <v>0.86</v>
      </c>
      <c r="F2164" s="11">
        <v>10.199999999999999</v>
      </c>
    </row>
    <row r="2165" spans="2:6" ht="15.75" hidden="1" customHeight="1" x14ac:dyDescent="0.25">
      <c r="B2165" s="11">
        <v>0.32</v>
      </c>
      <c r="C2165" s="11">
        <v>0.56000000000000005</v>
      </c>
      <c r="D2165" s="11">
        <v>8</v>
      </c>
      <c r="E2165" s="11">
        <v>0.73</v>
      </c>
      <c r="F2165" s="11">
        <v>11.4</v>
      </c>
    </row>
    <row r="2166" spans="2:6" ht="15.75" hidden="1" customHeight="1" x14ac:dyDescent="0.25">
      <c r="B2166" s="11">
        <v>0.3</v>
      </c>
      <c r="C2166" s="11">
        <v>0.68</v>
      </c>
      <c r="D2166" s="11">
        <v>278</v>
      </c>
      <c r="E2166" s="11">
        <v>0.51</v>
      </c>
      <c r="F2166" s="11">
        <v>12.3</v>
      </c>
    </row>
    <row r="2167" spans="2:6" ht="15.75" hidden="1" customHeight="1" x14ac:dyDescent="0.25">
      <c r="B2167" s="11">
        <v>0.27</v>
      </c>
      <c r="C2167" s="11">
        <v>0.56000000000000005</v>
      </c>
      <c r="D2167" s="11">
        <v>8</v>
      </c>
      <c r="E2167" s="11">
        <v>0.51</v>
      </c>
      <c r="F2167" s="11">
        <v>11.8</v>
      </c>
    </row>
    <row r="2168" spans="2:6" ht="15.75" hidden="1" customHeight="1" x14ac:dyDescent="0.25">
      <c r="B2168" s="11">
        <v>0.3</v>
      </c>
      <c r="C2168" s="11">
        <v>0.68</v>
      </c>
      <c r="D2168" s="11">
        <v>289</v>
      </c>
      <c r="E2168" s="11">
        <v>0.51</v>
      </c>
      <c r="F2168" s="11">
        <v>12.3</v>
      </c>
    </row>
    <row r="2169" spans="2:6" ht="15.75" hidden="1" customHeight="1" x14ac:dyDescent="0.25">
      <c r="B2169" s="11">
        <v>0.38</v>
      </c>
      <c r="C2169" s="11">
        <v>0.3</v>
      </c>
      <c r="D2169" s="11">
        <v>70</v>
      </c>
      <c r="E2169" s="11">
        <v>0.59</v>
      </c>
      <c r="F2169" s="11">
        <v>9.5</v>
      </c>
    </row>
    <row r="2170" spans="2:6" ht="15.75" hidden="1" customHeight="1" x14ac:dyDescent="0.25">
      <c r="B2170" s="11">
        <v>0.42</v>
      </c>
      <c r="C2170" s="11">
        <v>0.45</v>
      </c>
      <c r="D2170" s="11">
        <v>59</v>
      </c>
      <c r="E2170" s="11">
        <v>0.77</v>
      </c>
      <c r="F2170" s="11">
        <v>12</v>
      </c>
    </row>
    <row r="2171" spans="2:6" ht="15.75" hidden="1" customHeight="1" x14ac:dyDescent="0.25">
      <c r="B2171" s="11">
        <v>0.38</v>
      </c>
      <c r="C2171" s="11">
        <v>0.3</v>
      </c>
      <c r="D2171" s="11">
        <v>70</v>
      </c>
      <c r="E2171" s="11">
        <v>0.59</v>
      </c>
      <c r="F2171" s="11">
        <v>9.5</v>
      </c>
    </row>
    <row r="2172" spans="2:6" ht="15.75" hidden="1" customHeight="1" x14ac:dyDescent="0.25">
      <c r="B2172" s="11">
        <v>0.34</v>
      </c>
      <c r="C2172" s="11">
        <v>0.4</v>
      </c>
      <c r="D2172" s="11">
        <v>9</v>
      </c>
      <c r="E2172" s="11">
        <v>0.66</v>
      </c>
      <c r="F2172" s="11">
        <v>11.6</v>
      </c>
    </row>
    <row r="2173" spans="2:6" ht="15.75" hidden="1" customHeight="1" x14ac:dyDescent="0.25">
      <c r="B2173" s="11">
        <v>0.19</v>
      </c>
      <c r="C2173" s="11">
        <v>0.42</v>
      </c>
      <c r="D2173" s="11">
        <v>30</v>
      </c>
      <c r="E2173" s="11">
        <v>0.69</v>
      </c>
      <c r="F2173" s="11">
        <v>11.2</v>
      </c>
    </row>
    <row r="2174" spans="2:6" ht="15.75" hidden="1" customHeight="1" x14ac:dyDescent="0.25">
      <c r="B2174" s="11">
        <v>0.41</v>
      </c>
      <c r="C2174" s="11">
        <v>0.54</v>
      </c>
      <c r="D2174" s="11">
        <v>41</v>
      </c>
      <c r="E2174" s="11">
        <v>0.76</v>
      </c>
      <c r="F2174" s="11">
        <v>9.9</v>
      </c>
    </row>
    <row r="2175" spans="2:6" ht="15.75" hidden="1" customHeight="1" x14ac:dyDescent="0.25">
      <c r="B2175" s="11">
        <v>0.41</v>
      </c>
      <c r="C2175" s="11">
        <v>0.54</v>
      </c>
      <c r="D2175" s="11">
        <v>41</v>
      </c>
      <c r="E2175" s="11">
        <v>0.76</v>
      </c>
      <c r="F2175" s="11">
        <v>9.9</v>
      </c>
    </row>
    <row r="2176" spans="2:6" ht="15.75" hidden="1" customHeight="1" x14ac:dyDescent="0.25">
      <c r="B2176" s="11">
        <v>0.26</v>
      </c>
      <c r="C2176" s="11">
        <v>0.54</v>
      </c>
      <c r="D2176" s="11">
        <v>74</v>
      </c>
      <c r="E2176" s="11">
        <v>0.63</v>
      </c>
      <c r="F2176" s="11">
        <v>11.8</v>
      </c>
    </row>
    <row r="2177" spans="2:6" ht="15.75" hidden="1" customHeight="1" x14ac:dyDescent="0.25">
      <c r="B2177" s="11">
        <v>0.34</v>
      </c>
      <c r="C2177" s="11">
        <v>0.42</v>
      </c>
      <c r="D2177" s="11">
        <v>19</v>
      </c>
      <c r="E2177" s="11">
        <v>0.6</v>
      </c>
      <c r="F2177" s="11">
        <v>11.4</v>
      </c>
    </row>
    <row r="2178" spans="2:6" ht="15.75" hidden="1" customHeight="1" x14ac:dyDescent="0.25">
      <c r="B2178" s="11">
        <v>0.54</v>
      </c>
      <c r="C2178" s="11">
        <v>0.09</v>
      </c>
      <c r="D2178" s="11">
        <v>16</v>
      </c>
      <c r="E2178" s="11">
        <v>0.59</v>
      </c>
      <c r="F2178" s="11">
        <v>11.5</v>
      </c>
    </row>
    <row r="2179" spans="2:6" ht="15.75" hidden="1" customHeight="1" x14ac:dyDescent="0.25">
      <c r="B2179" s="11">
        <v>0.31</v>
      </c>
      <c r="C2179" s="11">
        <v>0.36</v>
      </c>
      <c r="D2179" s="11">
        <v>31</v>
      </c>
      <c r="E2179" s="11">
        <v>0.86</v>
      </c>
      <c r="F2179" s="11">
        <v>12</v>
      </c>
    </row>
    <row r="2180" spans="2:6" ht="15.75" hidden="1" customHeight="1" x14ac:dyDescent="0.25">
      <c r="B2180" s="11">
        <v>0.72499999999999998</v>
      </c>
      <c r="C2180" s="11">
        <v>0.09</v>
      </c>
      <c r="D2180" s="11">
        <v>17</v>
      </c>
      <c r="E2180" s="11">
        <v>0.49</v>
      </c>
      <c r="F2180" s="11">
        <v>10.8</v>
      </c>
    </row>
    <row r="2181" spans="2:6" ht="15.75" hidden="1" customHeight="1" x14ac:dyDescent="0.25">
      <c r="B2181" s="11">
        <v>0.72499999999999998</v>
      </c>
      <c r="C2181" s="11">
        <v>0.09</v>
      </c>
      <c r="D2181" s="11">
        <v>17</v>
      </c>
      <c r="E2181" s="11">
        <v>0.49</v>
      </c>
      <c r="F2181" s="11">
        <v>10.8</v>
      </c>
    </row>
    <row r="2182" spans="2:6" ht="15.75" hidden="1" customHeight="1" x14ac:dyDescent="0.25">
      <c r="B2182" s="11">
        <v>0.31</v>
      </c>
      <c r="C2182" s="11">
        <v>0.45</v>
      </c>
      <c r="D2182" s="11">
        <v>16</v>
      </c>
      <c r="E2182" s="11">
        <v>0.81</v>
      </c>
      <c r="F2182" s="11">
        <v>12.5</v>
      </c>
    </row>
    <row r="2183" spans="2:6" ht="15.75" hidden="1" customHeight="1" x14ac:dyDescent="0.25">
      <c r="B2183" s="11">
        <v>0.34</v>
      </c>
      <c r="C2183" s="11">
        <v>0.42</v>
      </c>
      <c r="D2183" s="11">
        <v>36</v>
      </c>
      <c r="E2183" s="11">
        <v>0.78</v>
      </c>
      <c r="F2183" s="11">
        <v>12.4</v>
      </c>
    </row>
    <row r="2184" spans="2:6" ht="15.75" hidden="1" customHeight="1" x14ac:dyDescent="0.25">
      <c r="B2184" s="11">
        <v>0.49</v>
      </c>
      <c r="C2184" s="11">
        <v>0.27</v>
      </c>
      <c r="D2184" s="11">
        <v>25</v>
      </c>
      <c r="E2184" s="11">
        <v>0.63</v>
      </c>
      <c r="F2184" s="11">
        <v>12</v>
      </c>
    </row>
    <row r="2185" spans="2:6" ht="15.75" hidden="1" customHeight="1" x14ac:dyDescent="0.25">
      <c r="B2185" s="11">
        <v>0.48</v>
      </c>
      <c r="C2185" s="11">
        <v>0.09</v>
      </c>
      <c r="D2185" s="11">
        <v>30</v>
      </c>
      <c r="E2185" s="11">
        <v>0.54</v>
      </c>
      <c r="F2185" s="11">
        <v>11.2</v>
      </c>
    </row>
    <row r="2186" spans="2:6" ht="15.75" hidden="1" customHeight="1" x14ac:dyDescent="0.25">
      <c r="B2186" s="11">
        <v>0.49</v>
      </c>
      <c r="C2186" s="11">
        <v>0.27</v>
      </c>
      <c r="D2186" s="11">
        <v>25</v>
      </c>
      <c r="E2186" s="11">
        <v>0.63</v>
      </c>
      <c r="F2186" s="11">
        <v>12</v>
      </c>
    </row>
    <row r="2187" spans="2:6" ht="15.75" hidden="1" customHeight="1" x14ac:dyDescent="0.25">
      <c r="B2187" s="11">
        <v>0.48</v>
      </c>
      <c r="C2187" s="11">
        <v>0.34</v>
      </c>
      <c r="D2187" s="11">
        <v>25</v>
      </c>
      <c r="E2187" s="11">
        <v>0.66</v>
      </c>
      <c r="F2187" s="11">
        <v>12.4</v>
      </c>
    </row>
    <row r="2188" spans="2:6" ht="15.75" hidden="1" customHeight="1" x14ac:dyDescent="0.25">
      <c r="B2188" s="11">
        <v>0.23</v>
      </c>
      <c r="C2188" s="11">
        <v>0.42</v>
      </c>
      <c r="D2188" s="11">
        <v>17</v>
      </c>
      <c r="E2188" s="11">
        <v>0.54</v>
      </c>
      <c r="F2188" s="11">
        <v>12.3</v>
      </c>
    </row>
    <row r="2189" spans="2:6" ht="15.75" hidden="1" customHeight="1" x14ac:dyDescent="0.25">
      <c r="B2189" s="11">
        <v>0.3</v>
      </c>
      <c r="C2189" s="11">
        <v>0.41</v>
      </c>
      <c r="D2189" s="11">
        <v>24</v>
      </c>
      <c r="E2189" s="11">
        <v>0.85</v>
      </c>
      <c r="F2189" s="11">
        <v>11.7</v>
      </c>
    </row>
    <row r="2190" spans="2:6" ht="15.75" hidden="1" customHeight="1" x14ac:dyDescent="0.25">
      <c r="B2190" s="11">
        <v>0.47</v>
      </c>
      <c r="C2190" s="11">
        <v>0.43</v>
      </c>
      <c r="D2190" s="11">
        <v>66</v>
      </c>
      <c r="E2190" s="11">
        <v>0.76</v>
      </c>
      <c r="F2190" s="11">
        <v>10.8</v>
      </c>
    </row>
    <row r="2191" spans="2:6" ht="15.75" hidden="1" customHeight="1" x14ac:dyDescent="0.25">
      <c r="B2191" s="11">
        <v>0.53</v>
      </c>
      <c r="C2191" s="11">
        <v>0</v>
      </c>
      <c r="D2191" s="11">
        <v>14</v>
      </c>
      <c r="E2191" s="11">
        <v>0.64</v>
      </c>
      <c r="F2191" s="11">
        <v>10</v>
      </c>
    </row>
    <row r="2192" spans="2:6" ht="15.75" hidden="1" customHeight="1" x14ac:dyDescent="0.25">
      <c r="B2192" s="11">
        <v>0.42</v>
      </c>
      <c r="C2192" s="11">
        <v>0.27</v>
      </c>
      <c r="D2192" s="11">
        <v>55</v>
      </c>
      <c r="E2192" s="11">
        <v>0.64</v>
      </c>
      <c r="F2192" s="11">
        <v>12.3</v>
      </c>
    </row>
    <row r="2193" spans="2:6" ht="15.75" hidden="1" customHeight="1" x14ac:dyDescent="0.25">
      <c r="B2193" s="11">
        <v>0.33</v>
      </c>
      <c r="C2193" s="11">
        <v>0.41</v>
      </c>
      <c r="D2193" s="11">
        <v>35</v>
      </c>
      <c r="E2193" s="11">
        <v>0.71</v>
      </c>
      <c r="F2193" s="11">
        <v>11</v>
      </c>
    </row>
    <row r="2194" spans="2:6" ht="15.75" hidden="1" customHeight="1" x14ac:dyDescent="0.25">
      <c r="B2194" s="11">
        <v>0.24</v>
      </c>
      <c r="C2194" s="11">
        <v>0.39</v>
      </c>
      <c r="D2194" s="11">
        <v>10</v>
      </c>
      <c r="E2194" s="11">
        <v>0.59</v>
      </c>
      <c r="F2194" s="11">
        <v>9.5</v>
      </c>
    </row>
    <row r="2195" spans="2:6" ht="15.75" hidden="1" customHeight="1" x14ac:dyDescent="0.25">
      <c r="B2195" s="11">
        <v>0.4</v>
      </c>
      <c r="C2195" s="11">
        <v>0.5</v>
      </c>
      <c r="D2195" s="11">
        <v>80</v>
      </c>
      <c r="E2195" s="11">
        <v>0.66</v>
      </c>
      <c r="F2195" s="11">
        <v>13.6</v>
      </c>
    </row>
    <row r="2196" spans="2:6" ht="15.75" hidden="1" customHeight="1" x14ac:dyDescent="0.25">
      <c r="B2196" s="11">
        <v>0.69</v>
      </c>
      <c r="C2196" s="11">
        <v>7.0000000000000007E-2</v>
      </c>
      <c r="D2196" s="11">
        <v>21</v>
      </c>
      <c r="E2196" s="11">
        <v>0.6</v>
      </c>
      <c r="F2196" s="11">
        <v>11.3</v>
      </c>
    </row>
    <row r="2197" spans="2:6" ht="15.75" hidden="1" customHeight="1" x14ac:dyDescent="0.25">
      <c r="B2197" s="11">
        <v>0.69</v>
      </c>
      <c r="C2197" s="11">
        <v>7.0000000000000007E-2</v>
      </c>
      <c r="D2197" s="11">
        <v>21</v>
      </c>
      <c r="E2197" s="11">
        <v>0.6</v>
      </c>
      <c r="F2197" s="11">
        <v>11.3</v>
      </c>
    </row>
    <row r="2198" spans="2:6" ht="15.75" hidden="1" customHeight="1" x14ac:dyDescent="0.25">
      <c r="B2198" s="11">
        <v>0.69</v>
      </c>
      <c r="C2198" s="11">
        <v>7.0000000000000007E-2</v>
      </c>
      <c r="D2198" s="11">
        <v>21</v>
      </c>
      <c r="E2198" s="11">
        <v>0.6</v>
      </c>
      <c r="F2198" s="11">
        <v>11.3</v>
      </c>
    </row>
    <row r="2199" spans="2:6" ht="15.75" hidden="1" customHeight="1" x14ac:dyDescent="0.25">
      <c r="B2199" s="11">
        <v>0.39</v>
      </c>
      <c r="C2199" s="11">
        <v>0.12</v>
      </c>
      <c r="D2199" s="11">
        <v>24</v>
      </c>
      <c r="E2199" s="11">
        <v>0.53</v>
      </c>
      <c r="F2199" s="11">
        <v>13.3</v>
      </c>
    </row>
    <row r="2200" spans="2:6" ht="15.75" hidden="1" customHeight="1" x14ac:dyDescent="0.25">
      <c r="B2200" s="11">
        <v>0.54</v>
      </c>
      <c r="C2200" s="11">
        <v>0.34</v>
      </c>
      <c r="D2200" s="11">
        <v>17</v>
      </c>
      <c r="E2200" s="11">
        <v>0.72</v>
      </c>
      <c r="F2200" s="11">
        <v>13.1</v>
      </c>
    </row>
    <row r="2201" spans="2:6" ht="15.75" hidden="1" customHeight="1" x14ac:dyDescent="0.25">
      <c r="B2201" s="11">
        <v>0.5</v>
      </c>
      <c r="C2201" s="11">
        <v>0</v>
      </c>
      <c r="D2201" s="11">
        <v>28</v>
      </c>
      <c r="E2201" s="11">
        <v>0.55000000000000004</v>
      </c>
      <c r="F2201" s="11">
        <v>12.3</v>
      </c>
    </row>
    <row r="2202" spans="2:6" ht="15.75" hidden="1" customHeight="1" x14ac:dyDescent="0.25">
      <c r="B2202" s="11">
        <v>0.47</v>
      </c>
      <c r="C2202" s="11">
        <v>0</v>
      </c>
      <c r="D2202" s="11">
        <v>33</v>
      </c>
      <c r="E2202" s="11">
        <v>0.48</v>
      </c>
      <c r="F2202" s="11">
        <v>12.3</v>
      </c>
    </row>
    <row r="2203" spans="2:6" ht="15.75" hidden="1" customHeight="1" x14ac:dyDescent="0.25">
      <c r="B2203" s="11">
        <v>0.4</v>
      </c>
      <c r="C2203" s="11">
        <v>0.37</v>
      </c>
      <c r="D2203" s="11">
        <v>29</v>
      </c>
      <c r="E2203" s="11">
        <v>0.65</v>
      </c>
      <c r="F2203" s="11">
        <v>11.2</v>
      </c>
    </row>
    <row r="2204" spans="2:6" ht="15.75" hidden="1" customHeight="1" x14ac:dyDescent="0.25">
      <c r="B2204" s="11">
        <v>0.24</v>
      </c>
      <c r="C2204" s="11">
        <v>0.35</v>
      </c>
      <c r="D2204" s="11">
        <v>27</v>
      </c>
      <c r="E2204" s="11">
        <v>0.59</v>
      </c>
      <c r="F2204" s="11">
        <v>11.3</v>
      </c>
    </row>
    <row r="2205" spans="2:6" ht="15.75" hidden="1" customHeight="1" x14ac:dyDescent="0.25">
      <c r="B2205" s="11">
        <v>0.28999999999999998</v>
      </c>
      <c r="C2205" s="11">
        <v>0.26</v>
      </c>
      <c r="D2205" s="11">
        <v>11</v>
      </c>
      <c r="E2205" s="11">
        <v>0.54</v>
      </c>
      <c r="F2205" s="11">
        <v>13.5</v>
      </c>
    </row>
    <row r="2206" spans="2:6" ht="15.75" hidden="1" customHeight="1" x14ac:dyDescent="0.25">
      <c r="B2206" s="11">
        <v>0.76</v>
      </c>
      <c r="C2206" s="11">
        <v>0</v>
      </c>
      <c r="D2206" s="11">
        <v>52</v>
      </c>
      <c r="E2206" s="11">
        <v>0.6</v>
      </c>
      <c r="F2206" s="11">
        <v>11.5</v>
      </c>
    </row>
    <row r="2207" spans="2:6" ht="15.75" hidden="1" customHeight="1" x14ac:dyDescent="0.25">
      <c r="B2207" s="11">
        <v>0.43</v>
      </c>
      <c r="C2207" s="11">
        <v>0.35</v>
      </c>
      <c r="D2207" s="11">
        <v>70</v>
      </c>
      <c r="E2207" s="11">
        <v>0.69</v>
      </c>
      <c r="F2207" s="11">
        <v>10.5</v>
      </c>
    </row>
    <row r="2208" spans="2:6" ht="15.75" hidden="1" customHeight="1" x14ac:dyDescent="0.25">
      <c r="B2208" s="11">
        <v>0.6</v>
      </c>
      <c r="C2208" s="11">
        <v>0</v>
      </c>
      <c r="D2208" s="11">
        <v>10</v>
      </c>
      <c r="E2208" s="11">
        <v>0.63</v>
      </c>
      <c r="F2208" s="11">
        <v>10.4</v>
      </c>
    </row>
    <row r="2209" spans="2:6" ht="15.75" hidden="1" customHeight="1" x14ac:dyDescent="0.25">
      <c r="B2209" s="11">
        <v>0.36</v>
      </c>
      <c r="C2209" s="11">
        <v>0.34</v>
      </c>
      <c r="D2209" s="11">
        <v>38</v>
      </c>
      <c r="E2209" s="11">
        <v>0.88</v>
      </c>
      <c r="F2209" s="11">
        <v>13.6</v>
      </c>
    </row>
    <row r="2210" spans="2:6" ht="15.75" hidden="1" customHeight="1" x14ac:dyDescent="0.25">
      <c r="B2210" s="11">
        <v>0.48</v>
      </c>
      <c r="C2210" s="11">
        <v>7.0000000000000007E-2</v>
      </c>
      <c r="D2210" s="11">
        <v>18</v>
      </c>
      <c r="E2210" s="11">
        <v>0.68</v>
      </c>
      <c r="F2210" s="11">
        <v>11.2</v>
      </c>
    </row>
    <row r="2211" spans="2:6" ht="15.75" hidden="1" customHeight="1" x14ac:dyDescent="0.25">
      <c r="B2211" s="11">
        <v>0.28000000000000003</v>
      </c>
      <c r="C2211" s="11">
        <v>0.35</v>
      </c>
      <c r="D2211" s="11">
        <v>15</v>
      </c>
      <c r="E2211" s="11">
        <v>0.74</v>
      </c>
      <c r="F2211" s="11">
        <v>11.8</v>
      </c>
    </row>
    <row r="2212" spans="2:6" ht="15.75" hidden="1" customHeight="1" x14ac:dyDescent="0.25">
      <c r="B2212" s="11">
        <v>0.25</v>
      </c>
      <c r="C2212" s="11">
        <v>0.43</v>
      </c>
      <c r="D2212" s="11">
        <v>50</v>
      </c>
      <c r="E2212" s="11">
        <v>0.6</v>
      </c>
      <c r="F2212" s="11">
        <v>11.9</v>
      </c>
    </row>
    <row r="2213" spans="2:6" ht="15.75" hidden="1" customHeight="1" x14ac:dyDescent="0.25">
      <c r="B2213" s="11">
        <v>0.52</v>
      </c>
      <c r="C2213" s="11">
        <v>0.45</v>
      </c>
      <c r="D2213" s="11">
        <v>13</v>
      </c>
      <c r="E2213" s="11">
        <v>0.76</v>
      </c>
      <c r="F2213" s="11">
        <v>11.4</v>
      </c>
    </row>
    <row r="2214" spans="2:6" ht="15.75" hidden="1" customHeight="1" x14ac:dyDescent="0.25">
      <c r="B2214" s="11">
        <v>0.52</v>
      </c>
      <c r="C2214" s="11">
        <v>0.45</v>
      </c>
      <c r="D2214" s="11">
        <v>13</v>
      </c>
      <c r="E2214" s="11">
        <v>0.76</v>
      </c>
      <c r="F2214" s="11">
        <v>11.4</v>
      </c>
    </row>
    <row r="2215" spans="2:6" ht="15.75" hidden="1" customHeight="1" x14ac:dyDescent="0.25">
      <c r="B2215" s="11">
        <v>0.51</v>
      </c>
      <c r="C2215" s="11">
        <v>0.24</v>
      </c>
      <c r="D2215" s="11">
        <v>86</v>
      </c>
      <c r="E2215" s="11">
        <v>0.64</v>
      </c>
      <c r="F2215" s="11">
        <v>9.5</v>
      </c>
    </row>
    <row r="2216" spans="2:6" ht="15.75" hidden="1" customHeight="1" x14ac:dyDescent="0.25">
      <c r="B2216" s="11">
        <v>0.4</v>
      </c>
      <c r="C2216" s="11">
        <v>0.3</v>
      </c>
      <c r="D2216" s="11">
        <v>79</v>
      </c>
      <c r="E2216" s="11">
        <v>0.65</v>
      </c>
      <c r="F2216" s="11">
        <v>9.5</v>
      </c>
    </row>
    <row r="2217" spans="2:6" ht="15.75" hidden="1" customHeight="1" x14ac:dyDescent="0.25">
      <c r="B2217" s="11">
        <v>0.38</v>
      </c>
      <c r="C2217" s="11">
        <v>0.32</v>
      </c>
      <c r="D2217" s="11">
        <v>71</v>
      </c>
      <c r="E2217" s="11">
        <v>0.85</v>
      </c>
      <c r="F2217" s="11">
        <v>11</v>
      </c>
    </row>
    <row r="2218" spans="2:6" ht="15.75" hidden="1" customHeight="1" x14ac:dyDescent="0.25">
      <c r="B2218" s="11">
        <v>0.45</v>
      </c>
      <c r="C2218" s="11">
        <v>0.11</v>
      </c>
      <c r="D2218" s="11">
        <v>12</v>
      </c>
      <c r="E2218" s="11">
        <v>0.65</v>
      </c>
      <c r="F2218" s="11">
        <v>11.4</v>
      </c>
    </row>
    <row r="2219" spans="2:6" ht="15.75" hidden="1" customHeight="1" x14ac:dyDescent="0.25">
      <c r="B2219" s="11">
        <v>0.22</v>
      </c>
      <c r="C2219" s="11">
        <v>0.3</v>
      </c>
      <c r="D2219" s="11">
        <v>20</v>
      </c>
      <c r="E2219" s="11">
        <v>0.82</v>
      </c>
      <c r="F2219" s="11">
        <v>10</v>
      </c>
    </row>
    <row r="2220" spans="2:6" ht="15.75" hidden="1" customHeight="1" x14ac:dyDescent="0.25">
      <c r="B2220" s="11">
        <v>0.2</v>
      </c>
      <c r="C2220" s="11">
        <v>0.43</v>
      </c>
      <c r="D2220" s="11">
        <v>51</v>
      </c>
      <c r="E2220" s="11">
        <v>0.81</v>
      </c>
      <c r="F2220" s="11">
        <v>10.4</v>
      </c>
    </row>
    <row r="2221" spans="2:6" ht="15.75" hidden="1" customHeight="1" x14ac:dyDescent="0.25">
      <c r="B2221" s="11">
        <v>0.5</v>
      </c>
      <c r="C2221" s="11">
        <v>0.12</v>
      </c>
      <c r="D2221" s="11">
        <v>21</v>
      </c>
      <c r="E2221" s="11">
        <v>0.87</v>
      </c>
      <c r="F2221" s="11">
        <v>9.8000000000000007</v>
      </c>
    </row>
    <row r="2222" spans="2:6" ht="15.75" hidden="1" customHeight="1" x14ac:dyDescent="0.25">
      <c r="B2222" s="11">
        <v>0.41</v>
      </c>
      <c r="C2222" s="11">
        <v>0.45</v>
      </c>
      <c r="D2222" s="11">
        <v>14</v>
      </c>
      <c r="E2222" s="11">
        <v>0.49</v>
      </c>
      <c r="F2222" s="11">
        <v>11.8</v>
      </c>
    </row>
    <row r="2223" spans="2:6" ht="15.75" hidden="1" customHeight="1" x14ac:dyDescent="0.25">
      <c r="B2223" s="11">
        <v>0.39</v>
      </c>
      <c r="C2223" s="11">
        <v>0.42</v>
      </c>
      <c r="D2223" s="11">
        <v>21</v>
      </c>
      <c r="E2223" s="11">
        <v>0.66</v>
      </c>
      <c r="F2223" s="11">
        <v>11.6</v>
      </c>
    </row>
    <row r="2224" spans="2:6" ht="15.75" hidden="1" customHeight="1" x14ac:dyDescent="0.25">
      <c r="B2224" s="11">
        <v>0.35</v>
      </c>
      <c r="C2224" s="11">
        <v>0.47</v>
      </c>
      <c r="D2224" s="11">
        <v>11</v>
      </c>
      <c r="E2224" s="11">
        <v>0.52</v>
      </c>
      <c r="F2224" s="11">
        <v>12</v>
      </c>
    </row>
    <row r="2225" spans="2:6" ht="15.75" hidden="1" customHeight="1" x14ac:dyDescent="0.25">
      <c r="B2225" s="11">
        <v>0.33</v>
      </c>
      <c r="C2225" s="11">
        <v>0.32</v>
      </c>
      <c r="D2225" s="11">
        <v>12</v>
      </c>
      <c r="E2225" s="11">
        <v>0.76</v>
      </c>
      <c r="F2225" s="11">
        <v>12.8</v>
      </c>
    </row>
    <row r="2226" spans="2:6" ht="15.75" hidden="1" customHeight="1" x14ac:dyDescent="0.25">
      <c r="B2226" s="11">
        <v>0.57999999999999996</v>
      </c>
      <c r="C2226" s="11">
        <v>0.23</v>
      </c>
      <c r="D2226" s="11">
        <v>70</v>
      </c>
      <c r="E2226" s="11">
        <v>0.65</v>
      </c>
      <c r="F2226" s="11">
        <v>12.5</v>
      </c>
    </row>
    <row r="2227" spans="2:6" ht="15.75" hidden="1" customHeight="1" x14ac:dyDescent="0.25">
      <c r="B2227" s="11">
        <v>0.42</v>
      </c>
      <c r="C2227" s="11">
        <v>0.35</v>
      </c>
      <c r="D2227" s="11">
        <v>38</v>
      </c>
      <c r="E2227" s="11">
        <v>0.66</v>
      </c>
      <c r="F2227" s="11">
        <v>11.1</v>
      </c>
    </row>
    <row r="2228" spans="2:6" ht="15.75" hidden="1" customHeight="1" x14ac:dyDescent="0.25">
      <c r="B2228" s="11">
        <v>0.57999999999999996</v>
      </c>
      <c r="C2228" s="11">
        <v>0</v>
      </c>
      <c r="D2228" s="11">
        <v>63</v>
      </c>
      <c r="E2228" s="11">
        <v>0.68</v>
      </c>
      <c r="F2228" s="11">
        <v>11.4</v>
      </c>
    </row>
    <row r="2229" spans="2:6" ht="15.75" hidden="1" customHeight="1" x14ac:dyDescent="0.25">
      <c r="B2229" s="11">
        <v>0.18</v>
      </c>
      <c r="C2229" s="11">
        <v>0.51</v>
      </c>
      <c r="D2229" s="11">
        <v>88</v>
      </c>
      <c r="E2229" s="11">
        <v>0.76</v>
      </c>
      <c r="F2229" s="11">
        <v>11.8</v>
      </c>
    </row>
    <row r="2230" spans="2:6" ht="15.75" hidden="1" customHeight="1" x14ac:dyDescent="0.25">
      <c r="B2230" s="11">
        <v>0.51</v>
      </c>
      <c r="C2230" s="11">
        <v>0.18</v>
      </c>
      <c r="D2230" s="11">
        <v>101</v>
      </c>
      <c r="E2230" s="11">
        <v>0.87</v>
      </c>
      <c r="F2230" s="11">
        <v>12.9</v>
      </c>
    </row>
    <row r="2231" spans="2:6" ht="15.75" hidden="1" customHeight="1" x14ac:dyDescent="0.25">
      <c r="B2231" s="11">
        <v>0.41</v>
      </c>
      <c r="C2231" s="11">
        <v>0.43</v>
      </c>
      <c r="D2231" s="11">
        <v>54</v>
      </c>
      <c r="E2231" s="11">
        <v>1.1599999999999999</v>
      </c>
      <c r="F2231" s="11">
        <v>10.6</v>
      </c>
    </row>
    <row r="2232" spans="2:6" ht="15.75" hidden="1" customHeight="1" x14ac:dyDescent="0.25">
      <c r="B2232" s="11">
        <v>0.36</v>
      </c>
      <c r="C2232" s="11">
        <v>0.56999999999999995</v>
      </c>
      <c r="D2232" s="11">
        <v>20</v>
      </c>
      <c r="E2232" s="11">
        <v>0.72</v>
      </c>
      <c r="F2232" s="11">
        <v>11.1</v>
      </c>
    </row>
    <row r="2233" spans="2:6" ht="15.75" hidden="1" customHeight="1" x14ac:dyDescent="0.25">
      <c r="B2233" s="11">
        <v>0.45</v>
      </c>
      <c r="C2233" s="11">
        <v>0.43</v>
      </c>
      <c r="D2233" s="11">
        <v>21</v>
      </c>
      <c r="E2233" s="11">
        <v>0.75</v>
      </c>
      <c r="F2233" s="11">
        <v>10.199999999999999</v>
      </c>
    </row>
    <row r="2234" spans="2:6" ht="15.75" hidden="1" customHeight="1" x14ac:dyDescent="0.25">
      <c r="B2234" s="11">
        <v>0.32</v>
      </c>
      <c r="C2234" s="11">
        <v>0.42</v>
      </c>
      <c r="D2234" s="11">
        <v>19</v>
      </c>
      <c r="E2234" s="11">
        <v>0.71</v>
      </c>
      <c r="F2234" s="11">
        <v>11.8</v>
      </c>
    </row>
    <row r="2235" spans="2:6" ht="15.75" hidden="1" customHeight="1" x14ac:dyDescent="0.25">
      <c r="B2235" s="11">
        <v>0.33</v>
      </c>
      <c r="C2235" s="11">
        <v>0.39</v>
      </c>
      <c r="D2235" s="11">
        <v>48</v>
      </c>
      <c r="E2235" s="11">
        <v>0.88</v>
      </c>
      <c r="F2235" s="11">
        <v>12.4</v>
      </c>
    </row>
    <row r="2236" spans="2:6" ht="15.75" hidden="1" customHeight="1" x14ac:dyDescent="0.25">
      <c r="B2236" s="11">
        <v>0.34</v>
      </c>
      <c r="C2236" s="11">
        <v>0.27</v>
      </c>
      <c r="D2236" s="11">
        <v>44</v>
      </c>
      <c r="E2236" s="11">
        <v>0.56000000000000005</v>
      </c>
      <c r="F2236" s="11">
        <v>12</v>
      </c>
    </row>
    <row r="2237" spans="2:6" ht="15.75" hidden="1" customHeight="1" x14ac:dyDescent="0.25">
      <c r="B2237" s="11">
        <v>0.5</v>
      </c>
      <c r="C2237" s="11">
        <v>0.28999999999999998</v>
      </c>
      <c r="D2237" s="11">
        <v>14</v>
      </c>
      <c r="E2237" s="11">
        <v>0.62</v>
      </c>
      <c r="F2237" s="11">
        <v>11.5</v>
      </c>
    </row>
    <row r="2238" spans="2:6" ht="15.75" hidden="1" customHeight="1" x14ac:dyDescent="0.25">
      <c r="B2238" s="11">
        <v>0.36</v>
      </c>
      <c r="C2238" s="11">
        <v>0.34</v>
      </c>
      <c r="D2238" s="11">
        <v>12</v>
      </c>
      <c r="E2238" s="11">
        <v>0.67</v>
      </c>
      <c r="F2238" s="11">
        <v>10.5</v>
      </c>
    </row>
    <row r="2239" spans="2:6" ht="15.75" hidden="1" customHeight="1" x14ac:dyDescent="0.25">
      <c r="B2239" s="11">
        <v>0.59</v>
      </c>
      <c r="C2239" s="11">
        <v>0</v>
      </c>
      <c r="D2239" s="11">
        <v>44</v>
      </c>
      <c r="E2239" s="11">
        <v>0.68</v>
      </c>
      <c r="F2239" s="11">
        <v>10.8</v>
      </c>
    </row>
    <row r="2240" spans="2:6" ht="15.75" hidden="1" customHeight="1" x14ac:dyDescent="0.25">
      <c r="B2240" s="11">
        <v>0.42</v>
      </c>
      <c r="C2240" s="11">
        <v>0.46</v>
      </c>
      <c r="D2240" s="11">
        <v>16</v>
      </c>
      <c r="E2240" s="11">
        <v>0.74</v>
      </c>
      <c r="F2240" s="11">
        <v>12.3</v>
      </c>
    </row>
    <row r="2241" spans="2:6" ht="15.75" hidden="1" customHeight="1" x14ac:dyDescent="0.25">
      <c r="B2241" s="11">
        <v>0.36</v>
      </c>
      <c r="C2241" s="11">
        <v>0.31</v>
      </c>
      <c r="D2241" s="11">
        <v>65</v>
      </c>
      <c r="E2241" s="11">
        <v>0.62</v>
      </c>
      <c r="F2241" s="11">
        <v>9.5</v>
      </c>
    </row>
    <row r="2242" spans="2:6" ht="15.75" hidden="1" customHeight="1" x14ac:dyDescent="0.25">
      <c r="B2242" s="11">
        <v>0.36</v>
      </c>
      <c r="C2242" s="11">
        <v>0.31</v>
      </c>
      <c r="D2242" s="11">
        <v>65</v>
      </c>
      <c r="E2242" s="11">
        <v>0.62</v>
      </c>
      <c r="F2242" s="11">
        <v>9.5</v>
      </c>
    </row>
    <row r="2243" spans="2:6" ht="15.75" hidden="1" customHeight="1" x14ac:dyDescent="0.25">
      <c r="B2243" s="11">
        <v>0.61</v>
      </c>
      <c r="C2243" s="11">
        <v>0</v>
      </c>
      <c r="D2243" s="11">
        <v>59</v>
      </c>
      <c r="E2243" s="11">
        <v>0.7</v>
      </c>
      <c r="F2243" s="11">
        <v>11.5</v>
      </c>
    </row>
    <row r="2244" spans="2:6" ht="15.75" hidden="1" customHeight="1" x14ac:dyDescent="0.25">
      <c r="B2244" s="11">
        <v>0.66</v>
      </c>
      <c r="C2244" s="11">
        <v>0</v>
      </c>
      <c r="D2244" s="11">
        <v>11</v>
      </c>
      <c r="E2244" s="11">
        <v>0.66</v>
      </c>
      <c r="F2244" s="11">
        <v>12.7</v>
      </c>
    </row>
    <row r="2245" spans="2:6" ht="15.75" hidden="1" customHeight="1" x14ac:dyDescent="0.25">
      <c r="B2245" s="11">
        <v>0.35</v>
      </c>
      <c r="C2245" s="11">
        <v>0.33</v>
      </c>
      <c r="D2245" s="11">
        <v>47</v>
      </c>
      <c r="E2245" s="11">
        <v>0.81</v>
      </c>
      <c r="F2245" s="11">
        <v>11</v>
      </c>
    </row>
    <row r="2246" spans="2:6" ht="15.75" hidden="1" customHeight="1" x14ac:dyDescent="0.25">
      <c r="B2246" s="11">
        <v>0.35</v>
      </c>
      <c r="C2246" s="11">
        <v>0.33</v>
      </c>
      <c r="D2246" s="11">
        <v>47</v>
      </c>
      <c r="E2246" s="11">
        <v>0.81</v>
      </c>
      <c r="F2246" s="11">
        <v>11</v>
      </c>
    </row>
    <row r="2247" spans="2:6" ht="15.75" hidden="1" customHeight="1" x14ac:dyDescent="0.25">
      <c r="B2247" s="11">
        <v>0.4</v>
      </c>
      <c r="C2247" s="11">
        <v>0.4</v>
      </c>
      <c r="D2247" s="11">
        <v>54</v>
      </c>
      <c r="E2247" s="11">
        <v>0.86</v>
      </c>
      <c r="F2247" s="11">
        <v>10.5</v>
      </c>
    </row>
    <row r="2248" spans="2:6" ht="15.75" hidden="1" customHeight="1" x14ac:dyDescent="0.25">
      <c r="B2248" s="11">
        <v>0.43</v>
      </c>
      <c r="C2248" s="11">
        <v>0.3</v>
      </c>
      <c r="D2248" s="11">
        <v>39</v>
      </c>
      <c r="E2248" s="11">
        <v>0.46</v>
      </c>
      <c r="F2248" s="11">
        <v>11.9</v>
      </c>
    </row>
    <row r="2249" spans="2:6" ht="15.75" hidden="1" customHeight="1" x14ac:dyDescent="0.25">
      <c r="B2249" s="11">
        <v>0.43</v>
      </c>
      <c r="C2249" s="11">
        <v>0.3</v>
      </c>
      <c r="D2249" s="11">
        <v>39</v>
      </c>
      <c r="E2249" s="11">
        <v>0.46</v>
      </c>
      <c r="F2249" s="11">
        <v>11.9</v>
      </c>
    </row>
    <row r="2250" spans="2:6" ht="15.75" hidden="1" customHeight="1" x14ac:dyDescent="0.25">
      <c r="B2250" s="11">
        <v>0.4</v>
      </c>
      <c r="C2250" s="11">
        <v>0.56999999999999995</v>
      </c>
      <c r="D2250" s="11">
        <v>20</v>
      </c>
      <c r="E2250" s="11">
        <v>0.56999999999999995</v>
      </c>
      <c r="F2250" s="11">
        <v>12.5</v>
      </c>
    </row>
    <row r="2251" spans="2:6" ht="15.75" hidden="1" customHeight="1" x14ac:dyDescent="0.25">
      <c r="B2251" s="11">
        <v>0.25</v>
      </c>
      <c r="C2251" s="11">
        <v>0.37</v>
      </c>
      <c r="D2251" s="11">
        <v>41</v>
      </c>
      <c r="E2251" s="11">
        <v>0.8</v>
      </c>
      <c r="F2251" s="11">
        <v>12.4</v>
      </c>
    </row>
    <row r="2252" spans="2:6" ht="15.75" hidden="1" customHeight="1" x14ac:dyDescent="0.25">
      <c r="B2252" s="11">
        <v>0.745</v>
      </c>
      <c r="C2252" s="11">
        <v>0.12</v>
      </c>
      <c r="D2252" s="11">
        <v>64</v>
      </c>
      <c r="E2252" s="11">
        <v>0.59</v>
      </c>
      <c r="F2252" s="11">
        <v>9.5</v>
      </c>
    </row>
    <row r="2253" spans="2:6" ht="15.75" hidden="1" customHeight="1" x14ac:dyDescent="0.25">
      <c r="B2253" s="11">
        <v>0.43</v>
      </c>
      <c r="C2253" s="11">
        <v>0.22</v>
      </c>
      <c r="D2253" s="11">
        <v>56</v>
      </c>
      <c r="E2253" s="11">
        <v>0.6</v>
      </c>
      <c r="F2253" s="11">
        <v>9.5</v>
      </c>
    </row>
    <row r="2254" spans="2:6" ht="15.75" hidden="1" customHeight="1" x14ac:dyDescent="0.25">
      <c r="B2254" s="11">
        <v>0.57999999999999996</v>
      </c>
      <c r="C2254" s="11">
        <v>0.23</v>
      </c>
      <c r="D2254" s="11">
        <v>94</v>
      </c>
      <c r="E2254" s="11">
        <v>0.57999999999999996</v>
      </c>
      <c r="F2254" s="11">
        <v>9.5</v>
      </c>
    </row>
    <row r="2255" spans="2:6" ht="15.75" hidden="1" customHeight="1" x14ac:dyDescent="0.25">
      <c r="B2255" s="11">
        <v>0.56999999999999995</v>
      </c>
      <c r="C2255" s="11">
        <v>0.21</v>
      </c>
      <c r="D2255" s="11">
        <v>9</v>
      </c>
      <c r="E2255" s="11">
        <v>0.54</v>
      </c>
      <c r="F2255" s="11">
        <v>9.8000000000000007</v>
      </c>
    </row>
    <row r="2256" spans="2:6" ht="15.75" hidden="1" customHeight="1" x14ac:dyDescent="0.25">
      <c r="B2256" s="11">
        <v>0.26</v>
      </c>
      <c r="C2256" s="11">
        <v>0.26</v>
      </c>
      <c r="D2256" s="11">
        <v>77</v>
      </c>
      <c r="E2256" s="11">
        <v>0.79</v>
      </c>
      <c r="F2256" s="11">
        <v>10.9</v>
      </c>
    </row>
    <row r="2257" spans="2:6" ht="15.75" hidden="1" customHeight="1" x14ac:dyDescent="0.25">
      <c r="B2257" s="11">
        <v>0.57999999999999996</v>
      </c>
      <c r="C2257" s="11">
        <v>0.23</v>
      </c>
      <c r="D2257" s="11">
        <v>94</v>
      </c>
      <c r="E2257" s="11">
        <v>0.57999999999999996</v>
      </c>
      <c r="F2257" s="11">
        <v>9.5</v>
      </c>
    </row>
    <row r="2258" spans="2:6" ht="15.75" hidden="1" customHeight="1" x14ac:dyDescent="0.25">
      <c r="B2258" s="11">
        <v>0.56999999999999995</v>
      </c>
      <c r="C2258" s="11">
        <v>0.21</v>
      </c>
      <c r="D2258" s="11">
        <v>9</v>
      </c>
      <c r="E2258" s="11">
        <v>0.54</v>
      </c>
      <c r="F2258" s="11">
        <v>9.8000000000000007</v>
      </c>
    </row>
    <row r="2259" spans="2:6" ht="15.75" hidden="1" customHeight="1" x14ac:dyDescent="0.25">
      <c r="B2259" s="11">
        <v>0.34</v>
      </c>
      <c r="C2259" s="11">
        <v>0.36</v>
      </c>
      <c r="D2259" s="11">
        <v>10</v>
      </c>
      <c r="E2259" s="11">
        <v>0.54</v>
      </c>
      <c r="F2259" s="11">
        <v>11.2</v>
      </c>
    </row>
    <row r="2260" spans="2:6" ht="15.75" hidden="1" customHeight="1" x14ac:dyDescent="0.25">
      <c r="B2260" s="11">
        <v>0.42</v>
      </c>
      <c r="C2260" s="11">
        <v>0.39</v>
      </c>
      <c r="D2260" s="11">
        <v>12</v>
      </c>
      <c r="E2260" s="11">
        <v>0.69</v>
      </c>
      <c r="F2260" s="11">
        <v>11.7</v>
      </c>
    </row>
    <row r="2261" spans="2:6" ht="15.75" hidden="1" customHeight="1" x14ac:dyDescent="0.25">
      <c r="B2261" s="11">
        <v>0.36</v>
      </c>
      <c r="C2261" s="11">
        <v>0.46</v>
      </c>
      <c r="D2261" s="11">
        <v>44</v>
      </c>
      <c r="E2261" s="11">
        <v>0.85</v>
      </c>
      <c r="F2261" s="11">
        <v>11</v>
      </c>
    </row>
    <row r="2262" spans="2:6" ht="15.75" hidden="1" customHeight="1" x14ac:dyDescent="0.25">
      <c r="B2262" s="11">
        <v>0.36</v>
      </c>
      <c r="C2262" s="11">
        <v>0.46</v>
      </c>
      <c r="D2262" s="11">
        <v>44</v>
      </c>
      <c r="E2262" s="11">
        <v>0.85</v>
      </c>
      <c r="F2262" s="11">
        <v>11</v>
      </c>
    </row>
    <row r="2263" spans="2:6" ht="15.75" hidden="1" customHeight="1" x14ac:dyDescent="0.25">
      <c r="B2263" s="11">
        <v>0.36</v>
      </c>
      <c r="C2263" s="11">
        <v>0.46</v>
      </c>
      <c r="D2263" s="11">
        <v>44</v>
      </c>
      <c r="E2263" s="11">
        <v>0.85</v>
      </c>
      <c r="F2263" s="11">
        <v>11</v>
      </c>
    </row>
    <row r="2264" spans="2:6" ht="15.75" hidden="1" customHeight="1" x14ac:dyDescent="0.25">
      <c r="B2264" s="11">
        <v>0.36</v>
      </c>
      <c r="C2264" s="11">
        <v>0.46</v>
      </c>
      <c r="D2264" s="11">
        <v>44</v>
      </c>
      <c r="E2264" s="11">
        <v>0.85</v>
      </c>
      <c r="F2264" s="11">
        <v>11</v>
      </c>
    </row>
    <row r="2265" spans="2:6" ht="15.75" hidden="1" customHeight="1" x14ac:dyDescent="0.25">
      <c r="B2265" s="11">
        <v>0.39</v>
      </c>
      <c r="C2265" s="11">
        <v>0.43</v>
      </c>
      <c r="D2265" s="11">
        <v>24</v>
      </c>
      <c r="E2265" s="11">
        <v>0.87</v>
      </c>
      <c r="F2265" s="11">
        <v>11.2</v>
      </c>
    </row>
    <row r="2266" spans="2:6" ht="15.75" hidden="1" customHeight="1" x14ac:dyDescent="0.25">
      <c r="B2266" s="11">
        <v>0.65</v>
      </c>
      <c r="C2266" s="11">
        <v>0.02</v>
      </c>
      <c r="D2266" s="11">
        <v>15</v>
      </c>
      <c r="E2266" s="11">
        <v>0.62</v>
      </c>
      <c r="F2266" s="11">
        <v>10.4</v>
      </c>
    </row>
    <row r="2267" spans="2:6" ht="15.75" hidden="1" customHeight="1" x14ac:dyDescent="0.25">
      <c r="B2267" s="11">
        <v>0.65</v>
      </c>
      <c r="C2267" s="11">
        <v>0.02</v>
      </c>
      <c r="D2267" s="11">
        <v>15</v>
      </c>
      <c r="E2267" s="11">
        <v>0.62</v>
      </c>
      <c r="F2267" s="11">
        <v>10.4</v>
      </c>
    </row>
    <row r="2268" spans="2:6" ht="15.75" hidden="1" customHeight="1" x14ac:dyDescent="0.25">
      <c r="B2268" s="11">
        <v>0.38</v>
      </c>
      <c r="C2268" s="11">
        <v>0.42</v>
      </c>
      <c r="D2268" s="11">
        <v>13</v>
      </c>
      <c r="E2268" s="11">
        <v>0.75</v>
      </c>
      <c r="F2268" s="11">
        <v>10.5</v>
      </c>
    </row>
    <row r="2269" spans="2:6" ht="15.75" hidden="1" customHeight="1" x14ac:dyDescent="0.25">
      <c r="B2269" s="11">
        <v>0.33</v>
      </c>
      <c r="C2269" s="11">
        <v>0.46</v>
      </c>
      <c r="D2269" s="11">
        <v>9</v>
      </c>
      <c r="E2269" s="11">
        <v>0.48</v>
      </c>
      <c r="F2269" s="11">
        <v>10.4</v>
      </c>
    </row>
    <row r="2270" spans="2:6" ht="15.75" hidden="1" customHeight="1" x14ac:dyDescent="0.25">
      <c r="B2270" s="11">
        <v>0.27</v>
      </c>
      <c r="C2270" s="11">
        <v>0.46</v>
      </c>
      <c r="D2270" s="11">
        <v>29</v>
      </c>
      <c r="E2270" s="11">
        <v>0.56000000000000005</v>
      </c>
      <c r="F2270" s="11">
        <v>11.3</v>
      </c>
    </row>
    <row r="2271" spans="2:6" ht="15.75" hidden="1" customHeight="1" x14ac:dyDescent="0.25">
      <c r="B2271" s="11">
        <v>0.56999999999999995</v>
      </c>
      <c r="C2271" s="11">
        <v>0.31</v>
      </c>
      <c r="D2271" s="11">
        <v>79</v>
      </c>
      <c r="E2271" s="11">
        <v>0.69</v>
      </c>
      <c r="F2271" s="11">
        <v>9.5</v>
      </c>
    </row>
    <row r="2272" spans="2:6" ht="15.75" hidden="1" customHeight="1" x14ac:dyDescent="0.25">
      <c r="B2272" s="11">
        <v>0.34</v>
      </c>
      <c r="C2272" s="11">
        <v>0.37</v>
      </c>
      <c r="D2272" s="11">
        <v>74</v>
      </c>
      <c r="E2272" s="11">
        <v>0.81</v>
      </c>
      <c r="F2272" s="11">
        <v>12</v>
      </c>
    </row>
    <row r="2273" spans="2:6" ht="15.75" hidden="1" customHeight="1" x14ac:dyDescent="0.25">
      <c r="B2273" s="11">
        <v>0.4</v>
      </c>
      <c r="C2273" s="11">
        <v>0.31</v>
      </c>
      <c r="D2273" s="11">
        <v>24</v>
      </c>
      <c r="E2273" s="11">
        <v>0.69</v>
      </c>
      <c r="F2273" s="11">
        <v>10.6</v>
      </c>
    </row>
    <row r="2274" spans="2:6" ht="15.75" hidden="1" customHeight="1" x14ac:dyDescent="0.25">
      <c r="B2274" s="11">
        <v>0.39</v>
      </c>
      <c r="C2274" s="11">
        <v>0.4</v>
      </c>
      <c r="D2274" s="11">
        <v>50</v>
      </c>
      <c r="E2274" s="11">
        <v>0.83</v>
      </c>
      <c r="F2274" s="11">
        <v>10.9</v>
      </c>
    </row>
    <row r="2275" spans="2:6" ht="15.75" hidden="1" customHeight="1" x14ac:dyDescent="0.25">
      <c r="B2275" s="11">
        <v>0.32</v>
      </c>
      <c r="C2275" s="11">
        <v>0.52</v>
      </c>
      <c r="D2275" s="11">
        <v>44</v>
      </c>
      <c r="E2275" s="11">
        <v>0.77</v>
      </c>
      <c r="F2275" s="11">
        <v>11.5</v>
      </c>
    </row>
    <row r="2276" spans="2:6" ht="15.75" hidden="1" customHeight="1" x14ac:dyDescent="0.25">
      <c r="B2276" s="11">
        <v>0.32</v>
      </c>
      <c r="C2276" s="11">
        <v>0.52</v>
      </c>
      <c r="D2276" s="11">
        <v>44</v>
      </c>
      <c r="E2276" s="11">
        <v>0.77</v>
      </c>
      <c r="F2276" s="11">
        <v>11.5</v>
      </c>
    </row>
    <row r="2277" spans="2:6" ht="15.75" hidden="1" customHeight="1" x14ac:dyDescent="0.25">
      <c r="B2277" s="11">
        <v>0.53</v>
      </c>
      <c r="C2277" s="11">
        <v>0.22</v>
      </c>
      <c r="D2277" s="11">
        <v>89</v>
      </c>
      <c r="E2277" s="11">
        <v>0.46</v>
      </c>
      <c r="F2277" s="11">
        <v>9.6</v>
      </c>
    </row>
    <row r="2278" spans="2:6" ht="15.75" hidden="1" customHeight="1" x14ac:dyDescent="0.25">
      <c r="B2278" s="11">
        <v>0.36</v>
      </c>
      <c r="C2278" s="11">
        <v>0.47</v>
      </c>
      <c r="D2278" s="11">
        <v>23</v>
      </c>
      <c r="E2278" s="11">
        <v>0.76</v>
      </c>
      <c r="F2278" s="11">
        <v>12</v>
      </c>
    </row>
    <row r="2279" spans="2:6" ht="15.75" hidden="1" customHeight="1" x14ac:dyDescent="0.25">
      <c r="B2279" s="11">
        <v>0.39</v>
      </c>
      <c r="C2279" s="11">
        <v>0.49</v>
      </c>
      <c r="D2279" s="11">
        <v>20</v>
      </c>
      <c r="E2279" s="11">
        <v>0.82</v>
      </c>
      <c r="F2279" s="11">
        <v>10.3</v>
      </c>
    </row>
    <row r="2280" spans="2:6" ht="15.75" hidden="1" customHeight="1" x14ac:dyDescent="0.25">
      <c r="B2280" s="11">
        <v>0.42</v>
      </c>
      <c r="C2280" s="11">
        <v>0</v>
      </c>
      <c r="D2280" s="11">
        <v>88</v>
      </c>
      <c r="E2280" s="11">
        <v>0.73</v>
      </c>
      <c r="F2280" s="11">
        <v>13.6</v>
      </c>
    </row>
    <row r="2281" spans="2:6" ht="15.75" hidden="1" customHeight="1" x14ac:dyDescent="0.25">
      <c r="B2281" s="11">
        <v>0.18</v>
      </c>
      <c r="C2281" s="11">
        <v>0.34</v>
      </c>
      <c r="D2281" s="11">
        <v>58</v>
      </c>
      <c r="E2281" s="11">
        <v>0.78</v>
      </c>
      <c r="F2281" s="11">
        <v>11.8</v>
      </c>
    </row>
    <row r="2282" spans="2:6" ht="15.75" hidden="1" customHeight="1" x14ac:dyDescent="0.25">
      <c r="B2282" s="11">
        <v>0.75</v>
      </c>
      <c r="C2282" s="11">
        <v>0.01</v>
      </c>
      <c r="D2282" s="11">
        <v>18</v>
      </c>
      <c r="E2282" s="11">
        <v>0.4</v>
      </c>
      <c r="F2282" s="11">
        <v>12.8</v>
      </c>
    </row>
    <row r="2283" spans="2:6" ht="15.75" hidden="1" customHeight="1" x14ac:dyDescent="0.25">
      <c r="B2283" s="11">
        <v>0.55000000000000004</v>
      </c>
      <c r="C2283" s="11">
        <v>0</v>
      </c>
      <c r="D2283" s="11">
        <v>17</v>
      </c>
      <c r="E2283" s="11">
        <v>0.64</v>
      </c>
      <c r="F2283" s="11">
        <v>9.4</v>
      </c>
    </row>
    <row r="2284" spans="2:6" ht="15.75" hidden="1" customHeight="1" x14ac:dyDescent="0.25">
      <c r="B2284" s="11">
        <v>0.75</v>
      </c>
      <c r="C2284" s="11">
        <v>0.01</v>
      </c>
      <c r="D2284" s="11">
        <v>18</v>
      </c>
      <c r="E2284" s="11">
        <v>0.4</v>
      </c>
      <c r="F2284" s="11">
        <v>12.8</v>
      </c>
    </row>
    <row r="2285" spans="2:6" ht="15.75" hidden="1" customHeight="1" x14ac:dyDescent="0.25">
      <c r="B2285" s="11">
        <v>0.4</v>
      </c>
      <c r="C2285" s="11">
        <v>0.41</v>
      </c>
      <c r="D2285" s="11">
        <v>40</v>
      </c>
      <c r="E2285" s="11">
        <v>0.6</v>
      </c>
      <c r="F2285" s="11">
        <v>12.2</v>
      </c>
    </row>
    <row r="2286" spans="2:6" ht="15.75" hidden="1" customHeight="1" x14ac:dyDescent="0.25">
      <c r="B2286" s="11">
        <v>0.28999999999999998</v>
      </c>
      <c r="C2286" s="11">
        <v>0.25</v>
      </c>
      <c r="D2286" s="11">
        <v>160</v>
      </c>
      <c r="E2286" s="11">
        <v>0.54</v>
      </c>
      <c r="F2286" s="11">
        <v>10.3</v>
      </c>
    </row>
    <row r="2287" spans="2:6" ht="15.75" hidden="1" customHeight="1" x14ac:dyDescent="0.25">
      <c r="B2287" s="11">
        <v>0.41</v>
      </c>
      <c r="C2287" s="11">
        <v>0.33</v>
      </c>
      <c r="D2287" s="11">
        <v>36</v>
      </c>
      <c r="E2287" s="11">
        <v>0.75</v>
      </c>
      <c r="F2287" s="11">
        <v>11.1</v>
      </c>
    </row>
    <row r="2288" spans="2:6" ht="15.75" hidden="1" customHeight="1" x14ac:dyDescent="0.25">
      <c r="B2288" s="11">
        <v>0.6</v>
      </c>
      <c r="C2288" s="11">
        <v>0.01</v>
      </c>
      <c r="D2288" s="11">
        <v>37</v>
      </c>
      <c r="E2288" s="11">
        <v>0.61</v>
      </c>
      <c r="F2288" s="11">
        <v>10.9</v>
      </c>
    </row>
    <row r="2289" spans="2:6" ht="15.75" hidden="1" customHeight="1" x14ac:dyDescent="0.25">
      <c r="B2289" s="11">
        <v>0.6</v>
      </c>
      <c r="C2289" s="11">
        <v>0.01</v>
      </c>
      <c r="D2289" s="11">
        <v>37</v>
      </c>
      <c r="E2289" s="11">
        <v>0.61</v>
      </c>
      <c r="F2289" s="11">
        <v>10.9</v>
      </c>
    </row>
    <row r="2290" spans="2:6" ht="15.75" hidden="1" customHeight="1" x14ac:dyDescent="0.25">
      <c r="B2290" s="11">
        <v>0.57999999999999996</v>
      </c>
      <c r="C2290" s="11">
        <v>0.28000000000000003</v>
      </c>
      <c r="D2290" s="11">
        <v>69</v>
      </c>
      <c r="E2290" s="11">
        <v>0.7</v>
      </c>
      <c r="F2290" s="11">
        <v>11</v>
      </c>
    </row>
    <row r="2291" spans="2:6" ht="15.75" hidden="1" customHeight="1" x14ac:dyDescent="0.25">
      <c r="B2291" s="11">
        <v>0.64</v>
      </c>
      <c r="C2291" s="11">
        <v>0</v>
      </c>
      <c r="D2291" s="11">
        <v>33</v>
      </c>
      <c r="E2291" s="11">
        <v>0.63</v>
      </c>
      <c r="F2291" s="11">
        <v>11.3</v>
      </c>
    </row>
    <row r="2292" spans="2:6" ht="15.75" hidden="1" customHeight="1" x14ac:dyDescent="0.25">
      <c r="B2292" s="11">
        <v>0.64</v>
      </c>
      <c r="C2292" s="11">
        <v>0</v>
      </c>
      <c r="D2292" s="11">
        <v>33</v>
      </c>
      <c r="E2292" s="11">
        <v>0.63</v>
      </c>
      <c r="F2292" s="11">
        <v>11.3</v>
      </c>
    </row>
    <row r="2293" spans="2:6" ht="15.75" hidden="1" customHeight="1" x14ac:dyDescent="0.25">
      <c r="B2293" s="11">
        <v>0.37</v>
      </c>
      <c r="C2293" s="11">
        <v>0.32</v>
      </c>
      <c r="D2293" s="11">
        <v>51</v>
      </c>
      <c r="E2293" s="11">
        <v>0.72</v>
      </c>
      <c r="F2293" s="11">
        <v>11.8</v>
      </c>
    </row>
    <row r="2294" spans="2:6" ht="15.75" hidden="1" customHeight="1" x14ac:dyDescent="0.25">
      <c r="B2294" s="11">
        <v>0.56999999999999995</v>
      </c>
      <c r="C2294" s="11">
        <v>0.05</v>
      </c>
      <c r="D2294" s="11">
        <v>36</v>
      </c>
      <c r="E2294" s="11">
        <v>0.6</v>
      </c>
      <c r="F2294" s="11">
        <v>10.3</v>
      </c>
    </row>
    <row r="2295" spans="2:6" ht="15.75" hidden="1" customHeight="1" x14ac:dyDescent="0.25">
      <c r="B2295" s="11">
        <v>0.56999999999999995</v>
      </c>
      <c r="C2295" s="11">
        <v>0.05</v>
      </c>
      <c r="D2295" s="11">
        <v>36</v>
      </c>
      <c r="E2295" s="11">
        <v>0.6</v>
      </c>
      <c r="F2295" s="11">
        <v>10.3</v>
      </c>
    </row>
    <row r="2296" spans="2:6" ht="15.75" hidden="1" customHeight="1" x14ac:dyDescent="0.25">
      <c r="B2296" s="11">
        <v>0.43</v>
      </c>
      <c r="C2296" s="11">
        <v>0.5</v>
      </c>
      <c r="D2296" s="11">
        <v>19</v>
      </c>
      <c r="E2296" s="11">
        <v>0.87</v>
      </c>
      <c r="F2296" s="11">
        <v>11.4</v>
      </c>
    </row>
    <row r="2297" spans="2:6" ht="15.75" hidden="1" customHeight="1" x14ac:dyDescent="0.25">
      <c r="B2297" s="11">
        <v>0.41</v>
      </c>
      <c r="C2297" s="11">
        <v>0.31</v>
      </c>
      <c r="D2297" s="11">
        <v>51</v>
      </c>
      <c r="E2297" s="11">
        <v>0.55000000000000004</v>
      </c>
      <c r="F2297" s="11">
        <v>9.5</v>
      </c>
    </row>
    <row r="2298" spans="2:6" ht="15.75" hidden="1" customHeight="1" x14ac:dyDescent="0.25">
      <c r="B2298" s="11">
        <v>0.49</v>
      </c>
      <c r="C2298" s="11">
        <v>0.03</v>
      </c>
      <c r="D2298" s="11">
        <v>87</v>
      </c>
      <c r="E2298" s="11">
        <v>0.82</v>
      </c>
      <c r="F2298" s="11">
        <v>14</v>
      </c>
    </row>
    <row r="2299" spans="2:6" ht="15.75" hidden="1" customHeight="1" x14ac:dyDescent="0.25">
      <c r="B2299" s="11">
        <v>0.38</v>
      </c>
      <c r="C2299" s="11">
        <v>0.01</v>
      </c>
      <c r="D2299" s="11">
        <v>60</v>
      </c>
      <c r="E2299" s="11">
        <v>0.75</v>
      </c>
      <c r="F2299" s="11">
        <v>14</v>
      </c>
    </row>
    <row r="2300" spans="2:6" ht="15.75" hidden="1" customHeight="1" x14ac:dyDescent="0.25">
      <c r="B2300" s="11">
        <v>0.44</v>
      </c>
      <c r="C2300" s="11">
        <v>0.2</v>
      </c>
      <c r="D2300" s="11">
        <v>64</v>
      </c>
      <c r="E2300" s="11">
        <v>0.56999999999999995</v>
      </c>
      <c r="F2300" s="11">
        <v>11.7</v>
      </c>
    </row>
    <row r="2301" spans="2:6" ht="15.75" hidden="1" customHeight="1" x14ac:dyDescent="0.25">
      <c r="B2301" s="11">
        <v>0.57999999999999996</v>
      </c>
      <c r="C2301" s="11">
        <v>0.13</v>
      </c>
      <c r="D2301" s="11">
        <v>36</v>
      </c>
      <c r="E2301" s="11">
        <v>0.53</v>
      </c>
      <c r="F2301" s="11">
        <v>11.2</v>
      </c>
    </row>
    <row r="2302" spans="2:6" ht="15.75" hidden="1" customHeight="1" x14ac:dyDescent="0.25">
      <c r="B2302" s="11">
        <v>0.71499999999999997</v>
      </c>
      <c r="C2302" s="11">
        <v>0.22</v>
      </c>
      <c r="D2302" s="11">
        <v>81</v>
      </c>
      <c r="E2302" s="11">
        <v>0.54</v>
      </c>
      <c r="F2302" s="11">
        <v>9.5</v>
      </c>
    </row>
    <row r="2303" spans="2:6" ht="15.75" hidden="1" customHeight="1" x14ac:dyDescent="0.25">
      <c r="B2303" s="11">
        <v>0.69</v>
      </c>
      <c r="C2303" s="11">
        <v>0</v>
      </c>
      <c r="D2303" s="11">
        <v>10</v>
      </c>
      <c r="E2303" s="11">
        <v>0.6</v>
      </c>
      <c r="F2303" s="11">
        <v>9.6999999999999993</v>
      </c>
    </row>
    <row r="2304" spans="2:6" ht="15.75" hidden="1" customHeight="1" x14ac:dyDescent="0.25">
      <c r="B2304" s="11">
        <v>0.71499999999999997</v>
      </c>
      <c r="C2304" s="11">
        <v>0.22</v>
      </c>
      <c r="D2304" s="11">
        <v>81</v>
      </c>
      <c r="E2304" s="11">
        <v>0.54</v>
      </c>
      <c r="F2304" s="11">
        <v>9.5</v>
      </c>
    </row>
    <row r="2305" spans="2:6" ht="15.75" hidden="1" customHeight="1" x14ac:dyDescent="0.25">
      <c r="B2305" s="11">
        <v>0.3</v>
      </c>
      <c r="C2305" s="11">
        <v>0.39</v>
      </c>
      <c r="D2305" s="11">
        <v>9</v>
      </c>
      <c r="E2305" s="11">
        <v>0.56999999999999995</v>
      </c>
      <c r="F2305" s="11">
        <v>11.5</v>
      </c>
    </row>
    <row r="2306" spans="2:6" ht="15.75" hidden="1" customHeight="1" x14ac:dyDescent="0.25">
      <c r="B2306" s="11">
        <v>0.46</v>
      </c>
      <c r="C2306" s="11">
        <v>0.2</v>
      </c>
      <c r="D2306" s="11">
        <v>54</v>
      </c>
      <c r="E2306" s="11">
        <v>0.64</v>
      </c>
      <c r="F2306" s="11">
        <v>10.4</v>
      </c>
    </row>
    <row r="2307" spans="2:6" ht="15.75" hidden="1" customHeight="1" x14ac:dyDescent="0.25">
      <c r="B2307" s="11">
        <v>0.46</v>
      </c>
      <c r="C2307" s="11">
        <v>0.2</v>
      </c>
      <c r="D2307" s="11">
        <v>54</v>
      </c>
      <c r="E2307" s="11">
        <v>0.64</v>
      </c>
      <c r="F2307" s="11">
        <v>10.4</v>
      </c>
    </row>
    <row r="2308" spans="2:6" ht="15.75" hidden="1" customHeight="1" x14ac:dyDescent="0.25">
      <c r="B2308" s="11">
        <v>0.76500000000000001</v>
      </c>
      <c r="C2308" s="11">
        <v>0</v>
      </c>
      <c r="D2308" s="11">
        <v>22</v>
      </c>
      <c r="E2308" s="11">
        <v>0.68</v>
      </c>
      <c r="F2308" s="11">
        <v>10.9</v>
      </c>
    </row>
    <row r="2309" spans="2:6" ht="15.75" hidden="1" customHeight="1" x14ac:dyDescent="0.25">
      <c r="B2309" s="11">
        <v>0.63</v>
      </c>
      <c r="C2309" s="11">
        <v>0.28000000000000003</v>
      </c>
      <c r="D2309" s="11">
        <v>69</v>
      </c>
      <c r="E2309" s="11">
        <v>0.63</v>
      </c>
      <c r="F2309" s="11">
        <v>10.199999999999999</v>
      </c>
    </row>
    <row r="2310" spans="2:6" ht="15.75" hidden="1" customHeight="1" x14ac:dyDescent="0.25">
      <c r="B2310" s="11">
        <v>0.16</v>
      </c>
      <c r="C2310" s="11">
        <v>0.44</v>
      </c>
      <c r="D2310" s="11">
        <v>31</v>
      </c>
      <c r="E2310" s="11">
        <v>0.54</v>
      </c>
      <c r="F2310" s="11">
        <v>12.4</v>
      </c>
    </row>
    <row r="2311" spans="2:6" ht="15.75" hidden="1" customHeight="1" x14ac:dyDescent="0.25">
      <c r="B2311" s="11">
        <v>0.63500000000000001</v>
      </c>
      <c r="C2311" s="11">
        <v>0.1</v>
      </c>
      <c r="D2311" s="11">
        <v>60</v>
      </c>
      <c r="E2311" s="11">
        <v>0.75</v>
      </c>
      <c r="F2311" s="11">
        <v>10.9</v>
      </c>
    </row>
    <row r="2312" spans="2:6" ht="15.75" hidden="1" customHeight="1" x14ac:dyDescent="0.25">
      <c r="B2312" s="11">
        <v>0.39500000000000002</v>
      </c>
      <c r="C2312" s="11">
        <v>0.13</v>
      </c>
      <c r="D2312" s="11">
        <v>28</v>
      </c>
      <c r="E2312" s="11">
        <v>0.67</v>
      </c>
      <c r="F2312" s="11">
        <v>12.4</v>
      </c>
    </row>
    <row r="2313" spans="2:6" ht="15.75" hidden="1" customHeight="1" x14ac:dyDescent="0.25">
      <c r="B2313" s="11">
        <v>0.63500000000000001</v>
      </c>
      <c r="C2313" s="11">
        <v>0.1</v>
      </c>
      <c r="D2313" s="11">
        <v>60</v>
      </c>
      <c r="E2313" s="11">
        <v>0.75</v>
      </c>
      <c r="F2313" s="11">
        <v>10.9</v>
      </c>
    </row>
    <row r="2314" spans="2:6" ht="15.75" hidden="1" customHeight="1" x14ac:dyDescent="0.25">
      <c r="B2314" s="11">
        <v>0.53</v>
      </c>
      <c r="C2314" s="11">
        <v>0.14000000000000001</v>
      </c>
      <c r="D2314" s="11">
        <v>29</v>
      </c>
      <c r="E2314" s="11">
        <v>0.61</v>
      </c>
      <c r="F2314" s="11">
        <v>12.1</v>
      </c>
    </row>
    <row r="2315" spans="2:6" ht="15.75" hidden="1" customHeight="1" x14ac:dyDescent="0.25">
      <c r="B2315" s="11">
        <v>0.6</v>
      </c>
      <c r="C2315" s="11">
        <v>0</v>
      </c>
      <c r="D2315" s="11">
        <v>18</v>
      </c>
      <c r="E2315" s="11">
        <v>0.56000000000000005</v>
      </c>
      <c r="F2315" s="11">
        <v>12.2</v>
      </c>
    </row>
    <row r="2316" spans="2:6" ht="15.75" hidden="1" customHeight="1" x14ac:dyDescent="0.25">
      <c r="B2316" s="11">
        <v>0.64500000000000002</v>
      </c>
      <c r="C2316" s="11">
        <v>0</v>
      </c>
      <c r="D2316" s="11">
        <v>28</v>
      </c>
      <c r="E2316" s="11">
        <v>0.61</v>
      </c>
      <c r="F2316" s="11">
        <v>12.5</v>
      </c>
    </row>
    <row r="2317" spans="2:6" ht="15.75" hidden="1" customHeight="1" x14ac:dyDescent="0.25">
      <c r="B2317" s="11">
        <v>0.86</v>
      </c>
      <c r="C2317" s="11">
        <v>7.0000000000000007E-2</v>
      </c>
      <c r="D2317" s="11">
        <v>57</v>
      </c>
      <c r="E2317" s="11">
        <v>0.74</v>
      </c>
      <c r="F2317" s="11">
        <v>11.7</v>
      </c>
    </row>
    <row r="2318" spans="2:6" ht="15.75" hidden="1" customHeight="1" x14ac:dyDescent="0.25">
      <c r="B2318" s="11">
        <v>0.37</v>
      </c>
      <c r="C2318" s="11">
        <v>0.32</v>
      </c>
      <c r="D2318" s="11">
        <v>15</v>
      </c>
      <c r="E2318" s="11">
        <v>0.8</v>
      </c>
      <c r="F2318" s="11">
        <v>11.2</v>
      </c>
    </row>
    <row r="2319" spans="2:6" ht="15.75" hidden="1" customHeight="1" x14ac:dyDescent="0.25">
      <c r="B2319" s="11">
        <v>0.51</v>
      </c>
      <c r="C2319" s="11">
        <v>0.15</v>
      </c>
      <c r="D2319" s="11">
        <v>27</v>
      </c>
      <c r="E2319" s="11">
        <v>0.59</v>
      </c>
      <c r="F2319" s="11">
        <v>12.8</v>
      </c>
    </row>
    <row r="2320" spans="2:6" ht="15.75" hidden="1" customHeight="1" x14ac:dyDescent="0.25">
      <c r="B2320" s="11">
        <v>0.36</v>
      </c>
      <c r="C2320" s="11">
        <v>0.21</v>
      </c>
      <c r="D2320" s="11">
        <v>65</v>
      </c>
      <c r="E2320" s="11">
        <v>0.54</v>
      </c>
      <c r="F2320" s="11">
        <v>10.1</v>
      </c>
    </row>
    <row r="2321" spans="2:6" ht="15.75" hidden="1" customHeight="1" x14ac:dyDescent="0.25">
      <c r="B2321" s="11">
        <v>0.36</v>
      </c>
      <c r="C2321" s="11">
        <v>0.21</v>
      </c>
      <c r="D2321" s="11">
        <v>69</v>
      </c>
      <c r="E2321" s="11">
        <v>0.53</v>
      </c>
      <c r="F2321" s="11">
        <v>10.1</v>
      </c>
    </row>
    <row r="2322" spans="2:6" ht="15.75" hidden="1" customHeight="1" x14ac:dyDescent="0.25">
      <c r="B2322" s="11">
        <v>0.63</v>
      </c>
      <c r="C2322" s="11">
        <v>0.27</v>
      </c>
      <c r="D2322" s="11">
        <v>91</v>
      </c>
      <c r="E2322" s="11">
        <v>0.57999999999999996</v>
      </c>
      <c r="F2322" s="11">
        <v>9.8000000000000007</v>
      </c>
    </row>
    <row r="2323" spans="2:6" ht="15.75" hidden="1" customHeight="1" x14ac:dyDescent="0.25">
      <c r="B2323" s="11">
        <v>0.74</v>
      </c>
      <c r="C2323" s="11">
        <v>0</v>
      </c>
      <c r="D2323" s="11">
        <v>46</v>
      </c>
      <c r="E2323" s="11">
        <v>0.59</v>
      </c>
      <c r="F2323" s="11">
        <v>12.5</v>
      </c>
    </row>
    <row r="2324" spans="2:6" ht="15.75" hidden="1" customHeight="1" x14ac:dyDescent="0.25">
      <c r="B2324" s="11">
        <v>0.44</v>
      </c>
      <c r="C2324" s="11">
        <v>0.46</v>
      </c>
      <c r="D2324" s="11">
        <v>41</v>
      </c>
      <c r="E2324" s="11">
        <v>0.69</v>
      </c>
      <c r="F2324" s="11">
        <v>11.9</v>
      </c>
    </row>
    <row r="2325" spans="2:6" ht="15.75" hidden="1" customHeight="1" x14ac:dyDescent="0.25">
      <c r="B2325" s="11">
        <v>0.63</v>
      </c>
      <c r="C2325" s="11">
        <v>0.27</v>
      </c>
      <c r="D2325" s="11">
        <v>91</v>
      </c>
      <c r="E2325" s="11">
        <v>0.57999999999999996</v>
      </c>
      <c r="F2325" s="11">
        <v>9.8000000000000007</v>
      </c>
    </row>
    <row r="2326" spans="2:6" ht="15.75" hidden="1" customHeight="1" x14ac:dyDescent="0.25">
      <c r="B2326" s="11">
        <v>0.76</v>
      </c>
      <c r="C2326" s="11">
        <v>0.68</v>
      </c>
      <c r="D2326" s="11">
        <v>64</v>
      </c>
      <c r="E2326" s="11">
        <v>1.33</v>
      </c>
      <c r="F2326" s="11">
        <v>9.1</v>
      </c>
    </row>
    <row r="2327" spans="2:6" ht="15.75" hidden="1" customHeight="1" x14ac:dyDescent="0.25">
      <c r="B2327" s="11">
        <v>0.74</v>
      </c>
      <c r="C2327" s="11">
        <v>0</v>
      </c>
      <c r="D2327" s="11">
        <v>46</v>
      </c>
      <c r="E2327" s="11">
        <v>0.59</v>
      </c>
      <c r="F2327" s="11">
        <v>12.5</v>
      </c>
    </row>
    <row r="2328" spans="2:6" ht="15.75" hidden="1" customHeight="1" x14ac:dyDescent="0.25">
      <c r="B2328" s="11">
        <v>0.36</v>
      </c>
      <c r="C2328" s="11">
        <v>0.39</v>
      </c>
      <c r="D2328" s="11">
        <v>55</v>
      </c>
      <c r="E2328" s="11">
        <v>0.82</v>
      </c>
      <c r="F2328" s="11">
        <v>11</v>
      </c>
    </row>
    <row r="2329" spans="2:6" ht="15.75" hidden="1" customHeight="1" x14ac:dyDescent="0.25">
      <c r="B2329" s="11">
        <v>0.46</v>
      </c>
      <c r="C2329" s="11">
        <v>0.24</v>
      </c>
      <c r="D2329" s="11">
        <v>34</v>
      </c>
      <c r="E2329" s="11">
        <v>0.6</v>
      </c>
      <c r="F2329" s="11">
        <v>10.6</v>
      </c>
    </row>
    <row r="2330" spans="2:6" ht="15.75" hidden="1" customHeight="1" x14ac:dyDescent="0.25">
      <c r="B2330" s="11">
        <v>0.46</v>
      </c>
      <c r="C2330" s="11">
        <v>0.24</v>
      </c>
      <c r="D2330" s="11">
        <v>34</v>
      </c>
      <c r="E2330" s="11">
        <v>0.6</v>
      </c>
      <c r="F2330" s="11">
        <v>10.6</v>
      </c>
    </row>
    <row r="2331" spans="2:6" ht="15.75" hidden="1" customHeight="1" x14ac:dyDescent="0.25">
      <c r="B2331" s="11">
        <v>0.46</v>
      </c>
      <c r="C2331" s="11">
        <v>0.24</v>
      </c>
      <c r="D2331" s="11">
        <v>34</v>
      </c>
      <c r="E2331" s="11">
        <v>0.6</v>
      </c>
      <c r="F2331" s="11">
        <v>10.6</v>
      </c>
    </row>
    <row r="2332" spans="2:6" ht="15.75" hidden="1" customHeight="1" x14ac:dyDescent="0.25">
      <c r="B2332" s="11">
        <v>0.46</v>
      </c>
      <c r="C2332" s="11">
        <v>0.24</v>
      </c>
      <c r="D2332" s="11">
        <v>34</v>
      </c>
      <c r="E2332" s="11">
        <v>0.6</v>
      </c>
      <c r="F2332" s="11">
        <v>10.6</v>
      </c>
    </row>
    <row r="2333" spans="2:6" ht="15.75" hidden="1" customHeight="1" x14ac:dyDescent="0.25">
      <c r="B2333" s="11">
        <v>0.6</v>
      </c>
      <c r="C2333" s="11">
        <v>0.26</v>
      </c>
      <c r="D2333" s="11">
        <v>91</v>
      </c>
      <c r="E2333" s="11">
        <v>0.56000000000000005</v>
      </c>
      <c r="F2333" s="11">
        <v>9.8000000000000007</v>
      </c>
    </row>
    <row r="2334" spans="2:6" ht="15.75" hidden="1" customHeight="1" x14ac:dyDescent="0.25">
      <c r="B2334" s="11">
        <v>0.6</v>
      </c>
      <c r="C2334" s="11">
        <v>0.26</v>
      </c>
      <c r="D2334" s="11">
        <v>91</v>
      </c>
      <c r="E2334" s="11">
        <v>0.56000000000000005</v>
      </c>
      <c r="F2334" s="11">
        <v>9.8000000000000007</v>
      </c>
    </row>
    <row r="2335" spans="2:6" ht="15.75" hidden="1" customHeight="1" x14ac:dyDescent="0.25">
      <c r="B2335" s="11">
        <v>0.39</v>
      </c>
      <c r="C2335" s="11">
        <v>0.1</v>
      </c>
      <c r="D2335" s="11">
        <v>25</v>
      </c>
      <c r="E2335" s="11">
        <v>0.43</v>
      </c>
      <c r="F2335" s="11">
        <v>9.6999999999999993</v>
      </c>
    </row>
    <row r="2336" spans="2:6" ht="15.75" hidden="1" customHeight="1" x14ac:dyDescent="0.25">
      <c r="B2336" s="11">
        <v>0.57999999999999996</v>
      </c>
      <c r="C2336" s="11">
        <v>0.02</v>
      </c>
      <c r="D2336" s="11">
        <v>40</v>
      </c>
      <c r="E2336" s="11">
        <v>0.66</v>
      </c>
      <c r="F2336" s="11">
        <v>12.6</v>
      </c>
    </row>
    <row r="2337" spans="2:6" ht="15.75" hidden="1" customHeight="1" x14ac:dyDescent="0.25">
      <c r="B2337" s="11">
        <v>0.51</v>
      </c>
      <c r="C2337" s="11">
        <v>0.02</v>
      </c>
      <c r="D2337" s="11">
        <v>31</v>
      </c>
      <c r="E2337" s="11">
        <v>0.54</v>
      </c>
      <c r="F2337" s="11">
        <v>10.5</v>
      </c>
    </row>
    <row r="2338" spans="2:6" ht="15.75" hidden="1" customHeight="1" x14ac:dyDescent="0.25">
      <c r="B2338" s="11">
        <v>0.51</v>
      </c>
      <c r="C2338" s="11">
        <v>0.02</v>
      </c>
      <c r="D2338" s="11">
        <v>31</v>
      </c>
      <c r="E2338" s="11">
        <v>0.54</v>
      </c>
      <c r="F2338" s="11">
        <v>10.5</v>
      </c>
    </row>
    <row r="2339" spans="2:6" ht="15.75" hidden="1" customHeight="1" x14ac:dyDescent="0.25">
      <c r="B2339" s="11">
        <v>0.51</v>
      </c>
      <c r="C2339" s="11">
        <v>0.02</v>
      </c>
      <c r="D2339" s="11">
        <v>31</v>
      </c>
      <c r="E2339" s="11">
        <v>0.54</v>
      </c>
      <c r="F2339" s="11">
        <v>10.5</v>
      </c>
    </row>
    <row r="2340" spans="2:6" ht="15.75" hidden="1" customHeight="1" x14ac:dyDescent="0.25">
      <c r="B2340" s="11">
        <v>0.54</v>
      </c>
      <c r="C2340" s="11">
        <v>0.02</v>
      </c>
      <c r="D2340" s="11">
        <v>31</v>
      </c>
      <c r="E2340" s="11">
        <v>0.51</v>
      </c>
      <c r="F2340" s="11">
        <v>10.4</v>
      </c>
    </row>
    <row r="2341" spans="2:6" ht="15.75" hidden="1" customHeight="1" x14ac:dyDescent="0.25">
      <c r="B2341" s="11">
        <v>0.51</v>
      </c>
      <c r="C2341" s="11">
        <v>0.02</v>
      </c>
      <c r="D2341" s="11">
        <v>31</v>
      </c>
      <c r="E2341" s="11">
        <v>0.54</v>
      </c>
      <c r="F2341" s="11">
        <v>10.5</v>
      </c>
    </row>
    <row r="2342" spans="2:6" ht="15.75" hidden="1" customHeight="1" x14ac:dyDescent="0.25">
      <c r="B2342" s="11">
        <v>0.44</v>
      </c>
      <c r="C2342" s="11">
        <v>0.24</v>
      </c>
      <c r="D2342" s="11">
        <v>28</v>
      </c>
      <c r="E2342" s="11">
        <v>0.53</v>
      </c>
      <c r="F2342" s="11">
        <v>10.199999999999999</v>
      </c>
    </row>
    <row r="2343" spans="2:6" ht="15.75" hidden="1" customHeight="1" x14ac:dyDescent="0.25">
      <c r="B2343" s="11">
        <v>0.62</v>
      </c>
      <c r="C2343" s="11">
        <v>0.01</v>
      </c>
      <c r="D2343" s="11">
        <v>46</v>
      </c>
      <c r="E2343" s="11">
        <v>0.51</v>
      </c>
      <c r="F2343" s="11">
        <v>11.8</v>
      </c>
    </row>
    <row r="2344" spans="2:6" ht="15.75" hidden="1" customHeight="1" x14ac:dyDescent="0.25">
      <c r="B2344" s="11">
        <v>0.43</v>
      </c>
      <c r="C2344" s="11">
        <v>0.24</v>
      </c>
      <c r="D2344" s="11">
        <v>67</v>
      </c>
      <c r="E2344" s="11">
        <v>0.59</v>
      </c>
      <c r="F2344" s="11">
        <v>11.1</v>
      </c>
    </row>
    <row r="2345" spans="2:6" ht="15.75" hidden="1" customHeight="1" x14ac:dyDescent="0.25">
      <c r="B2345" s="11">
        <v>0.47499999999999998</v>
      </c>
      <c r="C2345" s="11">
        <v>0.4</v>
      </c>
      <c r="D2345" s="11">
        <v>28</v>
      </c>
      <c r="E2345" s="11">
        <v>0.65</v>
      </c>
      <c r="F2345" s="11">
        <v>10.033333333333299</v>
      </c>
    </row>
    <row r="2346" spans="2:6" ht="15.75" hidden="1" customHeight="1" x14ac:dyDescent="0.25">
      <c r="B2346" s="11">
        <v>0.47499999999999998</v>
      </c>
      <c r="C2346" s="11">
        <v>0.4</v>
      </c>
      <c r="D2346" s="11">
        <v>28</v>
      </c>
      <c r="E2346" s="11">
        <v>0.65</v>
      </c>
      <c r="F2346" s="11">
        <v>10.033333333333299</v>
      </c>
    </row>
    <row r="2347" spans="2:6" ht="15.75" hidden="1" customHeight="1" x14ac:dyDescent="0.25">
      <c r="B2347" s="11">
        <v>0.60499999999999998</v>
      </c>
      <c r="C2347" s="11">
        <v>0.02</v>
      </c>
      <c r="D2347" s="11">
        <v>31</v>
      </c>
      <c r="E2347" s="11">
        <v>0.53</v>
      </c>
      <c r="F2347" s="11">
        <v>11.8</v>
      </c>
    </row>
    <row r="2348" spans="2:6" ht="15.75" hidden="1" customHeight="1" x14ac:dyDescent="0.25">
      <c r="B2348" s="11">
        <v>0.54</v>
      </c>
      <c r="C2348" s="11">
        <v>0.3</v>
      </c>
      <c r="D2348" s="11">
        <v>105</v>
      </c>
      <c r="E2348" s="11">
        <v>1.18</v>
      </c>
      <c r="F2348" s="11">
        <v>10.5</v>
      </c>
    </row>
    <row r="2349" spans="2:6" ht="15.75" hidden="1" customHeight="1" x14ac:dyDescent="0.25">
      <c r="B2349" s="11">
        <v>0.77</v>
      </c>
      <c r="C2349" s="11">
        <v>0.32</v>
      </c>
      <c r="D2349" s="11">
        <v>74</v>
      </c>
      <c r="E2349" s="11">
        <v>0.5</v>
      </c>
      <c r="F2349" s="11">
        <v>9.8000000000000007</v>
      </c>
    </row>
    <row r="2350" spans="2:6" ht="15.75" hidden="1" customHeight="1" x14ac:dyDescent="0.25">
      <c r="B2350" s="11">
        <v>0.57999999999999996</v>
      </c>
      <c r="C2350" s="11">
        <v>0.56000000000000005</v>
      </c>
      <c r="D2350" s="11">
        <v>14</v>
      </c>
      <c r="E2350" s="11">
        <v>1.03</v>
      </c>
      <c r="F2350" s="11">
        <v>11.6</v>
      </c>
    </row>
    <row r="2351" spans="2:6" ht="15.75" hidden="1" customHeight="1" x14ac:dyDescent="0.25">
      <c r="B2351" s="11">
        <v>0.49</v>
      </c>
      <c r="C2351" s="11">
        <v>0.26</v>
      </c>
      <c r="D2351" s="11">
        <v>74</v>
      </c>
      <c r="E2351" s="11">
        <v>0.62</v>
      </c>
      <c r="F2351" s="11">
        <v>12.2</v>
      </c>
    </row>
    <row r="2352" spans="2:6" ht="15.75" hidden="1" customHeight="1" x14ac:dyDescent="0.25">
      <c r="B2352" s="11">
        <v>0.45</v>
      </c>
      <c r="C2352" s="11">
        <v>0.15</v>
      </c>
      <c r="D2352" s="11">
        <v>28</v>
      </c>
      <c r="E2352" s="11">
        <v>0.51</v>
      </c>
      <c r="F2352" s="11">
        <v>9.9</v>
      </c>
    </row>
    <row r="2353" spans="2:6" ht="15.75" hidden="1" customHeight="1" x14ac:dyDescent="0.25">
      <c r="B2353" s="11">
        <v>0.56999999999999995</v>
      </c>
      <c r="C2353" s="11">
        <v>0.02</v>
      </c>
      <c r="D2353" s="11">
        <v>35</v>
      </c>
      <c r="E2353" s="11">
        <v>0.62</v>
      </c>
      <c r="F2353" s="11">
        <v>10.8</v>
      </c>
    </row>
    <row r="2354" spans="2:6" ht="15.75" hidden="1" customHeight="1" x14ac:dyDescent="0.25">
      <c r="B2354" s="11">
        <v>0.56999999999999995</v>
      </c>
      <c r="C2354" s="11">
        <v>0.02</v>
      </c>
      <c r="D2354" s="11">
        <v>35</v>
      </c>
      <c r="E2354" s="11">
        <v>0.62</v>
      </c>
      <c r="F2354" s="11">
        <v>10.8</v>
      </c>
    </row>
    <row r="2355" spans="2:6" ht="15.75" hidden="1" customHeight="1" x14ac:dyDescent="0.25">
      <c r="B2355" s="11">
        <v>0.49</v>
      </c>
      <c r="C2355" s="11">
        <v>0</v>
      </c>
      <c r="D2355" s="11">
        <v>33</v>
      </c>
      <c r="E2355" s="11">
        <v>0.59</v>
      </c>
      <c r="F2355" s="11">
        <v>12.5</v>
      </c>
    </row>
    <row r="2356" spans="2:6" ht="15.75" hidden="1" customHeight="1" x14ac:dyDescent="0.25">
      <c r="B2356" s="11">
        <v>0.68500000000000005</v>
      </c>
      <c r="C2356" s="11">
        <v>0.1</v>
      </c>
      <c r="D2356" s="11">
        <v>12</v>
      </c>
      <c r="E2356" s="11">
        <v>0.65</v>
      </c>
      <c r="F2356" s="11">
        <v>9.5500000000000007</v>
      </c>
    </row>
    <row r="2357" spans="2:6" ht="15.75" hidden="1" customHeight="1" x14ac:dyDescent="0.25">
      <c r="B2357" s="11">
        <v>0.6</v>
      </c>
      <c r="C2357" s="11">
        <v>0.12</v>
      </c>
      <c r="D2357" s="11">
        <v>28</v>
      </c>
      <c r="E2357" s="11">
        <v>0.62</v>
      </c>
      <c r="F2357" s="11">
        <v>10.199999999999999</v>
      </c>
    </row>
    <row r="2358" spans="2:6" ht="15.75" hidden="1" customHeight="1" x14ac:dyDescent="0.25">
      <c r="B2358" s="11">
        <v>0.67</v>
      </c>
      <c r="C2358" s="11">
        <v>0</v>
      </c>
      <c r="D2358" s="11">
        <v>24</v>
      </c>
      <c r="E2358" s="11">
        <v>0.72</v>
      </c>
      <c r="F2358" s="11">
        <v>11.1</v>
      </c>
    </row>
    <row r="2359" spans="2:6" ht="15.75" hidden="1" customHeight="1" x14ac:dyDescent="0.25">
      <c r="B2359" s="11">
        <v>0.3</v>
      </c>
      <c r="C2359" s="11">
        <v>0.42</v>
      </c>
      <c r="D2359" s="11">
        <v>24</v>
      </c>
      <c r="E2359" s="11">
        <v>0.82</v>
      </c>
      <c r="F2359" s="11">
        <v>11.9</v>
      </c>
    </row>
    <row r="2360" spans="2:6" ht="15.75" hidden="1" customHeight="1" x14ac:dyDescent="0.25">
      <c r="B2360" s="11">
        <v>0.33</v>
      </c>
      <c r="C2360" s="11">
        <v>0.33</v>
      </c>
      <c r="D2360" s="11">
        <v>13</v>
      </c>
      <c r="E2360" s="11">
        <v>1.1000000000000001</v>
      </c>
      <c r="F2360" s="11">
        <v>10</v>
      </c>
    </row>
    <row r="2361" spans="2:6" ht="15.75" hidden="1" customHeight="1" x14ac:dyDescent="0.25">
      <c r="B2361" s="11">
        <v>0.5</v>
      </c>
      <c r="C2361" s="11">
        <v>0.39</v>
      </c>
      <c r="D2361" s="11">
        <v>46</v>
      </c>
      <c r="E2361" s="11">
        <v>0.62</v>
      </c>
      <c r="F2361" s="11">
        <v>10.7</v>
      </c>
    </row>
    <row r="2362" spans="2:6" ht="15.75" hidden="1" customHeight="1" x14ac:dyDescent="0.25">
      <c r="B2362" s="11">
        <v>0.28000000000000003</v>
      </c>
      <c r="C2362" s="11">
        <v>0.3</v>
      </c>
      <c r="D2362" s="11">
        <v>34</v>
      </c>
      <c r="E2362" s="11">
        <v>0.9</v>
      </c>
      <c r="F2362" s="11">
        <v>11.3</v>
      </c>
    </row>
    <row r="2363" spans="2:6" ht="15.75" hidden="1" customHeight="1" x14ac:dyDescent="0.25">
      <c r="B2363" s="11">
        <v>0.24</v>
      </c>
      <c r="C2363" s="11">
        <v>0.34</v>
      </c>
      <c r="D2363" s="11">
        <v>22</v>
      </c>
      <c r="E2363" s="11">
        <v>0.94</v>
      </c>
      <c r="F2363" s="11">
        <v>10.9</v>
      </c>
    </row>
    <row r="2364" spans="2:6" ht="15.75" hidden="1" customHeight="1" x14ac:dyDescent="0.25">
      <c r="B2364" s="11">
        <v>0.51</v>
      </c>
      <c r="C2364" s="11">
        <v>0</v>
      </c>
      <c r="D2364" s="11">
        <v>54</v>
      </c>
      <c r="E2364" s="11">
        <v>0.93</v>
      </c>
      <c r="F2364" s="11">
        <v>10.7</v>
      </c>
    </row>
    <row r="2365" spans="2:6" ht="15.75" hidden="1" customHeight="1" x14ac:dyDescent="0.25">
      <c r="B2365" s="11">
        <v>0.28999999999999998</v>
      </c>
      <c r="C2365" s="11">
        <v>0.36</v>
      </c>
      <c r="D2365" s="11">
        <v>53</v>
      </c>
      <c r="E2365" s="11">
        <v>1.01</v>
      </c>
      <c r="F2365" s="11">
        <v>12.4</v>
      </c>
    </row>
    <row r="2366" spans="2:6" ht="15.75" hidden="1" customHeight="1" x14ac:dyDescent="0.25">
      <c r="B2366" s="11">
        <v>0.51</v>
      </c>
      <c r="C2366" s="11">
        <v>0</v>
      </c>
      <c r="D2366" s="11">
        <v>54</v>
      </c>
      <c r="E2366" s="11">
        <v>0.93</v>
      </c>
      <c r="F2366" s="11">
        <v>10.7</v>
      </c>
    </row>
    <row r="2367" spans="2:6" ht="15.75" hidden="1" customHeight="1" x14ac:dyDescent="0.25">
      <c r="B2367" s="11">
        <v>0.96</v>
      </c>
      <c r="C2367" s="11">
        <v>0</v>
      </c>
      <c r="D2367" s="11">
        <v>16</v>
      </c>
      <c r="E2367" s="11">
        <v>0.44</v>
      </c>
      <c r="F2367" s="11">
        <v>11.9</v>
      </c>
    </row>
    <row r="2368" spans="2:6" ht="15.75" hidden="1" customHeight="1" x14ac:dyDescent="0.25">
      <c r="B2368" s="11">
        <v>0.47</v>
      </c>
      <c r="C2368" s="11">
        <v>0.4</v>
      </c>
      <c r="D2368" s="11">
        <v>19</v>
      </c>
      <c r="E2368" s="11">
        <v>0.73</v>
      </c>
      <c r="F2368" s="11">
        <v>10.6</v>
      </c>
    </row>
    <row r="2369" spans="2:6" ht="15.75" hidden="1" customHeight="1" x14ac:dyDescent="0.25">
      <c r="B2369" s="11">
        <v>0.24</v>
      </c>
      <c r="C2369" s="11">
        <v>0.34</v>
      </c>
      <c r="D2369" s="11">
        <v>22</v>
      </c>
      <c r="E2369" s="11">
        <v>0.94</v>
      </c>
      <c r="F2369" s="11">
        <v>10.9</v>
      </c>
    </row>
    <row r="2370" spans="2:6" ht="15.75" hidden="1" customHeight="1" x14ac:dyDescent="0.25">
      <c r="B2370" s="11">
        <v>0.34</v>
      </c>
      <c r="C2370" s="11">
        <v>0.33</v>
      </c>
      <c r="D2370" s="11">
        <v>37</v>
      </c>
      <c r="E2370" s="11">
        <v>0.77</v>
      </c>
      <c r="F2370" s="11">
        <v>12.1</v>
      </c>
    </row>
    <row r="2371" spans="2:6" ht="15.75" hidden="1" customHeight="1" x14ac:dyDescent="0.25">
      <c r="B2371" s="11">
        <v>0.54</v>
      </c>
      <c r="C2371" s="11">
        <v>0</v>
      </c>
      <c r="D2371" s="11">
        <v>55</v>
      </c>
      <c r="E2371" s="11">
        <v>0.84</v>
      </c>
      <c r="F2371" s="11">
        <v>11.4</v>
      </c>
    </row>
    <row r="2372" spans="2:6" ht="15.75" hidden="1" customHeight="1" x14ac:dyDescent="0.25">
      <c r="B2372" s="11">
        <v>0.26</v>
      </c>
      <c r="C2372" s="11">
        <v>0.37</v>
      </c>
      <c r="D2372" s="11">
        <v>23</v>
      </c>
      <c r="E2372" s="11">
        <v>0.7</v>
      </c>
      <c r="F2372" s="11">
        <v>9.6</v>
      </c>
    </row>
    <row r="2373" spans="2:6" ht="15.75" hidden="1" customHeight="1" x14ac:dyDescent="0.25">
      <c r="B2373" s="11">
        <v>0.26</v>
      </c>
      <c r="C2373" s="11">
        <v>0.37</v>
      </c>
      <c r="D2373" s="11">
        <v>23</v>
      </c>
      <c r="E2373" s="11">
        <v>0.7</v>
      </c>
      <c r="F2373" s="11">
        <v>9.6</v>
      </c>
    </row>
    <row r="2374" spans="2:6" ht="15.75" hidden="1" customHeight="1" x14ac:dyDescent="0.25">
      <c r="B2374" s="11">
        <v>0.23</v>
      </c>
      <c r="C2374" s="11">
        <v>0.37</v>
      </c>
      <c r="D2374" s="11">
        <v>60</v>
      </c>
      <c r="E2374" s="11">
        <v>0.71</v>
      </c>
      <c r="F2374" s="11">
        <v>12.1</v>
      </c>
    </row>
    <row r="2375" spans="2:6" ht="15.75" hidden="1" customHeight="1" x14ac:dyDescent="0.25">
      <c r="B2375" s="11">
        <v>0.43</v>
      </c>
      <c r="C2375" s="11">
        <v>0.31</v>
      </c>
      <c r="D2375" s="11">
        <v>74</v>
      </c>
      <c r="E2375" s="11">
        <v>0.54</v>
      </c>
      <c r="F2375" s="11">
        <v>9.9</v>
      </c>
    </row>
    <row r="2376" spans="2:6" ht="15.75" hidden="1" customHeight="1" x14ac:dyDescent="0.25">
      <c r="B2376" s="11">
        <v>0.44</v>
      </c>
      <c r="C2376" s="11">
        <v>0</v>
      </c>
      <c r="D2376" s="11">
        <v>11</v>
      </c>
      <c r="E2376" s="11">
        <v>0.85</v>
      </c>
      <c r="F2376" s="11">
        <v>11.7</v>
      </c>
    </row>
    <row r="2377" spans="2:6" ht="15.75" hidden="1" customHeight="1" x14ac:dyDescent="0.25">
      <c r="B2377" s="11">
        <v>0.4</v>
      </c>
      <c r="C2377" s="11">
        <v>0.16</v>
      </c>
      <c r="D2377" s="11">
        <v>25</v>
      </c>
      <c r="E2377" s="11">
        <v>0.74</v>
      </c>
      <c r="F2377" s="11">
        <v>10.1</v>
      </c>
    </row>
    <row r="2378" spans="2:6" ht="15.75" hidden="1" customHeight="1" x14ac:dyDescent="0.25">
      <c r="B2378" s="11">
        <v>0.54</v>
      </c>
      <c r="C2378" s="11">
        <v>0.37</v>
      </c>
      <c r="D2378" s="11">
        <v>95</v>
      </c>
      <c r="E2378" s="11">
        <v>0.77</v>
      </c>
      <c r="F2378" s="11">
        <v>9</v>
      </c>
    </row>
    <row r="2379" spans="2:6" ht="15.75" hidden="1" customHeight="1" x14ac:dyDescent="0.25">
      <c r="B2379" s="11">
        <v>0.54</v>
      </c>
      <c r="C2379" s="11">
        <v>0.37</v>
      </c>
      <c r="D2379" s="11">
        <v>95</v>
      </c>
      <c r="E2379" s="11">
        <v>0.77</v>
      </c>
      <c r="F2379" s="11">
        <v>9</v>
      </c>
    </row>
    <row r="2380" spans="2:6" ht="15.75" hidden="1" customHeight="1" x14ac:dyDescent="0.25">
      <c r="B2380" s="11">
        <v>0.67</v>
      </c>
      <c r="C2380" s="11">
        <v>0.02</v>
      </c>
      <c r="D2380" s="11">
        <v>92</v>
      </c>
      <c r="E2380" s="11">
        <v>0.68</v>
      </c>
      <c r="F2380" s="11">
        <v>11.066666666666601</v>
      </c>
    </row>
    <row r="2381" spans="2:6" ht="15.75" hidden="1" customHeight="1" x14ac:dyDescent="0.25">
      <c r="B2381" s="11">
        <v>0.37</v>
      </c>
      <c r="C2381" s="11">
        <v>0.32</v>
      </c>
      <c r="D2381" s="11">
        <v>28</v>
      </c>
      <c r="E2381" s="11">
        <v>0.73</v>
      </c>
      <c r="F2381" s="11">
        <v>11.3</v>
      </c>
    </row>
    <row r="2382" spans="2:6" ht="15.75" hidden="1" customHeight="1" x14ac:dyDescent="0.25">
      <c r="B2382" s="11">
        <v>0.78500000000000003</v>
      </c>
      <c r="C2382" s="11">
        <v>0.19</v>
      </c>
      <c r="D2382" s="11">
        <v>98</v>
      </c>
      <c r="E2382" s="11">
        <v>0.52</v>
      </c>
      <c r="F2382" s="11">
        <v>9.56666666666667</v>
      </c>
    </row>
    <row r="2383" spans="2:6" ht="15.75" hidden="1" customHeight="1" x14ac:dyDescent="0.25">
      <c r="B2383" s="11">
        <v>0.67</v>
      </c>
      <c r="C2383" s="11">
        <v>0.02</v>
      </c>
      <c r="D2383" s="11">
        <v>92</v>
      </c>
      <c r="E2383" s="11">
        <v>0.68</v>
      </c>
      <c r="F2383" s="11">
        <v>11.1</v>
      </c>
    </row>
    <row r="2384" spans="2:6" ht="15.75" hidden="1" customHeight="1" x14ac:dyDescent="0.25">
      <c r="B2384" s="11">
        <v>0.78500000000000003</v>
      </c>
      <c r="C2384" s="11">
        <v>0.19</v>
      </c>
      <c r="D2384" s="11">
        <v>98</v>
      </c>
      <c r="E2384" s="11">
        <v>0.52</v>
      </c>
      <c r="F2384" s="11">
        <v>9.6</v>
      </c>
    </row>
    <row r="2385" spans="2:6" ht="15.75" hidden="1" customHeight="1" x14ac:dyDescent="0.25">
      <c r="B2385" s="11">
        <v>0.38</v>
      </c>
      <c r="C2385" s="11">
        <v>0.31</v>
      </c>
      <c r="D2385" s="11">
        <v>29</v>
      </c>
      <c r="E2385" s="11">
        <v>0.76</v>
      </c>
      <c r="F2385" s="11">
        <v>11.3</v>
      </c>
    </row>
    <row r="2386" spans="2:6" ht="15.75" hidden="1" customHeight="1" x14ac:dyDescent="0.25">
      <c r="B2386" s="11">
        <v>0.37</v>
      </c>
      <c r="C2386" s="11">
        <v>0.32</v>
      </c>
      <c r="D2386" s="11">
        <v>28</v>
      </c>
      <c r="E2386" s="11">
        <v>0.73</v>
      </c>
      <c r="F2386" s="11">
        <v>11.3</v>
      </c>
    </row>
    <row r="2387" spans="2:6" ht="15.75" hidden="1" customHeight="1" x14ac:dyDescent="0.25">
      <c r="B2387" s="11">
        <v>0.32</v>
      </c>
      <c r="C2387" s="11">
        <v>0.44</v>
      </c>
      <c r="D2387" s="11">
        <v>17</v>
      </c>
      <c r="E2387" s="11">
        <v>0.78</v>
      </c>
      <c r="F2387" s="11">
        <v>11</v>
      </c>
    </row>
    <row r="2388" spans="2:6" ht="15.75" hidden="1" customHeight="1" x14ac:dyDescent="0.25">
      <c r="B2388" s="11">
        <v>0.57999999999999996</v>
      </c>
      <c r="C2388" s="11">
        <v>0.02</v>
      </c>
      <c r="D2388" s="11">
        <v>53</v>
      </c>
      <c r="E2388" s="11">
        <v>0.76</v>
      </c>
      <c r="F2388" s="11">
        <v>11.6</v>
      </c>
    </row>
    <row r="2389" spans="2:6" ht="15.75" hidden="1" customHeight="1" x14ac:dyDescent="0.25">
      <c r="B2389" s="11">
        <v>0.45</v>
      </c>
      <c r="C2389" s="11">
        <v>0.63</v>
      </c>
      <c r="D2389" s="11">
        <v>23</v>
      </c>
      <c r="E2389" s="11">
        <v>0.69</v>
      </c>
      <c r="F2389" s="11">
        <v>10.9</v>
      </c>
    </row>
    <row r="2390" spans="2:6" ht="15.75" hidden="1" customHeight="1" x14ac:dyDescent="0.25">
      <c r="B2390" s="11">
        <v>0.9</v>
      </c>
      <c r="C2390" s="11">
        <v>0</v>
      </c>
      <c r="D2390" s="11">
        <v>17</v>
      </c>
      <c r="E2390" s="11">
        <v>0.63</v>
      </c>
      <c r="F2390" s="11">
        <v>10.9</v>
      </c>
    </row>
    <row r="2391" spans="2:6" ht="15.75" hidden="1" customHeight="1" x14ac:dyDescent="0.25">
      <c r="B2391" s="11">
        <v>0.54</v>
      </c>
      <c r="C2391" s="11">
        <v>0.06</v>
      </c>
      <c r="D2391" s="11">
        <v>89</v>
      </c>
      <c r="E2391" s="11">
        <v>0.5</v>
      </c>
      <c r="F2391" s="11">
        <v>10.55</v>
      </c>
    </row>
    <row r="2392" spans="2:6" ht="15.75" hidden="1" customHeight="1" x14ac:dyDescent="0.25">
      <c r="B2392" s="11">
        <v>0.2</v>
      </c>
      <c r="C2392" s="11">
        <v>0.35</v>
      </c>
      <c r="D2392" s="11">
        <v>15</v>
      </c>
      <c r="E2392" s="11">
        <v>0.8</v>
      </c>
      <c r="F2392" s="11">
        <v>11.9</v>
      </c>
    </row>
    <row r="2393" spans="2:6" ht="15.75" hidden="1" customHeight="1" x14ac:dyDescent="0.25">
      <c r="B2393" s="11">
        <v>0.42</v>
      </c>
      <c r="C2393" s="11">
        <v>0.09</v>
      </c>
      <c r="D2393" s="11">
        <v>64</v>
      </c>
      <c r="E2393" s="11">
        <v>0.68</v>
      </c>
      <c r="F2393" s="11">
        <v>10.4</v>
      </c>
    </row>
    <row r="2394" spans="2:6" ht="15.75" hidden="1" customHeight="1" x14ac:dyDescent="0.25">
      <c r="B2394" s="11">
        <v>0.64</v>
      </c>
      <c r="C2394" s="11">
        <v>0.03</v>
      </c>
      <c r="D2394" s="11">
        <v>31</v>
      </c>
      <c r="E2394" s="11">
        <v>0.57999999999999996</v>
      </c>
      <c r="F2394" s="11">
        <v>10.4</v>
      </c>
    </row>
    <row r="2395" spans="2:6" ht="15.75" hidden="1" customHeight="1" x14ac:dyDescent="0.25">
      <c r="B2395" s="11">
        <v>0.63</v>
      </c>
      <c r="C2395" s="11">
        <v>0.01</v>
      </c>
      <c r="D2395" s="11">
        <v>39</v>
      </c>
      <c r="E2395" s="11">
        <v>0.53</v>
      </c>
      <c r="F2395" s="11">
        <v>10.8</v>
      </c>
    </row>
    <row r="2396" spans="2:6" ht="15.75" hidden="1" customHeight="1" x14ac:dyDescent="0.25">
      <c r="B2396" s="11">
        <v>0.48</v>
      </c>
      <c r="C2396" s="11">
        <v>0.32</v>
      </c>
      <c r="D2396" s="11">
        <v>54</v>
      </c>
      <c r="E2396" s="11">
        <v>0.65</v>
      </c>
      <c r="F2396" s="11">
        <v>10</v>
      </c>
    </row>
    <row r="2397" spans="2:6" ht="15.75" hidden="1" customHeight="1" x14ac:dyDescent="0.25">
      <c r="B2397" s="11">
        <v>0.48</v>
      </c>
      <c r="C2397" s="11">
        <v>0.32</v>
      </c>
      <c r="D2397" s="11">
        <v>54</v>
      </c>
      <c r="E2397" s="11">
        <v>0.65</v>
      </c>
      <c r="F2397" s="11">
        <v>10</v>
      </c>
    </row>
    <row r="2398" spans="2:6" ht="15.75" hidden="1" customHeight="1" x14ac:dyDescent="0.25">
      <c r="B2398" s="11">
        <v>0.35</v>
      </c>
      <c r="C2398" s="11">
        <v>0.6</v>
      </c>
      <c r="D2398" s="11">
        <v>44</v>
      </c>
      <c r="E2398" s="11">
        <v>0.79</v>
      </c>
      <c r="F2398" s="11">
        <v>11.1</v>
      </c>
    </row>
    <row r="2399" spans="2:6" ht="15.75" hidden="1" customHeight="1" x14ac:dyDescent="0.25">
      <c r="B2399" s="11">
        <v>0.47</v>
      </c>
      <c r="C2399" s="11">
        <v>0.11</v>
      </c>
      <c r="D2399" s="11">
        <v>89</v>
      </c>
      <c r="E2399" s="11">
        <v>0.88</v>
      </c>
      <c r="F2399" s="11">
        <v>13.566666666666601</v>
      </c>
    </row>
    <row r="2400" spans="2:6" ht="15.75" hidden="1" customHeight="1" x14ac:dyDescent="0.25">
      <c r="B2400" s="11">
        <v>0.47</v>
      </c>
      <c r="C2400" s="11">
        <v>0.11</v>
      </c>
      <c r="D2400" s="11">
        <v>89</v>
      </c>
      <c r="E2400" s="11">
        <v>0.88</v>
      </c>
      <c r="F2400" s="11">
        <v>13.6</v>
      </c>
    </row>
    <row r="2401" spans="2:6" ht="15.75" hidden="1" customHeight="1" x14ac:dyDescent="0.25">
      <c r="B2401" s="11">
        <v>0.56999999999999995</v>
      </c>
      <c r="C2401" s="11">
        <v>0.1</v>
      </c>
      <c r="D2401" s="11">
        <v>11</v>
      </c>
      <c r="E2401" s="11">
        <v>0.76</v>
      </c>
      <c r="F2401" s="11">
        <v>10.8</v>
      </c>
    </row>
    <row r="2402" spans="2:6" ht="15.75" hidden="1" customHeight="1" x14ac:dyDescent="0.25">
      <c r="B2402" s="11">
        <v>0.22</v>
      </c>
      <c r="C2402" s="11">
        <v>0.49</v>
      </c>
      <c r="D2402" s="11">
        <v>18</v>
      </c>
      <c r="E2402" s="11">
        <v>0.56000000000000005</v>
      </c>
      <c r="F2402" s="11">
        <v>12.4</v>
      </c>
    </row>
    <row r="2403" spans="2:6" ht="15.75" hidden="1" customHeight="1" x14ac:dyDescent="0.25">
      <c r="B2403" s="11">
        <v>0.31</v>
      </c>
      <c r="C2403" s="11">
        <v>0.09</v>
      </c>
      <c r="D2403" s="11">
        <v>28</v>
      </c>
      <c r="E2403" s="11">
        <v>0.7</v>
      </c>
      <c r="F2403" s="11">
        <v>10</v>
      </c>
    </row>
    <row r="2404" spans="2:6" ht="15.75" hidden="1" customHeight="1" x14ac:dyDescent="0.25">
      <c r="B2404" s="11">
        <v>0.43</v>
      </c>
      <c r="C2404" s="11">
        <v>0.02</v>
      </c>
      <c r="D2404" s="11">
        <v>28</v>
      </c>
      <c r="E2404" s="11">
        <v>0.81</v>
      </c>
      <c r="F2404" s="11">
        <v>10.6</v>
      </c>
    </row>
    <row r="2405" spans="2:6" ht="15.75" hidden="1" customHeight="1" x14ac:dyDescent="0.25">
      <c r="B2405" s="11">
        <v>0.74</v>
      </c>
      <c r="C2405" s="11">
        <v>0.03</v>
      </c>
      <c r="D2405" s="11">
        <v>16</v>
      </c>
      <c r="E2405" s="11">
        <v>0.63</v>
      </c>
      <c r="F2405" s="11">
        <v>11.5</v>
      </c>
    </row>
    <row r="2406" spans="2:6" ht="15.75" hidden="1" customHeight="1" x14ac:dyDescent="0.25">
      <c r="B2406" s="11">
        <v>0.89500000000000002</v>
      </c>
      <c r="C2406" s="11">
        <v>0.04</v>
      </c>
      <c r="D2406" s="11">
        <v>13</v>
      </c>
      <c r="E2406" s="11">
        <v>0.57999999999999996</v>
      </c>
      <c r="F2406" s="11">
        <v>10.8</v>
      </c>
    </row>
    <row r="2407" spans="2:6" ht="15.75" hidden="1" customHeight="1" x14ac:dyDescent="0.25">
      <c r="B2407" s="11">
        <v>0.74</v>
      </c>
      <c r="C2407" s="11">
        <v>0.03</v>
      </c>
      <c r="D2407" s="11">
        <v>16</v>
      </c>
      <c r="E2407" s="11">
        <v>0.63</v>
      </c>
      <c r="F2407" s="11">
        <v>11.5</v>
      </c>
    </row>
    <row r="2408" spans="2:6" ht="15.75" hidden="1" customHeight="1" x14ac:dyDescent="0.25">
      <c r="B2408" s="11">
        <v>0.44</v>
      </c>
      <c r="C2408" s="11">
        <v>0.39</v>
      </c>
      <c r="D2408" s="11">
        <v>14</v>
      </c>
      <c r="E2408" s="11">
        <v>0.69</v>
      </c>
      <c r="F2408" s="11">
        <v>11</v>
      </c>
    </row>
    <row r="2409" spans="2:6" ht="15.75" hidden="1" customHeight="1" x14ac:dyDescent="0.25">
      <c r="B2409" s="11">
        <v>0.38</v>
      </c>
      <c r="C2409" s="11">
        <v>0.56999999999999995</v>
      </c>
      <c r="D2409" s="11">
        <v>12</v>
      </c>
      <c r="E2409" s="11">
        <v>0.55000000000000004</v>
      </c>
      <c r="F2409" s="11">
        <v>11.4</v>
      </c>
    </row>
    <row r="2410" spans="2:6" ht="15.75" hidden="1" customHeight="1" x14ac:dyDescent="0.25">
      <c r="B2410" s="11">
        <v>0.81</v>
      </c>
      <c r="C2410" s="11">
        <v>0.05</v>
      </c>
      <c r="D2410" s="11">
        <v>14</v>
      </c>
      <c r="E2410" s="11">
        <v>0.66</v>
      </c>
      <c r="F2410" s="11">
        <v>10.8</v>
      </c>
    </row>
    <row r="2411" spans="2:6" ht="15.75" hidden="1" customHeight="1" x14ac:dyDescent="0.25">
      <c r="B2411" s="11">
        <v>0.38</v>
      </c>
      <c r="C2411" s="11">
        <v>0.56999999999999995</v>
      </c>
      <c r="D2411" s="11">
        <v>12</v>
      </c>
      <c r="E2411" s="11">
        <v>0.55000000000000004</v>
      </c>
      <c r="F2411" s="11">
        <v>11.4</v>
      </c>
    </row>
    <row r="2412" spans="2:6" ht="15.75" hidden="1" customHeight="1" x14ac:dyDescent="0.25">
      <c r="B2412" s="11">
        <v>0.27</v>
      </c>
      <c r="C2412" s="11">
        <v>0.6</v>
      </c>
      <c r="D2412" s="11">
        <v>25</v>
      </c>
      <c r="E2412" s="11">
        <v>0.72</v>
      </c>
      <c r="F2412" s="11">
        <v>10.6</v>
      </c>
    </row>
    <row r="2413" spans="2:6" ht="15.75" hidden="1" customHeight="1" x14ac:dyDescent="0.25">
      <c r="B2413" s="11">
        <v>0.36</v>
      </c>
      <c r="C2413" s="11">
        <v>0.21</v>
      </c>
      <c r="D2413" s="11">
        <v>48</v>
      </c>
      <c r="E2413" s="11">
        <v>0.77</v>
      </c>
      <c r="F2413" s="11">
        <v>9.6999999999999993</v>
      </c>
    </row>
    <row r="2414" spans="2:6" ht="15.75" hidden="1" customHeight="1" x14ac:dyDescent="0.25">
      <c r="B2414" s="11">
        <v>0.79</v>
      </c>
      <c r="C2414" s="11">
        <v>0.04</v>
      </c>
      <c r="D2414" s="11">
        <v>17</v>
      </c>
      <c r="E2414" s="11">
        <v>0.65</v>
      </c>
      <c r="F2414" s="11">
        <v>10.4</v>
      </c>
    </row>
    <row r="2415" spans="2:6" ht="15.75" hidden="1" customHeight="1" x14ac:dyDescent="0.25">
      <c r="B2415" s="11">
        <v>0.56000000000000005</v>
      </c>
      <c r="C2415" s="11">
        <v>0.15</v>
      </c>
      <c r="D2415" s="11">
        <v>65</v>
      </c>
      <c r="E2415" s="11">
        <v>0.6</v>
      </c>
      <c r="F2415" s="11">
        <v>10.5</v>
      </c>
    </row>
    <row r="2416" spans="2:6" ht="15.75" hidden="1" customHeight="1" x14ac:dyDescent="0.25">
      <c r="B2416" s="11">
        <v>0.84</v>
      </c>
      <c r="C2416" s="11">
        <v>0.21</v>
      </c>
      <c r="D2416" s="11">
        <v>65</v>
      </c>
      <c r="E2416" s="11">
        <v>0.72</v>
      </c>
      <c r="F2416" s="11">
        <v>9.2333333333333307</v>
      </c>
    </row>
    <row r="2417" spans="2:6" ht="15.75" hidden="1" customHeight="1" x14ac:dyDescent="0.25">
      <c r="B2417" s="11">
        <v>0.84</v>
      </c>
      <c r="C2417" s="11">
        <v>0.21</v>
      </c>
      <c r="D2417" s="11">
        <v>65</v>
      </c>
      <c r="E2417" s="11">
        <v>0.72</v>
      </c>
      <c r="F2417" s="11">
        <v>9.25</v>
      </c>
    </row>
    <row r="2418" spans="2:6" ht="15.75" hidden="1" customHeight="1" x14ac:dyDescent="0.25">
      <c r="B2418" s="11">
        <v>0.53</v>
      </c>
      <c r="C2418" s="11">
        <v>0.06</v>
      </c>
      <c r="D2418" s="11">
        <v>44</v>
      </c>
      <c r="E2418" s="11">
        <v>0.83</v>
      </c>
      <c r="F2418" s="11">
        <v>10.3</v>
      </c>
    </row>
    <row r="2419" spans="2:6" ht="15.75" hidden="1" customHeight="1" x14ac:dyDescent="0.25">
      <c r="B2419" s="11">
        <v>0.53</v>
      </c>
      <c r="C2419" s="11">
        <v>0.06</v>
      </c>
      <c r="D2419" s="11">
        <v>44</v>
      </c>
      <c r="E2419" s="11">
        <v>0.83</v>
      </c>
      <c r="F2419" s="11">
        <v>10.3</v>
      </c>
    </row>
    <row r="2420" spans="2:6" ht="15.75" hidden="1" customHeight="1" x14ac:dyDescent="0.25">
      <c r="B2420" s="11">
        <v>0.42</v>
      </c>
      <c r="C2420" s="11">
        <v>0.19</v>
      </c>
      <c r="D2420" s="11">
        <v>47</v>
      </c>
      <c r="E2420" s="11">
        <v>0.78</v>
      </c>
      <c r="F2420" s="11">
        <v>10</v>
      </c>
    </row>
    <row r="2421" spans="2:6" ht="15.75" hidden="1" customHeight="1" x14ac:dyDescent="0.25">
      <c r="B2421" s="11">
        <v>0.47</v>
      </c>
      <c r="C2421" s="11">
        <v>0.08</v>
      </c>
      <c r="D2421" s="11">
        <v>38</v>
      </c>
      <c r="E2421" s="11">
        <v>0.65</v>
      </c>
      <c r="F2421" s="11">
        <v>9.6</v>
      </c>
    </row>
    <row r="2422" spans="2:6" ht="15.75" hidden="1" customHeight="1" x14ac:dyDescent="0.25">
      <c r="B2422" s="11">
        <v>0.53</v>
      </c>
      <c r="C2422" s="11">
        <v>7.0000000000000007E-2</v>
      </c>
      <c r="D2422" s="11">
        <v>24</v>
      </c>
      <c r="E2422" s="11">
        <v>0.66</v>
      </c>
      <c r="F2422" s="11">
        <v>10.8</v>
      </c>
    </row>
    <row r="2423" spans="2:6" ht="15.75" hidden="1" customHeight="1" x14ac:dyDescent="0.25">
      <c r="B2423" s="11">
        <v>0.28999999999999998</v>
      </c>
      <c r="C2423" s="11">
        <v>0.49</v>
      </c>
      <c r="D2423" s="11">
        <v>59</v>
      </c>
      <c r="E2423" s="11">
        <v>0.67</v>
      </c>
      <c r="F2423" s="11">
        <v>10.1</v>
      </c>
    </row>
    <row r="2424" spans="2:6" ht="15.75" hidden="1" customHeight="1" x14ac:dyDescent="0.25">
      <c r="B2424" s="11">
        <v>0.69</v>
      </c>
      <c r="C2424" s="11">
        <v>0.08</v>
      </c>
      <c r="D2424" s="11">
        <v>52</v>
      </c>
      <c r="E2424" s="11">
        <v>0.6</v>
      </c>
      <c r="F2424" s="11">
        <v>10.199999999999999</v>
      </c>
    </row>
    <row r="2425" spans="2:6" ht="15.75" hidden="1" customHeight="1" x14ac:dyDescent="0.25">
      <c r="B2425" s="11">
        <v>0.44</v>
      </c>
      <c r="C2425" s="11">
        <v>0.09</v>
      </c>
      <c r="D2425" s="11">
        <v>18</v>
      </c>
      <c r="E2425" s="11">
        <v>0.69</v>
      </c>
      <c r="F2425" s="11">
        <v>11.3</v>
      </c>
    </row>
    <row r="2426" spans="2:6" ht="15.75" hidden="1" customHeight="1" x14ac:dyDescent="0.25">
      <c r="B2426" s="11">
        <v>0.53</v>
      </c>
      <c r="C2426" s="11">
        <v>0.13</v>
      </c>
      <c r="D2426" s="11">
        <v>22</v>
      </c>
      <c r="E2426" s="11">
        <v>0.68</v>
      </c>
      <c r="F2426" s="11">
        <v>9.9</v>
      </c>
    </row>
    <row r="2427" spans="2:6" ht="15.75" hidden="1" customHeight="1" x14ac:dyDescent="0.25">
      <c r="B2427" s="11">
        <v>0.56000000000000005</v>
      </c>
      <c r="C2427" s="11">
        <v>0.14000000000000001</v>
      </c>
      <c r="D2427" s="11">
        <v>29</v>
      </c>
      <c r="E2427" s="11">
        <v>0.62</v>
      </c>
      <c r="F2427" s="11">
        <v>11.7</v>
      </c>
    </row>
    <row r="2428" spans="2:6" ht="15.75" hidden="1" customHeight="1" x14ac:dyDescent="0.25">
      <c r="B2428" s="11">
        <v>0.55000000000000004</v>
      </c>
      <c r="C2428" s="11">
        <v>0.13</v>
      </c>
      <c r="D2428" s="11">
        <v>35</v>
      </c>
      <c r="E2428" s="11">
        <v>0.59</v>
      </c>
      <c r="F2428" s="11">
        <v>9.6999999999999993</v>
      </c>
    </row>
    <row r="2429" spans="2:6" ht="15.75" hidden="1" customHeight="1" x14ac:dyDescent="0.25">
      <c r="B2429" s="11">
        <v>0.53</v>
      </c>
      <c r="C2429" s="11">
        <v>0.08</v>
      </c>
      <c r="D2429" s="11">
        <v>45</v>
      </c>
      <c r="E2429" s="11">
        <v>0.68</v>
      </c>
      <c r="F2429" s="11">
        <v>10.3</v>
      </c>
    </row>
    <row r="2430" spans="2:6" ht="15.75" hidden="1" customHeight="1" x14ac:dyDescent="0.25">
      <c r="B2430" s="11">
        <v>0.57999999999999996</v>
      </c>
      <c r="C2430" s="11">
        <v>0.08</v>
      </c>
      <c r="D2430" s="11">
        <v>31</v>
      </c>
      <c r="E2430" s="11">
        <v>0.64</v>
      </c>
      <c r="F2430" s="11">
        <v>10.199999999999999</v>
      </c>
    </row>
    <row r="2431" spans="2:6" ht="15.75" hidden="1" customHeight="1" x14ac:dyDescent="0.25">
      <c r="B2431" s="11">
        <v>0.52</v>
      </c>
      <c r="C2431" s="11">
        <v>0.08</v>
      </c>
      <c r="D2431" s="11">
        <v>32</v>
      </c>
      <c r="E2431" s="11">
        <v>0.63</v>
      </c>
      <c r="F2431" s="11">
        <v>11.6</v>
      </c>
    </row>
    <row r="2432" spans="2:6" ht="15.75" hidden="1" customHeight="1" x14ac:dyDescent="0.25">
      <c r="B2432" s="11">
        <v>0.25</v>
      </c>
      <c r="C2432" s="11">
        <v>0.28999999999999998</v>
      </c>
      <c r="D2432" s="11">
        <v>49</v>
      </c>
      <c r="E2432" s="11">
        <v>0.76</v>
      </c>
      <c r="F2432" s="11">
        <v>10.9</v>
      </c>
    </row>
    <row r="2433" spans="2:6" ht="15.75" hidden="1" customHeight="1" x14ac:dyDescent="0.25">
      <c r="B2433" s="11">
        <v>0.85499999999999998</v>
      </c>
      <c r="C2433" s="11">
        <v>0.02</v>
      </c>
      <c r="D2433" s="11">
        <v>38</v>
      </c>
      <c r="E2433" s="11">
        <v>0.56000000000000005</v>
      </c>
      <c r="F2433" s="11">
        <v>10.75</v>
      </c>
    </row>
    <row r="2434" spans="2:6" ht="15.75" hidden="1" customHeight="1" x14ac:dyDescent="0.25">
      <c r="B2434" s="11">
        <v>0.44</v>
      </c>
      <c r="C2434" s="11">
        <v>0.42</v>
      </c>
      <c r="D2434" s="11">
        <v>19</v>
      </c>
      <c r="E2434" s="11">
        <v>0.56999999999999995</v>
      </c>
      <c r="F2434" s="11">
        <v>10.4</v>
      </c>
    </row>
    <row r="2435" spans="2:6" ht="15.75" hidden="1" customHeight="1" x14ac:dyDescent="0.25">
      <c r="B2435" s="11">
        <v>0.37</v>
      </c>
      <c r="C2435" s="11">
        <v>0.43</v>
      </c>
      <c r="D2435" s="11">
        <v>19</v>
      </c>
      <c r="E2435" s="11">
        <v>0.81</v>
      </c>
      <c r="F2435" s="11">
        <v>11.2</v>
      </c>
    </row>
    <row r="2436" spans="2:6" ht="15.75" hidden="1" customHeight="1" x14ac:dyDescent="0.25">
      <c r="B2436" s="11">
        <v>0.63</v>
      </c>
      <c r="C2436" s="11">
        <v>0.33</v>
      </c>
      <c r="D2436" s="11">
        <v>28</v>
      </c>
      <c r="E2436" s="11">
        <v>0.64</v>
      </c>
      <c r="F2436" s="11">
        <v>10.1</v>
      </c>
    </row>
    <row r="2437" spans="2:6" ht="15.75" hidden="1" customHeight="1" x14ac:dyDescent="0.25">
      <c r="B2437" s="11">
        <v>0.36</v>
      </c>
      <c r="C2437" s="11">
        <v>0.3</v>
      </c>
      <c r="D2437" s="11">
        <v>24</v>
      </c>
      <c r="E2437" s="11">
        <v>0.7</v>
      </c>
      <c r="F2437" s="11">
        <v>11.4</v>
      </c>
    </row>
    <row r="2438" spans="2:6" ht="15.75" hidden="1" customHeight="1" x14ac:dyDescent="0.25">
      <c r="B2438" s="11">
        <v>0.68</v>
      </c>
      <c r="C2438" s="11">
        <v>0.01</v>
      </c>
      <c r="D2438" s="11">
        <v>54</v>
      </c>
      <c r="E2438" s="11">
        <v>0.66</v>
      </c>
      <c r="F2438" s="11">
        <v>11.3</v>
      </c>
    </row>
    <row r="2439" spans="2:6" ht="15.75" hidden="1" customHeight="1" x14ac:dyDescent="0.25">
      <c r="B2439" s="11">
        <v>0.85499999999999998</v>
      </c>
      <c r="C2439" s="11">
        <v>0.02</v>
      </c>
      <c r="D2439" s="11">
        <v>23</v>
      </c>
      <c r="E2439" s="11">
        <v>0.6</v>
      </c>
      <c r="F2439" s="11">
        <v>11</v>
      </c>
    </row>
    <row r="2440" spans="2:6" ht="15.75" hidden="1" customHeight="1" x14ac:dyDescent="0.25">
      <c r="B2440" s="11">
        <v>0.56000000000000005</v>
      </c>
      <c r="C2440" s="11">
        <v>0.17</v>
      </c>
      <c r="D2440" s="11">
        <v>24</v>
      </c>
      <c r="E2440" s="11">
        <v>0.68</v>
      </c>
      <c r="F2440" s="11">
        <v>10.55</v>
      </c>
    </row>
    <row r="2441" spans="2:6" ht="15.75" hidden="1" customHeight="1" x14ac:dyDescent="0.25">
      <c r="B2441" s="11">
        <v>0.85499999999999998</v>
      </c>
      <c r="C2441" s="11">
        <v>0.02</v>
      </c>
      <c r="D2441" s="11">
        <v>23</v>
      </c>
      <c r="E2441" s="11">
        <v>0.6</v>
      </c>
      <c r="F2441" s="11">
        <v>11</v>
      </c>
    </row>
    <row r="2442" spans="2:6" ht="15.75" hidden="1" customHeight="1" x14ac:dyDescent="0.25">
      <c r="B2442" s="11">
        <v>0.67</v>
      </c>
      <c r="C2442" s="11">
        <v>0.02</v>
      </c>
      <c r="D2442" s="11">
        <v>42</v>
      </c>
      <c r="E2442" s="11">
        <v>0.82</v>
      </c>
      <c r="F2442" s="11">
        <v>10.9</v>
      </c>
    </row>
    <row r="2443" spans="2:6" ht="15.75" hidden="1" customHeight="1" x14ac:dyDescent="0.25">
      <c r="B2443" s="11">
        <v>0.16</v>
      </c>
      <c r="C2443" s="11">
        <v>0.64</v>
      </c>
      <c r="D2443" s="11">
        <v>52</v>
      </c>
      <c r="E2443" s="11">
        <v>0.71</v>
      </c>
      <c r="F2443" s="11">
        <v>11.2</v>
      </c>
    </row>
    <row r="2444" spans="2:6" ht="15.75" hidden="1" customHeight="1" x14ac:dyDescent="0.25">
      <c r="B2444" s="11">
        <v>0.51</v>
      </c>
      <c r="C2444" s="11">
        <v>0.14000000000000001</v>
      </c>
      <c r="D2444" s="11">
        <v>34</v>
      </c>
      <c r="E2444" s="11">
        <v>0.56999999999999995</v>
      </c>
      <c r="F2444" s="11">
        <v>11.5</v>
      </c>
    </row>
    <row r="2445" spans="2:6" ht="15.75" hidden="1" customHeight="1" x14ac:dyDescent="0.25">
      <c r="B2445" s="11">
        <v>0.36</v>
      </c>
      <c r="C2445" s="11">
        <v>0.53</v>
      </c>
      <c r="D2445" s="11">
        <v>35</v>
      </c>
      <c r="E2445" s="11">
        <v>0.93</v>
      </c>
      <c r="F2445" s="11">
        <v>12.4</v>
      </c>
    </row>
    <row r="2446" spans="2:6" ht="15.75" hidden="1" customHeight="1" x14ac:dyDescent="0.25">
      <c r="B2446" s="11">
        <v>0.38</v>
      </c>
      <c r="C2446" s="11">
        <v>0.14000000000000001</v>
      </c>
      <c r="D2446" s="11">
        <v>25</v>
      </c>
      <c r="E2446" s="11">
        <v>0.65</v>
      </c>
      <c r="F2446" s="11">
        <v>11.1</v>
      </c>
    </row>
    <row r="2447" spans="2:6" ht="15.75" hidden="1" customHeight="1" x14ac:dyDescent="0.25">
      <c r="B2447" s="11">
        <v>0.57999999999999996</v>
      </c>
      <c r="C2447" s="11">
        <v>0.2</v>
      </c>
      <c r="D2447" s="11">
        <v>50</v>
      </c>
      <c r="E2447" s="11">
        <v>0.67</v>
      </c>
      <c r="F2447" s="11">
        <v>12.5</v>
      </c>
    </row>
    <row r="2448" spans="2:6" ht="15.75" hidden="1" customHeight="1" x14ac:dyDescent="0.25">
      <c r="B2448" s="11">
        <v>0.31</v>
      </c>
      <c r="C2448" s="11">
        <v>0.78</v>
      </c>
      <c r="D2448" s="11">
        <v>92</v>
      </c>
      <c r="E2448" s="11">
        <v>0.48</v>
      </c>
      <c r="F2448" s="11">
        <v>10.5</v>
      </c>
    </row>
    <row r="2449" spans="2:6" ht="15.75" hidden="1" customHeight="1" x14ac:dyDescent="0.25">
      <c r="B2449" s="11">
        <v>0.52</v>
      </c>
      <c r="C2449" s="11">
        <v>0.4</v>
      </c>
      <c r="D2449" s="11">
        <v>20</v>
      </c>
      <c r="E2449" s="11">
        <v>0.64</v>
      </c>
      <c r="F2449" s="11">
        <v>11.8</v>
      </c>
    </row>
    <row r="2450" spans="2:6" ht="15.75" hidden="1" customHeight="1" x14ac:dyDescent="0.25">
      <c r="B2450" s="11">
        <v>0.3</v>
      </c>
      <c r="C2450" s="11">
        <v>0.63</v>
      </c>
      <c r="D2450" s="11">
        <v>29</v>
      </c>
      <c r="E2450" s="11">
        <v>0.78</v>
      </c>
      <c r="F2450" s="11">
        <v>10.8</v>
      </c>
    </row>
    <row r="2451" spans="2:6" ht="15.75" hidden="1" customHeight="1" x14ac:dyDescent="0.25">
      <c r="B2451" s="11">
        <v>0.7</v>
      </c>
      <c r="C2451" s="11">
        <v>0.15</v>
      </c>
      <c r="D2451" s="11">
        <v>27</v>
      </c>
      <c r="E2451" s="11">
        <v>0.6</v>
      </c>
      <c r="F2451" s="11">
        <v>11.9</v>
      </c>
    </row>
    <row r="2452" spans="2:6" ht="15.75" hidden="1" customHeight="1" x14ac:dyDescent="0.25">
      <c r="B2452" s="11">
        <v>0.67</v>
      </c>
      <c r="C2452" s="11">
        <v>0.15</v>
      </c>
      <c r="D2452" s="11">
        <v>20</v>
      </c>
      <c r="E2452" s="11">
        <v>0.67</v>
      </c>
      <c r="F2452" s="11">
        <v>11.3</v>
      </c>
    </row>
    <row r="2453" spans="2:6" ht="15.75" hidden="1" customHeight="1" x14ac:dyDescent="0.25">
      <c r="B2453" s="11">
        <v>0.35</v>
      </c>
      <c r="C2453" s="11">
        <v>0.33</v>
      </c>
      <c r="D2453" s="11">
        <v>26</v>
      </c>
      <c r="E2453" s="11">
        <v>0.6</v>
      </c>
      <c r="F2453" s="11">
        <v>11.9</v>
      </c>
    </row>
    <row r="2454" spans="2:6" ht="15.75" hidden="1" customHeight="1" x14ac:dyDescent="0.25">
      <c r="B2454" s="11">
        <v>0.32</v>
      </c>
      <c r="C2454" s="11">
        <v>0.44</v>
      </c>
      <c r="D2454" s="11">
        <v>34</v>
      </c>
      <c r="E2454" s="11">
        <v>0.8</v>
      </c>
      <c r="F2454" s="11">
        <v>11.6</v>
      </c>
    </row>
    <row r="2455" spans="2:6" ht="15.75" hidden="1" customHeight="1" x14ac:dyDescent="0.25">
      <c r="B2455" s="11">
        <v>0.39</v>
      </c>
      <c r="C2455" s="11">
        <v>0.44</v>
      </c>
      <c r="D2455" s="11">
        <v>48</v>
      </c>
      <c r="E2455" s="11">
        <v>0.84</v>
      </c>
      <c r="F2455" s="11">
        <v>11.5</v>
      </c>
    </row>
    <row r="2456" spans="2:6" ht="15.75" hidden="1" customHeight="1" x14ac:dyDescent="0.25">
      <c r="B2456" s="11">
        <v>0.31</v>
      </c>
      <c r="C2456" s="11">
        <v>0.41</v>
      </c>
      <c r="D2456" s="11">
        <v>60</v>
      </c>
      <c r="E2456" s="11">
        <v>0.85</v>
      </c>
      <c r="F2456" s="11">
        <v>11.4</v>
      </c>
    </row>
    <row r="2457" spans="2:6" ht="15.75" hidden="1" customHeight="1" x14ac:dyDescent="0.25">
      <c r="B2457" s="11">
        <v>0.61</v>
      </c>
      <c r="C2457" s="11">
        <v>0.11</v>
      </c>
      <c r="D2457" s="11">
        <v>28</v>
      </c>
      <c r="E2457" s="11">
        <v>0.66</v>
      </c>
      <c r="F2457" s="11">
        <v>10.9</v>
      </c>
    </row>
    <row r="2458" spans="2:6" ht="15.75" hidden="1" customHeight="1" x14ac:dyDescent="0.25">
      <c r="B2458" s="11">
        <v>0.66</v>
      </c>
      <c r="C2458" s="11">
        <v>0.33</v>
      </c>
      <c r="D2458" s="11">
        <v>102</v>
      </c>
      <c r="E2458" s="11">
        <v>0.78</v>
      </c>
      <c r="F2458" s="11">
        <v>12.8</v>
      </c>
    </row>
    <row r="2459" spans="2:6" ht="15.75" hidden="1" customHeight="1" x14ac:dyDescent="0.25">
      <c r="B2459" s="11">
        <v>0.55000000000000004</v>
      </c>
      <c r="C2459" s="11">
        <v>0.15</v>
      </c>
      <c r="D2459" s="11">
        <v>35</v>
      </c>
      <c r="E2459" s="11">
        <v>0.82</v>
      </c>
      <c r="F2459" s="11">
        <v>11.6</v>
      </c>
    </row>
    <row r="2460" spans="2:6" ht="15.75" hidden="1" customHeight="1" x14ac:dyDescent="0.25">
      <c r="B2460" s="11">
        <v>0.74</v>
      </c>
      <c r="C2460" s="11">
        <v>0.09</v>
      </c>
      <c r="D2460" s="11">
        <v>26</v>
      </c>
      <c r="E2460" s="11">
        <v>0.56000000000000005</v>
      </c>
      <c r="F2460" s="11">
        <v>11.6</v>
      </c>
    </row>
    <row r="2461" spans="2:6" ht="15.75" hidden="1" customHeight="1" x14ac:dyDescent="0.25">
      <c r="B2461" s="11">
        <v>0.51</v>
      </c>
      <c r="C2461" s="11">
        <v>0.13</v>
      </c>
      <c r="D2461" s="11">
        <v>40</v>
      </c>
      <c r="E2461" s="11">
        <v>0.75</v>
      </c>
      <c r="F2461" s="11">
        <v>11</v>
      </c>
    </row>
    <row r="2462" spans="2:6" ht="15.75" hidden="1" customHeight="1" x14ac:dyDescent="0.25">
      <c r="B2462" s="11">
        <v>0.62</v>
      </c>
      <c r="C2462" s="11">
        <v>0.08</v>
      </c>
      <c r="D2462" s="11">
        <v>38</v>
      </c>
      <c r="E2462" s="11">
        <v>0.82</v>
      </c>
      <c r="F2462" s="11">
        <v>9.5</v>
      </c>
    </row>
    <row r="2463" spans="2:6" ht="15.75" hidden="1" customHeight="1" x14ac:dyDescent="0.25">
      <c r="B2463" s="11">
        <v>0.55000000000000004</v>
      </c>
      <c r="C2463" s="11">
        <v>0.1</v>
      </c>
      <c r="D2463" s="11">
        <v>51</v>
      </c>
      <c r="E2463" s="11">
        <v>0.76</v>
      </c>
      <c r="F2463" s="11">
        <v>11.2</v>
      </c>
    </row>
    <row r="2464" spans="2:6" ht="15.75" hidden="1" customHeight="1" x14ac:dyDescent="0.25">
      <c r="B2464" s="11">
        <v>0.51</v>
      </c>
      <c r="C2464" s="11">
        <v>0.13</v>
      </c>
      <c r="D2464" s="11">
        <v>40</v>
      </c>
      <c r="E2464" s="11">
        <v>0.75</v>
      </c>
      <c r="F2464" s="11">
        <v>11</v>
      </c>
    </row>
    <row r="2465" spans="2:6" ht="15.75" hidden="1" customHeight="1" x14ac:dyDescent="0.25">
      <c r="B2465" s="11">
        <v>0.31</v>
      </c>
      <c r="C2465" s="11">
        <v>0.47</v>
      </c>
      <c r="D2465" s="11">
        <v>42</v>
      </c>
      <c r="E2465" s="11">
        <v>0.66</v>
      </c>
      <c r="F2465" s="11">
        <v>11</v>
      </c>
    </row>
    <row r="2466" spans="2:6" ht="15.75" hidden="1" customHeight="1" x14ac:dyDescent="0.25"/>
    <row r="2467" spans="2:6" ht="15.75" hidden="1" customHeight="1" x14ac:dyDescent="0.25"/>
    <row r="2468" spans="2:6" ht="15.75" hidden="1" customHeight="1" x14ac:dyDescent="0.25"/>
    <row r="2469" spans="2:6" ht="15.75" hidden="1" customHeight="1" x14ac:dyDescent="0.25"/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8"/>
  <sheetViews>
    <sheetView showGridLines="0" topLeftCell="A5" zoomScale="115" zoomScaleNormal="115" workbookViewId="0">
      <selection activeCell="B4" sqref="B4:G4"/>
    </sheetView>
  </sheetViews>
  <sheetFormatPr defaultColWidth="12.6640625" defaultRowHeight="15.75" customHeight="1" x14ac:dyDescent="0.25"/>
  <cols>
    <col min="1" max="1" width="1.88671875" customWidth="1"/>
    <col min="2" max="2" width="9.33203125" bestFit="1" customWidth="1"/>
  </cols>
  <sheetData>
    <row r="1" spans="1:26" ht="9" customHeight="1" x14ac:dyDescent="0.25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 spans="1:26" ht="13.2" x14ac:dyDescent="0.25">
      <c r="A2" s="17"/>
      <c r="B2" s="52" t="s">
        <v>59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ht="9" customHeight="1" x14ac:dyDescent="0.2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07.4" customHeight="1" x14ac:dyDescent="0.25">
      <c r="A4" s="17"/>
      <c r="B4" s="83" t="s">
        <v>60</v>
      </c>
      <c r="C4" s="84"/>
      <c r="D4" s="84"/>
      <c r="E4" s="84"/>
      <c r="F4" s="84"/>
      <c r="G4" s="85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 ht="198.6" customHeight="1" x14ac:dyDescent="0.25">
      <c r="A5" s="17"/>
      <c r="B5" s="83" t="s">
        <v>61</v>
      </c>
      <c r="C5" s="86"/>
      <c r="D5" s="87"/>
      <c r="E5" s="88" t="s">
        <v>62</v>
      </c>
      <c r="F5" s="86"/>
      <c r="G5" s="8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spans="1:26" ht="9" customHeight="1" x14ac:dyDescent="0.25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26" ht="13.2" x14ac:dyDescent="0.25">
      <c r="A7" s="17"/>
      <c r="B7" s="53" t="s">
        <v>63</v>
      </c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 ht="9" customHeight="1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ht="177.6" customHeight="1" x14ac:dyDescent="0.25">
      <c r="A9" s="17"/>
      <c r="B9" s="83" t="s">
        <v>64</v>
      </c>
      <c r="C9" s="84"/>
      <c r="D9" s="84"/>
      <c r="E9" s="84"/>
      <c r="F9" s="84"/>
      <c r="G9" s="85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3.2" x14ac:dyDescent="0.25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26" ht="13.2" x14ac:dyDescent="0.25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26" ht="13.2" x14ac:dyDescent="0.25">
      <c r="A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3.2" x14ac:dyDescent="0.25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spans="1:26" ht="13.2" x14ac:dyDescent="0.25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ht="13.2" x14ac:dyDescent="0.25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3.2" x14ac:dyDescent="0.25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 ht="13.2" x14ac:dyDescent="0.25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ht="13.2" x14ac:dyDescent="0.25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3.2" x14ac:dyDescent="0.25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spans="1:26" ht="13.2" x14ac:dyDescent="0.25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spans="1:26" ht="13.2" x14ac:dyDescent="0.25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spans="1:26" ht="13.2" x14ac:dyDescent="0.25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3.2" x14ac:dyDescent="0.25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3.2" x14ac:dyDescent="0.2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 spans="1:26" ht="13.2" x14ac:dyDescent="0.25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spans="1:26" ht="13.2" x14ac:dyDescent="0.25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spans="1:26" ht="13.2" x14ac:dyDescent="0.25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spans="1:26" ht="13.2" x14ac:dyDescent="0.25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spans="1:26" ht="13.2" x14ac:dyDescent="0.25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spans="1:26" ht="13.2" x14ac:dyDescent="0.25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3.2" x14ac:dyDescent="0.25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6" ht="13.2" x14ac:dyDescent="0.25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ht="13.2" x14ac:dyDescent="0.25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3.2" x14ac:dyDescent="0.25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3.2" x14ac:dyDescent="0.25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spans="1:26" ht="13.2" x14ac:dyDescent="0.25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spans="1:26" ht="13.2" x14ac:dyDescent="0.25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3.2" x14ac:dyDescent="0.25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3.2" x14ac:dyDescent="0.25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ht="13.2" x14ac:dyDescent="0.25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spans="1:26" ht="13.2" x14ac:dyDescent="0.25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3.2" x14ac:dyDescent="0.25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3.2" x14ac:dyDescent="0.25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ht="13.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spans="1:26" ht="13.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ht="13.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spans="1:26" ht="13.2" x14ac:dyDescent="0.25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spans="1:26" ht="13.2" x14ac:dyDescent="0.25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ht="13.2" x14ac:dyDescent="0.25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ht="13.2" x14ac:dyDescent="0.25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3.2" x14ac:dyDescent="0.25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3.2" x14ac:dyDescent="0.25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ht="13.2" x14ac:dyDescent="0.25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spans="1:26" ht="13.2" x14ac:dyDescent="0.25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ht="13.2" x14ac:dyDescent="0.25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ht="13.2" x14ac:dyDescent="0.25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ht="13.2" x14ac:dyDescent="0.25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3.2" x14ac:dyDescent="0.25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ht="13.2" x14ac:dyDescent="0.25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ht="13.2" x14ac:dyDescent="0.25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3.2" x14ac:dyDescent="0.25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ht="13.2" x14ac:dyDescent="0.25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spans="1:26" ht="13.2" x14ac:dyDescent="0.25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ht="13.2" x14ac:dyDescent="0.25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ht="13.2" x14ac:dyDescent="0.25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ht="13.2" x14ac:dyDescent="0.25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3.2" x14ac:dyDescent="0.25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ht="13.2" x14ac:dyDescent="0.25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ht="13.2" x14ac:dyDescent="0.25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ht="13.2" x14ac:dyDescent="0.25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spans="1:26" ht="13.2" x14ac:dyDescent="0.25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spans="1:26" ht="13.2" x14ac:dyDescent="0.25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spans="1:26" ht="13.2" x14ac:dyDescent="0.25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ht="13.2" x14ac:dyDescent="0.25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spans="1:26" ht="13.2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spans="1:26" ht="13.2" x14ac:dyDescent="0.25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spans="1:26" ht="13.2" x14ac:dyDescent="0.25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ht="13.2" x14ac:dyDescent="0.25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spans="1:26" ht="13.2" x14ac:dyDescent="0.25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ht="13.2" x14ac:dyDescent="0.25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spans="1:26" ht="13.2" x14ac:dyDescent="0.25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spans="1:26" ht="13.2" x14ac:dyDescent="0.25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spans="1:26" ht="13.2" x14ac:dyDescent="0.25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ht="13.2" x14ac:dyDescent="0.25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ht="13.2" x14ac:dyDescent="0.25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ht="13.2" x14ac:dyDescent="0.25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ht="13.2" x14ac:dyDescent="0.25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ht="13.2" x14ac:dyDescent="0.25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ht="13.2" x14ac:dyDescent="0.25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ht="13.2" x14ac:dyDescent="0.25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ht="13.2" x14ac:dyDescent="0.25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ht="13.2" x14ac:dyDescent="0.25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ht="13.2" x14ac:dyDescent="0.25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ht="13.2" x14ac:dyDescent="0.2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ht="13.2" x14ac:dyDescent="0.25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ht="13.2" x14ac:dyDescent="0.25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ht="13.2" x14ac:dyDescent="0.25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ht="13.2" x14ac:dyDescent="0.25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ht="13.2" x14ac:dyDescent="0.25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ht="13.2" x14ac:dyDescent="0.25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ht="13.2" x14ac:dyDescent="0.25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ht="13.2" x14ac:dyDescent="0.25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ht="13.2" x14ac:dyDescent="0.25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ht="13.2" x14ac:dyDescent="0.2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ht="13.2" x14ac:dyDescent="0.2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ht="13.2" x14ac:dyDescent="0.25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ht="13.2" x14ac:dyDescent="0.25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ht="13.2" x14ac:dyDescent="0.25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ht="13.2" x14ac:dyDescent="0.25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ht="13.2" x14ac:dyDescent="0.25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ht="13.2" x14ac:dyDescent="0.25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ht="13.2" x14ac:dyDescent="0.25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ht="13.2" x14ac:dyDescent="0.25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ht="13.2" x14ac:dyDescent="0.25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ht="13.2" x14ac:dyDescent="0.2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ht="13.2" x14ac:dyDescent="0.25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ht="13.2" x14ac:dyDescent="0.25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ht="13.2" x14ac:dyDescent="0.25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ht="13.2" x14ac:dyDescent="0.25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ht="13.2" x14ac:dyDescent="0.25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ht="13.2" x14ac:dyDescent="0.25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ht="13.2" x14ac:dyDescent="0.25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ht="13.2" x14ac:dyDescent="0.25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ht="13.2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ht="13.2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ht="13.2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ht="13.2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ht="13.2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ht="13.2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ht="13.2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ht="13.2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ht="13.2" x14ac:dyDescent="0.25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ht="13.2" x14ac:dyDescent="0.25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ht="13.2" x14ac:dyDescent="0.25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ht="13.2" x14ac:dyDescent="0.2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ht="13.2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ht="13.2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ht="13.2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ht="13.2" x14ac:dyDescent="0.25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ht="13.2" x14ac:dyDescent="0.25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ht="13.2" x14ac:dyDescent="0.25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ht="13.2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ht="13.2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ht="13.2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ht="13.2" x14ac:dyDescent="0.2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ht="13.2" x14ac:dyDescent="0.25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ht="13.2" x14ac:dyDescent="0.25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ht="13.2" x14ac:dyDescent="0.25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ht="13.2" x14ac:dyDescent="0.25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ht="13.2" x14ac:dyDescent="0.25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ht="13.2" x14ac:dyDescent="0.25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ht="13.2" x14ac:dyDescent="0.25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ht="13.2" x14ac:dyDescent="0.25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ht="13.2" x14ac:dyDescent="0.25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ht="13.2" x14ac:dyDescent="0.2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ht="13.2" x14ac:dyDescent="0.25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ht="13.2" x14ac:dyDescent="0.25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ht="13.2" x14ac:dyDescent="0.25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ht="13.2" x14ac:dyDescent="0.25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ht="13.2" x14ac:dyDescent="0.25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ht="13.2" x14ac:dyDescent="0.25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ht="13.2" x14ac:dyDescent="0.25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ht="13.2" x14ac:dyDescent="0.25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ht="13.2" x14ac:dyDescent="0.25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ht="13.2" x14ac:dyDescent="0.2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ht="13.2" x14ac:dyDescent="0.25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ht="13.2" x14ac:dyDescent="0.25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ht="13.2" x14ac:dyDescent="0.25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ht="13.2" x14ac:dyDescent="0.25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ht="13.2" x14ac:dyDescent="0.25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ht="13.2" x14ac:dyDescent="0.25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ht="13.2" x14ac:dyDescent="0.25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ht="13.2" x14ac:dyDescent="0.25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ht="13.2" x14ac:dyDescent="0.25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ht="13.2" x14ac:dyDescent="0.2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ht="13.2" x14ac:dyDescent="0.25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ht="13.2" x14ac:dyDescent="0.2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ht="13.2" x14ac:dyDescent="0.25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ht="13.2" x14ac:dyDescent="0.25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ht="13.2" x14ac:dyDescent="0.25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ht="13.2" x14ac:dyDescent="0.25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ht="13.2" x14ac:dyDescent="0.25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ht="13.2" x14ac:dyDescent="0.25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ht="13.2" x14ac:dyDescent="0.2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ht="13.2" x14ac:dyDescent="0.2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ht="13.2" x14ac:dyDescent="0.25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ht="13.2" x14ac:dyDescent="0.25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ht="13.2" x14ac:dyDescent="0.25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ht="13.2" x14ac:dyDescent="0.25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ht="13.2" x14ac:dyDescent="0.25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ht="13.2" x14ac:dyDescent="0.25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ht="13.2" x14ac:dyDescent="0.2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ht="13.2" x14ac:dyDescent="0.25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ht="13.2" x14ac:dyDescent="0.25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ht="13.2" x14ac:dyDescent="0.2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ht="13.2" x14ac:dyDescent="0.25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ht="13.2" x14ac:dyDescent="0.25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ht="13.2" x14ac:dyDescent="0.25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ht="13.2" x14ac:dyDescent="0.25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ht="13.2" x14ac:dyDescent="0.25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ht="13.2" x14ac:dyDescent="0.25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ht="13.2" x14ac:dyDescent="0.25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ht="13.2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ht="13.2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ht="13.2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ht="13.2" x14ac:dyDescent="0.25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ht="13.2" x14ac:dyDescent="0.25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ht="13.2" x14ac:dyDescent="0.25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ht="13.2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ht="13.2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ht="13.2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ht="13.2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ht="13.2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ht="13.2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ht="13.2" x14ac:dyDescent="0.2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ht="13.2" x14ac:dyDescent="0.25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1:26" ht="13.2" x14ac:dyDescent="0.2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1:26" ht="13.2" x14ac:dyDescent="0.25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1:26" ht="13.2" x14ac:dyDescent="0.25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1:26" ht="13.2" x14ac:dyDescent="0.25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1:26" ht="13.2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1:26" ht="13.2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1:26" ht="13.2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1:26" ht="13.2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1:26" ht="13.2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1:26" ht="13.2" x14ac:dyDescent="0.25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1:26" ht="13.2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1:26" ht="13.2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1:26" ht="13.2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1:26" ht="13.2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1:26" ht="13.2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1:26" ht="13.2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1:26" ht="13.2" x14ac:dyDescent="0.25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1:26" ht="13.2" x14ac:dyDescent="0.25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1:26" ht="13.2" x14ac:dyDescent="0.2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1:26" ht="13.2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1:26" ht="13.2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spans="1:26" ht="13.2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spans="1:26" ht="13.2" x14ac:dyDescent="0.25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spans="1:26" ht="13.2" x14ac:dyDescent="0.25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spans="1:26" ht="13.2" x14ac:dyDescent="0.25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spans="1:26" ht="13.2" x14ac:dyDescent="0.25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spans="1:26" ht="13.2" x14ac:dyDescent="0.25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spans="1:26" ht="13.2" x14ac:dyDescent="0.25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spans="1:26" ht="13.2" x14ac:dyDescent="0.2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spans="1:26" ht="13.2" x14ac:dyDescent="0.25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spans="1:26" ht="13.2" x14ac:dyDescent="0.25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spans="1:26" ht="13.2" x14ac:dyDescent="0.25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spans="1:26" ht="13.2" x14ac:dyDescent="0.25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spans="1:26" ht="13.2" x14ac:dyDescent="0.25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spans="1:26" ht="13.2" x14ac:dyDescent="0.25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spans="1:26" ht="13.2" x14ac:dyDescent="0.25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spans="1:26" ht="13.2" x14ac:dyDescent="0.25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spans="1:26" ht="13.2" x14ac:dyDescent="0.25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spans="1:26" ht="13.2" x14ac:dyDescent="0.2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spans="1:26" ht="13.2" x14ac:dyDescent="0.25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spans="1:26" ht="13.2" x14ac:dyDescent="0.25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spans="1:26" ht="13.2" x14ac:dyDescent="0.25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spans="1:26" ht="13.2" x14ac:dyDescent="0.25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spans="1:26" ht="13.2" x14ac:dyDescent="0.25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spans="1:26" ht="13.2" x14ac:dyDescent="0.25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spans="1:26" ht="13.2" x14ac:dyDescent="0.25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1:26" ht="13.2" x14ac:dyDescent="0.25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spans="1:26" ht="13.2" x14ac:dyDescent="0.25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spans="1:26" ht="13.2" x14ac:dyDescent="0.2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spans="1:26" ht="13.2" x14ac:dyDescent="0.25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spans="1:26" ht="13.2" x14ac:dyDescent="0.25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spans="1:26" ht="13.2" x14ac:dyDescent="0.25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spans="1:26" ht="13.2" x14ac:dyDescent="0.25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spans="1:26" ht="13.2" x14ac:dyDescent="0.25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spans="1:26" ht="13.2" x14ac:dyDescent="0.25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spans="1:26" ht="13.2" x14ac:dyDescent="0.25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spans="1:26" ht="13.2" x14ac:dyDescent="0.25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spans="1:26" ht="13.2" x14ac:dyDescent="0.25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spans="1:26" ht="13.2" x14ac:dyDescent="0.2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spans="1:26" ht="13.2" x14ac:dyDescent="0.25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spans="1:26" ht="13.2" x14ac:dyDescent="0.25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spans="1:26" ht="13.2" x14ac:dyDescent="0.25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spans="1:26" ht="13.2" x14ac:dyDescent="0.25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spans="1:26" ht="13.2" x14ac:dyDescent="0.25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spans="1:26" ht="13.2" x14ac:dyDescent="0.25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spans="1:26" ht="13.2" x14ac:dyDescent="0.25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spans="1:26" ht="13.2" x14ac:dyDescent="0.25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spans="1:26" ht="13.2" x14ac:dyDescent="0.25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spans="1:26" ht="13.2" x14ac:dyDescent="0.2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spans="1:26" ht="13.2" x14ac:dyDescent="0.25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spans="1:26" ht="13.2" x14ac:dyDescent="0.25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spans="1:26" ht="13.2" x14ac:dyDescent="0.25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spans="1:26" ht="13.2" x14ac:dyDescent="0.25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spans="1:26" ht="13.2" x14ac:dyDescent="0.25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spans="1:26" ht="13.2" x14ac:dyDescent="0.25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spans="1:26" ht="13.2" x14ac:dyDescent="0.25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spans="1:26" ht="13.2" x14ac:dyDescent="0.25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spans="1:26" ht="13.2" x14ac:dyDescent="0.25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spans="1:26" ht="13.2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spans="1:26" ht="13.2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spans="1:26" ht="13.2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spans="1:26" ht="13.2" x14ac:dyDescent="0.25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spans="1:26" ht="13.2" x14ac:dyDescent="0.25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spans="1:26" ht="13.2" x14ac:dyDescent="0.25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spans="1:26" ht="13.2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spans="1:26" ht="13.2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spans="1:26" ht="13.2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spans="1:26" ht="13.2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spans="1:26" ht="13.2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spans="1:26" ht="13.2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spans="1:26" ht="13.2" x14ac:dyDescent="0.25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spans="1:26" ht="13.2" x14ac:dyDescent="0.25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spans="1:26" ht="13.2" x14ac:dyDescent="0.25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spans="1:26" ht="13.2" x14ac:dyDescent="0.25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spans="1:26" ht="13.2" x14ac:dyDescent="0.25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spans="1:26" ht="13.2" x14ac:dyDescent="0.25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1:26" ht="13.2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1:26" ht="13.2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1:26" ht="13.2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1:26" ht="13.2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spans="1:26" ht="13.2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spans="1:26" ht="13.2" x14ac:dyDescent="0.25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spans="1:26" ht="13.2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spans="1:26" ht="13.2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spans="1:26" ht="13.2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spans="1:26" ht="13.2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spans="1:26" ht="13.2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spans="1:26" ht="13.2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spans="1:26" ht="13.2" x14ac:dyDescent="0.2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spans="1:26" ht="13.2" x14ac:dyDescent="0.25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spans="1:26" ht="13.2" x14ac:dyDescent="0.25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spans="1:26" ht="13.2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spans="1:26" ht="13.2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spans="1:26" ht="13.2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spans="1:26" ht="13.2" x14ac:dyDescent="0.25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spans="1:26" ht="13.2" x14ac:dyDescent="0.25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spans="1:26" ht="13.2" x14ac:dyDescent="0.25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spans="1:26" ht="13.2" x14ac:dyDescent="0.25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spans="1:26" ht="13.2" x14ac:dyDescent="0.2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spans="1:26" ht="13.2" x14ac:dyDescent="0.25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spans="1:26" ht="13.2" x14ac:dyDescent="0.25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spans="1:26" ht="13.2" x14ac:dyDescent="0.25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spans="1:26" ht="13.2" x14ac:dyDescent="0.25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spans="1:26" ht="13.2" x14ac:dyDescent="0.25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spans="1:26" ht="13.2" x14ac:dyDescent="0.25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spans="1:26" ht="13.2" x14ac:dyDescent="0.25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spans="1:26" ht="13.2" x14ac:dyDescent="0.25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spans="1:26" ht="13.2" x14ac:dyDescent="0.25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spans="1:26" ht="13.2" x14ac:dyDescent="0.2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spans="1:26" ht="13.2" x14ac:dyDescent="0.25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spans="1:26" ht="13.2" x14ac:dyDescent="0.25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spans="1:26" ht="13.2" x14ac:dyDescent="0.25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spans="1:26" ht="13.2" x14ac:dyDescent="0.25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spans="1:26" ht="13.2" x14ac:dyDescent="0.25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spans="1:26" ht="13.2" x14ac:dyDescent="0.25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spans="1:26" ht="13.2" x14ac:dyDescent="0.25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spans="1:26" ht="13.2" x14ac:dyDescent="0.25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spans="1:26" ht="13.2" x14ac:dyDescent="0.25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spans="1:26" ht="13.2" x14ac:dyDescent="0.2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spans="1:26" ht="13.2" x14ac:dyDescent="0.25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1:26" ht="13.2" x14ac:dyDescent="0.25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1:26" ht="13.2" x14ac:dyDescent="0.25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1:26" ht="13.2" x14ac:dyDescent="0.25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1:26" ht="13.2" x14ac:dyDescent="0.25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1:26" ht="13.2" x14ac:dyDescent="0.25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1:26" ht="13.2" x14ac:dyDescent="0.25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spans="1:26" ht="13.2" x14ac:dyDescent="0.25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spans="1:26" ht="13.2" x14ac:dyDescent="0.25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spans="1:26" ht="13.2" x14ac:dyDescent="0.2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spans="1:26" ht="13.2" x14ac:dyDescent="0.25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spans="1:26" ht="13.2" x14ac:dyDescent="0.25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spans="1:26" ht="13.2" x14ac:dyDescent="0.25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spans="1:26" ht="13.2" x14ac:dyDescent="0.25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spans="1:26" ht="13.2" x14ac:dyDescent="0.25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spans="1:26" ht="13.2" x14ac:dyDescent="0.25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spans="1:26" ht="13.2" x14ac:dyDescent="0.25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spans="1:26" ht="13.2" x14ac:dyDescent="0.25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spans="1:26" ht="13.2" x14ac:dyDescent="0.25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spans="1:26" ht="13.2" x14ac:dyDescent="0.2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spans="1:26" ht="13.2" x14ac:dyDescent="0.25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spans="1:26" ht="13.2" x14ac:dyDescent="0.25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spans="1:26" ht="13.2" x14ac:dyDescent="0.25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spans="1:26" ht="13.2" x14ac:dyDescent="0.25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spans="1:26" ht="13.2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spans="1:26" ht="13.2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spans="1:26" ht="13.2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spans="1:26" ht="13.2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spans="1:26" ht="13.2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spans="1:26" ht="13.2" x14ac:dyDescent="0.2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spans="1:26" ht="13.2" x14ac:dyDescent="0.25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spans="1:26" ht="13.2" x14ac:dyDescent="0.25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spans="1:26" ht="13.2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spans="1:26" ht="13.2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spans="1:26" ht="13.2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spans="1:26" ht="13.2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spans="1:26" ht="13.2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spans="1:26" ht="13.2" x14ac:dyDescent="0.25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spans="1:26" ht="13.2" x14ac:dyDescent="0.25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spans="1:26" ht="13.2" x14ac:dyDescent="0.2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spans="1:26" ht="13.2" x14ac:dyDescent="0.25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spans="1:26" ht="13.2" x14ac:dyDescent="0.25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spans="1:26" ht="13.2" x14ac:dyDescent="0.25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spans="1:26" ht="13.2" x14ac:dyDescent="0.25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spans="1:26" ht="13.2" x14ac:dyDescent="0.25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spans="1:26" ht="13.2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spans="1:26" ht="13.2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spans="1:26" ht="13.2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spans="1:26" ht="13.2" x14ac:dyDescent="0.25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spans="1:26" ht="13.2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spans="1:26" ht="13.2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spans="1:26" ht="13.2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spans="1:26" ht="13.2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spans="1:26" ht="13.2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spans="1:26" ht="13.2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spans="1:26" ht="13.2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spans="1:26" ht="13.2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spans="1:26" ht="13.2" x14ac:dyDescent="0.25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spans="1:26" ht="13.2" x14ac:dyDescent="0.25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spans="1:26" ht="13.2" x14ac:dyDescent="0.2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spans="1:26" ht="13.2" x14ac:dyDescent="0.2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spans="1:26" ht="13.2" x14ac:dyDescent="0.2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spans="1:26" ht="13.2" x14ac:dyDescent="0.25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spans="1:26" ht="13.2" x14ac:dyDescent="0.25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spans="1:26" ht="13.2" x14ac:dyDescent="0.25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spans="1:26" ht="13.2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spans="1:26" ht="13.2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spans="1:26" ht="13.2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spans="1:26" ht="13.2" x14ac:dyDescent="0.25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spans="1:26" ht="13.2" x14ac:dyDescent="0.2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spans="1:26" ht="13.2" x14ac:dyDescent="0.25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spans="1:26" ht="13.2" x14ac:dyDescent="0.25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spans="1:26" ht="13.2" x14ac:dyDescent="0.25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spans="1:26" ht="13.2" x14ac:dyDescent="0.25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spans="1:26" ht="13.2" x14ac:dyDescent="0.25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spans="1:26" ht="13.2" x14ac:dyDescent="0.25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spans="1:26" ht="13.2" x14ac:dyDescent="0.25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spans="1:26" ht="13.2" x14ac:dyDescent="0.25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spans="1:26" ht="13.2" x14ac:dyDescent="0.25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spans="1:26" ht="13.2" x14ac:dyDescent="0.2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spans="1:26" ht="13.2" x14ac:dyDescent="0.25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spans="1:26" ht="13.2" x14ac:dyDescent="0.25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spans="1:26" ht="13.2" x14ac:dyDescent="0.25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spans="1:26" ht="13.2" x14ac:dyDescent="0.25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spans="1:26" ht="13.2" x14ac:dyDescent="0.25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spans="1:26" ht="13.2" x14ac:dyDescent="0.25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spans="1:26" ht="13.2" x14ac:dyDescent="0.25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spans="1:26" ht="13.2" x14ac:dyDescent="0.25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spans="1:26" ht="13.2" x14ac:dyDescent="0.25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spans="1:26" ht="13.2" x14ac:dyDescent="0.2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spans="1:26" ht="13.2" x14ac:dyDescent="0.25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spans="1:26" ht="13.2" x14ac:dyDescent="0.25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spans="1:26" ht="13.2" x14ac:dyDescent="0.25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spans="1:26" ht="13.2" x14ac:dyDescent="0.25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spans="1:26" ht="13.2" x14ac:dyDescent="0.25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spans="1:26" ht="13.2" x14ac:dyDescent="0.25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spans="1:26" ht="13.2" x14ac:dyDescent="0.25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spans="1:26" ht="13.2" x14ac:dyDescent="0.25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spans="1:26" ht="13.2" x14ac:dyDescent="0.25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spans="1:26" ht="13.2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spans="1:26" ht="13.2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spans="1:26" ht="13.2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spans="1:26" ht="13.2" x14ac:dyDescent="0.25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spans="1:26" ht="13.2" x14ac:dyDescent="0.25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spans="1:26" ht="13.2" x14ac:dyDescent="0.25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spans="1:26" ht="13.2" x14ac:dyDescent="0.25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spans="1:26" ht="13.2" x14ac:dyDescent="0.25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spans="1:26" ht="13.2" x14ac:dyDescent="0.25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spans="1:26" ht="13.2" x14ac:dyDescent="0.25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spans="1:26" ht="13.2" x14ac:dyDescent="0.2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spans="1:26" ht="13.2" x14ac:dyDescent="0.25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spans="1:26" ht="13.2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spans="1:26" ht="13.2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spans="1:26" ht="13.2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spans="1:26" ht="13.2" x14ac:dyDescent="0.25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spans="1:26" ht="13.2" x14ac:dyDescent="0.25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spans="1:26" ht="13.2" x14ac:dyDescent="0.25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spans="1:26" ht="13.2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spans="1:26" ht="13.2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spans="1:26" ht="13.2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spans="1:26" ht="13.2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spans="1:26" ht="13.2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spans="1:26" ht="13.2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spans="1:26" ht="13.2" x14ac:dyDescent="0.2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spans="1:26" ht="13.2" x14ac:dyDescent="0.2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spans="1:26" ht="13.2" x14ac:dyDescent="0.2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spans="1:26" ht="13.2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spans="1:26" ht="13.2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spans="1:26" ht="13.2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spans="1:26" ht="13.2" x14ac:dyDescent="0.2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spans="1:26" ht="13.2" x14ac:dyDescent="0.2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spans="1:26" ht="13.2" x14ac:dyDescent="0.2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spans="1:26" ht="13.2" x14ac:dyDescent="0.2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spans="1:26" ht="13.2" x14ac:dyDescent="0.2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spans="1:26" ht="13.2" x14ac:dyDescent="0.25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spans="1:26" ht="13.2" x14ac:dyDescent="0.25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spans="1:26" ht="13.2" x14ac:dyDescent="0.25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spans="1:26" ht="13.2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spans="1:26" ht="13.2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spans="1:26" ht="13.2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spans="1:26" ht="13.2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spans="1:26" ht="13.2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spans="1:26" ht="13.2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spans="1:26" ht="13.2" x14ac:dyDescent="0.2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spans="1:26" ht="13.2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spans="1:26" ht="13.2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spans="1:26" ht="13.2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spans="1:26" ht="13.2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spans="1:26" ht="13.2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spans="1:26" ht="13.2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spans="1:26" ht="13.2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spans="1:26" ht="13.2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spans="1:26" ht="13.2" x14ac:dyDescent="0.25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spans="1:26" ht="13.2" x14ac:dyDescent="0.25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spans="1:26" ht="13.2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spans="1:26" ht="13.2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spans="1:26" ht="13.2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spans="1:26" ht="13.2" x14ac:dyDescent="0.2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spans="1:26" ht="13.2" x14ac:dyDescent="0.2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spans="1:26" ht="13.2" x14ac:dyDescent="0.2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spans="1:26" ht="13.2" x14ac:dyDescent="0.25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spans="1:26" ht="13.2" x14ac:dyDescent="0.25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spans="1:26" ht="13.2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spans="1:26" ht="13.2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spans="1:26" ht="13.2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spans="1:26" ht="13.2" x14ac:dyDescent="0.25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spans="1:26" ht="13.2" x14ac:dyDescent="0.25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spans="1:26" ht="13.2" x14ac:dyDescent="0.25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spans="1:26" ht="13.2" x14ac:dyDescent="0.25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spans="1:26" ht="13.2" x14ac:dyDescent="0.2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spans="1:26" ht="13.2" x14ac:dyDescent="0.25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spans="1:26" ht="13.2" x14ac:dyDescent="0.25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spans="1:26" ht="13.2" x14ac:dyDescent="0.25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spans="1:26" ht="13.2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spans="1:26" ht="13.2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spans="1:26" ht="13.2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spans="1:26" ht="13.2" x14ac:dyDescent="0.25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spans="1:26" ht="13.2" x14ac:dyDescent="0.2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spans="1:26" ht="13.2" x14ac:dyDescent="0.2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spans="1:26" ht="13.2" x14ac:dyDescent="0.2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spans="1:26" ht="13.2" x14ac:dyDescent="0.2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spans="1:26" ht="13.2" x14ac:dyDescent="0.2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spans="1:26" ht="13.2" x14ac:dyDescent="0.2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spans="1:26" ht="13.2" x14ac:dyDescent="0.2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spans="1:26" ht="13.2" x14ac:dyDescent="0.2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spans="1:26" ht="13.2" x14ac:dyDescent="0.2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spans="1:26" ht="13.2" x14ac:dyDescent="0.25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spans="1:26" ht="13.2" x14ac:dyDescent="0.25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spans="1:26" ht="13.2" x14ac:dyDescent="0.25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spans="1:26" ht="13.2" x14ac:dyDescent="0.2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spans="1:26" ht="13.2" x14ac:dyDescent="0.25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spans="1:26" ht="13.2" x14ac:dyDescent="0.25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spans="1:26" ht="13.2" x14ac:dyDescent="0.25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spans="1:26" ht="13.2" x14ac:dyDescent="0.25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spans="1:26" ht="13.2" x14ac:dyDescent="0.25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spans="1:26" ht="13.2" x14ac:dyDescent="0.25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spans="1:26" ht="13.2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spans="1:26" ht="13.2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spans="1:26" ht="13.2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spans="1:26" ht="13.2" x14ac:dyDescent="0.2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spans="1:26" ht="13.2" x14ac:dyDescent="0.25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spans="1:26" ht="13.2" x14ac:dyDescent="0.25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spans="1:26" ht="13.2" x14ac:dyDescent="0.2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spans="1:26" ht="13.2" x14ac:dyDescent="0.2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spans="1:26" ht="13.2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spans="1:26" ht="13.2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spans="1:26" ht="13.2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spans="1:26" ht="13.2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spans="1:26" ht="13.2" x14ac:dyDescent="0.2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spans="1:26" ht="13.2" x14ac:dyDescent="0.2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spans="1:26" ht="13.2" x14ac:dyDescent="0.2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spans="1:26" ht="13.2" x14ac:dyDescent="0.2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spans="1:26" ht="13.2" x14ac:dyDescent="0.2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spans="1:26" ht="13.2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spans="1:26" ht="13.2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spans="1:26" ht="13.2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spans="1:26" ht="13.2" x14ac:dyDescent="0.2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spans="1:26" ht="13.2" x14ac:dyDescent="0.2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spans="1:26" ht="13.2" x14ac:dyDescent="0.2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spans="1:26" ht="13.2" x14ac:dyDescent="0.2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spans="1:26" ht="13.2" x14ac:dyDescent="0.2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spans="1:26" ht="13.2" x14ac:dyDescent="0.2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spans="1:26" ht="13.2" x14ac:dyDescent="0.2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spans="1:26" ht="13.2" x14ac:dyDescent="0.2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spans="1:26" ht="13.2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spans="1:26" ht="13.2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spans="1:26" ht="13.2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spans="1:26" ht="13.2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spans="1:26" ht="13.2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spans="1:26" ht="13.2" x14ac:dyDescent="0.2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spans="1:26" ht="13.2" x14ac:dyDescent="0.2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spans="1:26" ht="13.2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spans="1:26" ht="13.2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spans="1:26" ht="13.2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spans="1:26" ht="13.2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spans="1:26" ht="13.2" x14ac:dyDescent="0.25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spans="1:26" ht="13.2" x14ac:dyDescent="0.2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spans="1:26" ht="13.2" x14ac:dyDescent="0.2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spans="1:26" ht="13.2" x14ac:dyDescent="0.2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spans="1:26" ht="13.2" x14ac:dyDescent="0.2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spans="1:26" ht="13.2" x14ac:dyDescent="0.2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spans="1:26" ht="13.2" x14ac:dyDescent="0.2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spans="1:26" ht="13.2" x14ac:dyDescent="0.2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spans="1:26" ht="13.2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spans="1:26" ht="13.2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spans="1:26" ht="13.2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spans="1:26" ht="13.2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spans="1:26" ht="13.2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spans="1:26" ht="13.2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spans="1:26" ht="13.2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spans="1:26" ht="13.2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spans="1:26" ht="13.2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spans="1:26" ht="13.2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spans="1:26" ht="13.2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spans="1:26" ht="13.2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spans="1:26" ht="13.2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spans="1:26" ht="13.2" x14ac:dyDescent="0.2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spans="1:26" ht="13.2" x14ac:dyDescent="0.2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spans="1:26" ht="13.2" x14ac:dyDescent="0.2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spans="1:26" ht="13.2" x14ac:dyDescent="0.2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spans="1:26" ht="13.2" x14ac:dyDescent="0.2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spans="1:26" ht="13.2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spans="1:26" ht="13.2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spans="1:26" ht="13.2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spans="1:26" ht="13.2" x14ac:dyDescent="0.25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spans="1:26" ht="13.2" x14ac:dyDescent="0.25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spans="1:26" ht="13.2" x14ac:dyDescent="0.25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spans="1:26" ht="13.2" x14ac:dyDescent="0.2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spans="1:26" ht="13.2" x14ac:dyDescent="0.2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spans="1:26" ht="13.2" x14ac:dyDescent="0.2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spans="1:26" ht="13.2" x14ac:dyDescent="0.25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spans="1:26" ht="13.2" x14ac:dyDescent="0.25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spans="1:26" ht="13.2" x14ac:dyDescent="0.25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spans="1:26" ht="13.2" x14ac:dyDescent="0.25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spans="1:26" ht="13.2" x14ac:dyDescent="0.25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spans="1:26" ht="13.2" x14ac:dyDescent="0.25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spans="1:26" ht="13.2" x14ac:dyDescent="0.25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spans="1:26" ht="13.2" x14ac:dyDescent="0.25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spans="1:26" ht="13.2" x14ac:dyDescent="0.25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spans="1:26" ht="13.2" x14ac:dyDescent="0.2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spans="1:26" ht="13.2" x14ac:dyDescent="0.25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spans="1:26" ht="13.2" x14ac:dyDescent="0.25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spans="1:26" ht="13.2" x14ac:dyDescent="0.25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spans="1:26" ht="13.2" x14ac:dyDescent="0.25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spans="1:26" ht="13.2" x14ac:dyDescent="0.25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spans="1:26" ht="13.2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spans="1:26" ht="13.2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spans="1:26" ht="13.2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spans="1:26" ht="13.2" x14ac:dyDescent="0.25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spans="1:26" ht="13.2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spans="1:26" ht="13.2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spans="1:26" ht="13.2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spans="1:26" ht="13.2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spans="1:26" ht="13.2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spans="1:26" ht="13.2" x14ac:dyDescent="0.25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spans="1:26" ht="13.2" x14ac:dyDescent="0.2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spans="1:26" ht="13.2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spans="1:26" ht="13.2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spans="1:26" ht="13.2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spans="1:26" ht="13.2" x14ac:dyDescent="0.2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spans="1:26" ht="13.2" x14ac:dyDescent="0.25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spans="1:26" ht="13.2" x14ac:dyDescent="0.2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spans="1:26" ht="13.2" x14ac:dyDescent="0.2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spans="1:26" ht="13.2" x14ac:dyDescent="0.2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spans="1:26" ht="13.2" x14ac:dyDescent="0.2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spans="1:26" ht="13.2" x14ac:dyDescent="0.2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spans="1:26" ht="13.2" x14ac:dyDescent="0.25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spans="1:26" ht="13.2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spans="1:26" ht="13.2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spans="1:26" ht="13.2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spans="1:26" ht="13.2" x14ac:dyDescent="0.2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spans="1:26" ht="13.2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spans="1:26" ht="13.2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spans="1:26" ht="13.2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spans="1:26" ht="13.2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spans="1:26" ht="13.2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spans="1:26" ht="13.2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spans="1:26" ht="13.2" x14ac:dyDescent="0.2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spans="1:26" ht="13.2" x14ac:dyDescent="0.2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spans="1:26" ht="13.2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spans="1:26" ht="13.2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spans="1:26" ht="13.2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spans="1:26" ht="13.2" x14ac:dyDescent="0.2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spans="1:26" ht="13.2" x14ac:dyDescent="0.2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spans="1:26" ht="13.2" x14ac:dyDescent="0.2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spans="1:26" ht="13.2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spans="1:26" ht="13.2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spans="1:26" ht="13.2" x14ac:dyDescent="0.2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spans="1:26" ht="13.2" x14ac:dyDescent="0.25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spans="1:26" ht="13.2" x14ac:dyDescent="0.2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spans="1:26" ht="13.2" x14ac:dyDescent="0.2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spans="1:26" ht="13.2" x14ac:dyDescent="0.2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spans="1:26" ht="13.2" x14ac:dyDescent="0.2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spans="1:26" ht="13.2" x14ac:dyDescent="0.2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spans="1:26" ht="13.2" x14ac:dyDescent="0.2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spans="1:26" ht="13.2" x14ac:dyDescent="0.2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spans="1:26" ht="13.2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spans="1:26" ht="13.2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spans="1:26" ht="13.2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spans="1:26" ht="13.2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spans="1:26" ht="13.2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spans="1:26" ht="13.2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spans="1:26" ht="13.2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spans="1:26" ht="13.2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spans="1:26" ht="13.2" x14ac:dyDescent="0.2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spans="1:26" ht="13.2" x14ac:dyDescent="0.2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spans="1:26" ht="13.2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spans="1:26" ht="13.2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spans="1:26" ht="13.2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spans="1:26" ht="13.2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spans="1:26" ht="13.2" x14ac:dyDescent="0.2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spans="1:26" ht="13.2" x14ac:dyDescent="0.25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spans="1:26" ht="13.2" x14ac:dyDescent="0.25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spans="1:26" ht="13.2" x14ac:dyDescent="0.2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spans="1:26" ht="13.2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spans="1:26" ht="13.2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spans="1:26" ht="13.2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spans="1:26" ht="13.2" x14ac:dyDescent="0.25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spans="1:26" ht="13.2" x14ac:dyDescent="0.25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spans="1:26" ht="13.2" x14ac:dyDescent="0.2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spans="1:26" ht="13.2" x14ac:dyDescent="0.2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spans="1:26" ht="13.2" x14ac:dyDescent="0.2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spans="1:26" ht="13.2" x14ac:dyDescent="0.2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spans="1:26" ht="13.2" x14ac:dyDescent="0.25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spans="1:26" ht="13.2" x14ac:dyDescent="0.25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spans="1:26" ht="13.2" x14ac:dyDescent="0.25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spans="1:26" ht="13.2" x14ac:dyDescent="0.25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spans="1:26" ht="13.2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spans="1:26" ht="13.2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spans="1:26" ht="13.2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spans="1:26" ht="13.2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spans="1:26" ht="13.2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spans="1:26" ht="13.2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spans="1:26" ht="13.2" x14ac:dyDescent="0.25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spans="1:26" ht="13.2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spans="1:26" ht="13.2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spans="1:26" ht="13.2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spans="1:26" ht="13.2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spans="1:26" ht="13.2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spans="1:26" ht="13.2" x14ac:dyDescent="0.2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spans="1:26" ht="13.2" x14ac:dyDescent="0.2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spans="1:26" ht="13.2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spans="1:26" ht="13.2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spans="1:26" ht="13.2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spans="1:26" ht="13.2" x14ac:dyDescent="0.2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spans="1:26" ht="13.2" x14ac:dyDescent="0.2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spans="1:26" ht="13.2" x14ac:dyDescent="0.2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spans="1:26" ht="13.2" x14ac:dyDescent="0.25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spans="1:26" ht="13.2" x14ac:dyDescent="0.2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spans="1:26" ht="13.2" x14ac:dyDescent="0.2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spans="1:26" ht="13.2" x14ac:dyDescent="0.2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spans="1:26" ht="13.2" x14ac:dyDescent="0.2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spans="1:26" ht="13.2" x14ac:dyDescent="0.25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spans="1:26" ht="13.2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spans="1:26" ht="13.2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spans="1:26" ht="13.2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spans="1:26" ht="13.2" x14ac:dyDescent="0.2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spans="1:26" ht="13.2" x14ac:dyDescent="0.2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spans="1:26" ht="13.2" x14ac:dyDescent="0.2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spans="1:26" ht="13.2" x14ac:dyDescent="0.2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spans="1:26" ht="13.2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spans="1:26" ht="13.2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spans="1:26" ht="13.2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spans="1:26" ht="13.2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spans="1:26" ht="13.2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spans="1:26" ht="13.2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spans="1:26" ht="13.2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spans="1:26" ht="13.2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spans="1:26" ht="13.2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spans="1:26" ht="13.2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spans="1:26" ht="13.2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spans="1:26" ht="13.2" x14ac:dyDescent="0.2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spans="1:26" ht="13.2" x14ac:dyDescent="0.2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spans="1:26" ht="13.2" x14ac:dyDescent="0.2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spans="1:26" ht="13.2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spans="1:26" ht="13.2" x14ac:dyDescent="0.2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spans="1:26" ht="13.2" x14ac:dyDescent="0.2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spans="1:26" ht="13.2" x14ac:dyDescent="0.2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spans="1:26" ht="13.2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spans="1:26" ht="13.2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spans="1:26" ht="13.2" x14ac:dyDescent="0.2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spans="1:26" ht="13.2" x14ac:dyDescent="0.25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spans="1:26" ht="13.2" x14ac:dyDescent="0.2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spans="1:26" ht="13.2" x14ac:dyDescent="0.2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spans="1:26" ht="13.2" x14ac:dyDescent="0.2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spans="1:26" ht="13.2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spans="1:26" ht="13.2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spans="1:26" ht="13.2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spans="1:26" ht="13.2" x14ac:dyDescent="0.2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spans="1:26" ht="13.2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spans="1:26" ht="13.2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spans="1:26" ht="13.2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spans="1:26" ht="13.2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spans="1:26" ht="13.2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spans="1:26" ht="13.2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spans="1:26" ht="13.2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spans="1:26" ht="13.2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spans="1:26" ht="13.2" x14ac:dyDescent="0.2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spans="1:26" ht="13.2" x14ac:dyDescent="0.2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spans="1:26" ht="13.2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spans="1:26" ht="13.2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spans="1:26" ht="13.2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spans="1:26" ht="13.2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spans="1:26" ht="13.2" x14ac:dyDescent="0.2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spans="1:26" ht="13.2" x14ac:dyDescent="0.25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spans="1:26" ht="13.2" x14ac:dyDescent="0.25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spans="1:26" ht="13.2" x14ac:dyDescent="0.25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spans="1:26" ht="13.2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spans="1:26" ht="13.2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spans="1:26" ht="13.2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spans="1:26" ht="13.2" x14ac:dyDescent="0.25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spans="1:26" ht="13.2" x14ac:dyDescent="0.25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spans="1:26" ht="13.2" x14ac:dyDescent="0.25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spans="1:26" ht="13.2" x14ac:dyDescent="0.2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spans="1:26" ht="13.2" x14ac:dyDescent="0.2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spans="1:26" ht="13.2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spans="1:26" ht="13.2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spans="1:26" ht="13.2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spans="1:26" ht="13.2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spans="1:26" ht="13.2" x14ac:dyDescent="0.2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spans="1:26" ht="13.2" x14ac:dyDescent="0.2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spans="1:26" ht="13.2" x14ac:dyDescent="0.2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spans="1:26" ht="13.2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spans="1:26" ht="13.2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spans="1:26" ht="13.2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spans="1:26" ht="13.2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spans="1:26" ht="13.2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spans="1:26" ht="13.2" x14ac:dyDescent="0.2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spans="1:26" ht="13.2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spans="1:26" ht="13.2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spans="1:26" ht="13.2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spans="1:26" ht="13.2" x14ac:dyDescent="0.2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spans="1:26" ht="13.2" x14ac:dyDescent="0.2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spans="1:26" ht="13.2" x14ac:dyDescent="0.2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spans="1:26" ht="13.2" x14ac:dyDescent="0.2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spans="1:26" ht="13.2" x14ac:dyDescent="0.2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spans="1:26" ht="13.2" x14ac:dyDescent="0.25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spans="1:26" ht="13.2" x14ac:dyDescent="0.2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spans="1:26" ht="13.2" x14ac:dyDescent="0.2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spans="1:26" ht="13.2" x14ac:dyDescent="0.2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spans="1:26" ht="13.2" x14ac:dyDescent="0.25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spans="1:26" ht="13.2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spans="1:26" ht="13.2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spans="1:26" ht="13.2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spans="1:26" ht="13.2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spans="1:26" ht="13.2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spans="1:26" ht="13.2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spans="1:26" ht="13.2" x14ac:dyDescent="0.25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spans="1:26" ht="13.2" x14ac:dyDescent="0.2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spans="1:26" ht="13.2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spans="1:26" ht="13.2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spans="1:26" ht="13.2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spans="1:26" ht="13.2" x14ac:dyDescent="0.25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spans="1:26" ht="13.2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spans="1:26" ht="13.2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spans="1:26" ht="13.2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spans="1:26" ht="13.2" x14ac:dyDescent="0.2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spans="1:26" ht="13.2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spans="1:26" ht="13.2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spans="1:26" ht="13.2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spans="1:26" ht="13.2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spans="1:26" ht="13.2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spans="1:26" ht="13.2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spans="1:26" ht="13.2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spans="1:26" ht="13.2" x14ac:dyDescent="0.2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spans="1:26" ht="13.2" x14ac:dyDescent="0.2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spans="1:26" ht="13.2" x14ac:dyDescent="0.2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spans="1:26" ht="13.2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spans="1:26" ht="13.2" x14ac:dyDescent="0.2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spans="1:26" ht="13.2" x14ac:dyDescent="0.2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spans="1:26" ht="13.2" x14ac:dyDescent="0.2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spans="1:26" ht="13.2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spans="1:26" ht="13.2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spans="1:26" ht="13.2" x14ac:dyDescent="0.2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spans="1:26" ht="13.2" x14ac:dyDescent="0.25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spans="1:26" ht="13.2" x14ac:dyDescent="0.25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spans="1:26" ht="13.2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spans="1:26" ht="13.2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spans="1:26" ht="13.2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spans="1:26" ht="13.2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spans="1:26" ht="13.2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spans="1:26" ht="13.2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spans="1:26" ht="13.2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spans="1:26" ht="13.2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spans="1:26" ht="13.2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spans="1:26" ht="13.2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spans="1:26" ht="13.2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spans="1:26" ht="13.2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spans="1:26" ht="13.2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spans="1:26" ht="13.2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spans="1:26" ht="13.2" x14ac:dyDescent="0.25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spans="1:26" ht="13.2" x14ac:dyDescent="0.25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spans="1:26" ht="13.2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spans="1:26" ht="13.2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spans="1:26" ht="13.2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spans="1:26" ht="13.2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spans="1:26" ht="13.2" x14ac:dyDescent="0.25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spans="1:26" ht="13.2" x14ac:dyDescent="0.25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spans="1:26" ht="13.2" x14ac:dyDescent="0.25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spans="1:26" ht="13.2" x14ac:dyDescent="0.2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spans="1:26" ht="13.2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spans="1:26" ht="13.2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spans="1:26" ht="13.2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spans="1:26" ht="13.2" x14ac:dyDescent="0.25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spans="1:26" ht="13.2" x14ac:dyDescent="0.25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spans="1:26" ht="13.2" x14ac:dyDescent="0.25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spans="1:26" ht="13.2" x14ac:dyDescent="0.25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spans="1:26" ht="13.2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spans="1:26" ht="13.2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spans="1:26" ht="13.2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spans="1:26" ht="13.2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spans="1:26" ht="13.2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spans="1:26" ht="13.2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spans="1:26" ht="13.2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spans="1:26" ht="13.2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spans="1:26" ht="13.2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spans="1:26" ht="13.2" x14ac:dyDescent="0.2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spans="1:26" ht="13.2" x14ac:dyDescent="0.2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spans="1:26" ht="13.2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spans="1:26" ht="13.2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spans="1:26" ht="13.2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spans="1:26" ht="13.2" x14ac:dyDescent="0.2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spans="1:26" ht="13.2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spans="1:26" ht="13.2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spans="1:26" ht="13.2" x14ac:dyDescent="0.2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spans="1:26" ht="13.2" x14ac:dyDescent="0.2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spans="1:26" ht="13.2" x14ac:dyDescent="0.2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spans="1:26" ht="13.2" x14ac:dyDescent="0.2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spans="1:26" ht="13.2" x14ac:dyDescent="0.2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spans="1:26" ht="13.2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spans="1:26" ht="13.2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spans="1:26" ht="13.2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spans="1:26" ht="13.2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spans="1:26" ht="13.2" x14ac:dyDescent="0.2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spans="1:26" ht="13.2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spans="1:26" ht="13.2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spans="1:26" ht="13.2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spans="1:26" ht="13.2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spans="1:26" ht="13.2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spans="1:26" ht="13.2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spans="1:26" ht="13.2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spans="1:26" ht="13.2" x14ac:dyDescent="0.25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spans="1:26" ht="13.2" x14ac:dyDescent="0.2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spans="1:26" ht="13.2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spans="1:26" ht="13.2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spans="1:26" ht="13.2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spans="1:26" ht="13.2" x14ac:dyDescent="0.25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spans="1:26" ht="13.2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spans="1:26" ht="13.2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spans="1:26" ht="13.2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spans="1:26" ht="13.2" x14ac:dyDescent="0.2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spans="1:26" ht="13.2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spans="1:26" ht="13.2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spans="1:26" ht="13.2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spans="1:26" ht="13.2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spans="1:26" ht="13.2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spans="1:26" ht="13.2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spans="1:26" ht="13.2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spans="1:26" ht="13.2" x14ac:dyDescent="0.25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spans="1:26" ht="13.2" x14ac:dyDescent="0.2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spans="1:26" ht="13.2" x14ac:dyDescent="0.2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spans="1:26" ht="13.2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spans="1:26" ht="13.2" x14ac:dyDescent="0.2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spans="1:26" ht="13.2" x14ac:dyDescent="0.2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spans="1:26" ht="13.2" x14ac:dyDescent="0.2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spans="1:26" ht="13.2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spans="1:26" ht="13.2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spans="1:26" ht="13.2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spans="1:26" ht="13.2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spans="1:26" ht="13.2" x14ac:dyDescent="0.2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spans="1:26" ht="13.2" x14ac:dyDescent="0.2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spans="1:26" ht="13.2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spans="1:26" ht="13.2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spans="1:26" ht="13.2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spans="1:26" ht="13.2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spans="1:26" ht="13.2" x14ac:dyDescent="0.2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spans="1:26" ht="13.2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spans="1:26" ht="13.2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spans="1:26" ht="13.2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spans="1:26" ht="13.2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spans="1:26" ht="13.2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spans="1:26" ht="13.2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spans="1:26" ht="13.2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spans="1:26" ht="13.2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spans="1:26" ht="13.2" x14ac:dyDescent="0.25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spans="1:26" ht="13.2" x14ac:dyDescent="0.25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spans="1:26" ht="13.2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spans="1:26" ht="13.2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spans="1:26" ht="13.2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spans="1:26" ht="13.2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spans="1:26" ht="13.2" x14ac:dyDescent="0.25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spans="1:26" ht="13.2" x14ac:dyDescent="0.25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spans="1:26" ht="13.2" x14ac:dyDescent="0.25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spans="1:26" ht="13.2" x14ac:dyDescent="0.25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spans="1:26" ht="13.2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spans="1:26" ht="13.2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spans="1:26" ht="13.2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spans="1:26" ht="13.2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spans="1:26" ht="13.2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spans="1:26" ht="13.2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spans="1:26" ht="13.2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spans="1:26" ht="13.2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spans="1:26" ht="13.2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spans="1:26" ht="13.2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spans="1:26" ht="13.2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 spans="1:26" ht="13.2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  <row r="1002" spans="1:26" ht="13.2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</row>
    <row r="1003" spans="1:26" ht="13.2" x14ac:dyDescent="0.25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</row>
    <row r="1004" spans="1:26" ht="13.2" x14ac:dyDescent="0.25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</row>
    <row r="1005" spans="1:26" ht="13.2" x14ac:dyDescent="0.25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</row>
    <row r="1006" spans="1:26" ht="13.2" x14ac:dyDescent="0.25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</row>
    <row r="1007" spans="1:26" ht="13.2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</row>
    <row r="1008" spans="1:26" ht="13.2" x14ac:dyDescent="0.25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</row>
  </sheetData>
  <mergeCells count="4">
    <mergeCell ref="B4:G4"/>
    <mergeCell ref="B5:D5"/>
    <mergeCell ref="E5:G5"/>
    <mergeCell ref="B9:G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F1001"/>
  <sheetViews>
    <sheetView showGridLines="0" topLeftCell="E1" workbookViewId="0">
      <pane ySplit="2" topLeftCell="A6" activePane="bottomLeft" state="frozen"/>
      <selection pane="bottomLeft" activeCell="E8" sqref="E8"/>
    </sheetView>
  </sheetViews>
  <sheetFormatPr defaultColWidth="12.6640625" defaultRowHeight="15.75" customHeight="1" x14ac:dyDescent="0.25"/>
  <cols>
    <col min="1" max="5" width="17.21875" customWidth="1"/>
    <col min="6" max="6" width="4.88671875" customWidth="1"/>
    <col min="7" max="7" width="17.21875" customWidth="1"/>
    <col min="8" max="8" width="11.6640625" customWidth="1"/>
    <col min="9" max="9" width="12.88671875" customWidth="1"/>
    <col min="10" max="10" width="10" customWidth="1"/>
    <col min="11" max="11" width="8.77734375" customWidth="1"/>
    <col min="12" max="19" width="10" customWidth="1"/>
  </cols>
  <sheetData>
    <row r="1" spans="1:32" ht="4.5" customHeight="1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</row>
    <row r="2" spans="1:32" ht="39.6" x14ac:dyDescent="0.25">
      <c r="A2" s="89" t="s">
        <v>65</v>
      </c>
      <c r="B2" s="79"/>
      <c r="C2" s="79"/>
      <c r="D2" s="79"/>
      <c r="E2" s="79"/>
      <c r="F2" s="12"/>
      <c r="G2" s="14" t="s">
        <v>66</v>
      </c>
      <c r="H2" s="55" t="s">
        <v>47</v>
      </c>
      <c r="I2" s="58" t="s">
        <v>48</v>
      </c>
      <c r="J2" s="55" t="s">
        <v>49</v>
      </c>
      <c r="K2" s="55" t="s">
        <v>50</v>
      </c>
      <c r="L2" s="55" t="s">
        <v>51</v>
      </c>
      <c r="M2" s="55" t="s">
        <v>52</v>
      </c>
      <c r="N2" s="55" t="s">
        <v>53</v>
      </c>
      <c r="O2" s="55" t="s">
        <v>54</v>
      </c>
      <c r="P2" s="55" t="s">
        <v>55</v>
      </c>
      <c r="Q2" s="55" t="s">
        <v>56</v>
      </c>
      <c r="R2" s="55" t="s">
        <v>57</v>
      </c>
      <c r="S2" s="55" t="s">
        <v>58</v>
      </c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</row>
    <row r="3" spans="1:32" ht="24.75" customHeight="1" x14ac:dyDescent="0.25">
      <c r="A3" s="15" t="s">
        <v>67</v>
      </c>
      <c r="B3" s="12"/>
      <c r="C3" s="12"/>
      <c r="D3" s="12"/>
      <c r="E3" s="12"/>
      <c r="F3" s="12"/>
      <c r="G3" s="54" t="s">
        <v>47</v>
      </c>
      <c r="H3" s="56">
        <v>1</v>
      </c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</row>
    <row r="4" spans="1:32" ht="24.75" customHeight="1" x14ac:dyDescent="0.25">
      <c r="A4" s="12"/>
      <c r="B4" s="12"/>
      <c r="C4" s="12"/>
      <c r="D4" s="12"/>
      <c r="E4" s="12"/>
      <c r="F4" s="12"/>
      <c r="G4" s="54" t="s">
        <v>48</v>
      </c>
      <c r="H4" s="56">
        <v>-0.25613089477038187</v>
      </c>
      <c r="I4" s="56">
        <v>1</v>
      </c>
      <c r="J4" s="56"/>
      <c r="K4" s="56"/>
      <c r="L4" s="56"/>
      <c r="M4" s="56"/>
      <c r="N4" s="56"/>
      <c r="O4" s="56"/>
      <c r="P4" s="56"/>
      <c r="Q4" s="56"/>
      <c r="R4" s="56"/>
      <c r="S4" s="56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</row>
    <row r="5" spans="1:32" ht="24.75" customHeight="1" x14ac:dyDescent="0.25">
      <c r="A5" s="90" t="s">
        <v>68</v>
      </c>
      <c r="B5" s="91"/>
      <c r="C5" s="91"/>
      <c r="D5" s="92"/>
      <c r="E5" s="57" t="s">
        <v>136</v>
      </c>
      <c r="F5" s="12"/>
      <c r="G5" s="54" t="s">
        <v>49</v>
      </c>
      <c r="H5" s="56">
        <v>0.67170343476410399</v>
      </c>
      <c r="I5" s="56">
        <v>-0.55249568455958387</v>
      </c>
      <c r="J5" s="56">
        <v>1</v>
      </c>
      <c r="K5" s="56"/>
      <c r="L5" s="56"/>
      <c r="M5" s="56"/>
      <c r="N5" s="56"/>
      <c r="O5" s="56"/>
      <c r="P5" s="56"/>
      <c r="Q5" s="56"/>
      <c r="R5" s="56"/>
      <c r="S5" s="56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</row>
    <row r="6" spans="1:32" ht="24.75" customHeight="1" x14ac:dyDescent="0.25">
      <c r="A6" s="90" t="s">
        <v>69</v>
      </c>
      <c r="B6" s="91"/>
      <c r="C6" s="91"/>
      <c r="D6" s="92"/>
      <c r="E6" s="16" t="s">
        <v>48</v>
      </c>
      <c r="F6" s="12"/>
      <c r="G6" s="54" t="s">
        <v>50</v>
      </c>
      <c r="H6" s="56">
        <v>0.11477672449492091</v>
      </c>
      <c r="I6" s="56">
        <v>1.917881962790698E-3</v>
      </c>
      <c r="J6" s="56">
        <v>0.14357716157031483</v>
      </c>
      <c r="K6" s="56">
        <v>1</v>
      </c>
      <c r="L6" s="56"/>
      <c r="M6" s="56"/>
      <c r="N6" s="56"/>
      <c r="O6" s="56"/>
      <c r="P6" s="56"/>
      <c r="Q6" s="56"/>
      <c r="R6" s="56"/>
      <c r="S6" s="56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</row>
    <row r="7" spans="1:32" ht="24.75" customHeight="1" x14ac:dyDescent="0.25">
      <c r="A7" s="90" t="s">
        <v>70</v>
      </c>
      <c r="B7" s="91"/>
      <c r="C7" s="91"/>
      <c r="D7" s="92"/>
      <c r="E7" s="57" t="s">
        <v>137</v>
      </c>
      <c r="F7" s="12"/>
      <c r="G7" s="54" t="s">
        <v>51</v>
      </c>
      <c r="H7" s="56">
        <v>9.370518632130502E-2</v>
      </c>
      <c r="I7" s="56">
        <v>6.1297772476461447E-2</v>
      </c>
      <c r="J7" s="56">
        <v>0.20382291382904244</v>
      </c>
      <c r="K7" s="56">
        <v>5.5609535203532116E-2</v>
      </c>
      <c r="L7" s="56">
        <v>1</v>
      </c>
      <c r="M7" s="56"/>
      <c r="N7" s="56"/>
      <c r="O7" s="56"/>
      <c r="P7" s="56"/>
      <c r="Q7" s="56"/>
      <c r="R7" s="56"/>
      <c r="S7" s="56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</row>
    <row r="8" spans="1:32" ht="24.75" customHeight="1" x14ac:dyDescent="0.25">
      <c r="A8" s="12"/>
      <c r="B8" s="12"/>
      <c r="C8" s="12"/>
      <c r="D8" s="12"/>
      <c r="E8" s="12"/>
      <c r="F8" s="12"/>
      <c r="G8" s="54" t="s">
        <v>52</v>
      </c>
      <c r="H8" s="56">
        <v>-0.15379419286482485</v>
      </c>
      <c r="I8" s="56">
        <v>-1.0503827006591856E-2</v>
      </c>
      <c r="J8" s="56">
        <v>-6.0978129192304963E-2</v>
      </c>
      <c r="K8" s="56">
        <v>0.18704899510428669</v>
      </c>
      <c r="L8" s="56">
        <v>5.5621470047811572E-3</v>
      </c>
      <c r="M8" s="56">
        <v>1</v>
      </c>
      <c r="N8" s="56"/>
      <c r="O8" s="56"/>
      <c r="P8" s="56"/>
      <c r="Q8" s="56"/>
      <c r="R8" s="56"/>
      <c r="S8" s="56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</row>
    <row r="9" spans="1:32" ht="24.75" customHeight="1" x14ac:dyDescent="0.25">
      <c r="A9" s="12"/>
      <c r="B9" s="12"/>
      <c r="C9" s="12"/>
      <c r="D9" s="12"/>
      <c r="E9" s="12"/>
      <c r="F9" s="12"/>
      <c r="G9" s="54" t="s">
        <v>53</v>
      </c>
      <c r="H9" s="56">
        <v>-0.11318144304548038</v>
      </c>
      <c r="I9" s="56">
        <v>7.6470004820928361E-2</v>
      </c>
      <c r="J9" s="56">
        <v>3.5533023931161666E-2</v>
      </c>
      <c r="K9" s="56">
        <v>0.20302788169710151</v>
      </c>
      <c r="L9" s="56">
        <v>4.7400468259075325E-2</v>
      </c>
      <c r="M9" s="56">
        <v>0.66766645048102136</v>
      </c>
      <c r="N9" s="56">
        <v>1</v>
      </c>
      <c r="O9" s="56"/>
      <c r="P9" s="56"/>
      <c r="Q9" s="56"/>
      <c r="R9" s="56"/>
      <c r="S9" s="56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</row>
    <row r="10" spans="1:32" ht="24.75" customHeight="1" x14ac:dyDescent="0.25">
      <c r="A10" s="12"/>
      <c r="B10" s="12"/>
      <c r="C10" s="12"/>
      <c r="D10" s="12"/>
      <c r="E10" s="12"/>
      <c r="F10" s="12"/>
      <c r="G10" s="54" t="s">
        <v>54</v>
      </c>
      <c r="H10" s="56">
        <v>0.66804729211897473</v>
      </c>
      <c r="I10" s="56">
        <v>2.2026232195216554E-2</v>
      </c>
      <c r="J10" s="56">
        <v>0.36494717521125847</v>
      </c>
      <c r="K10" s="56">
        <v>0.35528337098337814</v>
      </c>
      <c r="L10" s="56">
        <v>0.20063232664151784</v>
      </c>
      <c r="M10" s="56">
        <v>-2.1945831163496819E-2</v>
      </c>
      <c r="N10" s="56">
        <v>7.1269476203107668E-2</v>
      </c>
      <c r="O10" s="56">
        <v>1</v>
      </c>
      <c r="P10" s="56"/>
      <c r="Q10" s="56"/>
      <c r="R10" s="56"/>
      <c r="S10" s="56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</row>
    <row r="11" spans="1:32" ht="24.75" customHeight="1" x14ac:dyDescent="0.25">
      <c r="A11" s="12"/>
      <c r="B11" s="12"/>
      <c r="C11" s="12"/>
      <c r="D11" s="12"/>
      <c r="E11" s="12"/>
      <c r="F11" s="12"/>
      <c r="G11" s="54" t="s">
        <v>55</v>
      </c>
      <c r="H11" s="56">
        <v>-0.68297819456852993</v>
      </c>
      <c r="I11" s="56">
        <v>0.23493729440739436</v>
      </c>
      <c r="J11" s="56">
        <v>-0.54190414473951343</v>
      </c>
      <c r="K11" s="56">
        <v>-8.5652422218871621E-2</v>
      </c>
      <c r="L11" s="56">
        <v>-0.26502613117322782</v>
      </c>
      <c r="M11" s="56">
        <v>7.0377498504942182E-2</v>
      </c>
      <c r="N11" s="56">
        <v>-6.6494559012856058E-2</v>
      </c>
      <c r="O11" s="56">
        <v>-0.34169933478503633</v>
      </c>
      <c r="P11" s="56">
        <v>1</v>
      </c>
      <c r="Q11" s="56"/>
      <c r="R11" s="56"/>
      <c r="S11" s="56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</row>
    <row r="12" spans="1:32" ht="24.75" customHeight="1" x14ac:dyDescent="0.25">
      <c r="A12" s="12"/>
      <c r="B12" s="12"/>
      <c r="C12" s="12"/>
      <c r="D12" s="12"/>
      <c r="E12" s="12"/>
      <c r="F12" s="12"/>
      <c r="G12" s="54" t="s">
        <v>56</v>
      </c>
      <c r="H12" s="56">
        <v>0.18300566393215348</v>
      </c>
      <c r="I12" s="56">
        <v>-0.26098668528329055</v>
      </c>
      <c r="J12" s="56">
        <v>0.31277004385441742</v>
      </c>
      <c r="K12" s="56">
        <v>5.5271213391383626E-3</v>
      </c>
      <c r="L12" s="56">
        <v>0.37126048128542716</v>
      </c>
      <c r="M12" s="56">
        <v>5.1657571842828591E-2</v>
      </c>
      <c r="N12" s="56">
        <v>4.294683623953844E-2</v>
      </c>
      <c r="O12" s="56">
        <v>0.14850641172078821</v>
      </c>
      <c r="P12" s="56">
        <v>-0.19664760230437037</v>
      </c>
      <c r="Q12" s="56">
        <v>1</v>
      </c>
      <c r="R12" s="56"/>
      <c r="S12" s="56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</row>
    <row r="13" spans="1:32" ht="24.75" customHeight="1" x14ac:dyDescent="0.25">
      <c r="A13" s="12"/>
      <c r="B13" s="12"/>
      <c r="C13" s="12"/>
      <c r="D13" s="12"/>
      <c r="E13" s="12"/>
      <c r="F13" s="12"/>
      <c r="G13" s="54" t="s">
        <v>57</v>
      </c>
      <c r="H13" s="56">
        <v>-6.1668270628150952E-2</v>
      </c>
      <c r="I13" s="56">
        <v>-0.20228802715325675</v>
      </c>
      <c r="J13" s="56">
        <v>0.10990324664156789</v>
      </c>
      <c r="K13" s="56">
        <v>4.2075437209731288E-2</v>
      </c>
      <c r="L13" s="56">
        <v>-0.22114054478828324</v>
      </c>
      <c r="M13" s="56">
        <v>-6.9408353565000108E-2</v>
      </c>
      <c r="N13" s="56">
        <v>-0.20565394374367185</v>
      </c>
      <c r="O13" s="56">
        <v>-0.49617977024170162</v>
      </c>
      <c r="P13" s="56">
        <v>0.20563250850549863</v>
      </c>
      <c r="Q13" s="56">
        <v>9.3594750410467428E-2</v>
      </c>
      <c r="R13" s="56">
        <v>1</v>
      </c>
      <c r="S13" s="56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</row>
    <row r="14" spans="1:32" ht="24.75" customHeight="1" x14ac:dyDescent="0.25">
      <c r="A14" s="12"/>
      <c r="B14" s="12"/>
      <c r="C14" s="12"/>
      <c r="D14" s="12"/>
      <c r="E14" s="12"/>
      <c r="F14" s="12"/>
      <c r="G14" s="54" t="s">
        <v>58</v>
      </c>
      <c r="H14" s="56">
        <v>0.12405164911322467</v>
      </c>
      <c r="I14" s="56">
        <v>-0.39055778026400934</v>
      </c>
      <c r="J14" s="56">
        <v>0.2263725143180432</v>
      </c>
      <c r="K14" s="56">
        <v>1.3731637340066348E-2</v>
      </c>
      <c r="L14" s="56">
        <v>-0.12890655993005301</v>
      </c>
      <c r="M14" s="56">
        <v>-5.0656057244276437E-2</v>
      </c>
      <c r="N14" s="56">
        <v>-0.1851002889265384</v>
      </c>
      <c r="O14" s="56">
        <v>-0.17491922778335353</v>
      </c>
      <c r="P14" s="56">
        <v>-5.7731391205382308E-2</v>
      </c>
      <c r="Q14" s="56">
        <v>0.25139707906926212</v>
      </c>
      <c r="R14" s="56">
        <v>0.47616632400114128</v>
      </c>
      <c r="S14" s="56">
        <v>1</v>
      </c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</row>
    <row r="15" spans="1:32" ht="13.2" x14ac:dyDescent="0.25">
      <c r="A15" s="12"/>
      <c r="B15" s="12"/>
      <c r="C15" s="12"/>
      <c r="D15" s="12"/>
      <c r="E15" s="12"/>
      <c r="F15" s="12"/>
      <c r="G15" s="12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</row>
    <row r="16" spans="1:32" ht="13.2" x14ac:dyDescent="0.25">
      <c r="A16" s="12"/>
      <c r="B16" s="12"/>
      <c r="C16" s="12"/>
      <c r="D16" s="12"/>
      <c r="E16" s="12"/>
      <c r="F16" s="12"/>
      <c r="G16" s="12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</row>
    <row r="17" spans="1:32" ht="13.2" x14ac:dyDescent="0.25">
      <c r="A17" s="12"/>
      <c r="B17" s="12"/>
      <c r="C17" s="12"/>
      <c r="D17" s="12"/>
      <c r="E17" s="12"/>
      <c r="F17" s="12"/>
      <c r="G17" s="12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</row>
    <row r="18" spans="1:32" ht="13.2" x14ac:dyDescent="0.25">
      <c r="A18" s="12"/>
      <c r="B18" s="12"/>
      <c r="C18" s="12"/>
      <c r="D18" s="12"/>
      <c r="E18" s="12"/>
      <c r="F18" s="12"/>
      <c r="G18" s="12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</row>
    <row r="19" spans="1:32" ht="13.2" x14ac:dyDescent="0.25">
      <c r="A19" s="12"/>
      <c r="B19" s="12"/>
      <c r="C19" s="12"/>
      <c r="D19" s="12"/>
      <c r="E19" s="12"/>
      <c r="F19" s="12"/>
      <c r="G19" s="12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</row>
    <row r="20" spans="1:32" ht="13.2" x14ac:dyDescent="0.25">
      <c r="A20" s="12"/>
      <c r="B20" s="12"/>
      <c r="C20" s="12"/>
      <c r="D20" s="12"/>
      <c r="E20" s="12"/>
      <c r="F20" s="12"/>
      <c r="G20" s="12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</row>
    <row r="21" spans="1:32" ht="13.2" x14ac:dyDescent="0.25">
      <c r="A21" s="12"/>
      <c r="B21" s="12"/>
      <c r="C21" s="12"/>
      <c r="D21" s="12"/>
      <c r="E21" s="12"/>
      <c r="F21" s="12"/>
      <c r="G21" s="12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</row>
    <row r="22" spans="1:32" ht="13.2" x14ac:dyDescent="0.25">
      <c r="A22" s="12"/>
      <c r="B22" s="12"/>
      <c r="C22" s="12"/>
      <c r="D22" s="12"/>
      <c r="E22" s="12"/>
      <c r="F22" s="12"/>
      <c r="G22" s="12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</row>
    <row r="23" spans="1:32" ht="13.2" x14ac:dyDescent="0.25">
      <c r="A23" s="12"/>
      <c r="B23" s="12"/>
      <c r="C23" s="12"/>
      <c r="D23" s="12"/>
      <c r="E23" s="12"/>
      <c r="F23" s="12"/>
      <c r="G23" s="12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</row>
    <row r="24" spans="1:32" ht="13.2" x14ac:dyDescent="0.25">
      <c r="A24" s="12"/>
      <c r="B24" s="12"/>
      <c r="C24" s="12"/>
      <c r="D24" s="12"/>
      <c r="E24" s="12"/>
      <c r="F24" s="12"/>
      <c r="G24" s="12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</row>
    <row r="25" spans="1:32" ht="13.2" x14ac:dyDescent="0.25">
      <c r="A25" s="12"/>
      <c r="B25" s="12"/>
      <c r="C25" s="12"/>
      <c r="D25" s="12"/>
      <c r="E25" s="12"/>
      <c r="F25" s="12"/>
      <c r="G25" s="12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</row>
    <row r="26" spans="1:32" ht="13.2" x14ac:dyDescent="0.25">
      <c r="A26" s="12"/>
      <c r="B26" s="12"/>
      <c r="C26" s="12"/>
      <c r="D26" s="12"/>
      <c r="E26" s="12"/>
      <c r="F26" s="12"/>
      <c r="G26" s="12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</row>
    <row r="27" spans="1:32" ht="13.2" x14ac:dyDescent="0.25">
      <c r="A27" s="12"/>
      <c r="B27" s="12"/>
      <c r="C27" s="12"/>
      <c r="D27" s="12"/>
      <c r="E27" s="12"/>
      <c r="F27" s="12"/>
      <c r="G27" s="12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</row>
    <row r="28" spans="1:32" ht="13.2" x14ac:dyDescent="0.25">
      <c r="A28" s="12"/>
      <c r="B28" s="12"/>
      <c r="C28" s="12"/>
      <c r="D28" s="12"/>
      <c r="E28" s="12"/>
      <c r="F28" s="12"/>
      <c r="G28" s="12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</row>
    <row r="29" spans="1:32" ht="13.2" x14ac:dyDescent="0.25">
      <c r="A29" s="12"/>
      <c r="B29" s="12"/>
      <c r="C29" s="12"/>
      <c r="D29" s="12"/>
      <c r="E29" s="12"/>
      <c r="F29" s="12"/>
      <c r="G29" s="12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</row>
    <row r="30" spans="1:32" ht="13.2" x14ac:dyDescent="0.25">
      <c r="A30" s="12"/>
      <c r="B30" s="12"/>
      <c r="C30" s="12"/>
      <c r="D30" s="12"/>
      <c r="E30" s="12"/>
      <c r="F30" s="12"/>
      <c r="G30" s="12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</row>
    <row r="31" spans="1:32" ht="13.2" x14ac:dyDescent="0.25">
      <c r="A31" s="12"/>
      <c r="B31" s="12"/>
      <c r="C31" s="12"/>
      <c r="D31" s="12"/>
      <c r="E31" s="12"/>
      <c r="F31" s="12"/>
      <c r="G31" s="12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</row>
    <row r="32" spans="1:32" ht="13.2" x14ac:dyDescent="0.25">
      <c r="A32" s="12"/>
      <c r="B32" s="12"/>
      <c r="C32" s="12"/>
      <c r="D32" s="12"/>
      <c r="E32" s="12"/>
      <c r="F32" s="12"/>
      <c r="G32" s="12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</row>
    <row r="33" spans="1:32" ht="13.2" x14ac:dyDescent="0.25">
      <c r="A33" s="12"/>
      <c r="B33" s="12"/>
      <c r="C33" s="12"/>
      <c r="D33" s="12"/>
      <c r="E33" s="12"/>
      <c r="F33" s="12"/>
      <c r="G33" s="12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</row>
    <row r="34" spans="1:32" ht="13.2" x14ac:dyDescent="0.25">
      <c r="A34" s="12"/>
      <c r="B34" s="12"/>
      <c r="C34" s="12"/>
      <c r="D34" s="12"/>
      <c r="E34" s="12"/>
      <c r="F34" s="12"/>
      <c r="G34" s="12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</row>
    <row r="35" spans="1:32" ht="13.2" x14ac:dyDescent="0.25">
      <c r="A35" s="12"/>
      <c r="B35" s="12"/>
      <c r="C35" s="12"/>
      <c r="D35" s="12"/>
      <c r="E35" s="12"/>
      <c r="F35" s="12"/>
      <c r="G35" s="12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</row>
    <row r="36" spans="1:32" ht="13.2" x14ac:dyDescent="0.25">
      <c r="A36" s="12"/>
      <c r="B36" s="12"/>
      <c r="C36" s="12"/>
      <c r="D36" s="12"/>
      <c r="E36" s="12"/>
      <c r="F36" s="12"/>
      <c r="G36" s="12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</row>
    <row r="37" spans="1:32" ht="13.2" x14ac:dyDescent="0.25">
      <c r="A37" s="12"/>
      <c r="B37" s="12"/>
      <c r="C37" s="12"/>
      <c r="D37" s="12"/>
      <c r="E37" s="12"/>
      <c r="F37" s="12"/>
      <c r="G37" s="12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</row>
    <row r="38" spans="1:32" ht="13.2" x14ac:dyDescent="0.25">
      <c r="A38" s="12"/>
      <c r="B38" s="12"/>
      <c r="C38" s="12"/>
      <c r="D38" s="12"/>
      <c r="E38" s="12"/>
      <c r="F38" s="12"/>
      <c r="G38" s="12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</row>
    <row r="39" spans="1:32" ht="13.2" x14ac:dyDescent="0.25">
      <c r="A39" s="12"/>
      <c r="B39" s="12"/>
      <c r="C39" s="12"/>
      <c r="D39" s="12"/>
      <c r="E39" s="12"/>
      <c r="F39" s="12"/>
      <c r="G39" s="12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</row>
    <row r="40" spans="1:32" ht="13.2" x14ac:dyDescent="0.25">
      <c r="A40" s="12"/>
      <c r="B40" s="12"/>
      <c r="C40" s="12"/>
      <c r="D40" s="12"/>
      <c r="E40" s="12"/>
      <c r="F40" s="12"/>
      <c r="G40" s="12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</row>
    <row r="41" spans="1:32" ht="13.2" x14ac:dyDescent="0.25">
      <c r="A41" s="12"/>
      <c r="B41" s="12"/>
      <c r="C41" s="12"/>
      <c r="D41" s="12"/>
      <c r="E41" s="12"/>
      <c r="F41" s="12"/>
      <c r="G41" s="12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</row>
    <row r="42" spans="1:32" ht="13.2" x14ac:dyDescent="0.25">
      <c r="A42" s="12"/>
      <c r="B42" s="12"/>
      <c r="C42" s="12"/>
      <c r="D42" s="12"/>
      <c r="E42" s="12"/>
      <c r="F42" s="12"/>
      <c r="G42" s="12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</row>
    <row r="43" spans="1:32" ht="13.2" x14ac:dyDescent="0.25">
      <c r="A43" s="12"/>
      <c r="B43" s="12"/>
      <c r="C43" s="12"/>
      <c r="D43" s="12"/>
      <c r="E43" s="12"/>
      <c r="F43" s="12"/>
      <c r="G43" s="12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</row>
    <row r="44" spans="1:32" ht="13.2" x14ac:dyDescent="0.25">
      <c r="A44" s="12"/>
      <c r="B44" s="12"/>
      <c r="C44" s="12"/>
      <c r="D44" s="12"/>
      <c r="E44" s="12"/>
      <c r="F44" s="12"/>
      <c r="G44" s="12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</row>
    <row r="45" spans="1:32" ht="13.2" x14ac:dyDescent="0.25">
      <c r="A45" s="12"/>
      <c r="B45" s="12"/>
      <c r="C45" s="12"/>
      <c r="D45" s="12"/>
      <c r="E45" s="12"/>
      <c r="F45" s="12"/>
      <c r="G45" s="12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</row>
    <row r="46" spans="1:32" ht="13.2" x14ac:dyDescent="0.25">
      <c r="A46" s="12"/>
      <c r="B46" s="12"/>
      <c r="C46" s="12"/>
      <c r="D46" s="12"/>
      <c r="E46" s="12"/>
      <c r="F46" s="12"/>
      <c r="G46" s="12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</row>
    <row r="47" spans="1:32" ht="13.2" x14ac:dyDescent="0.25">
      <c r="A47" s="12"/>
      <c r="B47" s="12"/>
      <c r="C47" s="12"/>
      <c r="D47" s="12"/>
      <c r="E47" s="12"/>
      <c r="F47" s="12"/>
      <c r="G47" s="12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</row>
    <row r="48" spans="1:32" ht="13.2" x14ac:dyDescent="0.25">
      <c r="A48" s="12"/>
      <c r="B48" s="12"/>
      <c r="C48" s="12"/>
      <c r="D48" s="12"/>
      <c r="E48" s="12"/>
      <c r="F48" s="12"/>
      <c r="G48" s="12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</row>
    <row r="49" spans="1:32" ht="13.2" x14ac:dyDescent="0.25">
      <c r="A49" s="12"/>
      <c r="B49" s="12"/>
      <c r="C49" s="12"/>
      <c r="D49" s="12"/>
      <c r="E49" s="12"/>
      <c r="F49" s="12"/>
      <c r="G49" s="12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</row>
    <row r="50" spans="1:32" ht="13.2" x14ac:dyDescent="0.25">
      <c r="A50" s="12"/>
      <c r="B50" s="12"/>
      <c r="C50" s="12"/>
      <c r="D50" s="12"/>
      <c r="E50" s="12"/>
      <c r="F50" s="12"/>
      <c r="G50" s="12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</row>
    <row r="51" spans="1:32" ht="13.2" x14ac:dyDescent="0.25">
      <c r="A51" s="12"/>
      <c r="B51" s="12"/>
      <c r="C51" s="12"/>
      <c r="D51" s="12"/>
      <c r="E51" s="12"/>
      <c r="F51" s="12"/>
      <c r="G51" s="12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</row>
    <row r="52" spans="1:32" ht="13.2" x14ac:dyDescent="0.25">
      <c r="A52" s="12"/>
      <c r="B52" s="12"/>
      <c r="C52" s="12"/>
      <c r="D52" s="12"/>
      <c r="E52" s="12"/>
      <c r="F52" s="12"/>
      <c r="G52" s="12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</row>
    <row r="53" spans="1:32" ht="13.2" x14ac:dyDescent="0.25">
      <c r="A53" s="12"/>
      <c r="B53" s="12"/>
      <c r="C53" s="12"/>
      <c r="D53" s="12"/>
      <c r="E53" s="12"/>
      <c r="F53" s="12"/>
      <c r="G53" s="12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</row>
    <row r="54" spans="1:32" ht="13.2" x14ac:dyDescent="0.25">
      <c r="A54" s="12"/>
      <c r="B54" s="12"/>
      <c r="C54" s="12"/>
      <c r="D54" s="12"/>
      <c r="E54" s="12"/>
      <c r="F54" s="12"/>
      <c r="G54" s="12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</row>
    <row r="55" spans="1:32" ht="13.2" x14ac:dyDescent="0.25">
      <c r="A55" s="12"/>
      <c r="B55" s="12"/>
      <c r="C55" s="12"/>
      <c r="D55" s="12"/>
      <c r="E55" s="12"/>
      <c r="F55" s="12"/>
      <c r="G55" s="12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</row>
    <row r="56" spans="1:32" ht="13.2" x14ac:dyDescent="0.25">
      <c r="A56" s="12"/>
      <c r="B56" s="12"/>
      <c r="C56" s="12"/>
      <c r="D56" s="12"/>
      <c r="E56" s="12"/>
      <c r="F56" s="12"/>
      <c r="G56" s="12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</row>
    <row r="57" spans="1:32" ht="13.2" x14ac:dyDescent="0.25">
      <c r="A57" s="12"/>
      <c r="B57" s="12"/>
      <c r="C57" s="12"/>
      <c r="D57" s="12"/>
      <c r="E57" s="12"/>
      <c r="F57" s="12"/>
      <c r="G57" s="12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</row>
    <row r="58" spans="1:32" ht="13.2" x14ac:dyDescent="0.25">
      <c r="A58" s="12"/>
      <c r="B58" s="12"/>
      <c r="C58" s="12"/>
      <c r="D58" s="12"/>
      <c r="E58" s="12"/>
      <c r="F58" s="12"/>
      <c r="G58" s="12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</row>
    <row r="59" spans="1:32" ht="13.2" x14ac:dyDescent="0.25">
      <c r="A59" s="12"/>
      <c r="B59" s="12"/>
      <c r="C59" s="12"/>
      <c r="D59" s="12"/>
      <c r="E59" s="12"/>
      <c r="F59" s="12"/>
      <c r="G59" s="12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</row>
    <row r="60" spans="1:32" ht="13.2" x14ac:dyDescent="0.25">
      <c r="A60" s="12"/>
      <c r="B60" s="12"/>
      <c r="C60" s="12"/>
      <c r="D60" s="12"/>
      <c r="E60" s="12"/>
      <c r="F60" s="12"/>
      <c r="G60" s="12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</row>
    <row r="61" spans="1:32" ht="13.2" x14ac:dyDescent="0.25">
      <c r="A61" s="12"/>
      <c r="B61" s="12"/>
      <c r="C61" s="12"/>
      <c r="D61" s="12"/>
      <c r="E61" s="12"/>
      <c r="F61" s="12"/>
      <c r="G61" s="12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</row>
    <row r="62" spans="1:32" ht="13.2" x14ac:dyDescent="0.25">
      <c r="A62" s="12"/>
      <c r="B62" s="12"/>
      <c r="C62" s="12"/>
      <c r="D62" s="12"/>
      <c r="E62" s="12"/>
      <c r="F62" s="12"/>
      <c r="G62" s="12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</row>
    <row r="63" spans="1:32" ht="13.2" x14ac:dyDescent="0.25">
      <c r="A63" s="12"/>
      <c r="B63" s="12"/>
      <c r="C63" s="12"/>
      <c r="D63" s="12"/>
      <c r="E63" s="12"/>
      <c r="F63" s="12"/>
      <c r="G63" s="12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</row>
    <row r="64" spans="1:32" ht="13.2" x14ac:dyDescent="0.25">
      <c r="A64" s="12"/>
      <c r="B64" s="12"/>
      <c r="C64" s="12"/>
      <c r="D64" s="12"/>
      <c r="E64" s="12"/>
      <c r="F64" s="12"/>
      <c r="G64" s="12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</row>
    <row r="65" spans="1:32" ht="13.2" x14ac:dyDescent="0.25">
      <c r="A65" s="12"/>
      <c r="B65" s="12"/>
      <c r="C65" s="12"/>
      <c r="D65" s="12"/>
      <c r="E65" s="12"/>
      <c r="F65" s="12"/>
      <c r="G65" s="12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</row>
    <row r="66" spans="1:32" ht="13.2" x14ac:dyDescent="0.25">
      <c r="A66" s="12"/>
      <c r="B66" s="12"/>
      <c r="C66" s="12"/>
      <c r="D66" s="12"/>
      <c r="E66" s="12"/>
      <c r="F66" s="12"/>
      <c r="G66" s="12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</row>
    <row r="67" spans="1:32" ht="13.2" x14ac:dyDescent="0.25">
      <c r="A67" s="12"/>
      <c r="B67" s="12"/>
      <c r="C67" s="12"/>
      <c r="D67" s="12"/>
      <c r="E67" s="12"/>
      <c r="F67" s="12"/>
      <c r="G67" s="12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</row>
    <row r="68" spans="1:32" ht="13.2" x14ac:dyDescent="0.25">
      <c r="A68" s="12"/>
      <c r="B68" s="12"/>
      <c r="C68" s="12"/>
      <c r="D68" s="12"/>
      <c r="E68" s="12"/>
      <c r="F68" s="12"/>
      <c r="G68" s="12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</row>
    <row r="69" spans="1:32" ht="13.2" x14ac:dyDescent="0.25">
      <c r="A69" s="12"/>
      <c r="B69" s="12"/>
      <c r="C69" s="12"/>
      <c r="D69" s="12"/>
      <c r="E69" s="12"/>
      <c r="F69" s="12"/>
      <c r="G69" s="12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</row>
    <row r="70" spans="1:32" ht="13.2" x14ac:dyDescent="0.25">
      <c r="A70" s="12"/>
      <c r="B70" s="12"/>
      <c r="C70" s="12"/>
      <c r="D70" s="12"/>
      <c r="E70" s="12"/>
      <c r="F70" s="12"/>
      <c r="G70" s="12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</row>
    <row r="71" spans="1:32" ht="13.2" x14ac:dyDescent="0.25">
      <c r="A71" s="12"/>
      <c r="B71" s="12"/>
      <c r="C71" s="12"/>
      <c r="D71" s="12"/>
      <c r="E71" s="12"/>
      <c r="F71" s="12"/>
      <c r="G71" s="12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</row>
    <row r="72" spans="1:32" ht="13.2" x14ac:dyDescent="0.25">
      <c r="A72" s="12"/>
      <c r="B72" s="12"/>
      <c r="C72" s="12"/>
      <c r="D72" s="12"/>
      <c r="E72" s="12"/>
      <c r="F72" s="12"/>
      <c r="G72" s="12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</row>
    <row r="73" spans="1:32" ht="13.2" x14ac:dyDescent="0.25">
      <c r="A73" s="12"/>
      <c r="B73" s="12"/>
      <c r="C73" s="12"/>
      <c r="D73" s="12"/>
      <c r="E73" s="12"/>
      <c r="F73" s="12"/>
      <c r="G73" s="12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</row>
    <row r="74" spans="1:32" ht="13.2" x14ac:dyDescent="0.25">
      <c r="A74" s="12"/>
      <c r="B74" s="12"/>
      <c r="C74" s="12"/>
      <c r="D74" s="12"/>
      <c r="E74" s="12"/>
      <c r="F74" s="12"/>
      <c r="G74" s="12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</row>
    <row r="75" spans="1:32" ht="13.2" x14ac:dyDescent="0.25">
      <c r="A75" s="12"/>
      <c r="B75" s="12"/>
      <c r="C75" s="12"/>
      <c r="D75" s="12"/>
      <c r="E75" s="12"/>
      <c r="F75" s="12"/>
      <c r="G75" s="12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</row>
    <row r="76" spans="1:32" ht="13.2" x14ac:dyDescent="0.25">
      <c r="A76" s="12"/>
      <c r="B76" s="12"/>
      <c r="C76" s="12"/>
      <c r="D76" s="12"/>
      <c r="E76" s="12"/>
      <c r="F76" s="12"/>
      <c r="G76" s="12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</row>
    <row r="77" spans="1:32" ht="13.2" x14ac:dyDescent="0.25">
      <c r="A77" s="12"/>
      <c r="B77" s="12"/>
      <c r="C77" s="12"/>
      <c r="D77" s="12"/>
      <c r="E77" s="12"/>
      <c r="F77" s="12"/>
      <c r="G77" s="12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</row>
    <row r="78" spans="1:32" ht="13.2" x14ac:dyDescent="0.25">
      <c r="A78" s="12"/>
      <c r="B78" s="12"/>
      <c r="C78" s="12"/>
      <c r="D78" s="12"/>
      <c r="E78" s="12"/>
      <c r="F78" s="12"/>
      <c r="G78" s="12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</row>
    <row r="79" spans="1:32" ht="13.2" x14ac:dyDescent="0.25">
      <c r="A79" s="12"/>
      <c r="B79" s="12"/>
      <c r="C79" s="12"/>
      <c r="D79" s="12"/>
      <c r="E79" s="12"/>
      <c r="F79" s="12"/>
      <c r="G79" s="12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</row>
    <row r="80" spans="1:32" ht="13.2" x14ac:dyDescent="0.25">
      <c r="A80" s="12"/>
      <c r="B80" s="12"/>
      <c r="C80" s="12"/>
      <c r="D80" s="12"/>
      <c r="E80" s="12"/>
      <c r="F80" s="12"/>
      <c r="G80" s="12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</row>
    <row r="81" spans="1:32" ht="13.2" x14ac:dyDescent="0.25">
      <c r="A81" s="12"/>
      <c r="B81" s="12"/>
      <c r="C81" s="12"/>
      <c r="D81" s="12"/>
      <c r="E81" s="12"/>
      <c r="F81" s="12"/>
      <c r="G81" s="12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</row>
    <row r="82" spans="1:32" ht="13.2" x14ac:dyDescent="0.25">
      <c r="A82" s="12"/>
      <c r="B82" s="12"/>
      <c r="C82" s="12"/>
      <c r="D82" s="12"/>
      <c r="E82" s="12"/>
      <c r="F82" s="12"/>
      <c r="G82" s="12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</row>
    <row r="83" spans="1:32" ht="13.2" x14ac:dyDescent="0.25">
      <c r="A83" s="12"/>
      <c r="B83" s="12"/>
      <c r="C83" s="12"/>
      <c r="D83" s="12"/>
      <c r="E83" s="12"/>
      <c r="F83" s="12"/>
      <c r="G83" s="12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</row>
    <row r="84" spans="1:32" ht="13.2" x14ac:dyDescent="0.25">
      <c r="A84" s="12"/>
      <c r="B84" s="12"/>
      <c r="C84" s="12"/>
      <c r="D84" s="12"/>
      <c r="E84" s="12"/>
      <c r="F84" s="12"/>
      <c r="G84" s="12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</row>
    <row r="85" spans="1:32" ht="13.2" x14ac:dyDescent="0.25">
      <c r="A85" s="12"/>
      <c r="B85" s="12"/>
      <c r="C85" s="12"/>
      <c r="D85" s="12"/>
      <c r="E85" s="12"/>
      <c r="F85" s="12"/>
      <c r="G85" s="12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</row>
    <row r="86" spans="1:32" ht="13.2" x14ac:dyDescent="0.25">
      <c r="A86" s="12"/>
      <c r="B86" s="12"/>
      <c r="C86" s="12"/>
      <c r="D86" s="12"/>
      <c r="E86" s="12"/>
      <c r="F86" s="12"/>
      <c r="G86" s="12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</row>
    <row r="87" spans="1:32" ht="13.2" x14ac:dyDescent="0.25">
      <c r="A87" s="12"/>
      <c r="B87" s="12"/>
      <c r="C87" s="12"/>
      <c r="D87" s="12"/>
      <c r="E87" s="12"/>
      <c r="F87" s="12"/>
      <c r="G87" s="12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</row>
    <row r="88" spans="1:32" ht="13.2" x14ac:dyDescent="0.25">
      <c r="A88" s="12"/>
      <c r="B88" s="12"/>
      <c r="C88" s="12"/>
      <c r="D88" s="12"/>
      <c r="E88" s="12"/>
      <c r="F88" s="12"/>
      <c r="G88" s="12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</row>
    <row r="89" spans="1:32" ht="13.2" x14ac:dyDescent="0.25">
      <c r="A89" s="12"/>
      <c r="B89" s="12"/>
      <c r="C89" s="12"/>
      <c r="D89" s="12"/>
      <c r="E89" s="12"/>
      <c r="F89" s="12"/>
      <c r="G89" s="12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</row>
    <row r="90" spans="1:32" ht="13.2" x14ac:dyDescent="0.25">
      <c r="A90" s="12"/>
      <c r="B90" s="12"/>
      <c r="C90" s="12"/>
      <c r="D90" s="12"/>
      <c r="E90" s="12"/>
      <c r="F90" s="12"/>
      <c r="G90" s="12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</row>
    <row r="91" spans="1:32" ht="13.2" x14ac:dyDescent="0.25">
      <c r="A91" s="12"/>
      <c r="B91" s="12"/>
      <c r="C91" s="12"/>
      <c r="D91" s="12"/>
      <c r="E91" s="12"/>
      <c r="F91" s="12"/>
      <c r="G91" s="12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</row>
    <row r="92" spans="1:32" ht="13.2" x14ac:dyDescent="0.25">
      <c r="A92" s="12"/>
      <c r="B92" s="12"/>
      <c r="C92" s="12"/>
      <c r="D92" s="12"/>
      <c r="E92" s="12"/>
      <c r="F92" s="12"/>
      <c r="G92" s="12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</row>
    <row r="93" spans="1:32" ht="13.2" x14ac:dyDescent="0.25">
      <c r="A93" s="12"/>
      <c r="B93" s="12"/>
      <c r="C93" s="12"/>
      <c r="D93" s="12"/>
      <c r="E93" s="12"/>
      <c r="F93" s="12"/>
      <c r="G93" s="12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</row>
    <row r="94" spans="1:32" ht="13.2" x14ac:dyDescent="0.25">
      <c r="A94" s="12"/>
      <c r="B94" s="12"/>
      <c r="C94" s="12"/>
      <c r="D94" s="12"/>
      <c r="E94" s="12"/>
      <c r="F94" s="12"/>
      <c r="G94" s="12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</row>
    <row r="95" spans="1:32" ht="13.2" x14ac:dyDescent="0.25">
      <c r="A95" s="12"/>
      <c r="B95" s="12"/>
      <c r="C95" s="12"/>
      <c r="D95" s="12"/>
      <c r="E95" s="12"/>
      <c r="F95" s="12"/>
      <c r="G95" s="12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</row>
    <row r="96" spans="1:32" ht="13.2" x14ac:dyDescent="0.25">
      <c r="A96" s="12"/>
      <c r="B96" s="12"/>
      <c r="C96" s="12"/>
      <c r="D96" s="12"/>
      <c r="E96" s="12"/>
      <c r="F96" s="12"/>
      <c r="G96" s="12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</row>
    <row r="97" spans="1:32" ht="13.2" x14ac:dyDescent="0.25">
      <c r="A97" s="12"/>
      <c r="B97" s="12"/>
      <c r="C97" s="12"/>
      <c r="D97" s="12"/>
      <c r="E97" s="12"/>
      <c r="F97" s="12"/>
      <c r="G97" s="12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</row>
    <row r="98" spans="1:32" ht="13.2" x14ac:dyDescent="0.25">
      <c r="A98" s="12"/>
      <c r="B98" s="12"/>
      <c r="C98" s="12"/>
      <c r="D98" s="12"/>
      <c r="E98" s="12"/>
      <c r="F98" s="12"/>
      <c r="G98" s="12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</row>
    <row r="99" spans="1:32" ht="13.2" x14ac:dyDescent="0.25">
      <c r="A99" s="12"/>
      <c r="B99" s="12"/>
      <c r="C99" s="12"/>
      <c r="D99" s="12"/>
      <c r="E99" s="12"/>
      <c r="F99" s="12"/>
      <c r="G99" s="12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</row>
    <row r="100" spans="1:32" ht="13.2" x14ac:dyDescent="0.25">
      <c r="A100" s="12"/>
      <c r="B100" s="12"/>
      <c r="C100" s="12"/>
      <c r="D100" s="12"/>
      <c r="E100" s="12"/>
      <c r="F100" s="12"/>
      <c r="G100" s="12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</row>
    <row r="101" spans="1:32" ht="13.2" x14ac:dyDescent="0.25">
      <c r="A101" s="12"/>
      <c r="B101" s="12"/>
      <c r="C101" s="12"/>
      <c r="D101" s="12"/>
      <c r="E101" s="12"/>
      <c r="F101" s="12"/>
      <c r="G101" s="12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</row>
    <row r="102" spans="1:32" ht="13.2" x14ac:dyDescent="0.25">
      <c r="A102" s="12"/>
      <c r="B102" s="12"/>
      <c r="C102" s="12"/>
      <c r="D102" s="12"/>
      <c r="E102" s="12"/>
      <c r="F102" s="12"/>
      <c r="G102" s="12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</row>
    <row r="103" spans="1:32" ht="13.2" x14ac:dyDescent="0.25">
      <c r="A103" s="12"/>
      <c r="B103" s="12"/>
      <c r="C103" s="12"/>
      <c r="D103" s="12"/>
      <c r="E103" s="12"/>
      <c r="F103" s="12"/>
      <c r="G103" s="12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</row>
    <row r="104" spans="1:32" ht="13.2" x14ac:dyDescent="0.25">
      <c r="A104" s="12"/>
      <c r="B104" s="12"/>
      <c r="C104" s="12"/>
      <c r="D104" s="12"/>
      <c r="E104" s="12"/>
      <c r="F104" s="12"/>
      <c r="G104" s="12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</row>
    <row r="105" spans="1:32" ht="13.2" x14ac:dyDescent="0.25">
      <c r="A105" s="12"/>
      <c r="B105" s="12"/>
      <c r="C105" s="12"/>
      <c r="D105" s="12"/>
      <c r="E105" s="12"/>
      <c r="F105" s="12"/>
      <c r="G105" s="12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</row>
    <row r="106" spans="1:32" ht="13.2" x14ac:dyDescent="0.25">
      <c r="A106" s="12"/>
      <c r="B106" s="12"/>
      <c r="C106" s="12"/>
      <c r="D106" s="12"/>
      <c r="E106" s="12"/>
      <c r="F106" s="12"/>
      <c r="G106" s="12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</row>
    <row r="107" spans="1:32" ht="13.2" x14ac:dyDescent="0.25">
      <c r="A107" s="12"/>
      <c r="B107" s="12"/>
      <c r="C107" s="12"/>
      <c r="D107" s="12"/>
      <c r="E107" s="12"/>
      <c r="F107" s="12"/>
      <c r="G107" s="12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</row>
    <row r="108" spans="1:32" ht="13.2" x14ac:dyDescent="0.25">
      <c r="A108" s="12"/>
      <c r="B108" s="12"/>
      <c r="C108" s="12"/>
      <c r="D108" s="12"/>
      <c r="E108" s="12"/>
      <c r="F108" s="12"/>
      <c r="G108" s="12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</row>
    <row r="109" spans="1:32" ht="13.2" x14ac:dyDescent="0.25">
      <c r="A109" s="12"/>
      <c r="B109" s="12"/>
      <c r="C109" s="12"/>
      <c r="D109" s="12"/>
      <c r="E109" s="12"/>
      <c r="F109" s="12"/>
      <c r="G109" s="12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</row>
    <row r="110" spans="1:32" ht="13.2" x14ac:dyDescent="0.25">
      <c r="A110" s="12"/>
      <c r="B110" s="12"/>
      <c r="C110" s="12"/>
      <c r="D110" s="12"/>
      <c r="E110" s="12"/>
      <c r="F110" s="12"/>
      <c r="G110" s="12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</row>
    <row r="111" spans="1:32" ht="13.2" x14ac:dyDescent="0.25">
      <c r="A111" s="12"/>
      <c r="B111" s="12"/>
      <c r="C111" s="12"/>
      <c r="D111" s="12"/>
      <c r="E111" s="12"/>
      <c r="F111" s="12"/>
      <c r="G111" s="12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</row>
    <row r="112" spans="1:32" ht="13.2" x14ac:dyDescent="0.25">
      <c r="A112" s="12"/>
      <c r="B112" s="12"/>
      <c r="C112" s="12"/>
      <c r="D112" s="12"/>
      <c r="E112" s="12"/>
      <c r="F112" s="12"/>
      <c r="G112" s="12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</row>
    <row r="113" spans="1:32" ht="13.2" x14ac:dyDescent="0.25">
      <c r="A113" s="12"/>
      <c r="B113" s="12"/>
      <c r="C113" s="12"/>
      <c r="D113" s="12"/>
      <c r="E113" s="12"/>
      <c r="F113" s="12"/>
      <c r="G113" s="12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</row>
    <row r="114" spans="1:32" ht="13.2" x14ac:dyDescent="0.25">
      <c r="A114" s="12"/>
      <c r="B114" s="12"/>
      <c r="C114" s="12"/>
      <c r="D114" s="12"/>
      <c r="E114" s="12"/>
      <c r="F114" s="12"/>
      <c r="G114" s="12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</row>
    <row r="115" spans="1:32" ht="13.2" x14ac:dyDescent="0.25">
      <c r="A115" s="12"/>
      <c r="B115" s="12"/>
      <c r="C115" s="12"/>
      <c r="D115" s="12"/>
      <c r="E115" s="12"/>
      <c r="F115" s="12"/>
      <c r="G115" s="12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</row>
    <row r="116" spans="1:32" ht="13.2" x14ac:dyDescent="0.25">
      <c r="A116" s="12"/>
      <c r="B116" s="12"/>
      <c r="C116" s="12"/>
      <c r="D116" s="12"/>
      <c r="E116" s="12"/>
      <c r="F116" s="12"/>
      <c r="G116" s="12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</row>
    <row r="117" spans="1:32" ht="13.2" x14ac:dyDescent="0.25">
      <c r="A117" s="12"/>
      <c r="B117" s="12"/>
      <c r="C117" s="12"/>
      <c r="D117" s="12"/>
      <c r="E117" s="12"/>
      <c r="F117" s="12"/>
      <c r="G117" s="12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</row>
    <row r="118" spans="1:32" ht="13.2" x14ac:dyDescent="0.25">
      <c r="A118" s="12"/>
      <c r="B118" s="12"/>
      <c r="C118" s="12"/>
      <c r="D118" s="12"/>
      <c r="E118" s="12"/>
      <c r="F118" s="12"/>
      <c r="G118" s="12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</row>
    <row r="119" spans="1:32" ht="13.2" x14ac:dyDescent="0.25">
      <c r="A119" s="12"/>
      <c r="B119" s="12"/>
      <c r="C119" s="12"/>
      <c r="D119" s="12"/>
      <c r="E119" s="12"/>
      <c r="F119" s="12"/>
      <c r="G119" s="12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</row>
    <row r="120" spans="1:32" ht="13.2" x14ac:dyDescent="0.25">
      <c r="A120" s="12"/>
      <c r="B120" s="12"/>
      <c r="C120" s="12"/>
      <c r="D120" s="12"/>
      <c r="E120" s="12"/>
      <c r="F120" s="12"/>
      <c r="G120" s="12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</row>
    <row r="121" spans="1:32" ht="13.2" x14ac:dyDescent="0.25">
      <c r="A121" s="12"/>
      <c r="B121" s="12"/>
      <c r="C121" s="12"/>
      <c r="D121" s="12"/>
      <c r="E121" s="12"/>
      <c r="F121" s="12"/>
      <c r="G121" s="12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</row>
    <row r="122" spans="1:32" ht="13.2" x14ac:dyDescent="0.25">
      <c r="A122" s="12"/>
      <c r="B122" s="12"/>
      <c r="C122" s="12"/>
      <c r="D122" s="12"/>
      <c r="E122" s="12"/>
      <c r="F122" s="12"/>
      <c r="G122" s="12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</row>
    <row r="123" spans="1:32" ht="13.2" x14ac:dyDescent="0.25">
      <c r="A123" s="12"/>
      <c r="B123" s="12"/>
      <c r="C123" s="12"/>
      <c r="D123" s="12"/>
      <c r="E123" s="12"/>
      <c r="F123" s="12"/>
      <c r="G123" s="12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</row>
    <row r="124" spans="1:32" ht="13.2" x14ac:dyDescent="0.25">
      <c r="A124" s="12"/>
      <c r="B124" s="12"/>
      <c r="C124" s="12"/>
      <c r="D124" s="12"/>
      <c r="E124" s="12"/>
      <c r="F124" s="12"/>
      <c r="G124" s="12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</row>
    <row r="125" spans="1:32" ht="13.2" x14ac:dyDescent="0.25">
      <c r="A125" s="12"/>
      <c r="B125" s="12"/>
      <c r="C125" s="12"/>
      <c r="D125" s="12"/>
      <c r="E125" s="12"/>
      <c r="F125" s="12"/>
      <c r="G125" s="12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</row>
    <row r="126" spans="1:32" ht="13.2" x14ac:dyDescent="0.25">
      <c r="A126" s="12"/>
      <c r="B126" s="12"/>
      <c r="C126" s="12"/>
      <c r="D126" s="12"/>
      <c r="E126" s="12"/>
      <c r="F126" s="12"/>
      <c r="G126" s="12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</row>
    <row r="127" spans="1:32" ht="13.2" x14ac:dyDescent="0.25">
      <c r="A127" s="12"/>
      <c r="B127" s="12"/>
      <c r="C127" s="12"/>
      <c r="D127" s="12"/>
      <c r="E127" s="12"/>
      <c r="F127" s="12"/>
      <c r="G127" s="12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</row>
    <row r="128" spans="1:32" ht="13.2" x14ac:dyDescent="0.25">
      <c r="A128" s="12"/>
      <c r="B128" s="12"/>
      <c r="C128" s="12"/>
      <c r="D128" s="12"/>
      <c r="E128" s="12"/>
      <c r="F128" s="12"/>
      <c r="G128" s="12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</row>
    <row r="129" spans="1:32" ht="13.2" x14ac:dyDescent="0.25">
      <c r="A129" s="12"/>
      <c r="B129" s="12"/>
      <c r="C129" s="12"/>
      <c r="D129" s="12"/>
      <c r="E129" s="12"/>
      <c r="F129" s="12"/>
      <c r="G129" s="12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</row>
    <row r="130" spans="1:32" ht="13.2" x14ac:dyDescent="0.25">
      <c r="A130" s="12"/>
      <c r="B130" s="12"/>
      <c r="C130" s="12"/>
      <c r="D130" s="12"/>
      <c r="E130" s="12"/>
      <c r="F130" s="12"/>
      <c r="G130" s="12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</row>
    <row r="131" spans="1:32" ht="13.2" x14ac:dyDescent="0.25">
      <c r="A131" s="12"/>
      <c r="B131" s="12"/>
      <c r="C131" s="12"/>
      <c r="D131" s="12"/>
      <c r="E131" s="12"/>
      <c r="F131" s="12"/>
      <c r="G131" s="12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</row>
    <row r="132" spans="1:32" ht="13.2" x14ac:dyDescent="0.25">
      <c r="A132" s="12"/>
      <c r="B132" s="12"/>
      <c r="C132" s="12"/>
      <c r="D132" s="12"/>
      <c r="E132" s="12"/>
      <c r="F132" s="12"/>
      <c r="G132" s="12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</row>
    <row r="133" spans="1:32" ht="13.2" x14ac:dyDescent="0.25">
      <c r="A133" s="12"/>
      <c r="B133" s="12"/>
      <c r="C133" s="12"/>
      <c r="D133" s="12"/>
      <c r="E133" s="12"/>
      <c r="F133" s="12"/>
      <c r="G133" s="12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</row>
    <row r="134" spans="1:32" ht="13.2" x14ac:dyDescent="0.25">
      <c r="A134" s="12"/>
      <c r="B134" s="12"/>
      <c r="C134" s="12"/>
      <c r="D134" s="12"/>
      <c r="E134" s="12"/>
      <c r="F134" s="12"/>
      <c r="G134" s="12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</row>
    <row r="135" spans="1:32" ht="13.2" x14ac:dyDescent="0.25">
      <c r="A135" s="12"/>
      <c r="B135" s="12"/>
      <c r="C135" s="12"/>
      <c r="D135" s="12"/>
      <c r="E135" s="12"/>
      <c r="F135" s="12"/>
      <c r="G135" s="12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</row>
    <row r="136" spans="1:32" ht="13.2" x14ac:dyDescent="0.25">
      <c r="A136" s="12"/>
      <c r="B136" s="12"/>
      <c r="C136" s="12"/>
      <c r="D136" s="12"/>
      <c r="E136" s="12"/>
      <c r="F136" s="12"/>
      <c r="G136" s="12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</row>
    <row r="137" spans="1:32" ht="13.2" x14ac:dyDescent="0.25">
      <c r="A137" s="12"/>
      <c r="B137" s="12"/>
      <c r="C137" s="12"/>
      <c r="D137" s="12"/>
      <c r="E137" s="12"/>
      <c r="F137" s="12"/>
      <c r="G137" s="12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</row>
    <row r="138" spans="1:32" ht="13.2" x14ac:dyDescent="0.25">
      <c r="A138" s="12"/>
      <c r="B138" s="12"/>
      <c r="C138" s="12"/>
      <c r="D138" s="12"/>
      <c r="E138" s="12"/>
      <c r="F138" s="12"/>
      <c r="G138" s="12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</row>
    <row r="139" spans="1:32" ht="13.2" x14ac:dyDescent="0.25">
      <c r="A139" s="12"/>
      <c r="B139" s="12"/>
      <c r="C139" s="12"/>
      <c r="D139" s="12"/>
      <c r="E139" s="12"/>
      <c r="F139" s="12"/>
      <c r="G139" s="12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</row>
    <row r="140" spans="1:32" ht="13.2" x14ac:dyDescent="0.25">
      <c r="A140" s="12"/>
      <c r="B140" s="12"/>
      <c r="C140" s="12"/>
      <c r="D140" s="12"/>
      <c r="E140" s="12"/>
      <c r="F140" s="12"/>
      <c r="G140" s="12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</row>
    <row r="141" spans="1:32" ht="13.2" x14ac:dyDescent="0.25">
      <c r="A141" s="12"/>
      <c r="B141" s="12"/>
      <c r="C141" s="12"/>
      <c r="D141" s="12"/>
      <c r="E141" s="12"/>
      <c r="F141" s="12"/>
      <c r="G141" s="12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</row>
    <row r="142" spans="1:32" ht="13.2" x14ac:dyDescent="0.25">
      <c r="A142" s="12"/>
      <c r="B142" s="12"/>
      <c r="C142" s="12"/>
      <c r="D142" s="12"/>
      <c r="E142" s="12"/>
      <c r="F142" s="12"/>
      <c r="G142" s="12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</row>
    <row r="143" spans="1:32" ht="13.2" x14ac:dyDescent="0.25">
      <c r="A143" s="12"/>
      <c r="B143" s="12"/>
      <c r="C143" s="12"/>
      <c r="D143" s="12"/>
      <c r="E143" s="12"/>
      <c r="F143" s="12"/>
      <c r="G143" s="12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</row>
    <row r="144" spans="1:32" ht="13.2" x14ac:dyDescent="0.25">
      <c r="A144" s="12"/>
      <c r="B144" s="12"/>
      <c r="C144" s="12"/>
      <c r="D144" s="12"/>
      <c r="E144" s="12"/>
      <c r="F144" s="12"/>
      <c r="G144" s="12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</row>
    <row r="145" spans="1:32" ht="13.2" x14ac:dyDescent="0.25">
      <c r="A145" s="12"/>
      <c r="B145" s="12"/>
      <c r="C145" s="12"/>
      <c r="D145" s="12"/>
      <c r="E145" s="12"/>
      <c r="F145" s="12"/>
      <c r="G145" s="12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</row>
    <row r="146" spans="1:32" ht="13.2" x14ac:dyDescent="0.25">
      <c r="A146" s="12"/>
      <c r="B146" s="12"/>
      <c r="C146" s="12"/>
      <c r="D146" s="12"/>
      <c r="E146" s="12"/>
      <c r="F146" s="12"/>
      <c r="G146" s="12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</row>
    <row r="147" spans="1:32" ht="13.2" x14ac:dyDescent="0.25">
      <c r="A147" s="12"/>
      <c r="B147" s="12"/>
      <c r="C147" s="12"/>
      <c r="D147" s="12"/>
      <c r="E147" s="12"/>
      <c r="F147" s="12"/>
      <c r="G147" s="12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</row>
    <row r="148" spans="1:32" ht="13.2" x14ac:dyDescent="0.25">
      <c r="A148" s="12"/>
      <c r="B148" s="12"/>
      <c r="C148" s="12"/>
      <c r="D148" s="12"/>
      <c r="E148" s="12"/>
      <c r="F148" s="12"/>
      <c r="G148" s="12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</row>
    <row r="149" spans="1:32" ht="13.2" x14ac:dyDescent="0.25">
      <c r="A149" s="12"/>
      <c r="B149" s="12"/>
      <c r="C149" s="12"/>
      <c r="D149" s="12"/>
      <c r="E149" s="12"/>
      <c r="F149" s="12"/>
      <c r="G149" s="12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</row>
    <row r="150" spans="1:32" ht="13.2" x14ac:dyDescent="0.25">
      <c r="A150" s="12"/>
      <c r="B150" s="12"/>
      <c r="C150" s="12"/>
      <c r="D150" s="12"/>
      <c r="E150" s="12"/>
      <c r="F150" s="12"/>
      <c r="G150" s="12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</row>
    <row r="151" spans="1:32" ht="13.2" x14ac:dyDescent="0.25">
      <c r="A151" s="12"/>
      <c r="B151" s="12"/>
      <c r="C151" s="12"/>
      <c r="D151" s="12"/>
      <c r="E151" s="12"/>
      <c r="F151" s="12"/>
      <c r="G151" s="12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</row>
    <row r="152" spans="1:32" ht="13.2" x14ac:dyDescent="0.25">
      <c r="A152" s="12"/>
      <c r="B152" s="12"/>
      <c r="C152" s="12"/>
      <c r="D152" s="12"/>
      <c r="E152" s="12"/>
      <c r="F152" s="12"/>
      <c r="G152" s="12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</row>
    <row r="153" spans="1:32" ht="13.2" x14ac:dyDescent="0.25">
      <c r="A153" s="12"/>
      <c r="B153" s="12"/>
      <c r="C153" s="12"/>
      <c r="D153" s="12"/>
      <c r="E153" s="12"/>
      <c r="F153" s="12"/>
      <c r="G153" s="12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</row>
    <row r="154" spans="1:32" ht="13.2" x14ac:dyDescent="0.25">
      <c r="A154" s="12"/>
      <c r="B154" s="12"/>
      <c r="C154" s="12"/>
      <c r="D154" s="12"/>
      <c r="E154" s="12"/>
      <c r="F154" s="12"/>
      <c r="G154" s="12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</row>
    <row r="155" spans="1:32" ht="13.2" x14ac:dyDescent="0.25">
      <c r="A155" s="12"/>
      <c r="B155" s="12"/>
      <c r="C155" s="12"/>
      <c r="D155" s="12"/>
      <c r="E155" s="12"/>
      <c r="F155" s="12"/>
      <c r="G155" s="12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</row>
    <row r="156" spans="1:32" ht="13.2" x14ac:dyDescent="0.25">
      <c r="A156" s="12"/>
      <c r="B156" s="12"/>
      <c r="C156" s="12"/>
      <c r="D156" s="12"/>
      <c r="E156" s="12"/>
      <c r="F156" s="12"/>
      <c r="G156" s="12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</row>
    <row r="157" spans="1:32" ht="13.2" x14ac:dyDescent="0.25">
      <c r="A157" s="12"/>
      <c r="B157" s="12"/>
      <c r="C157" s="12"/>
      <c r="D157" s="12"/>
      <c r="E157" s="12"/>
      <c r="F157" s="12"/>
      <c r="G157" s="12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</row>
    <row r="158" spans="1:32" ht="13.2" x14ac:dyDescent="0.25">
      <c r="A158" s="12"/>
      <c r="B158" s="12"/>
      <c r="C158" s="12"/>
      <c r="D158" s="12"/>
      <c r="E158" s="12"/>
      <c r="F158" s="12"/>
      <c r="G158" s="12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</row>
    <row r="159" spans="1:32" ht="13.2" x14ac:dyDescent="0.25">
      <c r="A159" s="12"/>
      <c r="B159" s="12"/>
      <c r="C159" s="12"/>
      <c r="D159" s="12"/>
      <c r="E159" s="12"/>
      <c r="F159" s="12"/>
      <c r="G159" s="12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</row>
    <row r="160" spans="1:32" ht="13.2" x14ac:dyDescent="0.25">
      <c r="A160" s="12"/>
      <c r="B160" s="12"/>
      <c r="C160" s="12"/>
      <c r="D160" s="12"/>
      <c r="E160" s="12"/>
      <c r="F160" s="12"/>
      <c r="G160" s="12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</row>
    <row r="161" spans="1:32" ht="13.2" x14ac:dyDescent="0.25">
      <c r="A161" s="12"/>
      <c r="B161" s="12"/>
      <c r="C161" s="12"/>
      <c r="D161" s="12"/>
      <c r="E161" s="12"/>
      <c r="F161" s="12"/>
      <c r="G161" s="12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</row>
    <row r="162" spans="1:32" ht="13.2" x14ac:dyDescent="0.25">
      <c r="A162" s="12"/>
      <c r="B162" s="12"/>
      <c r="C162" s="12"/>
      <c r="D162" s="12"/>
      <c r="E162" s="12"/>
      <c r="F162" s="12"/>
      <c r="G162" s="12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</row>
    <row r="163" spans="1:32" ht="13.2" x14ac:dyDescent="0.25">
      <c r="A163" s="12"/>
      <c r="B163" s="12"/>
      <c r="C163" s="12"/>
      <c r="D163" s="12"/>
      <c r="E163" s="12"/>
      <c r="F163" s="12"/>
      <c r="G163" s="12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</row>
    <row r="164" spans="1:32" ht="13.2" x14ac:dyDescent="0.25">
      <c r="A164" s="12"/>
      <c r="B164" s="12"/>
      <c r="C164" s="12"/>
      <c r="D164" s="12"/>
      <c r="E164" s="12"/>
      <c r="F164" s="12"/>
      <c r="G164" s="12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</row>
    <row r="165" spans="1:32" ht="13.2" x14ac:dyDescent="0.25">
      <c r="A165" s="12"/>
      <c r="B165" s="12"/>
      <c r="C165" s="12"/>
      <c r="D165" s="12"/>
      <c r="E165" s="12"/>
      <c r="F165" s="12"/>
      <c r="G165" s="12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</row>
    <row r="166" spans="1:32" ht="13.2" x14ac:dyDescent="0.25">
      <c r="A166" s="12"/>
      <c r="B166" s="12"/>
      <c r="C166" s="12"/>
      <c r="D166" s="12"/>
      <c r="E166" s="12"/>
      <c r="F166" s="12"/>
      <c r="G166" s="12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</row>
    <row r="167" spans="1:32" ht="13.2" x14ac:dyDescent="0.25">
      <c r="A167" s="12"/>
      <c r="B167" s="12"/>
      <c r="C167" s="12"/>
      <c r="D167" s="12"/>
      <c r="E167" s="12"/>
      <c r="F167" s="12"/>
      <c r="G167" s="12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</row>
    <row r="168" spans="1:32" ht="13.2" x14ac:dyDescent="0.25">
      <c r="A168" s="12"/>
      <c r="B168" s="12"/>
      <c r="C168" s="12"/>
      <c r="D168" s="12"/>
      <c r="E168" s="12"/>
      <c r="F168" s="12"/>
      <c r="G168" s="12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</row>
    <row r="169" spans="1:32" ht="13.2" x14ac:dyDescent="0.25">
      <c r="A169" s="12"/>
      <c r="B169" s="12"/>
      <c r="C169" s="12"/>
      <c r="D169" s="12"/>
      <c r="E169" s="12"/>
      <c r="F169" s="12"/>
      <c r="G169" s="12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</row>
    <row r="170" spans="1:32" ht="13.2" x14ac:dyDescent="0.25">
      <c r="A170" s="12"/>
      <c r="B170" s="12"/>
      <c r="C170" s="12"/>
      <c r="D170" s="12"/>
      <c r="E170" s="12"/>
      <c r="F170" s="12"/>
      <c r="G170" s="12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</row>
    <row r="171" spans="1:32" ht="13.2" x14ac:dyDescent="0.25">
      <c r="A171" s="12"/>
      <c r="B171" s="12"/>
      <c r="C171" s="12"/>
      <c r="D171" s="12"/>
      <c r="E171" s="12"/>
      <c r="F171" s="12"/>
      <c r="G171" s="12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</row>
    <row r="172" spans="1:32" ht="13.2" x14ac:dyDescent="0.25">
      <c r="A172" s="12"/>
      <c r="B172" s="12"/>
      <c r="C172" s="12"/>
      <c r="D172" s="12"/>
      <c r="E172" s="12"/>
      <c r="F172" s="12"/>
      <c r="G172" s="12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</row>
    <row r="173" spans="1:32" ht="13.2" x14ac:dyDescent="0.25">
      <c r="A173" s="12"/>
      <c r="B173" s="12"/>
      <c r="C173" s="12"/>
      <c r="D173" s="12"/>
      <c r="E173" s="12"/>
      <c r="F173" s="12"/>
      <c r="G173" s="12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</row>
    <row r="174" spans="1:32" ht="13.2" x14ac:dyDescent="0.25">
      <c r="A174" s="12"/>
      <c r="B174" s="12"/>
      <c r="C174" s="12"/>
      <c r="D174" s="12"/>
      <c r="E174" s="12"/>
      <c r="F174" s="12"/>
      <c r="G174" s="12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</row>
    <row r="175" spans="1:32" ht="13.2" x14ac:dyDescent="0.25">
      <c r="A175" s="12"/>
      <c r="B175" s="12"/>
      <c r="C175" s="12"/>
      <c r="D175" s="12"/>
      <c r="E175" s="12"/>
      <c r="F175" s="12"/>
      <c r="G175" s="12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</row>
    <row r="176" spans="1:32" ht="13.2" x14ac:dyDescent="0.25">
      <c r="A176" s="12"/>
      <c r="B176" s="12"/>
      <c r="C176" s="12"/>
      <c r="D176" s="12"/>
      <c r="E176" s="12"/>
      <c r="F176" s="12"/>
      <c r="G176" s="12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</row>
    <row r="177" spans="1:32" ht="13.2" x14ac:dyDescent="0.25">
      <c r="A177" s="12"/>
      <c r="B177" s="12"/>
      <c r="C177" s="12"/>
      <c r="D177" s="12"/>
      <c r="E177" s="12"/>
      <c r="F177" s="12"/>
      <c r="G177" s="12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</row>
    <row r="178" spans="1:32" ht="13.2" x14ac:dyDescent="0.25">
      <c r="A178" s="12"/>
      <c r="B178" s="12"/>
      <c r="C178" s="12"/>
      <c r="D178" s="12"/>
      <c r="E178" s="12"/>
      <c r="F178" s="12"/>
      <c r="G178" s="12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</row>
    <row r="179" spans="1:32" ht="13.2" x14ac:dyDescent="0.25">
      <c r="A179" s="12"/>
      <c r="B179" s="12"/>
      <c r="C179" s="12"/>
      <c r="D179" s="12"/>
      <c r="E179" s="12"/>
      <c r="F179" s="12"/>
      <c r="G179" s="12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</row>
    <row r="180" spans="1:32" ht="13.2" x14ac:dyDescent="0.25">
      <c r="A180" s="12"/>
      <c r="B180" s="12"/>
      <c r="C180" s="12"/>
      <c r="D180" s="12"/>
      <c r="E180" s="12"/>
      <c r="F180" s="12"/>
      <c r="G180" s="12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</row>
    <row r="181" spans="1:32" ht="13.2" x14ac:dyDescent="0.25">
      <c r="A181" s="12"/>
      <c r="B181" s="12"/>
      <c r="C181" s="12"/>
      <c r="D181" s="12"/>
      <c r="E181" s="12"/>
      <c r="F181" s="12"/>
      <c r="G181" s="12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</row>
    <row r="182" spans="1:32" ht="13.2" x14ac:dyDescent="0.25">
      <c r="A182" s="12"/>
      <c r="B182" s="12"/>
      <c r="C182" s="12"/>
      <c r="D182" s="12"/>
      <c r="E182" s="12"/>
      <c r="F182" s="12"/>
      <c r="G182" s="12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</row>
    <row r="183" spans="1:32" ht="13.2" x14ac:dyDescent="0.25">
      <c r="A183" s="12"/>
      <c r="B183" s="12"/>
      <c r="C183" s="12"/>
      <c r="D183" s="12"/>
      <c r="E183" s="12"/>
      <c r="F183" s="12"/>
      <c r="G183" s="12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</row>
    <row r="184" spans="1:32" ht="13.2" x14ac:dyDescent="0.25">
      <c r="A184" s="12"/>
      <c r="B184" s="12"/>
      <c r="C184" s="12"/>
      <c r="D184" s="12"/>
      <c r="E184" s="12"/>
      <c r="F184" s="12"/>
      <c r="G184" s="12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</row>
    <row r="185" spans="1:32" ht="13.2" x14ac:dyDescent="0.25">
      <c r="A185" s="12"/>
      <c r="B185" s="12"/>
      <c r="C185" s="12"/>
      <c r="D185" s="12"/>
      <c r="E185" s="12"/>
      <c r="F185" s="12"/>
      <c r="G185" s="12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</row>
    <row r="186" spans="1:32" ht="13.2" x14ac:dyDescent="0.25">
      <c r="A186" s="12"/>
      <c r="B186" s="12"/>
      <c r="C186" s="12"/>
      <c r="D186" s="12"/>
      <c r="E186" s="12"/>
      <c r="F186" s="12"/>
      <c r="G186" s="12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</row>
    <row r="187" spans="1:32" ht="13.2" x14ac:dyDescent="0.25">
      <c r="A187" s="12"/>
      <c r="B187" s="12"/>
      <c r="C187" s="12"/>
      <c r="D187" s="12"/>
      <c r="E187" s="12"/>
      <c r="F187" s="12"/>
      <c r="G187" s="12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</row>
    <row r="188" spans="1:32" ht="13.2" x14ac:dyDescent="0.25">
      <c r="A188" s="12"/>
      <c r="B188" s="12"/>
      <c r="C188" s="12"/>
      <c r="D188" s="12"/>
      <c r="E188" s="12"/>
      <c r="F188" s="12"/>
      <c r="G188" s="12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</row>
    <row r="189" spans="1:32" ht="13.2" x14ac:dyDescent="0.25">
      <c r="A189" s="12"/>
      <c r="B189" s="12"/>
      <c r="C189" s="12"/>
      <c r="D189" s="12"/>
      <c r="E189" s="12"/>
      <c r="F189" s="12"/>
      <c r="G189" s="12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</row>
    <row r="190" spans="1:32" ht="13.2" x14ac:dyDescent="0.25">
      <c r="A190" s="12"/>
      <c r="B190" s="12"/>
      <c r="C190" s="12"/>
      <c r="D190" s="12"/>
      <c r="E190" s="12"/>
      <c r="F190" s="12"/>
      <c r="G190" s="12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</row>
    <row r="191" spans="1:32" ht="13.2" x14ac:dyDescent="0.25">
      <c r="A191" s="12"/>
      <c r="B191" s="12"/>
      <c r="C191" s="12"/>
      <c r="D191" s="12"/>
      <c r="E191" s="12"/>
      <c r="F191" s="12"/>
      <c r="G191" s="12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</row>
    <row r="192" spans="1:32" ht="13.2" x14ac:dyDescent="0.25">
      <c r="A192" s="12"/>
      <c r="B192" s="12"/>
      <c r="C192" s="12"/>
      <c r="D192" s="12"/>
      <c r="E192" s="12"/>
      <c r="F192" s="12"/>
      <c r="G192" s="12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</row>
    <row r="193" spans="1:32" ht="13.2" x14ac:dyDescent="0.25">
      <c r="A193" s="12"/>
      <c r="B193" s="12"/>
      <c r="C193" s="12"/>
      <c r="D193" s="12"/>
      <c r="E193" s="12"/>
      <c r="F193" s="12"/>
      <c r="G193" s="12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</row>
    <row r="194" spans="1:32" ht="13.2" x14ac:dyDescent="0.25">
      <c r="A194" s="12"/>
      <c r="B194" s="12"/>
      <c r="C194" s="12"/>
      <c r="D194" s="12"/>
      <c r="E194" s="12"/>
      <c r="F194" s="12"/>
      <c r="G194" s="12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</row>
    <row r="195" spans="1:32" ht="13.2" x14ac:dyDescent="0.25">
      <c r="A195" s="12"/>
      <c r="B195" s="12"/>
      <c r="C195" s="12"/>
      <c r="D195" s="12"/>
      <c r="E195" s="12"/>
      <c r="F195" s="12"/>
      <c r="G195" s="12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</row>
    <row r="196" spans="1:32" ht="13.2" x14ac:dyDescent="0.25">
      <c r="A196" s="12"/>
      <c r="B196" s="12"/>
      <c r="C196" s="12"/>
      <c r="D196" s="12"/>
      <c r="E196" s="12"/>
      <c r="F196" s="12"/>
      <c r="G196" s="12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</row>
    <row r="197" spans="1:32" ht="13.2" x14ac:dyDescent="0.25">
      <c r="A197" s="12"/>
      <c r="B197" s="12"/>
      <c r="C197" s="12"/>
      <c r="D197" s="12"/>
      <c r="E197" s="12"/>
      <c r="F197" s="12"/>
      <c r="G197" s="12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</row>
    <row r="198" spans="1:32" ht="13.2" x14ac:dyDescent="0.25">
      <c r="A198" s="12"/>
      <c r="B198" s="12"/>
      <c r="C198" s="12"/>
      <c r="D198" s="12"/>
      <c r="E198" s="12"/>
      <c r="F198" s="12"/>
      <c r="G198" s="12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</row>
    <row r="199" spans="1:32" ht="13.2" x14ac:dyDescent="0.25">
      <c r="A199" s="12"/>
      <c r="B199" s="12"/>
      <c r="C199" s="12"/>
      <c r="D199" s="12"/>
      <c r="E199" s="12"/>
      <c r="F199" s="12"/>
      <c r="G199" s="12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</row>
    <row r="200" spans="1:32" ht="13.2" x14ac:dyDescent="0.25">
      <c r="A200" s="12"/>
      <c r="B200" s="12"/>
      <c r="C200" s="12"/>
      <c r="D200" s="12"/>
      <c r="E200" s="12"/>
      <c r="F200" s="12"/>
      <c r="G200" s="12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</row>
    <row r="201" spans="1:32" ht="13.2" x14ac:dyDescent="0.25">
      <c r="A201" s="12"/>
      <c r="B201" s="12"/>
      <c r="C201" s="12"/>
      <c r="D201" s="12"/>
      <c r="E201" s="12"/>
      <c r="F201" s="12"/>
      <c r="G201" s="12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</row>
    <row r="202" spans="1:32" ht="13.2" x14ac:dyDescent="0.25">
      <c r="A202" s="12"/>
      <c r="B202" s="12"/>
      <c r="C202" s="12"/>
      <c r="D202" s="12"/>
      <c r="E202" s="12"/>
      <c r="F202" s="12"/>
      <c r="G202" s="12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</row>
    <row r="203" spans="1:32" ht="13.2" x14ac:dyDescent="0.25">
      <c r="A203" s="12"/>
      <c r="B203" s="12"/>
      <c r="C203" s="12"/>
      <c r="D203" s="12"/>
      <c r="E203" s="12"/>
      <c r="F203" s="12"/>
      <c r="G203" s="12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</row>
    <row r="204" spans="1:32" ht="13.2" x14ac:dyDescent="0.25">
      <c r="A204" s="12"/>
      <c r="B204" s="12"/>
      <c r="C204" s="12"/>
      <c r="D204" s="12"/>
      <c r="E204" s="12"/>
      <c r="F204" s="12"/>
      <c r="G204" s="12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</row>
    <row r="205" spans="1:32" ht="13.2" x14ac:dyDescent="0.25">
      <c r="A205" s="12"/>
      <c r="B205" s="12"/>
      <c r="C205" s="12"/>
      <c r="D205" s="12"/>
      <c r="E205" s="12"/>
      <c r="F205" s="12"/>
      <c r="G205" s="12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</row>
    <row r="206" spans="1:32" ht="13.2" x14ac:dyDescent="0.25">
      <c r="A206" s="12"/>
      <c r="B206" s="12"/>
      <c r="C206" s="12"/>
      <c r="D206" s="12"/>
      <c r="E206" s="12"/>
      <c r="F206" s="12"/>
      <c r="G206" s="12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</row>
    <row r="207" spans="1:32" ht="13.2" x14ac:dyDescent="0.25">
      <c r="A207" s="12"/>
      <c r="B207" s="12"/>
      <c r="C207" s="12"/>
      <c r="D207" s="12"/>
      <c r="E207" s="12"/>
      <c r="F207" s="12"/>
      <c r="G207" s="12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</row>
    <row r="208" spans="1:32" ht="13.2" x14ac:dyDescent="0.25">
      <c r="A208" s="12"/>
      <c r="B208" s="12"/>
      <c r="C208" s="12"/>
      <c r="D208" s="12"/>
      <c r="E208" s="12"/>
      <c r="F208" s="12"/>
      <c r="G208" s="12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</row>
    <row r="209" spans="1:32" ht="13.2" x14ac:dyDescent="0.25">
      <c r="A209" s="12"/>
      <c r="B209" s="12"/>
      <c r="C209" s="12"/>
      <c r="D209" s="12"/>
      <c r="E209" s="12"/>
      <c r="F209" s="12"/>
      <c r="G209" s="12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</row>
    <row r="210" spans="1:32" ht="13.2" x14ac:dyDescent="0.25">
      <c r="A210" s="12"/>
      <c r="B210" s="12"/>
      <c r="C210" s="12"/>
      <c r="D210" s="12"/>
      <c r="E210" s="12"/>
      <c r="F210" s="12"/>
      <c r="G210" s="12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</row>
    <row r="211" spans="1:32" ht="13.2" x14ac:dyDescent="0.25">
      <c r="A211" s="12"/>
      <c r="B211" s="12"/>
      <c r="C211" s="12"/>
      <c r="D211" s="12"/>
      <c r="E211" s="12"/>
      <c r="F211" s="12"/>
      <c r="G211" s="12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</row>
    <row r="212" spans="1:32" ht="13.2" x14ac:dyDescent="0.25">
      <c r="A212" s="12"/>
      <c r="B212" s="12"/>
      <c r="C212" s="12"/>
      <c r="D212" s="12"/>
      <c r="E212" s="12"/>
      <c r="F212" s="12"/>
      <c r="G212" s="12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</row>
    <row r="213" spans="1:32" ht="13.2" x14ac:dyDescent="0.25">
      <c r="A213" s="12"/>
      <c r="B213" s="12"/>
      <c r="C213" s="12"/>
      <c r="D213" s="12"/>
      <c r="E213" s="12"/>
      <c r="F213" s="12"/>
      <c r="G213" s="12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</row>
    <row r="214" spans="1:32" ht="13.2" x14ac:dyDescent="0.25">
      <c r="A214" s="12"/>
      <c r="B214" s="12"/>
      <c r="C214" s="12"/>
      <c r="D214" s="12"/>
      <c r="E214" s="12"/>
      <c r="F214" s="12"/>
      <c r="G214" s="12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</row>
    <row r="215" spans="1:32" ht="13.2" x14ac:dyDescent="0.25">
      <c r="A215" s="12"/>
      <c r="B215" s="12"/>
      <c r="C215" s="12"/>
      <c r="D215" s="12"/>
      <c r="E215" s="12"/>
      <c r="F215" s="12"/>
      <c r="G215" s="12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</row>
    <row r="216" spans="1:32" ht="13.2" x14ac:dyDescent="0.25">
      <c r="A216" s="12"/>
      <c r="B216" s="12"/>
      <c r="C216" s="12"/>
      <c r="D216" s="12"/>
      <c r="E216" s="12"/>
      <c r="F216" s="12"/>
      <c r="G216" s="12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</row>
    <row r="217" spans="1:32" ht="13.2" x14ac:dyDescent="0.25">
      <c r="A217" s="12"/>
      <c r="B217" s="12"/>
      <c r="C217" s="12"/>
      <c r="D217" s="12"/>
      <c r="E217" s="12"/>
      <c r="F217" s="12"/>
      <c r="G217" s="12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</row>
    <row r="218" spans="1:32" ht="13.2" x14ac:dyDescent="0.25">
      <c r="A218" s="12"/>
      <c r="B218" s="12"/>
      <c r="C218" s="12"/>
      <c r="D218" s="12"/>
      <c r="E218" s="12"/>
      <c r="F218" s="12"/>
      <c r="G218" s="12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</row>
    <row r="219" spans="1:32" ht="13.2" x14ac:dyDescent="0.25">
      <c r="A219" s="12"/>
      <c r="B219" s="12"/>
      <c r="C219" s="12"/>
      <c r="D219" s="12"/>
      <c r="E219" s="12"/>
      <c r="F219" s="12"/>
      <c r="G219" s="12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</row>
    <row r="220" spans="1:32" ht="13.2" x14ac:dyDescent="0.25">
      <c r="A220" s="12"/>
      <c r="B220" s="12"/>
      <c r="C220" s="12"/>
      <c r="D220" s="12"/>
      <c r="E220" s="12"/>
      <c r="F220" s="12"/>
      <c r="G220" s="12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</row>
    <row r="221" spans="1:32" ht="13.2" x14ac:dyDescent="0.25">
      <c r="A221" s="12"/>
      <c r="B221" s="12"/>
      <c r="C221" s="12"/>
      <c r="D221" s="12"/>
      <c r="E221" s="12"/>
      <c r="F221" s="12"/>
      <c r="G221" s="12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</row>
    <row r="222" spans="1:32" ht="13.2" x14ac:dyDescent="0.25">
      <c r="A222" s="12"/>
      <c r="B222" s="12"/>
      <c r="C222" s="12"/>
      <c r="D222" s="12"/>
      <c r="E222" s="12"/>
      <c r="F222" s="12"/>
      <c r="G222" s="12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</row>
    <row r="223" spans="1:32" ht="13.2" x14ac:dyDescent="0.25">
      <c r="A223" s="12"/>
      <c r="B223" s="12"/>
      <c r="C223" s="12"/>
      <c r="D223" s="12"/>
      <c r="E223" s="12"/>
      <c r="F223" s="12"/>
      <c r="G223" s="12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</row>
    <row r="224" spans="1:32" ht="13.2" x14ac:dyDescent="0.25">
      <c r="A224" s="12"/>
      <c r="B224" s="12"/>
      <c r="C224" s="12"/>
      <c r="D224" s="12"/>
      <c r="E224" s="12"/>
      <c r="F224" s="12"/>
      <c r="G224" s="12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</row>
    <row r="225" spans="1:32" ht="13.2" x14ac:dyDescent="0.25">
      <c r="A225" s="12"/>
      <c r="B225" s="12"/>
      <c r="C225" s="12"/>
      <c r="D225" s="12"/>
      <c r="E225" s="12"/>
      <c r="F225" s="12"/>
      <c r="G225" s="12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</row>
    <row r="226" spans="1:32" ht="13.2" x14ac:dyDescent="0.25">
      <c r="A226" s="12"/>
      <c r="B226" s="12"/>
      <c r="C226" s="12"/>
      <c r="D226" s="12"/>
      <c r="E226" s="12"/>
      <c r="F226" s="12"/>
      <c r="G226" s="12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</row>
    <row r="227" spans="1:32" ht="13.2" x14ac:dyDescent="0.25">
      <c r="A227" s="12"/>
      <c r="B227" s="12"/>
      <c r="C227" s="12"/>
      <c r="D227" s="12"/>
      <c r="E227" s="12"/>
      <c r="F227" s="12"/>
      <c r="G227" s="12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</row>
    <row r="228" spans="1:32" ht="13.2" x14ac:dyDescent="0.25">
      <c r="A228" s="12"/>
      <c r="B228" s="12"/>
      <c r="C228" s="12"/>
      <c r="D228" s="12"/>
      <c r="E228" s="12"/>
      <c r="F228" s="12"/>
      <c r="G228" s="12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</row>
    <row r="229" spans="1:32" ht="13.2" x14ac:dyDescent="0.25">
      <c r="A229" s="12"/>
      <c r="B229" s="12"/>
      <c r="C229" s="12"/>
      <c r="D229" s="12"/>
      <c r="E229" s="12"/>
      <c r="F229" s="12"/>
      <c r="G229" s="12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</row>
    <row r="230" spans="1:32" ht="13.2" x14ac:dyDescent="0.25">
      <c r="A230" s="12"/>
      <c r="B230" s="12"/>
      <c r="C230" s="12"/>
      <c r="D230" s="12"/>
      <c r="E230" s="12"/>
      <c r="F230" s="12"/>
      <c r="G230" s="12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</row>
    <row r="231" spans="1:32" ht="13.2" x14ac:dyDescent="0.25">
      <c r="A231" s="12"/>
      <c r="B231" s="12"/>
      <c r="C231" s="12"/>
      <c r="D231" s="12"/>
      <c r="E231" s="12"/>
      <c r="F231" s="12"/>
      <c r="G231" s="12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</row>
    <row r="232" spans="1:32" ht="13.2" x14ac:dyDescent="0.25">
      <c r="A232" s="12"/>
      <c r="B232" s="12"/>
      <c r="C232" s="12"/>
      <c r="D232" s="12"/>
      <c r="E232" s="12"/>
      <c r="F232" s="12"/>
      <c r="G232" s="12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</row>
    <row r="233" spans="1:32" ht="13.2" x14ac:dyDescent="0.25">
      <c r="A233" s="12"/>
      <c r="B233" s="12"/>
      <c r="C233" s="12"/>
      <c r="D233" s="12"/>
      <c r="E233" s="12"/>
      <c r="F233" s="12"/>
      <c r="G233" s="12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</row>
    <row r="234" spans="1:32" ht="13.2" x14ac:dyDescent="0.25">
      <c r="A234" s="12"/>
      <c r="B234" s="12"/>
      <c r="C234" s="12"/>
      <c r="D234" s="12"/>
      <c r="E234" s="12"/>
      <c r="F234" s="12"/>
      <c r="G234" s="12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</row>
    <row r="235" spans="1:32" ht="13.2" x14ac:dyDescent="0.25">
      <c r="A235" s="12"/>
      <c r="B235" s="12"/>
      <c r="C235" s="12"/>
      <c r="D235" s="12"/>
      <c r="E235" s="12"/>
      <c r="F235" s="12"/>
      <c r="G235" s="12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</row>
    <row r="236" spans="1:32" ht="13.2" x14ac:dyDescent="0.25">
      <c r="A236" s="12"/>
      <c r="B236" s="12"/>
      <c r="C236" s="12"/>
      <c r="D236" s="12"/>
      <c r="E236" s="12"/>
      <c r="F236" s="12"/>
      <c r="G236" s="12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</row>
    <row r="237" spans="1:32" ht="13.2" x14ac:dyDescent="0.25">
      <c r="A237" s="12"/>
      <c r="B237" s="12"/>
      <c r="C237" s="12"/>
      <c r="D237" s="12"/>
      <c r="E237" s="12"/>
      <c r="F237" s="12"/>
      <c r="G237" s="12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</row>
    <row r="238" spans="1:32" ht="13.2" x14ac:dyDescent="0.25">
      <c r="A238" s="12"/>
      <c r="B238" s="12"/>
      <c r="C238" s="12"/>
      <c r="D238" s="12"/>
      <c r="E238" s="12"/>
      <c r="F238" s="12"/>
      <c r="G238" s="12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</row>
    <row r="239" spans="1:32" ht="13.2" x14ac:dyDescent="0.25">
      <c r="A239" s="12"/>
      <c r="B239" s="12"/>
      <c r="C239" s="12"/>
      <c r="D239" s="12"/>
      <c r="E239" s="12"/>
      <c r="F239" s="12"/>
      <c r="G239" s="12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</row>
    <row r="240" spans="1:32" ht="13.2" x14ac:dyDescent="0.25">
      <c r="A240" s="12"/>
      <c r="B240" s="12"/>
      <c r="C240" s="12"/>
      <c r="D240" s="12"/>
      <c r="E240" s="12"/>
      <c r="F240" s="12"/>
      <c r="G240" s="12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</row>
    <row r="241" spans="1:32" ht="13.2" x14ac:dyDescent="0.25">
      <c r="A241" s="12"/>
      <c r="B241" s="12"/>
      <c r="C241" s="12"/>
      <c r="D241" s="12"/>
      <c r="E241" s="12"/>
      <c r="F241" s="12"/>
      <c r="G241" s="12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</row>
    <row r="242" spans="1:32" ht="13.2" x14ac:dyDescent="0.25">
      <c r="A242" s="12"/>
      <c r="B242" s="12"/>
      <c r="C242" s="12"/>
      <c r="D242" s="12"/>
      <c r="E242" s="12"/>
      <c r="F242" s="12"/>
      <c r="G242" s="12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</row>
    <row r="243" spans="1:32" ht="13.2" x14ac:dyDescent="0.25">
      <c r="A243" s="12"/>
      <c r="B243" s="12"/>
      <c r="C243" s="12"/>
      <c r="D243" s="12"/>
      <c r="E243" s="12"/>
      <c r="F243" s="12"/>
      <c r="G243" s="12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</row>
    <row r="244" spans="1:32" ht="13.2" x14ac:dyDescent="0.25">
      <c r="A244" s="12"/>
      <c r="B244" s="12"/>
      <c r="C244" s="12"/>
      <c r="D244" s="12"/>
      <c r="E244" s="12"/>
      <c r="F244" s="12"/>
      <c r="G244" s="12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</row>
    <row r="245" spans="1:32" ht="13.2" x14ac:dyDescent="0.25">
      <c r="A245" s="12"/>
      <c r="B245" s="12"/>
      <c r="C245" s="12"/>
      <c r="D245" s="12"/>
      <c r="E245" s="12"/>
      <c r="F245" s="12"/>
      <c r="G245" s="12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</row>
    <row r="246" spans="1:32" ht="13.2" x14ac:dyDescent="0.25">
      <c r="A246" s="12"/>
      <c r="B246" s="12"/>
      <c r="C246" s="12"/>
      <c r="D246" s="12"/>
      <c r="E246" s="12"/>
      <c r="F246" s="12"/>
      <c r="G246" s="12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</row>
    <row r="247" spans="1:32" ht="13.2" x14ac:dyDescent="0.25">
      <c r="A247" s="12"/>
      <c r="B247" s="12"/>
      <c r="C247" s="12"/>
      <c r="D247" s="12"/>
      <c r="E247" s="12"/>
      <c r="F247" s="12"/>
      <c r="G247" s="12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</row>
    <row r="248" spans="1:32" ht="13.2" x14ac:dyDescent="0.25">
      <c r="A248" s="12"/>
      <c r="B248" s="12"/>
      <c r="C248" s="12"/>
      <c r="D248" s="12"/>
      <c r="E248" s="12"/>
      <c r="F248" s="12"/>
      <c r="G248" s="12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</row>
    <row r="249" spans="1:32" ht="13.2" x14ac:dyDescent="0.25">
      <c r="A249" s="12"/>
      <c r="B249" s="12"/>
      <c r="C249" s="12"/>
      <c r="D249" s="12"/>
      <c r="E249" s="12"/>
      <c r="F249" s="12"/>
      <c r="G249" s="12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</row>
    <row r="250" spans="1:32" ht="13.2" x14ac:dyDescent="0.25">
      <c r="A250" s="12"/>
      <c r="B250" s="12"/>
      <c r="C250" s="12"/>
      <c r="D250" s="12"/>
      <c r="E250" s="12"/>
      <c r="F250" s="12"/>
      <c r="G250" s="12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</row>
    <row r="251" spans="1:32" ht="13.2" x14ac:dyDescent="0.25">
      <c r="A251" s="12"/>
      <c r="B251" s="12"/>
      <c r="C251" s="12"/>
      <c r="D251" s="12"/>
      <c r="E251" s="12"/>
      <c r="F251" s="12"/>
      <c r="G251" s="12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</row>
    <row r="252" spans="1:32" ht="13.2" x14ac:dyDescent="0.25">
      <c r="A252" s="12"/>
      <c r="B252" s="12"/>
      <c r="C252" s="12"/>
      <c r="D252" s="12"/>
      <c r="E252" s="12"/>
      <c r="F252" s="12"/>
      <c r="G252" s="12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</row>
    <row r="253" spans="1:32" ht="13.2" x14ac:dyDescent="0.25">
      <c r="A253" s="12"/>
      <c r="B253" s="12"/>
      <c r="C253" s="12"/>
      <c r="D253" s="12"/>
      <c r="E253" s="12"/>
      <c r="F253" s="12"/>
      <c r="G253" s="12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</row>
    <row r="254" spans="1:32" ht="13.2" x14ac:dyDescent="0.25">
      <c r="A254" s="12"/>
      <c r="B254" s="12"/>
      <c r="C254" s="12"/>
      <c r="D254" s="12"/>
      <c r="E254" s="12"/>
      <c r="F254" s="12"/>
      <c r="G254" s="12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</row>
    <row r="255" spans="1:32" ht="13.2" x14ac:dyDescent="0.25">
      <c r="A255" s="12"/>
      <c r="B255" s="12"/>
      <c r="C255" s="12"/>
      <c r="D255" s="12"/>
      <c r="E255" s="12"/>
      <c r="F255" s="12"/>
      <c r="G255" s="12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</row>
    <row r="256" spans="1:32" ht="13.2" x14ac:dyDescent="0.25">
      <c r="A256" s="12"/>
      <c r="B256" s="12"/>
      <c r="C256" s="12"/>
      <c r="D256" s="12"/>
      <c r="E256" s="12"/>
      <c r="F256" s="12"/>
      <c r="G256" s="12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</row>
    <row r="257" spans="1:32" ht="13.2" x14ac:dyDescent="0.25">
      <c r="A257" s="12"/>
      <c r="B257" s="12"/>
      <c r="C257" s="12"/>
      <c r="D257" s="12"/>
      <c r="E257" s="12"/>
      <c r="F257" s="12"/>
      <c r="G257" s="12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</row>
    <row r="258" spans="1:32" ht="13.2" x14ac:dyDescent="0.25">
      <c r="A258" s="12"/>
      <c r="B258" s="12"/>
      <c r="C258" s="12"/>
      <c r="D258" s="12"/>
      <c r="E258" s="12"/>
      <c r="F258" s="12"/>
      <c r="G258" s="12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</row>
    <row r="259" spans="1:32" ht="13.2" x14ac:dyDescent="0.25">
      <c r="A259" s="12"/>
      <c r="B259" s="12"/>
      <c r="C259" s="12"/>
      <c r="D259" s="12"/>
      <c r="E259" s="12"/>
      <c r="F259" s="12"/>
      <c r="G259" s="12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</row>
    <row r="260" spans="1:32" ht="13.2" x14ac:dyDescent="0.25">
      <c r="A260" s="12"/>
      <c r="B260" s="12"/>
      <c r="C260" s="12"/>
      <c r="D260" s="12"/>
      <c r="E260" s="12"/>
      <c r="F260" s="12"/>
      <c r="G260" s="12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</row>
    <row r="261" spans="1:32" ht="13.2" x14ac:dyDescent="0.25">
      <c r="A261" s="12"/>
      <c r="B261" s="12"/>
      <c r="C261" s="12"/>
      <c r="D261" s="12"/>
      <c r="E261" s="12"/>
      <c r="F261" s="12"/>
      <c r="G261" s="12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</row>
    <row r="262" spans="1:32" ht="13.2" x14ac:dyDescent="0.25">
      <c r="A262" s="12"/>
      <c r="B262" s="12"/>
      <c r="C262" s="12"/>
      <c r="D262" s="12"/>
      <c r="E262" s="12"/>
      <c r="F262" s="12"/>
      <c r="G262" s="12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</row>
    <row r="263" spans="1:32" ht="13.2" x14ac:dyDescent="0.25">
      <c r="A263" s="12"/>
      <c r="B263" s="12"/>
      <c r="C263" s="12"/>
      <c r="D263" s="12"/>
      <c r="E263" s="12"/>
      <c r="F263" s="12"/>
      <c r="G263" s="12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</row>
    <row r="264" spans="1:32" ht="13.2" x14ac:dyDescent="0.25">
      <c r="A264" s="12"/>
      <c r="B264" s="12"/>
      <c r="C264" s="12"/>
      <c r="D264" s="12"/>
      <c r="E264" s="12"/>
      <c r="F264" s="12"/>
      <c r="G264" s="12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</row>
    <row r="265" spans="1:32" ht="13.2" x14ac:dyDescent="0.25">
      <c r="A265" s="12"/>
      <c r="B265" s="12"/>
      <c r="C265" s="12"/>
      <c r="D265" s="12"/>
      <c r="E265" s="12"/>
      <c r="F265" s="12"/>
      <c r="G265" s="12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</row>
    <row r="266" spans="1:32" ht="13.2" x14ac:dyDescent="0.25">
      <c r="A266" s="12"/>
      <c r="B266" s="12"/>
      <c r="C266" s="12"/>
      <c r="D266" s="12"/>
      <c r="E266" s="12"/>
      <c r="F266" s="12"/>
      <c r="G266" s="12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</row>
    <row r="267" spans="1:32" ht="13.2" x14ac:dyDescent="0.25">
      <c r="A267" s="12"/>
      <c r="B267" s="12"/>
      <c r="C267" s="12"/>
      <c r="D267" s="12"/>
      <c r="E267" s="12"/>
      <c r="F267" s="12"/>
      <c r="G267" s="12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</row>
    <row r="268" spans="1:32" ht="13.2" x14ac:dyDescent="0.25">
      <c r="A268" s="12"/>
      <c r="B268" s="12"/>
      <c r="C268" s="12"/>
      <c r="D268" s="12"/>
      <c r="E268" s="12"/>
      <c r="F268" s="12"/>
      <c r="G268" s="12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</row>
    <row r="269" spans="1:32" ht="13.2" x14ac:dyDescent="0.25">
      <c r="A269" s="12"/>
      <c r="B269" s="12"/>
      <c r="C269" s="12"/>
      <c r="D269" s="12"/>
      <c r="E269" s="12"/>
      <c r="F269" s="12"/>
      <c r="G269" s="12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</row>
    <row r="270" spans="1:32" ht="13.2" x14ac:dyDescent="0.25">
      <c r="A270" s="12"/>
      <c r="B270" s="12"/>
      <c r="C270" s="12"/>
      <c r="D270" s="12"/>
      <c r="E270" s="12"/>
      <c r="F270" s="12"/>
      <c r="G270" s="12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</row>
    <row r="271" spans="1:32" ht="13.2" x14ac:dyDescent="0.25">
      <c r="A271" s="12"/>
      <c r="B271" s="12"/>
      <c r="C271" s="12"/>
      <c r="D271" s="12"/>
      <c r="E271" s="12"/>
      <c r="F271" s="12"/>
      <c r="G271" s="12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</row>
    <row r="272" spans="1:32" ht="13.2" x14ac:dyDescent="0.25">
      <c r="A272" s="12"/>
      <c r="B272" s="12"/>
      <c r="C272" s="12"/>
      <c r="D272" s="12"/>
      <c r="E272" s="12"/>
      <c r="F272" s="12"/>
      <c r="G272" s="12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</row>
    <row r="273" spans="1:32" ht="13.2" x14ac:dyDescent="0.25">
      <c r="A273" s="12"/>
      <c r="B273" s="12"/>
      <c r="C273" s="12"/>
      <c r="D273" s="12"/>
      <c r="E273" s="12"/>
      <c r="F273" s="12"/>
      <c r="G273" s="12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</row>
    <row r="274" spans="1:32" ht="13.2" x14ac:dyDescent="0.25">
      <c r="A274" s="12"/>
      <c r="B274" s="12"/>
      <c r="C274" s="12"/>
      <c r="D274" s="12"/>
      <c r="E274" s="12"/>
      <c r="F274" s="12"/>
      <c r="G274" s="12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</row>
    <row r="275" spans="1:32" ht="13.2" x14ac:dyDescent="0.25">
      <c r="A275" s="12"/>
      <c r="B275" s="12"/>
      <c r="C275" s="12"/>
      <c r="D275" s="12"/>
      <c r="E275" s="12"/>
      <c r="F275" s="12"/>
      <c r="G275" s="12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</row>
    <row r="276" spans="1:32" ht="13.2" x14ac:dyDescent="0.25">
      <c r="A276" s="12"/>
      <c r="B276" s="12"/>
      <c r="C276" s="12"/>
      <c r="D276" s="12"/>
      <c r="E276" s="12"/>
      <c r="F276" s="12"/>
      <c r="G276" s="12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</row>
    <row r="277" spans="1:32" ht="13.2" x14ac:dyDescent="0.25">
      <c r="A277" s="12"/>
      <c r="B277" s="12"/>
      <c r="C277" s="12"/>
      <c r="D277" s="12"/>
      <c r="E277" s="12"/>
      <c r="F277" s="12"/>
      <c r="G277" s="12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</row>
    <row r="278" spans="1:32" ht="13.2" x14ac:dyDescent="0.25">
      <c r="A278" s="12"/>
      <c r="B278" s="12"/>
      <c r="C278" s="12"/>
      <c r="D278" s="12"/>
      <c r="E278" s="12"/>
      <c r="F278" s="12"/>
      <c r="G278" s="12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</row>
    <row r="279" spans="1:32" ht="13.2" x14ac:dyDescent="0.25">
      <c r="A279" s="12"/>
      <c r="B279" s="12"/>
      <c r="C279" s="12"/>
      <c r="D279" s="12"/>
      <c r="E279" s="12"/>
      <c r="F279" s="12"/>
      <c r="G279" s="12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</row>
    <row r="280" spans="1:32" ht="13.2" x14ac:dyDescent="0.25">
      <c r="A280" s="12"/>
      <c r="B280" s="12"/>
      <c r="C280" s="12"/>
      <c r="D280" s="12"/>
      <c r="E280" s="12"/>
      <c r="F280" s="12"/>
      <c r="G280" s="12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</row>
    <row r="281" spans="1:32" ht="13.2" x14ac:dyDescent="0.25">
      <c r="A281" s="12"/>
      <c r="B281" s="12"/>
      <c r="C281" s="12"/>
      <c r="D281" s="12"/>
      <c r="E281" s="12"/>
      <c r="F281" s="12"/>
      <c r="G281" s="12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</row>
    <row r="282" spans="1:32" ht="13.2" x14ac:dyDescent="0.25">
      <c r="A282" s="12"/>
      <c r="B282" s="12"/>
      <c r="C282" s="12"/>
      <c r="D282" s="12"/>
      <c r="E282" s="12"/>
      <c r="F282" s="12"/>
      <c r="G282" s="12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</row>
    <row r="283" spans="1:32" ht="13.2" x14ac:dyDescent="0.25">
      <c r="A283" s="12"/>
      <c r="B283" s="12"/>
      <c r="C283" s="12"/>
      <c r="D283" s="12"/>
      <c r="E283" s="12"/>
      <c r="F283" s="12"/>
      <c r="G283" s="12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</row>
    <row r="284" spans="1:32" ht="13.2" x14ac:dyDescent="0.25">
      <c r="A284" s="12"/>
      <c r="B284" s="12"/>
      <c r="C284" s="12"/>
      <c r="D284" s="12"/>
      <c r="E284" s="12"/>
      <c r="F284" s="12"/>
      <c r="G284" s="12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</row>
    <row r="285" spans="1:32" ht="13.2" x14ac:dyDescent="0.25">
      <c r="A285" s="12"/>
      <c r="B285" s="12"/>
      <c r="C285" s="12"/>
      <c r="D285" s="12"/>
      <c r="E285" s="12"/>
      <c r="F285" s="12"/>
      <c r="G285" s="12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</row>
    <row r="286" spans="1:32" ht="13.2" x14ac:dyDescent="0.25">
      <c r="A286" s="12"/>
      <c r="B286" s="12"/>
      <c r="C286" s="12"/>
      <c r="D286" s="12"/>
      <c r="E286" s="12"/>
      <c r="F286" s="12"/>
      <c r="G286" s="12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</row>
    <row r="287" spans="1:32" ht="13.2" x14ac:dyDescent="0.25">
      <c r="A287" s="12"/>
      <c r="B287" s="12"/>
      <c r="C287" s="12"/>
      <c r="D287" s="12"/>
      <c r="E287" s="12"/>
      <c r="F287" s="12"/>
      <c r="G287" s="12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</row>
    <row r="288" spans="1:32" ht="13.2" x14ac:dyDescent="0.25">
      <c r="A288" s="12"/>
      <c r="B288" s="12"/>
      <c r="C288" s="12"/>
      <c r="D288" s="12"/>
      <c r="E288" s="12"/>
      <c r="F288" s="12"/>
      <c r="G288" s="12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</row>
    <row r="289" spans="1:32" ht="13.2" x14ac:dyDescent="0.25">
      <c r="A289" s="12"/>
      <c r="B289" s="12"/>
      <c r="C289" s="12"/>
      <c r="D289" s="12"/>
      <c r="E289" s="12"/>
      <c r="F289" s="12"/>
      <c r="G289" s="12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</row>
    <row r="290" spans="1:32" ht="13.2" x14ac:dyDescent="0.25">
      <c r="A290" s="12"/>
      <c r="B290" s="12"/>
      <c r="C290" s="12"/>
      <c r="D290" s="12"/>
      <c r="E290" s="12"/>
      <c r="F290" s="12"/>
      <c r="G290" s="12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</row>
    <row r="291" spans="1:32" ht="13.2" x14ac:dyDescent="0.25">
      <c r="A291" s="12"/>
      <c r="B291" s="12"/>
      <c r="C291" s="12"/>
      <c r="D291" s="12"/>
      <c r="E291" s="12"/>
      <c r="F291" s="12"/>
      <c r="G291" s="12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</row>
    <row r="292" spans="1:32" ht="13.2" x14ac:dyDescent="0.25">
      <c r="A292" s="12"/>
      <c r="B292" s="12"/>
      <c r="C292" s="12"/>
      <c r="D292" s="12"/>
      <c r="E292" s="12"/>
      <c r="F292" s="12"/>
      <c r="G292" s="12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</row>
    <row r="293" spans="1:32" ht="13.2" x14ac:dyDescent="0.25">
      <c r="A293" s="12"/>
      <c r="B293" s="12"/>
      <c r="C293" s="12"/>
      <c r="D293" s="12"/>
      <c r="E293" s="12"/>
      <c r="F293" s="12"/>
      <c r="G293" s="12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</row>
    <row r="294" spans="1:32" ht="13.2" x14ac:dyDescent="0.25">
      <c r="A294" s="12"/>
      <c r="B294" s="12"/>
      <c r="C294" s="12"/>
      <c r="D294" s="12"/>
      <c r="E294" s="12"/>
      <c r="F294" s="12"/>
      <c r="G294" s="12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</row>
    <row r="295" spans="1:32" ht="13.2" x14ac:dyDescent="0.25">
      <c r="A295" s="12"/>
      <c r="B295" s="12"/>
      <c r="C295" s="12"/>
      <c r="D295" s="12"/>
      <c r="E295" s="12"/>
      <c r="F295" s="12"/>
      <c r="G295" s="12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</row>
    <row r="296" spans="1:32" ht="13.2" x14ac:dyDescent="0.25">
      <c r="A296" s="12"/>
      <c r="B296" s="12"/>
      <c r="C296" s="12"/>
      <c r="D296" s="12"/>
      <c r="E296" s="12"/>
      <c r="F296" s="12"/>
      <c r="G296" s="12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</row>
    <row r="297" spans="1:32" ht="13.2" x14ac:dyDescent="0.25">
      <c r="A297" s="12"/>
      <c r="B297" s="12"/>
      <c r="C297" s="12"/>
      <c r="D297" s="12"/>
      <c r="E297" s="12"/>
      <c r="F297" s="12"/>
      <c r="G297" s="12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</row>
    <row r="298" spans="1:32" ht="13.2" x14ac:dyDescent="0.25">
      <c r="A298" s="12"/>
      <c r="B298" s="12"/>
      <c r="C298" s="12"/>
      <c r="D298" s="12"/>
      <c r="E298" s="12"/>
      <c r="F298" s="12"/>
      <c r="G298" s="12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</row>
    <row r="299" spans="1:32" ht="13.2" x14ac:dyDescent="0.25">
      <c r="A299" s="12"/>
      <c r="B299" s="12"/>
      <c r="C299" s="12"/>
      <c r="D299" s="12"/>
      <c r="E299" s="12"/>
      <c r="F299" s="12"/>
      <c r="G299" s="12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</row>
    <row r="300" spans="1:32" ht="13.2" x14ac:dyDescent="0.25">
      <c r="A300" s="12"/>
      <c r="B300" s="12"/>
      <c r="C300" s="12"/>
      <c r="D300" s="12"/>
      <c r="E300" s="12"/>
      <c r="F300" s="12"/>
      <c r="G300" s="12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</row>
    <row r="301" spans="1:32" ht="13.2" x14ac:dyDescent="0.25">
      <c r="A301" s="12"/>
      <c r="B301" s="12"/>
      <c r="C301" s="12"/>
      <c r="D301" s="12"/>
      <c r="E301" s="12"/>
      <c r="F301" s="12"/>
      <c r="G301" s="12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</row>
    <row r="302" spans="1:32" ht="13.2" x14ac:dyDescent="0.25">
      <c r="A302" s="12"/>
      <c r="B302" s="12"/>
      <c r="C302" s="12"/>
      <c r="D302" s="12"/>
      <c r="E302" s="12"/>
      <c r="F302" s="12"/>
      <c r="G302" s="12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</row>
    <row r="303" spans="1:32" ht="13.2" x14ac:dyDescent="0.25">
      <c r="A303" s="12"/>
      <c r="B303" s="12"/>
      <c r="C303" s="12"/>
      <c r="D303" s="12"/>
      <c r="E303" s="12"/>
      <c r="F303" s="12"/>
      <c r="G303" s="12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</row>
    <row r="304" spans="1:32" ht="13.2" x14ac:dyDescent="0.25">
      <c r="A304" s="12"/>
      <c r="B304" s="12"/>
      <c r="C304" s="12"/>
      <c r="D304" s="12"/>
      <c r="E304" s="12"/>
      <c r="F304" s="12"/>
      <c r="G304" s="12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</row>
    <row r="305" spans="1:32" ht="13.2" x14ac:dyDescent="0.25">
      <c r="A305" s="12"/>
      <c r="B305" s="12"/>
      <c r="C305" s="12"/>
      <c r="D305" s="12"/>
      <c r="E305" s="12"/>
      <c r="F305" s="12"/>
      <c r="G305" s="12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</row>
    <row r="306" spans="1:32" ht="13.2" x14ac:dyDescent="0.25">
      <c r="A306" s="12"/>
      <c r="B306" s="12"/>
      <c r="C306" s="12"/>
      <c r="D306" s="12"/>
      <c r="E306" s="12"/>
      <c r="F306" s="12"/>
      <c r="G306" s="12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</row>
    <row r="307" spans="1:32" ht="13.2" x14ac:dyDescent="0.25">
      <c r="A307" s="12"/>
      <c r="B307" s="12"/>
      <c r="C307" s="12"/>
      <c r="D307" s="12"/>
      <c r="E307" s="12"/>
      <c r="F307" s="12"/>
      <c r="G307" s="12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</row>
    <row r="308" spans="1:32" ht="13.2" x14ac:dyDescent="0.25">
      <c r="A308" s="12"/>
      <c r="B308" s="12"/>
      <c r="C308" s="12"/>
      <c r="D308" s="12"/>
      <c r="E308" s="12"/>
      <c r="F308" s="12"/>
      <c r="G308" s="12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</row>
    <row r="309" spans="1:32" ht="13.2" x14ac:dyDescent="0.25">
      <c r="A309" s="12"/>
      <c r="B309" s="12"/>
      <c r="C309" s="12"/>
      <c r="D309" s="12"/>
      <c r="E309" s="12"/>
      <c r="F309" s="12"/>
      <c r="G309" s="12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</row>
    <row r="310" spans="1:32" ht="13.2" x14ac:dyDescent="0.25">
      <c r="A310" s="12"/>
      <c r="B310" s="12"/>
      <c r="C310" s="12"/>
      <c r="D310" s="12"/>
      <c r="E310" s="12"/>
      <c r="F310" s="12"/>
      <c r="G310" s="12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</row>
    <row r="311" spans="1:32" ht="13.2" x14ac:dyDescent="0.25">
      <c r="A311" s="12"/>
      <c r="B311" s="12"/>
      <c r="C311" s="12"/>
      <c r="D311" s="12"/>
      <c r="E311" s="12"/>
      <c r="F311" s="12"/>
      <c r="G311" s="12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</row>
    <row r="312" spans="1:32" ht="13.2" x14ac:dyDescent="0.25">
      <c r="A312" s="12"/>
      <c r="B312" s="12"/>
      <c r="C312" s="12"/>
      <c r="D312" s="12"/>
      <c r="E312" s="12"/>
      <c r="F312" s="12"/>
      <c r="G312" s="12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</row>
    <row r="313" spans="1:32" ht="13.2" x14ac:dyDescent="0.25">
      <c r="A313" s="12"/>
      <c r="B313" s="12"/>
      <c r="C313" s="12"/>
      <c r="D313" s="12"/>
      <c r="E313" s="12"/>
      <c r="F313" s="12"/>
      <c r="G313" s="12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</row>
    <row r="314" spans="1:32" ht="13.2" x14ac:dyDescent="0.25">
      <c r="A314" s="12"/>
      <c r="B314" s="12"/>
      <c r="C314" s="12"/>
      <c r="D314" s="12"/>
      <c r="E314" s="12"/>
      <c r="F314" s="12"/>
      <c r="G314" s="12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</row>
    <row r="315" spans="1:32" ht="13.2" x14ac:dyDescent="0.25">
      <c r="A315" s="12"/>
      <c r="B315" s="12"/>
      <c r="C315" s="12"/>
      <c r="D315" s="12"/>
      <c r="E315" s="12"/>
      <c r="F315" s="12"/>
      <c r="G315" s="12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</row>
    <row r="316" spans="1:32" ht="13.2" x14ac:dyDescent="0.25">
      <c r="A316" s="12"/>
      <c r="B316" s="12"/>
      <c r="C316" s="12"/>
      <c r="D316" s="12"/>
      <c r="E316" s="12"/>
      <c r="F316" s="12"/>
      <c r="G316" s="12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</row>
    <row r="317" spans="1:32" ht="13.2" x14ac:dyDescent="0.25">
      <c r="A317" s="12"/>
      <c r="B317" s="12"/>
      <c r="C317" s="12"/>
      <c r="D317" s="12"/>
      <c r="E317" s="12"/>
      <c r="F317" s="12"/>
      <c r="G317" s="12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</row>
    <row r="318" spans="1:32" ht="13.2" x14ac:dyDescent="0.25">
      <c r="A318" s="12"/>
      <c r="B318" s="12"/>
      <c r="C318" s="12"/>
      <c r="D318" s="12"/>
      <c r="E318" s="12"/>
      <c r="F318" s="12"/>
      <c r="G318" s="12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</row>
    <row r="319" spans="1:32" ht="13.2" x14ac:dyDescent="0.25">
      <c r="A319" s="12"/>
      <c r="B319" s="12"/>
      <c r="C319" s="12"/>
      <c r="D319" s="12"/>
      <c r="E319" s="12"/>
      <c r="F319" s="12"/>
      <c r="G319" s="12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</row>
    <row r="320" spans="1:32" ht="13.2" x14ac:dyDescent="0.25">
      <c r="A320" s="12"/>
      <c r="B320" s="12"/>
      <c r="C320" s="12"/>
      <c r="D320" s="12"/>
      <c r="E320" s="12"/>
      <c r="F320" s="12"/>
      <c r="G320" s="12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</row>
    <row r="321" spans="1:32" ht="13.2" x14ac:dyDescent="0.25">
      <c r="A321" s="12"/>
      <c r="B321" s="12"/>
      <c r="C321" s="12"/>
      <c r="D321" s="12"/>
      <c r="E321" s="12"/>
      <c r="F321" s="12"/>
      <c r="G321" s="12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</row>
    <row r="322" spans="1:32" ht="13.2" x14ac:dyDescent="0.25">
      <c r="A322" s="12"/>
      <c r="B322" s="12"/>
      <c r="C322" s="12"/>
      <c r="D322" s="12"/>
      <c r="E322" s="12"/>
      <c r="F322" s="12"/>
      <c r="G322" s="12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</row>
    <row r="323" spans="1:32" ht="13.2" x14ac:dyDescent="0.25">
      <c r="A323" s="12"/>
      <c r="B323" s="12"/>
      <c r="C323" s="12"/>
      <c r="D323" s="12"/>
      <c r="E323" s="12"/>
      <c r="F323" s="12"/>
      <c r="G323" s="12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</row>
    <row r="324" spans="1:32" ht="13.2" x14ac:dyDescent="0.25">
      <c r="A324" s="12"/>
      <c r="B324" s="12"/>
      <c r="C324" s="12"/>
      <c r="D324" s="12"/>
      <c r="E324" s="12"/>
      <c r="F324" s="12"/>
      <c r="G324" s="12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</row>
    <row r="325" spans="1:32" ht="13.2" x14ac:dyDescent="0.25">
      <c r="A325" s="12"/>
      <c r="B325" s="12"/>
      <c r="C325" s="12"/>
      <c r="D325" s="12"/>
      <c r="E325" s="12"/>
      <c r="F325" s="12"/>
      <c r="G325" s="12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</row>
    <row r="326" spans="1:32" ht="13.2" x14ac:dyDescent="0.25">
      <c r="A326" s="12"/>
      <c r="B326" s="12"/>
      <c r="C326" s="12"/>
      <c r="D326" s="12"/>
      <c r="E326" s="12"/>
      <c r="F326" s="12"/>
      <c r="G326" s="12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</row>
    <row r="327" spans="1:32" ht="13.2" x14ac:dyDescent="0.25">
      <c r="A327" s="12"/>
      <c r="B327" s="12"/>
      <c r="C327" s="12"/>
      <c r="D327" s="12"/>
      <c r="E327" s="12"/>
      <c r="F327" s="12"/>
      <c r="G327" s="12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</row>
    <row r="328" spans="1:32" ht="13.2" x14ac:dyDescent="0.25">
      <c r="A328" s="12"/>
      <c r="B328" s="12"/>
      <c r="C328" s="12"/>
      <c r="D328" s="12"/>
      <c r="E328" s="12"/>
      <c r="F328" s="12"/>
      <c r="G328" s="12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</row>
    <row r="329" spans="1:32" ht="13.2" x14ac:dyDescent="0.25">
      <c r="A329" s="12"/>
      <c r="B329" s="12"/>
      <c r="C329" s="12"/>
      <c r="D329" s="12"/>
      <c r="E329" s="12"/>
      <c r="F329" s="12"/>
      <c r="G329" s="12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</row>
    <row r="330" spans="1:32" ht="13.2" x14ac:dyDescent="0.25">
      <c r="A330" s="12"/>
      <c r="B330" s="12"/>
      <c r="C330" s="12"/>
      <c r="D330" s="12"/>
      <c r="E330" s="12"/>
      <c r="F330" s="12"/>
      <c r="G330" s="12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</row>
    <row r="331" spans="1:32" ht="13.2" x14ac:dyDescent="0.25">
      <c r="A331" s="12"/>
      <c r="B331" s="12"/>
      <c r="C331" s="12"/>
      <c r="D331" s="12"/>
      <c r="E331" s="12"/>
      <c r="F331" s="12"/>
      <c r="G331" s="12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</row>
    <row r="332" spans="1:32" ht="13.2" x14ac:dyDescent="0.25">
      <c r="A332" s="12"/>
      <c r="B332" s="12"/>
      <c r="C332" s="12"/>
      <c r="D332" s="12"/>
      <c r="E332" s="12"/>
      <c r="F332" s="12"/>
      <c r="G332" s="12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</row>
    <row r="333" spans="1:32" ht="13.2" x14ac:dyDescent="0.25">
      <c r="A333" s="12"/>
      <c r="B333" s="12"/>
      <c r="C333" s="12"/>
      <c r="D333" s="12"/>
      <c r="E333" s="12"/>
      <c r="F333" s="12"/>
      <c r="G333" s="12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</row>
    <row r="334" spans="1:32" ht="13.2" x14ac:dyDescent="0.25">
      <c r="A334" s="12"/>
      <c r="B334" s="12"/>
      <c r="C334" s="12"/>
      <c r="D334" s="12"/>
      <c r="E334" s="12"/>
      <c r="F334" s="12"/>
      <c r="G334" s="12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</row>
    <row r="335" spans="1:32" ht="13.2" x14ac:dyDescent="0.25">
      <c r="A335" s="12"/>
      <c r="B335" s="12"/>
      <c r="C335" s="12"/>
      <c r="D335" s="12"/>
      <c r="E335" s="12"/>
      <c r="F335" s="12"/>
      <c r="G335" s="12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</row>
    <row r="336" spans="1:32" ht="13.2" x14ac:dyDescent="0.25">
      <c r="A336" s="12"/>
      <c r="B336" s="12"/>
      <c r="C336" s="12"/>
      <c r="D336" s="12"/>
      <c r="E336" s="12"/>
      <c r="F336" s="12"/>
      <c r="G336" s="12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</row>
    <row r="337" spans="1:32" ht="13.2" x14ac:dyDescent="0.25">
      <c r="A337" s="12"/>
      <c r="B337" s="12"/>
      <c r="C337" s="12"/>
      <c r="D337" s="12"/>
      <c r="E337" s="12"/>
      <c r="F337" s="12"/>
      <c r="G337" s="12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</row>
    <row r="338" spans="1:32" ht="13.2" x14ac:dyDescent="0.25">
      <c r="A338" s="12"/>
      <c r="B338" s="12"/>
      <c r="C338" s="12"/>
      <c r="D338" s="12"/>
      <c r="E338" s="12"/>
      <c r="F338" s="12"/>
      <c r="G338" s="12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</row>
    <row r="339" spans="1:32" ht="13.2" x14ac:dyDescent="0.25">
      <c r="A339" s="12"/>
      <c r="B339" s="12"/>
      <c r="C339" s="12"/>
      <c r="D339" s="12"/>
      <c r="E339" s="12"/>
      <c r="F339" s="12"/>
      <c r="G339" s="12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</row>
    <row r="340" spans="1:32" ht="13.2" x14ac:dyDescent="0.25">
      <c r="A340" s="12"/>
      <c r="B340" s="12"/>
      <c r="C340" s="12"/>
      <c r="D340" s="12"/>
      <c r="E340" s="12"/>
      <c r="F340" s="12"/>
      <c r="G340" s="12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</row>
    <row r="341" spans="1:32" ht="13.2" x14ac:dyDescent="0.25">
      <c r="A341" s="12"/>
      <c r="B341" s="12"/>
      <c r="C341" s="12"/>
      <c r="D341" s="12"/>
      <c r="E341" s="12"/>
      <c r="F341" s="12"/>
      <c r="G341" s="12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</row>
    <row r="342" spans="1:32" ht="13.2" x14ac:dyDescent="0.25">
      <c r="A342" s="12"/>
      <c r="B342" s="12"/>
      <c r="C342" s="12"/>
      <c r="D342" s="12"/>
      <c r="E342" s="12"/>
      <c r="F342" s="12"/>
      <c r="G342" s="12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</row>
    <row r="343" spans="1:32" ht="13.2" x14ac:dyDescent="0.25">
      <c r="A343" s="12"/>
      <c r="B343" s="12"/>
      <c r="C343" s="12"/>
      <c r="D343" s="12"/>
      <c r="E343" s="12"/>
      <c r="F343" s="12"/>
      <c r="G343" s="12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</row>
    <row r="344" spans="1:32" ht="13.2" x14ac:dyDescent="0.25">
      <c r="A344" s="12"/>
      <c r="B344" s="12"/>
      <c r="C344" s="12"/>
      <c r="D344" s="12"/>
      <c r="E344" s="12"/>
      <c r="F344" s="12"/>
      <c r="G344" s="12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</row>
    <row r="345" spans="1:32" ht="13.2" x14ac:dyDescent="0.25">
      <c r="A345" s="12"/>
      <c r="B345" s="12"/>
      <c r="C345" s="12"/>
      <c r="D345" s="12"/>
      <c r="E345" s="12"/>
      <c r="F345" s="12"/>
      <c r="G345" s="12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</row>
    <row r="346" spans="1:32" ht="13.2" x14ac:dyDescent="0.25">
      <c r="A346" s="12"/>
      <c r="B346" s="12"/>
      <c r="C346" s="12"/>
      <c r="D346" s="12"/>
      <c r="E346" s="12"/>
      <c r="F346" s="12"/>
      <c r="G346" s="12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</row>
    <row r="347" spans="1:32" ht="13.2" x14ac:dyDescent="0.25">
      <c r="A347" s="12"/>
      <c r="B347" s="12"/>
      <c r="C347" s="12"/>
      <c r="D347" s="12"/>
      <c r="E347" s="12"/>
      <c r="F347" s="12"/>
      <c r="G347" s="12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</row>
    <row r="348" spans="1:32" ht="13.2" x14ac:dyDescent="0.25">
      <c r="A348" s="12"/>
      <c r="B348" s="12"/>
      <c r="C348" s="12"/>
      <c r="D348" s="12"/>
      <c r="E348" s="12"/>
      <c r="F348" s="12"/>
      <c r="G348" s="12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</row>
    <row r="349" spans="1:32" ht="13.2" x14ac:dyDescent="0.25">
      <c r="A349" s="12"/>
      <c r="B349" s="12"/>
      <c r="C349" s="12"/>
      <c r="D349" s="12"/>
      <c r="E349" s="12"/>
      <c r="F349" s="12"/>
      <c r="G349" s="12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</row>
    <row r="350" spans="1:32" ht="13.2" x14ac:dyDescent="0.25">
      <c r="A350" s="12"/>
      <c r="B350" s="12"/>
      <c r="C350" s="12"/>
      <c r="D350" s="12"/>
      <c r="E350" s="12"/>
      <c r="F350" s="12"/>
      <c r="G350" s="12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</row>
    <row r="351" spans="1:32" ht="13.2" x14ac:dyDescent="0.25">
      <c r="A351" s="12"/>
      <c r="B351" s="12"/>
      <c r="C351" s="12"/>
      <c r="D351" s="12"/>
      <c r="E351" s="12"/>
      <c r="F351" s="12"/>
      <c r="G351" s="12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</row>
    <row r="352" spans="1:32" ht="13.2" x14ac:dyDescent="0.25">
      <c r="A352" s="12"/>
      <c r="B352" s="12"/>
      <c r="C352" s="12"/>
      <c r="D352" s="12"/>
      <c r="E352" s="12"/>
      <c r="F352" s="12"/>
      <c r="G352" s="12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</row>
    <row r="353" spans="1:32" ht="13.2" x14ac:dyDescent="0.25">
      <c r="A353" s="12"/>
      <c r="B353" s="12"/>
      <c r="C353" s="12"/>
      <c r="D353" s="12"/>
      <c r="E353" s="12"/>
      <c r="F353" s="12"/>
      <c r="G353" s="12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</row>
    <row r="354" spans="1:32" ht="13.2" x14ac:dyDescent="0.25">
      <c r="A354" s="12"/>
      <c r="B354" s="12"/>
      <c r="C354" s="12"/>
      <c r="D354" s="12"/>
      <c r="E354" s="12"/>
      <c r="F354" s="12"/>
      <c r="G354" s="12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</row>
    <row r="355" spans="1:32" ht="13.2" x14ac:dyDescent="0.25">
      <c r="A355" s="12"/>
      <c r="B355" s="12"/>
      <c r="C355" s="12"/>
      <c r="D355" s="12"/>
      <c r="E355" s="12"/>
      <c r="F355" s="12"/>
      <c r="G355" s="12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</row>
    <row r="356" spans="1:32" ht="13.2" x14ac:dyDescent="0.25">
      <c r="A356" s="12"/>
      <c r="B356" s="12"/>
      <c r="C356" s="12"/>
      <c r="D356" s="12"/>
      <c r="E356" s="12"/>
      <c r="F356" s="12"/>
      <c r="G356" s="12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</row>
    <row r="357" spans="1:32" ht="13.2" x14ac:dyDescent="0.25">
      <c r="A357" s="12"/>
      <c r="B357" s="12"/>
      <c r="C357" s="12"/>
      <c r="D357" s="12"/>
      <c r="E357" s="12"/>
      <c r="F357" s="12"/>
      <c r="G357" s="12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</row>
    <row r="358" spans="1:32" ht="13.2" x14ac:dyDescent="0.25">
      <c r="A358" s="12"/>
      <c r="B358" s="12"/>
      <c r="C358" s="12"/>
      <c r="D358" s="12"/>
      <c r="E358" s="12"/>
      <c r="F358" s="12"/>
      <c r="G358" s="12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</row>
    <row r="359" spans="1:32" ht="13.2" x14ac:dyDescent="0.25">
      <c r="A359" s="12"/>
      <c r="B359" s="12"/>
      <c r="C359" s="12"/>
      <c r="D359" s="12"/>
      <c r="E359" s="12"/>
      <c r="F359" s="12"/>
      <c r="G359" s="12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</row>
    <row r="360" spans="1:32" ht="13.2" x14ac:dyDescent="0.25">
      <c r="A360" s="12"/>
      <c r="B360" s="12"/>
      <c r="C360" s="12"/>
      <c r="D360" s="12"/>
      <c r="E360" s="12"/>
      <c r="F360" s="12"/>
      <c r="G360" s="12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</row>
    <row r="361" spans="1:32" ht="13.2" x14ac:dyDescent="0.25">
      <c r="A361" s="12"/>
      <c r="B361" s="12"/>
      <c r="C361" s="12"/>
      <c r="D361" s="12"/>
      <c r="E361" s="12"/>
      <c r="F361" s="12"/>
      <c r="G361" s="12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</row>
    <row r="362" spans="1:32" ht="13.2" x14ac:dyDescent="0.25">
      <c r="A362" s="12"/>
      <c r="B362" s="12"/>
      <c r="C362" s="12"/>
      <c r="D362" s="12"/>
      <c r="E362" s="12"/>
      <c r="F362" s="12"/>
      <c r="G362" s="12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</row>
    <row r="363" spans="1:32" ht="13.2" x14ac:dyDescent="0.25">
      <c r="A363" s="12"/>
      <c r="B363" s="12"/>
      <c r="C363" s="12"/>
      <c r="D363" s="12"/>
      <c r="E363" s="12"/>
      <c r="F363" s="12"/>
      <c r="G363" s="12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</row>
    <row r="364" spans="1:32" ht="13.2" x14ac:dyDescent="0.25">
      <c r="A364" s="12"/>
      <c r="B364" s="12"/>
      <c r="C364" s="12"/>
      <c r="D364" s="12"/>
      <c r="E364" s="12"/>
      <c r="F364" s="12"/>
      <c r="G364" s="12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</row>
    <row r="365" spans="1:32" ht="13.2" x14ac:dyDescent="0.25">
      <c r="A365" s="12"/>
      <c r="B365" s="12"/>
      <c r="C365" s="12"/>
      <c r="D365" s="12"/>
      <c r="E365" s="12"/>
      <c r="F365" s="12"/>
      <c r="G365" s="12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</row>
    <row r="366" spans="1:32" ht="13.2" x14ac:dyDescent="0.25">
      <c r="A366" s="12"/>
      <c r="B366" s="12"/>
      <c r="C366" s="12"/>
      <c r="D366" s="12"/>
      <c r="E366" s="12"/>
      <c r="F366" s="12"/>
      <c r="G366" s="12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</row>
    <row r="367" spans="1:32" ht="13.2" x14ac:dyDescent="0.25">
      <c r="A367" s="12"/>
      <c r="B367" s="12"/>
      <c r="C367" s="12"/>
      <c r="D367" s="12"/>
      <c r="E367" s="12"/>
      <c r="F367" s="12"/>
      <c r="G367" s="12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</row>
    <row r="368" spans="1:32" ht="13.2" x14ac:dyDescent="0.25">
      <c r="A368" s="12"/>
      <c r="B368" s="12"/>
      <c r="C368" s="12"/>
      <c r="D368" s="12"/>
      <c r="E368" s="12"/>
      <c r="F368" s="12"/>
      <c r="G368" s="12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</row>
    <row r="369" spans="1:32" ht="13.2" x14ac:dyDescent="0.25">
      <c r="A369" s="12"/>
      <c r="B369" s="12"/>
      <c r="C369" s="12"/>
      <c r="D369" s="12"/>
      <c r="E369" s="12"/>
      <c r="F369" s="12"/>
      <c r="G369" s="12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</row>
    <row r="370" spans="1:32" ht="13.2" x14ac:dyDescent="0.25">
      <c r="A370" s="12"/>
      <c r="B370" s="12"/>
      <c r="C370" s="12"/>
      <c r="D370" s="12"/>
      <c r="E370" s="12"/>
      <c r="F370" s="12"/>
      <c r="G370" s="12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</row>
    <row r="371" spans="1:32" ht="13.2" x14ac:dyDescent="0.25">
      <c r="A371" s="12"/>
      <c r="B371" s="12"/>
      <c r="C371" s="12"/>
      <c r="D371" s="12"/>
      <c r="E371" s="12"/>
      <c r="F371" s="12"/>
      <c r="G371" s="12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</row>
    <row r="372" spans="1:32" ht="13.2" x14ac:dyDescent="0.25">
      <c r="A372" s="12"/>
      <c r="B372" s="12"/>
      <c r="C372" s="12"/>
      <c r="D372" s="12"/>
      <c r="E372" s="12"/>
      <c r="F372" s="12"/>
      <c r="G372" s="12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</row>
    <row r="373" spans="1:32" ht="13.2" x14ac:dyDescent="0.25">
      <c r="A373" s="12"/>
      <c r="B373" s="12"/>
      <c r="C373" s="12"/>
      <c r="D373" s="12"/>
      <c r="E373" s="12"/>
      <c r="F373" s="12"/>
      <c r="G373" s="12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</row>
    <row r="374" spans="1:32" ht="13.2" x14ac:dyDescent="0.25">
      <c r="A374" s="12"/>
      <c r="B374" s="12"/>
      <c r="C374" s="12"/>
      <c r="D374" s="12"/>
      <c r="E374" s="12"/>
      <c r="F374" s="12"/>
      <c r="G374" s="12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</row>
    <row r="375" spans="1:32" ht="13.2" x14ac:dyDescent="0.25">
      <c r="A375" s="12"/>
      <c r="B375" s="12"/>
      <c r="C375" s="12"/>
      <c r="D375" s="12"/>
      <c r="E375" s="12"/>
      <c r="F375" s="12"/>
      <c r="G375" s="12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</row>
    <row r="376" spans="1:32" ht="13.2" x14ac:dyDescent="0.25">
      <c r="A376" s="12"/>
      <c r="B376" s="12"/>
      <c r="C376" s="12"/>
      <c r="D376" s="12"/>
      <c r="E376" s="12"/>
      <c r="F376" s="12"/>
      <c r="G376" s="12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</row>
    <row r="377" spans="1:32" ht="13.2" x14ac:dyDescent="0.25">
      <c r="A377" s="12"/>
      <c r="B377" s="12"/>
      <c r="C377" s="12"/>
      <c r="D377" s="12"/>
      <c r="E377" s="12"/>
      <c r="F377" s="12"/>
      <c r="G377" s="12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</row>
    <row r="378" spans="1:32" ht="13.2" x14ac:dyDescent="0.25">
      <c r="A378" s="12"/>
      <c r="B378" s="12"/>
      <c r="C378" s="12"/>
      <c r="D378" s="12"/>
      <c r="E378" s="12"/>
      <c r="F378" s="12"/>
      <c r="G378" s="12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</row>
    <row r="379" spans="1:32" ht="13.2" x14ac:dyDescent="0.25">
      <c r="A379" s="12"/>
      <c r="B379" s="12"/>
      <c r="C379" s="12"/>
      <c r="D379" s="12"/>
      <c r="E379" s="12"/>
      <c r="F379" s="12"/>
      <c r="G379" s="12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</row>
    <row r="380" spans="1:32" ht="13.2" x14ac:dyDescent="0.25">
      <c r="A380" s="12"/>
      <c r="B380" s="12"/>
      <c r="C380" s="12"/>
      <c r="D380" s="12"/>
      <c r="E380" s="12"/>
      <c r="F380" s="12"/>
      <c r="G380" s="12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</row>
    <row r="381" spans="1:32" ht="13.2" x14ac:dyDescent="0.25">
      <c r="A381" s="12"/>
      <c r="B381" s="12"/>
      <c r="C381" s="12"/>
      <c r="D381" s="12"/>
      <c r="E381" s="12"/>
      <c r="F381" s="12"/>
      <c r="G381" s="12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</row>
    <row r="382" spans="1:32" ht="13.2" x14ac:dyDescent="0.25">
      <c r="A382" s="12"/>
      <c r="B382" s="12"/>
      <c r="C382" s="12"/>
      <c r="D382" s="12"/>
      <c r="E382" s="12"/>
      <c r="F382" s="12"/>
      <c r="G382" s="12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</row>
    <row r="383" spans="1:32" ht="13.2" x14ac:dyDescent="0.25">
      <c r="A383" s="12"/>
      <c r="B383" s="12"/>
      <c r="C383" s="12"/>
      <c r="D383" s="12"/>
      <c r="E383" s="12"/>
      <c r="F383" s="12"/>
      <c r="G383" s="12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</row>
    <row r="384" spans="1:32" ht="13.2" x14ac:dyDescent="0.25">
      <c r="A384" s="12"/>
      <c r="B384" s="12"/>
      <c r="C384" s="12"/>
      <c r="D384" s="12"/>
      <c r="E384" s="12"/>
      <c r="F384" s="12"/>
      <c r="G384" s="12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</row>
    <row r="385" spans="1:32" ht="13.2" x14ac:dyDescent="0.25">
      <c r="A385" s="12"/>
      <c r="B385" s="12"/>
      <c r="C385" s="12"/>
      <c r="D385" s="12"/>
      <c r="E385" s="12"/>
      <c r="F385" s="12"/>
      <c r="G385" s="12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</row>
    <row r="386" spans="1:32" ht="13.2" x14ac:dyDescent="0.25">
      <c r="A386" s="12"/>
      <c r="B386" s="12"/>
      <c r="C386" s="12"/>
      <c r="D386" s="12"/>
      <c r="E386" s="12"/>
      <c r="F386" s="12"/>
      <c r="G386" s="12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</row>
    <row r="387" spans="1:32" ht="13.2" x14ac:dyDescent="0.25">
      <c r="A387" s="12"/>
      <c r="B387" s="12"/>
      <c r="C387" s="12"/>
      <c r="D387" s="12"/>
      <c r="E387" s="12"/>
      <c r="F387" s="12"/>
      <c r="G387" s="12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</row>
    <row r="388" spans="1:32" ht="13.2" x14ac:dyDescent="0.25">
      <c r="A388" s="12"/>
      <c r="B388" s="12"/>
      <c r="C388" s="12"/>
      <c r="D388" s="12"/>
      <c r="E388" s="12"/>
      <c r="F388" s="12"/>
      <c r="G388" s="12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</row>
    <row r="389" spans="1:32" ht="13.2" x14ac:dyDescent="0.25">
      <c r="A389" s="12"/>
      <c r="B389" s="12"/>
      <c r="C389" s="12"/>
      <c r="D389" s="12"/>
      <c r="E389" s="12"/>
      <c r="F389" s="12"/>
      <c r="G389" s="12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</row>
    <row r="390" spans="1:32" ht="13.2" x14ac:dyDescent="0.25">
      <c r="A390" s="12"/>
      <c r="B390" s="12"/>
      <c r="C390" s="12"/>
      <c r="D390" s="12"/>
      <c r="E390" s="12"/>
      <c r="F390" s="12"/>
      <c r="G390" s="12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</row>
    <row r="391" spans="1:32" ht="13.2" x14ac:dyDescent="0.25">
      <c r="A391" s="12"/>
      <c r="B391" s="12"/>
      <c r="C391" s="12"/>
      <c r="D391" s="12"/>
      <c r="E391" s="12"/>
      <c r="F391" s="12"/>
      <c r="G391" s="12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</row>
    <row r="392" spans="1:32" ht="13.2" x14ac:dyDescent="0.25">
      <c r="A392" s="12"/>
      <c r="B392" s="12"/>
      <c r="C392" s="12"/>
      <c r="D392" s="12"/>
      <c r="E392" s="12"/>
      <c r="F392" s="12"/>
      <c r="G392" s="12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</row>
    <row r="393" spans="1:32" ht="13.2" x14ac:dyDescent="0.25">
      <c r="A393" s="12"/>
      <c r="B393" s="12"/>
      <c r="C393" s="12"/>
      <c r="D393" s="12"/>
      <c r="E393" s="12"/>
      <c r="F393" s="12"/>
      <c r="G393" s="12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</row>
    <row r="394" spans="1:32" ht="13.2" x14ac:dyDescent="0.25">
      <c r="A394" s="12"/>
      <c r="B394" s="12"/>
      <c r="C394" s="12"/>
      <c r="D394" s="12"/>
      <c r="E394" s="12"/>
      <c r="F394" s="12"/>
      <c r="G394" s="12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</row>
    <row r="395" spans="1:32" ht="13.2" x14ac:dyDescent="0.25">
      <c r="A395" s="12"/>
      <c r="B395" s="12"/>
      <c r="C395" s="12"/>
      <c r="D395" s="12"/>
      <c r="E395" s="12"/>
      <c r="F395" s="12"/>
      <c r="G395" s="12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</row>
    <row r="396" spans="1:32" ht="13.2" x14ac:dyDescent="0.25">
      <c r="A396" s="12"/>
      <c r="B396" s="12"/>
      <c r="C396" s="12"/>
      <c r="D396" s="12"/>
      <c r="E396" s="12"/>
      <c r="F396" s="12"/>
      <c r="G396" s="12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</row>
    <row r="397" spans="1:32" ht="13.2" x14ac:dyDescent="0.25">
      <c r="A397" s="12"/>
      <c r="B397" s="12"/>
      <c r="C397" s="12"/>
      <c r="D397" s="12"/>
      <c r="E397" s="12"/>
      <c r="F397" s="12"/>
      <c r="G397" s="12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</row>
    <row r="398" spans="1:32" ht="13.2" x14ac:dyDescent="0.25">
      <c r="A398" s="12"/>
      <c r="B398" s="12"/>
      <c r="C398" s="12"/>
      <c r="D398" s="12"/>
      <c r="E398" s="12"/>
      <c r="F398" s="12"/>
      <c r="G398" s="12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</row>
    <row r="399" spans="1:32" ht="13.2" x14ac:dyDescent="0.25">
      <c r="A399" s="12"/>
      <c r="B399" s="12"/>
      <c r="C399" s="12"/>
      <c r="D399" s="12"/>
      <c r="E399" s="12"/>
      <c r="F399" s="12"/>
      <c r="G399" s="12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</row>
    <row r="400" spans="1:32" ht="13.2" x14ac:dyDescent="0.25">
      <c r="A400" s="12"/>
      <c r="B400" s="12"/>
      <c r="C400" s="12"/>
      <c r="D400" s="12"/>
      <c r="E400" s="12"/>
      <c r="F400" s="12"/>
      <c r="G400" s="12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</row>
    <row r="401" spans="1:32" ht="13.2" x14ac:dyDescent="0.25">
      <c r="A401" s="12"/>
      <c r="B401" s="12"/>
      <c r="C401" s="12"/>
      <c r="D401" s="12"/>
      <c r="E401" s="12"/>
      <c r="F401" s="12"/>
      <c r="G401" s="12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</row>
    <row r="402" spans="1:32" ht="13.2" x14ac:dyDescent="0.25">
      <c r="A402" s="12"/>
      <c r="B402" s="12"/>
      <c r="C402" s="12"/>
      <c r="D402" s="12"/>
      <c r="E402" s="12"/>
      <c r="F402" s="12"/>
      <c r="G402" s="12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</row>
    <row r="403" spans="1:32" ht="13.2" x14ac:dyDescent="0.25">
      <c r="A403" s="12"/>
      <c r="B403" s="12"/>
      <c r="C403" s="12"/>
      <c r="D403" s="12"/>
      <c r="E403" s="12"/>
      <c r="F403" s="12"/>
      <c r="G403" s="12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</row>
    <row r="404" spans="1:32" ht="13.2" x14ac:dyDescent="0.25">
      <c r="A404" s="12"/>
      <c r="B404" s="12"/>
      <c r="C404" s="12"/>
      <c r="D404" s="12"/>
      <c r="E404" s="12"/>
      <c r="F404" s="12"/>
      <c r="G404" s="12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</row>
    <row r="405" spans="1:32" ht="13.2" x14ac:dyDescent="0.25">
      <c r="A405" s="12"/>
      <c r="B405" s="12"/>
      <c r="C405" s="12"/>
      <c r="D405" s="12"/>
      <c r="E405" s="12"/>
      <c r="F405" s="12"/>
      <c r="G405" s="12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</row>
    <row r="406" spans="1:32" ht="13.2" x14ac:dyDescent="0.25">
      <c r="A406" s="12"/>
      <c r="B406" s="12"/>
      <c r="C406" s="12"/>
      <c r="D406" s="12"/>
      <c r="E406" s="12"/>
      <c r="F406" s="12"/>
      <c r="G406" s="12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</row>
    <row r="407" spans="1:32" ht="13.2" x14ac:dyDescent="0.25">
      <c r="A407" s="12"/>
      <c r="B407" s="12"/>
      <c r="C407" s="12"/>
      <c r="D407" s="12"/>
      <c r="E407" s="12"/>
      <c r="F407" s="12"/>
      <c r="G407" s="12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</row>
    <row r="408" spans="1:32" ht="13.2" x14ac:dyDescent="0.25">
      <c r="A408" s="12"/>
      <c r="B408" s="12"/>
      <c r="C408" s="12"/>
      <c r="D408" s="12"/>
      <c r="E408" s="12"/>
      <c r="F408" s="12"/>
      <c r="G408" s="12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</row>
    <row r="409" spans="1:32" ht="13.2" x14ac:dyDescent="0.25">
      <c r="A409" s="12"/>
      <c r="B409" s="12"/>
      <c r="C409" s="12"/>
      <c r="D409" s="12"/>
      <c r="E409" s="12"/>
      <c r="F409" s="12"/>
      <c r="G409" s="12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</row>
    <row r="410" spans="1:32" ht="13.2" x14ac:dyDescent="0.25">
      <c r="A410" s="12"/>
      <c r="B410" s="12"/>
      <c r="C410" s="12"/>
      <c r="D410" s="12"/>
      <c r="E410" s="12"/>
      <c r="F410" s="12"/>
      <c r="G410" s="12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</row>
    <row r="411" spans="1:32" ht="13.2" x14ac:dyDescent="0.25">
      <c r="A411" s="12"/>
      <c r="B411" s="12"/>
      <c r="C411" s="12"/>
      <c r="D411" s="12"/>
      <c r="E411" s="12"/>
      <c r="F411" s="12"/>
      <c r="G411" s="12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</row>
    <row r="412" spans="1:32" ht="13.2" x14ac:dyDescent="0.25">
      <c r="A412" s="12"/>
      <c r="B412" s="12"/>
      <c r="C412" s="12"/>
      <c r="D412" s="12"/>
      <c r="E412" s="12"/>
      <c r="F412" s="12"/>
      <c r="G412" s="12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</row>
    <row r="413" spans="1:32" ht="13.2" x14ac:dyDescent="0.25">
      <c r="A413" s="12"/>
      <c r="B413" s="12"/>
      <c r="C413" s="12"/>
      <c r="D413" s="12"/>
      <c r="E413" s="12"/>
      <c r="F413" s="12"/>
      <c r="G413" s="12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</row>
    <row r="414" spans="1:32" ht="13.2" x14ac:dyDescent="0.25">
      <c r="A414" s="12"/>
      <c r="B414" s="12"/>
      <c r="C414" s="12"/>
      <c r="D414" s="12"/>
      <c r="E414" s="12"/>
      <c r="F414" s="12"/>
      <c r="G414" s="12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</row>
    <row r="415" spans="1:32" ht="13.2" x14ac:dyDescent="0.25">
      <c r="A415" s="12"/>
      <c r="B415" s="12"/>
      <c r="C415" s="12"/>
      <c r="D415" s="12"/>
      <c r="E415" s="12"/>
      <c r="F415" s="12"/>
      <c r="G415" s="12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</row>
    <row r="416" spans="1:32" ht="13.2" x14ac:dyDescent="0.25">
      <c r="A416" s="12"/>
      <c r="B416" s="12"/>
      <c r="C416" s="12"/>
      <c r="D416" s="12"/>
      <c r="E416" s="12"/>
      <c r="F416" s="12"/>
      <c r="G416" s="12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</row>
    <row r="417" spans="1:32" ht="13.2" x14ac:dyDescent="0.25">
      <c r="A417" s="12"/>
      <c r="B417" s="12"/>
      <c r="C417" s="12"/>
      <c r="D417" s="12"/>
      <c r="E417" s="12"/>
      <c r="F417" s="12"/>
      <c r="G417" s="12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</row>
    <row r="418" spans="1:32" ht="13.2" x14ac:dyDescent="0.25">
      <c r="A418" s="12"/>
      <c r="B418" s="12"/>
      <c r="C418" s="12"/>
      <c r="D418" s="12"/>
      <c r="E418" s="12"/>
      <c r="F418" s="12"/>
      <c r="G418" s="12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</row>
    <row r="419" spans="1:32" ht="13.2" x14ac:dyDescent="0.25">
      <c r="A419" s="12"/>
      <c r="B419" s="12"/>
      <c r="C419" s="12"/>
      <c r="D419" s="12"/>
      <c r="E419" s="12"/>
      <c r="F419" s="12"/>
      <c r="G419" s="12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</row>
    <row r="420" spans="1:32" ht="13.2" x14ac:dyDescent="0.25">
      <c r="A420" s="12"/>
      <c r="B420" s="12"/>
      <c r="C420" s="12"/>
      <c r="D420" s="12"/>
      <c r="E420" s="12"/>
      <c r="F420" s="12"/>
      <c r="G420" s="12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</row>
    <row r="421" spans="1:32" ht="13.2" x14ac:dyDescent="0.25">
      <c r="A421" s="12"/>
      <c r="B421" s="12"/>
      <c r="C421" s="12"/>
      <c r="D421" s="12"/>
      <c r="E421" s="12"/>
      <c r="F421" s="12"/>
      <c r="G421" s="12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</row>
    <row r="422" spans="1:32" ht="13.2" x14ac:dyDescent="0.25">
      <c r="A422" s="12"/>
      <c r="B422" s="12"/>
      <c r="C422" s="12"/>
      <c r="D422" s="12"/>
      <c r="E422" s="12"/>
      <c r="F422" s="12"/>
      <c r="G422" s="12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</row>
    <row r="423" spans="1:32" ht="13.2" x14ac:dyDescent="0.25">
      <c r="A423" s="12"/>
      <c r="B423" s="12"/>
      <c r="C423" s="12"/>
      <c r="D423" s="12"/>
      <c r="E423" s="12"/>
      <c r="F423" s="12"/>
      <c r="G423" s="12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</row>
    <row r="424" spans="1:32" ht="13.2" x14ac:dyDescent="0.25">
      <c r="A424" s="12"/>
      <c r="B424" s="12"/>
      <c r="C424" s="12"/>
      <c r="D424" s="12"/>
      <c r="E424" s="12"/>
      <c r="F424" s="12"/>
      <c r="G424" s="12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</row>
    <row r="425" spans="1:32" ht="13.2" x14ac:dyDescent="0.25">
      <c r="A425" s="12"/>
      <c r="B425" s="12"/>
      <c r="C425" s="12"/>
      <c r="D425" s="12"/>
      <c r="E425" s="12"/>
      <c r="F425" s="12"/>
      <c r="G425" s="12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</row>
    <row r="426" spans="1:32" ht="13.2" x14ac:dyDescent="0.25">
      <c r="A426" s="12"/>
      <c r="B426" s="12"/>
      <c r="C426" s="12"/>
      <c r="D426" s="12"/>
      <c r="E426" s="12"/>
      <c r="F426" s="12"/>
      <c r="G426" s="12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</row>
    <row r="427" spans="1:32" ht="13.2" x14ac:dyDescent="0.25">
      <c r="A427" s="12"/>
      <c r="B427" s="12"/>
      <c r="C427" s="12"/>
      <c r="D427" s="12"/>
      <c r="E427" s="12"/>
      <c r="F427" s="12"/>
      <c r="G427" s="12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</row>
    <row r="428" spans="1:32" ht="13.2" x14ac:dyDescent="0.25">
      <c r="A428" s="12"/>
      <c r="B428" s="12"/>
      <c r="C428" s="12"/>
      <c r="D428" s="12"/>
      <c r="E428" s="12"/>
      <c r="F428" s="12"/>
      <c r="G428" s="12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</row>
    <row r="429" spans="1:32" ht="13.2" x14ac:dyDescent="0.25">
      <c r="A429" s="12"/>
      <c r="B429" s="12"/>
      <c r="C429" s="12"/>
      <c r="D429" s="12"/>
      <c r="E429" s="12"/>
      <c r="F429" s="12"/>
      <c r="G429" s="12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</row>
    <row r="430" spans="1:32" ht="13.2" x14ac:dyDescent="0.25">
      <c r="A430" s="12"/>
      <c r="B430" s="12"/>
      <c r="C430" s="12"/>
      <c r="D430" s="12"/>
      <c r="E430" s="12"/>
      <c r="F430" s="12"/>
      <c r="G430" s="12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</row>
    <row r="431" spans="1:32" ht="13.2" x14ac:dyDescent="0.25">
      <c r="A431" s="12"/>
      <c r="B431" s="12"/>
      <c r="C431" s="12"/>
      <c r="D431" s="12"/>
      <c r="E431" s="12"/>
      <c r="F431" s="12"/>
      <c r="G431" s="12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</row>
    <row r="432" spans="1:32" ht="13.2" x14ac:dyDescent="0.25">
      <c r="A432" s="12"/>
      <c r="B432" s="12"/>
      <c r="C432" s="12"/>
      <c r="D432" s="12"/>
      <c r="E432" s="12"/>
      <c r="F432" s="12"/>
      <c r="G432" s="12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</row>
    <row r="433" spans="1:32" ht="13.2" x14ac:dyDescent="0.25">
      <c r="A433" s="12"/>
      <c r="B433" s="12"/>
      <c r="C433" s="12"/>
      <c r="D433" s="12"/>
      <c r="E433" s="12"/>
      <c r="F433" s="12"/>
      <c r="G433" s="12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</row>
    <row r="434" spans="1:32" ht="13.2" x14ac:dyDescent="0.25">
      <c r="A434" s="12"/>
      <c r="B434" s="12"/>
      <c r="C434" s="12"/>
      <c r="D434" s="12"/>
      <c r="E434" s="12"/>
      <c r="F434" s="12"/>
      <c r="G434" s="12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</row>
    <row r="435" spans="1:32" ht="13.2" x14ac:dyDescent="0.25">
      <c r="A435" s="12"/>
      <c r="B435" s="12"/>
      <c r="C435" s="12"/>
      <c r="D435" s="12"/>
      <c r="E435" s="12"/>
      <c r="F435" s="12"/>
      <c r="G435" s="12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</row>
    <row r="436" spans="1:32" ht="13.2" x14ac:dyDescent="0.25">
      <c r="A436" s="12"/>
      <c r="B436" s="12"/>
      <c r="C436" s="12"/>
      <c r="D436" s="12"/>
      <c r="E436" s="12"/>
      <c r="F436" s="12"/>
      <c r="G436" s="12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</row>
    <row r="437" spans="1:32" ht="13.2" x14ac:dyDescent="0.25">
      <c r="A437" s="12"/>
      <c r="B437" s="12"/>
      <c r="C437" s="12"/>
      <c r="D437" s="12"/>
      <c r="E437" s="12"/>
      <c r="F437" s="12"/>
      <c r="G437" s="12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</row>
    <row r="438" spans="1:32" ht="13.2" x14ac:dyDescent="0.25">
      <c r="A438" s="12"/>
      <c r="B438" s="12"/>
      <c r="C438" s="12"/>
      <c r="D438" s="12"/>
      <c r="E438" s="12"/>
      <c r="F438" s="12"/>
      <c r="G438" s="12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</row>
    <row r="439" spans="1:32" ht="13.2" x14ac:dyDescent="0.25">
      <c r="A439" s="12"/>
      <c r="B439" s="12"/>
      <c r="C439" s="12"/>
      <c r="D439" s="12"/>
      <c r="E439" s="12"/>
      <c r="F439" s="12"/>
      <c r="G439" s="12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</row>
    <row r="440" spans="1:32" ht="13.2" x14ac:dyDescent="0.25">
      <c r="A440" s="12"/>
      <c r="B440" s="12"/>
      <c r="C440" s="12"/>
      <c r="D440" s="12"/>
      <c r="E440" s="12"/>
      <c r="F440" s="12"/>
      <c r="G440" s="12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</row>
    <row r="441" spans="1:32" ht="13.2" x14ac:dyDescent="0.25">
      <c r="A441" s="12"/>
      <c r="B441" s="12"/>
      <c r="C441" s="12"/>
      <c r="D441" s="12"/>
      <c r="E441" s="12"/>
      <c r="F441" s="12"/>
      <c r="G441" s="12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</row>
    <row r="442" spans="1:32" ht="13.2" x14ac:dyDescent="0.25">
      <c r="A442" s="12"/>
      <c r="B442" s="12"/>
      <c r="C442" s="12"/>
      <c r="D442" s="12"/>
      <c r="E442" s="12"/>
      <c r="F442" s="12"/>
      <c r="G442" s="12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</row>
    <row r="443" spans="1:32" ht="13.2" x14ac:dyDescent="0.25">
      <c r="A443" s="12"/>
      <c r="B443" s="12"/>
      <c r="C443" s="12"/>
      <c r="D443" s="12"/>
      <c r="E443" s="12"/>
      <c r="F443" s="12"/>
      <c r="G443" s="12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</row>
    <row r="444" spans="1:32" ht="13.2" x14ac:dyDescent="0.25">
      <c r="A444" s="12"/>
      <c r="B444" s="12"/>
      <c r="C444" s="12"/>
      <c r="D444" s="12"/>
      <c r="E444" s="12"/>
      <c r="F444" s="12"/>
      <c r="G444" s="12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</row>
    <row r="445" spans="1:32" ht="13.2" x14ac:dyDescent="0.25">
      <c r="A445" s="12"/>
      <c r="B445" s="12"/>
      <c r="C445" s="12"/>
      <c r="D445" s="12"/>
      <c r="E445" s="12"/>
      <c r="F445" s="12"/>
      <c r="G445" s="12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</row>
    <row r="446" spans="1:32" ht="13.2" x14ac:dyDescent="0.25">
      <c r="A446" s="12"/>
      <c r="B446" s="12"/>
      <c r="C446" s="12"/>
      <c r="D446" s="12"/>
      <c r="E446" s="12"/>
      <c r="F446" s="12"/>
      <c r="G446" s="12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</row>
    <row r="447" spans="1:32" ht="13.2" x14ac:dyDescent="0.25">
      <c r="A447" s="12"/>
      <c r="B447" s="12"/>
      <c r="C447" s="12"/>
      <c r="D447" s="12"/>
      <c r="E447" s="12"/>
      <c r="F447" s="12"/>
      <c r="G447" s="12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</row>
    <row r="448" spans="1:32" ht="13.2" x14ac:dyDescent="0.25">
      <c r="A448" s="12"/>
      <c r="B448" s="12"/>
      <c r="C448" s="12"/>
      <c r="D448" s="12"/>
      <c r="E448" s="12"/>
      <c r="F448" s="12"/>
      <c r="G448" s="12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</row>
    <row r="449" spans="1:32" ht="13.2" x14ac:dyDescent="0.25">
      <c r="A449" s="12"/>
      <c r="B449" s="12"/>
      <c r="C449" s="12"/>
      <c r="D449" s="12"/>
      <c r="E449" s="12"/>
      <c r="F449" s="12"/>
      <c r="G449" s="12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</row>
    <row r="450" spans="1:32" ht="13.2" x14ac:dyDescent="0.25">
      <c r="A450" s="12"/>
      <c r="B450" s="12"/>
      <c r="C450" s="12"/>
      <c r="D450" s="12"/>
      <c r="E450" s="12"/>
      <c r="F450" s="12"/>
      <c r="G450" s="12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</row>
    <row r="451" spans="1:32" ht="13.2" x14ac:dyDescent="0.25">
      <c r="A451" s="12"/>
      <c r="B451" s="12"/>
      <c r="C451" s="12"/>
      <c r="D451" s="12"/>
      <c r="E451" s="12"/>
      <c r="F451" s="12"/>
      <c r="G451" s="12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</row>
    <row r="452" spans="1:32" ht="13.2" x14ac:dyDescent="0.25">
      <c r="A452" s="12"/>
      <c r="B452" s="12"/>
      <c r="C452" s="12"/>
      <c r="D452" s="12"/>
      <c r="E452" s="12"/>
      <c r="F452" s="12"/>
      <c r="G452" s="12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</row>
    <row r="453" spans="1:32" ht="13.2" x14ac:dyDescent="0.25">
      <c r="A453" s="12"/>
      <c r="B453" s="12"/>
      <c r="C453" s="12"/>
      <c r="D453" s="12"/>
      <c r="E453" s="12"/>
      <c r="F453" s="12"/>
      <c r="G453" s="12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</row>
    <row r="454" spans="1:32" ht="13.2" x14ac:dyDescent="0.25">
      <c r="A454" s="12"/>
      <c r="B454" s="12"/>
      <c r="C454" s="12"/>
      <c r="D454" s="12"/>
      <c r="E454" s="12"/>
      <c r="F454" s="12"/>
      <c r="G454" s="12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</row>
    <row r="455" spans="1:32" ht="13.2" x14ac:dyDescent="0.25">
      <c r="A455" s="12"/>
      <c r="B455" s="12"/>
      <c r="C455" s="12"/>
      <c r="D455" s="12"/>
      <c r="E455" s="12"/>
      <c r="F455" s="12"/>
      <c r="G455" s="12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</row>
    <row r="456" spans="1:32" ht="13.2" x14ac:dyDescent="0.25">
      <c r="A456" s="12"/>
      <c r="B456" s="12"/>
      <c r="C456" s="12"/>
      <c r="D456" s="12"/>
      <c r="E456" s="12"/>
      <c r="F456" s="12"/>
      <c r="G456" s="12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</row>
    <row r="457" spans="1:32" ht="13.2" x14ac:dyDescent="0.25">
      <c r="A457" s="12"/>
      <c r="B457" s="12"/>
      <c r="C457" s="12"/>
      <c r="D457" s="12"/>
      <c r="E457" s="12"/>
      <c r="F457" s="12"/>
      <c r="G457" s="12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</row>
    <row r="458" spans="1:32" ht="13.2" x14ac:dyDescent="0.25">
      <c r="A458" s="12"/>
      <c r="B458" s="12"/>
      <c r="C458" s="12"/>
      <c r="D458" s="12"/>
      <c r="E458" s="12"/>
      <c r="F458" s="12"/>
      <c r="G458" s="12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</row>
    <row r="459" spans="1:32" ht="13.2" x14ac:dyDescent="0.25">
      <c r="A459" s="12"/>
      <c r="B459" s="12"/>
      <c r="C459" s="12"/>
      <c r="D459" s="12"/>
      <c r="E459" s="12"/>
      <c r="F459" s="12"/>
      <c r="G459" s="12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</row>
    <row r="460" spans="1:32" ht="13.2" x14ac:dyDescent="0.25">
      <c r="A460" s="12"/>
      <c r="B460" s="12"/>
      <c r="C460" s="12"/>
      <c r="D460" s="12"/>
      <c r="E460" s="12"/>
      <c r="F460" s="12"/>
      <c r="G460" s="12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</row>
    <row r="461" spans="1:32" ht="13.2" x14ac:dyDescent="0.25">
      <c r="A461" s="12"/>
      <c r="B461" s="12"/>
      <c r="C461" s="12"/>
      <c r="D461" s="12"/>
      <c r="E461" s="12"/>
      <c r="F461" s="12"/>
      <c r="G461" s="12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</row>
    <row r="462" spans="1:32" ht="13.2" x14ac:dyDescent="0.25">
      <c r="A462" s="12"/>
      <c r="B462" s="12"/>
      <c r="C462" s="12"/>
      <c r="D462" s="12"/>
      <c r="E462" s="12"/>
      <c r="F462" s="12"/>
      <c r="G462" s="12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</row>
    <row r="463" spans="1:32" ht="13.2" x14ac:dyDescent="0.25">
      <c r="A463" s="12"/>
      <c r="B463" s="12"/>
      <c r="C463" s="12"/>
      <c r="D463" s="12"/>
      <c r="E463" s="12"/>
      <c r="F463" s="12"/>
      <c r="G463" s="12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</row>
    <row r="464" spans="1:32" ht="13.2" x14ac:dyDescent="0.25">
      <c r="A464" s="12"/>
      <c r="B464" s="12"/>
      <c r="C464" s="12"/>
      <c r="D464" s="12"/>
      <c r="E464" s="12"/>
      <c r="F464" s="12"/>
      <c r="G464" s="12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</row>
    <row r="465" spans="1:32" ht="13.2" x14ac:dyDescent="0.25">
      <c r="A465" s="12"/>
      <c r="B465" s="12"/>
      <c r="C465" s="12"/>
      <c r="D465" s="12"/>
      <c r="E465" s="12"/>
      <c r="F465" s="12"/>
      <c r="G465" s="12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</row>
    <row r="466" spans="1:32" ht="13.2" x14ac:dyDescent="0.25">
      <c r="A466" s="12"/>
      <c r="B466" s="12"/>
      <c r="C466" s="12"/>
      <c r="D466" s="12"/>
      <c r="E466" s="12"/>
      <c r="F466" s="12"/>
      <c r="G466" s="12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</row>
    <row r="467" spans="1:32" ht="13.2" x14ac:dyDescent="0.25">
      <c r="A467" s="12"/>
      <c r="B467" s="12"/>
      <c r="C467" s="12"/>
      <c r="D467" s="12"/>
      <c r="E467" s="12"/>
      <c r="F467" s="12"/>
      <c r="G467" s="12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</row>
    <row r="468" spans="1:32" ht="13.2" x14ac:dyDescent="0.25">
      <c r="A468" s="12"/>
      <c r="B468" s="12"/>
      <c r="C468" s="12"/>
      <c r="D468" s="12"/>
      <c r="E468" s="12"/>
      <c r="F468" s="12"/>
      <c r="G468" s="12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</row>
    <row r="469" spans="1:32" ht="13.2" x14ac:dyDescent="0.25">
      <c r="A469" s="12"/>
      <c r="B469" s="12"/>
      <c r="C469" s="12"/>
      <c r="D469" s="12"/>
      <c r="E469" s="12"/>
      <c r="F469" s="12"/>
      <c r="G469" s="12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</row>
    <row r="470" spans="1:32" ht="13.2" x14ac:dyDescent="0.25">
      <c r="A470" s="12"/>
      <c r="B470" s="12"/>
      <c r="C470" s="12"/>
      <c r="D470" s="12"/>
      <c r="E470" s="12"/>
      <c r="F470" s="12"/>
      <c r="G470" s="12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</row>
    <row r="471" spans="1:32" ht="13.2" x14ac:dyDescent="0.25">
      <c r="A471" s="12"/>
      <c r="B471" s="12"/>
      <c r="C471" s="12"/>
      <c r="D471" s="12"/>
      <c r="E471" s="12"/>
      <c r="F471" s="12"/>
      <c r="G471" s="12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</row>
    <row r="472" spans="1:32" ht="13.2" x14ac:dyDescent="0.25">
      <c r="A472" s="12"/>
      <c r="B472" s="12"/>
      <c r="C472" s="12"/>
      <c r="D472" s="12"/>
      <c r="E472" s="12"/>
      <c r="F472" s="12"/>
      <c r="G472" s="12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</row>
    <row r="473" spans="1:32" ht="13.2" x14ac:dyDescent="0.25">
      <c r="A473" s="12"/>
      <c r="B473" s="12"/>
      <c r="C473" s="12"/>
      <c r="D473" s="12"/>
      <c r="E473" s="12"/>
      <c r="F473" s="12"/>
      <c r="G473" s="12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</row>
    <row r="474" spans="1:32" ht="13.2" x14ac:dyDescent="0.25">
      <c r="A474" s="12"/>
      <c r="B474" s="12"/>
      <c r="C474" s="12"/>
      <c r="D474" s="12"/>
      <c r="E474" s="12"/>
      <c r="F474" s="12"/>
      <c r="G474" s="12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</row>
    <row r="475" spans="1:32" ht="13.2" x14ac:dyDescent="0.25">
      <c r="A475" s="12"/>
      <c r="B475" s="12"/>
      <c r="C475" s="12"/>
      <c r="D475" s="12"/>
      <c r="E475" s="12"/>
      <c r="F475" s="12"/>
      <c r="G475" s="12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</row>
    <row r="476" spans="1:32" ht="13.2" x14ac:dyDescent="0.25">
      <c r="A476" s="12"/>
      <c r="B476" s="12"/>
      <c r="C476" s="12"/>
      <c r="D476" s="12"/>
      <c r="E476" s="12"/>
      <c r="F476" s="12"/>
      <c r="G476" s="12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</row>
    <row r="477" spans="1:32" ht="13.2" x14ac:dyDescent="0.25">
      <c r="A477" s="12"/>
      <c r="B477" s="12"/>
      <c r="C477" s="12"/>
      <c r="D477" s="12"/>
      <c r="E477" s="12"/>
      <c r="F477" s="12"/>
      <c r="G477" s="12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</row>
    <row r="478" spans="1:32" ht="13.2" x14ac:dyDescent="0.25">
      <c r="A478" s="12"/>
      <c r="B478" s="12"/>
      <c r="C478" s="12"/>
      <c r="D478" s="12"/>
      <c r="E478" s="12"/>
      <c r="F478" s="12"/>
      <c r="G478" s="12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</row>
    <row r="479" spans="1:32" ht="13.2" x14ac:dyDescent="0.25">
      <c r="A479" s="12"/>
      <c r="B479" s="12"/>
      <c r="C479" s="12"/>
      <c r="D479" s="12"/>
      <c r="E479" s="12"/>
      <c r="F479" s="12"/>
      <c r="G479" s="12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</row>
    <row r="480" spans="1:32" ht="13.2" x14ac:dyDescent="0.25">
      <c r="A480" s="12"/>
      <c r="B480" s="12"/>
      <c r="C480" s="12"/>
      <c r="D480" s="12"/>
      <c r="E480" s="12"/>
      <c r="F480" s="12"/>
      <c r="G480" s="12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</row>
    <row r="481" spans="1:32" ht="13.2" x14ac:dyDescent="0.25">
      <c r="A481" s="12"/>
      <c r="B481" s="12"/>
      <c r="C481" s="12"/>
      <c r="D481" s="12"/>
      <c r="E481" s="12"/>
      <c r="F481" s="12"/>
      <c r="G481" s="12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</row>
    <row r="482" spans="1:32" ht="13.2" x14ac:dyDescent="0.25">
      <c r="A482" s="12"/>
      <c r="B482" s="12"/>
      <c r="C482" s="12"/>
      <c r="D482" s="12"/>
      <c r="E482" s="12"/>
      <c r="F482" s="12"/>
      <c r="G482" s="12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</row>
    <row r="483" spans="1:32" ht="13.2" x14ac:dyDescent="0.25">
      <c r="A483" s="12"/>
      <c r="B483" s="12"/>
      <c r="C483" s="12"/>
      <c r="D483" s="12"/>
      <c r="E483" s="12"/>
      <c r="F483" s="12"/>
      <c r="G483" s="12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</row>
    <row r="484" spans="1:32" ht="13.2" x14ac:dyDescent="0.25">
      <c r="A484" s="12"/>
      <c r="B484" s="12"/>
      <c r="C484" s="12"/>
      <c r="D484" s="12"/>
      <c r="E484" s="12"/>
      <c r="F484" s="12"/>
      <c r="G484" s="12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</row>
    <row r="485" spans="1:32" ht="13.2" x14ac:dyDescent="0.25">
      <c r="A485" s="12"/>
      <c r="B485" s="12"/>
      <c r="C485" s="12"/>
      <c r="D485" s="12"/>
      <c r="E485" s="12"/>
      <c r="F485" s="12"/>
      <c r="G485" s="12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</row>
    <row r="486" spans="1:32" ht="13.2" x14ac:dyDescent="0.25">
      <c r="A486" s="12"/>
      <c r="B486" s="12"/>
      <c r="C486" s="12"/>
      <c r="D486" s="12"/>
      <c r="E486" s="12"/>
      <c r="F486" s="12"/>
      <c r="G486" s="12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</row>
    <row r="487" spans="1:32" ht="13.2" x14ac:dyDescent="0.25">
      <c r="A487" s="12"/>
      <c r="B487" s="12"/>
      <c r="C487" s="12"/>
      <c r="D487" s="12"/>
      <c r="E487" s="12"/>
      <c r="F487" s="12"/>
      <c r="G487" s="12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</row>
    <row r="488" spans="1:32" ht="13.2" x14ac:dyDescent="0.25">
      <c r="A488" s="12"/>
      <c r="B488" s="12"/>
      <c r="C488" s="12"/>
      <c r="D488" s="12"/>
      <c r="E488" s="12"/>
      <c r="F488" s="12"/>
      <c r="G488" s="12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</row>
    <row r="489" spans="1:32" ht="13.2" x14ac:dyDescent="0.25">
      <c r="A489" s="12"/>
      <c r="B489" s="12"/>
      <c r="C489" s="12"/>
      <c r="D489" s="12"/>
      <c r="E489" s="12"/>
      <c r="F489" s="12"/>
      <c r="G489" s="12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</row>
    <row r="490" spans="1:32" ht="13.2" x14ac:dyDescent="0.25">
      <c r="A490" s="12"/>
      <c r="B490" s="12"/>
      <c r="C490" s="12"/>
      <c r="D490" s="12"/>
      <c r="E490" s="12"/>
      <c r="F490" s="12"/>
      <c r="G490" s="12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</row>
    <row r="491" spans="1:32" ht="13.2" x14ac:dyDescent="0.25">
      <c r="A491" s="12"/>
      <c r="B491" s="12"/>
      <c r="C491" s="12"/>
      <c r="D491" s="12"/>
      <c r="E491" s="12"/>
      <c r="F491" s="12"/>
      <c r="G491" s="12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</row>
    <row r="492" spans="1:32" ht="13.2" x14ac:dyDescent="0.25">
      <c r="A492" s="12"/>
      <c r="B492" s="12"/>
      <c r="C492" s="12"/>
      <c r="D492" s="12"/>
      <c r="E492" s="12"/>
      <c r="F492" s="12"/>
      <c r="G492" s="12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</row>
    <row r="493" spans="1:32" ht="13.2" x14ac:dyDescent="0.25">
      <c r="A493" s="12"/>
      <c r="B493" s="12"/>
      <c r="C493" s="12"/>
      <c r="D493" s="12"/>
      <c r="E493" s="12"/>
      <c r="F493" s="12"/>
      <c r="G493" s="12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</row>
    <row r="494" spans="1:32" ht="13.2" x14ac:dyDescent="0.25">
      <c r="A494" s="12"/>
      <c r="B494" s="12"/>
      <c r="C494" s="12"/>
      <c r="D494" s="12"/>
      <c r="E494" s="12"/>
      <c r="F494" s="12"/>
      <c r="G494" s="12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</row>
    <row r="495" spans="1:32" ht="13.2" x14ac:dyDescent="0.25">
      <c r="A495" s="12"/>
      <c r="B495" s="12"/>
      <c r="C495" s="12"/>
      <c r="D495" s="12"/>
      <c r="E495" s="12"/>
      <c r="F495" s="12"/>
      <c r="G495" s="12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</row>
    <row r="496" spans="1:32" ht="13.2" x14ac:dyDescent="0.25">
      <c r="A496" s="12"/>
      <c r="B496" s="12"/>
      <c r="C496" s="12"/>
      <c r="D496" s="12"/>
      <c r="E496" s="12"/>
      <c r="F496" s="12"/>
      <c r="G496" s="12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</row>
    <row r="497" spans="1:32" ht="13.2" x14ac:dyDescent="0.25">
      <c r="A497" s="12"/>
      <c r="B497" s="12"/>
      <c r="C497" s="12"/>
      <c r="D497" s="12"/>
      <c r="E497" s="12"/>
      <c r="F497" s="12"/>
      <c r="G497" s="12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</row>
    <row r="498" spans="1:32" ht="13.2" x14ac:dyDescent="0.25">
      <c r="A498" s="12"/>
      <c r="B498" s="12"/>
      <c r="C498" s="12"/>
      <c r="D498" s="12"/>
      <c r="E498" s="12"/>
      <c r="F498" s="12"/>
      <c r="G498" s="12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</row>
    <row r="499" spans="1:32" ht="13.2" x14ac:dyDescent="0.25">
      <c r="A499" s="12"/>
      <c r="B499" s="12"/>
      <c r="C499" s="12"/>
      <c r="D499" s="12"/>
      <c r="E499" s="12"/>
      <c r="F499" s="12"/>
      <c r="G499" s="12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</row>
    <row r="500" spans="1:32" ht="13.2" x14ac:dyDescent="0.25">
      <c r="A500" s="12"/>
      <c r="B500" s="12"/>
      <c r="C500" s="12"/>
      <c r="D500" s="12"/>
      <c r="E500" s="12"/>
      <c r="F500" s="12"/>
      <c r="G500" s="12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</row>
    <row r="501" spans="1:32" ht="13.2" x14ac:dyDescent="0.25">
      <c r="A501" s="12"/>
      <c r="B501" s="12"/>
      <c r="C501" s="12"/>
      <c r="D501" s="12"/>
      <c r="E501" s="12"/>
      <c r="F501" s="12"/>
      <c r="G501" s="12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</row>
    <row r="502" spans="1:32" ht="13.2" x14ac:dyDescent="0.25">
      <c r="A502" s="12"/>
      <c r="B502" s="12"/>
      <c r="C502" s="12"/>
      <c r="D502" s="12"/>
      <c r="E502" s="12"/>
      <c r="F502" s="12"/>
      <c r="G502" s="12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</row>
    <row r="503" spans="1:32" ht="13.2" x14ac:dyDescent="0.25">
      <c r="A503" s="12"/>
      <c r="B503" s="12"/>
      <c r="C503" s="12"/>
      <c r="D503" s="12"/>
      <c r="E503" s="12"/>
      <c r="F503" s="12"/>
      <c r="G503" s="12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</row>
    <row r="504" spans="1:32" ht="13.2" x14ac:dyDescent="0.25">
      <c r="A504" s="12"/>
      <c r="B504" s="12"/>
      <c r="C504" s="12"/>
      <c r="D504" s="12"/>
      <c r="E504" s="12"/>
      <c r="F504" s="12"/>
      <c r="G504" s="12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</row>
    <row r="505" spans="1:32" ht="13.2" x14ac:dyDescent="0.25">
      <c r="A505" s="12"/>
      <c r="B505" s="12"/>
      <c r="C505" s="12"/>
      <c r="D505" s="12"/>
      <c r="E505" s="12"/>
      <c r="F505" s="12"/>
      <c r="G505" s="12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</row>
    <row r="506" spans="1:32" ht="13.2" x14ac:dyDescent="0.25">
      <c r="A506" s="12"/>
      <c r="B506" s="12"/>
      <c r="C506" s="12"/>
      <c r="D506" s="12"/>
      <c r="E506" s="12"/>
      <c r="F506" s="12"/>
      <c r="G506" s="12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</row>
    <row r="507" spans="1:32" ht="13.2" x14ac:dyDescent="0.25">
      <c r="A507" s="12"/>
      <c r="B507" s="12"/>
      <c r="C507" s="12"/>
      <c r="D507" s="12"/>
      <c r="E507" s="12"/>
      <c r="F507" s="12"/>
      <c r="G507" s="12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</row>
    <row r="508" spans="1:32" ht="13.2" x14ac:dyDescent="0.25">
      <c r="A508" s="12"/>
      <c r="B508" s="12"/>
      <c r="C508" s="12"/>
      <c r="D508" s="12"/>
      <c r="E508" s="12"/>
      <c r="F508" s="12"/>
      <c r="G508" s="12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</row>
    <row r="509" spans="1:32" ht="13.2" x14ac:dyDescent="0.25">
      <c r="A509" s="12"/>
      <c r="B509" s="12"/>
      <c r="C509" s="12"/>
      <c r="D509" s="12"/>
      <c r="E509" s="12"/>
      <c r="F509" s="12"/>
      <c r="G509" s="12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</row>
    <row r="510" spans="1:32" ht="13.2" x14ac:dyDescent="0.25">
      <c r="A510" s="12"/>
      <c r="B510" s="12"/>
      <c r="C510" s="12"/>
      <c r="D510" s="12"/>
      <c r="E510" s="12"/>
      <c r="F510" s="12"/>
      <c r="G510" s="12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</row>
    <row r="511" spans="1:32" ht="13.2" x14ac:dyDescent="0.25">
      <c r="A511" s="12"/>
      <c r="B511" s="12"/>
      <c r="C511" s="12"/>
      <c r="D511" s="12"/>
      <c r="E511" s="12"/>
      <c r="F511" s="12"/>
      <c r="G511" s="12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</row>
    <row r="512" spans="1:32" ht="13.2" x14ac:dyDescent="0.25">
      <c r="A512" s="12"/>
      <c r="B512" s="12"/>
      <c r="C512" s="12"/>
      <c r="D512" s="12"/>
      <c r="E512" s="12"/>
      <c r="F512" s="12"/>
      <c r="G512" s="12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</row>
    <row r="513" spans="1:32" ht="13.2" x14ac:dyDescent="0.25">
      <c r="A513" s="12"/>
      <c r="B513" s="12"/>
      <c r="C513" s="12"/>
      <c r="D513" s="12"/>
      <c r="E513" s="12"/>
      <c r="F513" s="12"/>
      <c r="G513" s="12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</row>
    <row r="514" spans="1:32" ht="13.2" x14ac:dyDescent="0.25">
      <c r="A514" s="12"/>
      <c r="B514" s="12"/>
      <c r="C514" s="12"/>
      <c r="D514" s="12"/>
      <c r="E514" s="12"/>
      <c r="F514" s="12"/>
      <c r="G514" s="12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</row>
    <row r="515" spans="1:32" ht="13.2" x14ac:dyDescent="0.25">
      <c r="A515" s="12"/>
      <c r="B515" s="12"/>
      <c r="C515" s="12"/>
      <c r="D515" s="12"/>
      <c r="E515" s="12"/>
      <c r="F515" s="12"/>
      <c r="G515" s="12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</row>
    <row r="516" spans="1:32" ht="13.2" x14ac:dyDescent="0.25">
      <c r="A516" s="12"/>
      <c r="B516" s="12"/>
      <c r="C516" s="12"/>
      <c r="D516" s="12"/>
      <c r="E516" s="12"/>
      <c r="F516" s="12"/>
      <c r="G516" s="12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</row>
    <row r="517" spans="1:32" ht="13.2" x14ac:dyDescent="0.25">
      <c r="A517" s="12"/>
      <c r="B517" s="12"/>
      <c r="C517" s="12"/>
      <c r="D517" s="12"/>
      <c r="E517" s="12"/>
      <c r="F517" s="12"/>
      <c r="G517" s="12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</row>
    <row r="518" spans="1:32" ht="13.2" x14ac:dyDescent="0.25">
      <c r="A518" s="12"/>
      <c r="B518" s="12"/>
      <c r="C518" s="12"/>
      <c r="D518" s="12"/>
      <c r="E518" s="12"/>
      <c r="F518" s="12"/>
      <c r="G518" s="12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</row>
    <row r="519" spans="1:32" ht="13.2" x14ac:dyDescent="0.25">
      <c r="A519" s="12"/>
      <c r="B519" s="12"/>
      <c r="C519" s="12"/>
      <c r="D519" s="12"/>
      <c r="E519" s="12"/>
      <c r="F519" s="12"/>
      <c r="G519" s="12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</row>
    <row r="520" spans="1:32" ht="13.2" x14ac:dyDescent="0.25">
      <c r="A520" s="12"/>
      <c r="B520" s="12"/>
      <c r="C520" s="12"/>
      <c r="D520" s="12"/>
      <c r="E520" s="12"/>
      <c r="F520" s="12"/>
      <c r="G520" s="12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</row>
    <row r="521" spans="1:32" ht="13.2" x14ac:dyDescent="0.25">
      <c r="A521" s="12"/>
      <c r="B521" s="12"/>
      <c r="C521" s="12"/>
      <c r="D521" s="12"/>
      <c r="E521" s="12"/>
      <c r="F521" s="12"/>
      <c r="G521" s="12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</row>
    <row r="522" spans="1:32" ht="13.2" x14ac:dyDescent="0.25">
      <c r="A522" s="12"/>
      <c r="B522" s="12"/>
      <c r="C522" s="12"/>
      <c r="D522" s="12"/>
      <c r="E522" s="12"/>
      <c r="F522" s="12"/>
      <c r="G522" s="12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</row>
    <row r="523" spans="1:32" ht="13.2" x14ac:dyDescent="0.25">
      <c r="A523" s="12"/>
      <c r="B523" s="12"/>
      <c r="C523" s="12"/>
      <c r="D523" s="12"/>
      <c r="E523" s="12"/>
      <c r="F523" s="12"/>
      <c r="G523" s="12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</row>
    <row r="524" spans="1:32" ht="13.2" x14ac:dyDescent="0.25">
      <c r="A524" s="12"/>
      <c r="B524" s="12"/>
      <c r="C524" s="12"/>
      <c r="D524" s="12"/>
      <c r="E524" s="12"/>
      <c r="F524" s="12"/>
      <c r="G524" s="12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</row>
    <row r="525" spans="1:32" ht="13.2" x14ac:dyDescent="0.25">
      <c r="A525" s="12"/>
      <c r="B525" s="12"/>
      <c r="C525" s="12"/>
      <c r="D525" s="12"/>
      <c r="E525" s="12"/>
      <c r="F525" s="12"/>
      <c r="G525" s="12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</row>
    <row r="526" spans="1:32" ht="13.2" x14ac:dyDescent="0.25">
      <c r="A526" s="12"/>
      <c r="B526" s="12"/>
      <c r="C526" s="12"/>
      <c r="D526" s="12"/>
      <c r="E526" s="12"/>
      <c r="F526" s="12"/>
      <c r="G526" s="12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</row>
    <row r="527" spans="1:32" ht="13.2" x14ac:dyDescent="0.25">
      <c r="A527" s="12"/>
      <c r="B527" s="12"/>
      <c r="C527" s="12"/>
      <c r="D527" s="12"/>
      <c r="E527" s="12"/>
      <c r="F527" s="12"/>
      <c r="G527" s="12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</row>
    <row r="528" spans="1:32" ht="13.2" x14ac:dyDescent="0.25">
      <c r="A528" s="12"/>
      <c r="B528" s="12"/>
      <c r="C528" s="12"/>
      <c r="D528" s="12"/>
      <c r="E528" s="12"/>
      <c r="F528" s="12"/>
      <c r="G528" s="12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</row>
    <row r="529" spans="1:32" ht="13.2" x14ac:dyDescent="0.25">
      <c r="A529" s="12"/>
      <c r="B529" s="12"/>
      <c r="C529" s="12"/>
      <c r="D529" s="12"/>
      <c r="E529" s="12"/>
      <c r="F529" s="12"/>
      <c r="G529" s="12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</row>
    <row r="530" spans="1:32" ht="13.2" x14ac:dyDescent="0.25">
      <c r="A530" s="12"/>
      <c r="B530" s="12"/>
      <c r="C530" s="12"/>
      <c r="D530" s="12"/>
      <c r="E530" s="12"/>
      <c r="F530" s="12"/>
      <c r="G530" s="12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</row>
    <row r="531" spans="1:32" ht="13.2" x14ac:dyDescent="0.25">
      <c r="A531" s="12"/>
      <c r="B531" s="12"/>
      <c r="C531" s="12"/>
      <c r="D531" s="12"/>
      <c r="E531" s="12"/>
      <c r="F531" s="12"/>
      <c r="G531" s="12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</row>
    <row r="532" spans="1:32" ht="13.2" x14ac:dyDescent="0.25">
      <c r="A532" s="12"/>
      <c r="B532" s="12"/>
      <c r="C532" s="12"/>
      <c r="D532" s="12"/>
      <c r="E532" s="12"/>
      <c r="F532" s="12"/>
      <c r="G532" s="12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</row>
    <row r="533" spans="1:32" ht="13.2" x14ac:dyDescent="0.25">
      <c r="A533" s="12"/>
      <c r="B533" s="12"/>
      <c r="C533" s="12"/>
      <c r="D533" s="12"/>
      <c r="E533" s="12"/>
      <c r="F533" s="12"/>
      <c r="G533" s="12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</row>
    <row r="534" spans="1:32" ht="13.2" x14ac:dyDescent="0.25">
      <c r="A534" s="12"/>
      <c r="B534" s="12"/>
      <c r="C534" s="12"/>
      <c r="D534" s="12"/>
      <c r="E534" s="12"/>
      <c r="F534" s="12"/>
      <c r="G534" s="12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</row>
    <row r="535" spans="1:32" ht="13.2" x14ac:dyDescent="0.25">
      <c r="A535" s="12"/>
      <c r="B535" s="12"/>
      <c r="C535" s="12"/>
      <c r="D535" s="12"/>
      <c r="E535" s="12"/>
      <c r="F535" s="12"/>
      <c r="G535" s="12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</row>
    <row r="536" spans="1:32" ht="13.2" x14ac:dyDescent="0.25">
      <c r="A536" s="12"/>
      <c r="B536" s="12"/>
      <c r="C536" s="12"/>
      <c r="D536" s="12"/>
      <c r="E536" s="12"/>
      <c r="F536" s="12"/>
      <c r="G536" s="12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</row>
    <row r="537" spans="1:32" ht="13.2" x14ac:dyDescent="0.25">
      <c r="A537" s="12"/>
      <c r="B537" s="12"/>
      <c r="C537" s="12"/>
      <c r="D537" s="12"/>
      <c r="E537" s="12"/>
      <c r="F537" s="12"/>
      <c r="G537" s="12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</row>
    <row r="538" spans="1:32" ht="13.2" x14ac:dyDescent="0.25">
      <c r="A538" s="12"/>
      <c r="B538" s="12"/>
      <c r="C538" s="12"/>
      <c r="D538" s="12"/>
      <c r="E538" s="12"/>
      <c r="F538" s="12"/>
      <c r="G538" s="12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</row>
    <row r="539" spans="1:32" ht="13.2" x14ac:dyDescent="0.25">
      <c r="A539" s="12"/>
      <c r="B539" s="12"/>
      <c r="C539" s="12"/>
      <c r="D539" s="12"/>
      <c r="E539" s="12"/>
      <c r="F539" s="12"/>
      <c r="G539" s="12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</row>
    <row r="540" spans="1:32" ht="13.2" x14ac:dyDescent="0.25">
      <c r="A540" s="12"/>
      <c r="B540" s="12"/>
      <c r="C540" s="12"/>
      <c r="D540" s="12"/>
      <c r="E540" s="12"/>
      <c r="F540" s="12"/>
      <c r="G540" s="12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</row>
    <row r="541" spans="1:32" ht="13.2" x14ac:dyDescent="0.25">
      <c r="A541" s="12"/>
      <c r="B541" s="12"/>
      <c r="C541" s="12"/>
      <c r="D541" s="12"/>
      <c r="E541" s="12"/>
      <c r="F541" s="12"/>
      <c r="G541" s="12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</row>
    <row r="542" spans="1:32" ht="13.2" x14ac:dyDescent="0.25">
      <c r="A542" s="12"/>
      <c r="B542" s="12"/>
      <c r="C542" s="12"/>
      <c r="D542" s="12"/>
      <c r="E542" s="12"/>
      <c r="F542" s="12"/>
      <c r="G542" s="12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</row>
    <row r="543" spans="1:32" ht="13.2" x14ac:dyDescent="0.25">
      <c r="A543" s="12"/>
      <c r="B543" s="12"/>
      <c r="C543" s="12"/>
      <c r="D543" s="12"/>
      <c r="E543" s="12"/>
      <c r="F543" s="12"/>
      <c r="G543" s="12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</row>
    <row r="544" spans="1:32" ht="13.2" x14ac:dyDescent="0.25">
      <c r="A544" s="12"/>
      <c r="B544" s="12"/>
      <c r="C544" s="12"/>
      <c r="D544" s="12"/>
      <c r="E544" s="12"/>
      <c r="F544" s="12"/>
      <c r="G544" s="12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</row>
    <row r="545" spans="1:32" ht="13.2" x14ac:dyDescent="0.25">
      <c r="A545" s="12"/>
      <c r="B545" s="12"/>
      <c r="C545" s="12"/>
      <c r="D545" s="12"/>
      <c r="E545" s="12"/>
      <c r="F545" s="12"/>
      <c r="G545" s="12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</row>
    <row r="546" spans="1:32" ht="13.2" x14ac:dyDescent="0.25">
      <c r="A546" s="12"/>
      <c r="B546" s="12"/>
      <c r="C546" s="12"/>
      <c r="D546" s="12"/>
      <c r="E546" s="12"/>
      <c r="F546" s="12"/>
      <c r="G546" s="12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</row>
    <row r="547" spans="1:32" ht="13.2" x14ac:dyDescent="0.25">
      <c r="A547" s="12"/>
      <c r="B547" s="12"/>
      <c r="C547" s="12"/>
      <c r="D547" s="12"/>
      <c r="E547" s="12"/>
      <c r="F547" s="12"/>
      <c r="G547" s="12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</row>
    <row r="548" spans="1:32" ht="13.2" x14ac:dyDescent="0.25">
      <c r="A548" s="12"/>
      <c r="B548" s="12"/>
      <c r="C548" s="12"/>
      <c r="D548" s="12"/>
      <c r="E548" s="12"/>
      <c r="F548" s="12"/>
      <c r="G548" s="12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</row>
    <row r="549" spans="1:32" ht="13.2" x14ac:dyDescent="0.25">
      <c r="A549" s="12"/>
      <c r="B549" s="12"/>
      <c r="C549" s="12"/>
      <c r="D549" s="12"/>
      <c r="E549" s="12"/>
      <c r="F549" s="12"/>
      <c r="G549" s="12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</row>
    <row r="550" spans="1:32" ht="13.2" x14ac:dyDescent="0.25">
      <c r="A550" s="12"/>
      <c r="B550" s="12"/>
      <c r="C550" s="12"/>
      <c r="D550" s="12"/>
      <c r="E550" s="12"/>
      <c r="F550" s="12"/>
      <c r="G550" s="12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</row>
    <row r="551" spans="1:32" ht="13.2" x14ac:dyDescent="0.25">
      <c r="A551" s="12"/>
      <c r="B551" s="12"/>
      <c r="C551" s="12"/>
      <c r="D551" s="12"/>
      <c r="E551" s="12"/>
      <c r="F551" s="12"/>
      <c r="G551" s="12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</row>
    <row r="552" spans="1:32" ht="13.2" x14ac:dyDescent="0.25">
      <c r="A552" s="12"/>
      <c r="B552" s="12"/>
      <c r="C552" s="12"/>
      <c r="D552" s="12"/>
      <c r="E552" s="12"/>
      <c r="F552" s="12"/>
      <c r="G552" s="12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</row>
    <row r="553" spans="1:32" ht="13.2" x14ac:dyDescent="0.25">
      <c r="A553" s="12"/>
      <c r="B553" s="12"/>
      <c r="C553" s="12"/>
      <c r="D553" s="12"/>
      <c r="E553" s="12"/>
      <c r="F553" s="12"/>
      <c r="G553" s="12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</row>
    <row r="554" spans="1:32" ht="13.2" x14ac:dyDescent="0.25">
      <c r="A554" s="12"/>
      <c r="B554" s="12"/>
      <c r="C554" s="12"/>
      <c r="D554" s="12"/>
      <c r="E554" s="12"/>
      <c r="F554" s="12"/>
      <c r="G554" s="12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</row>
    <row r="555" spans="1:32" ht="13.2" x14ac:dyDescent="0.25">
      <c r="A555" s="12"/>
      <c r="B555" s="12"/>
      <c r="C555" s="12"/>
      <c r="D555" s="12"/>
      <c r="E555" s="12"/>
      <c r="F555" s="12"/>
      <c r="G555" s="12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</row>
    <row r="556" spans="1:32" ht="13.2" x14ac:dyDescent="0.25">
      <c r="A556" s="12"/>
      <c r="B556" s="12"/>
      <c r="C556" s="12"/>
      <c r="D556" s="12"/>
      <c r="E556" s="12"/>
      <c r="F556" s="12"/>
      <c r="G556" s="12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</row>
    <row r="557" spans="1:32" ht="13.2" x14ac:dyDescent="0.25">
      <c r="A557" s="12"/>
      <c r="B557" s="12"/>
      <c r="C557" s="12"/>
      <c r="D557" s="12"/>
      <c r="E557" s="12"/>
      <c r="F557" s="12"/>
      <c r="G557" s="12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</row>
    <row r="558" spans="1:32" ht="13.2" x14ac:dyDescent="0.25">
      <c r="A558" s="12"/>
      <c r="B558" s="12"/>
      <c r="C558" s="12"/>
      <c r="D558" s="12"/>
      <c r="E558" s="12"/>
      <c r="F558" s="12"/>
      <c r="G558" s="12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</row>
    <row r="559" spans="1:32" ht="13.2" x14ac:dyDescent="0.25">
      <c r="A559" s="12"/>
      <c r="B559" s="12"/>
      <c r="C559" s="12"/>
      <c r="D559" s="12"/>
      <c r="E559" s="12"/>
      <c r="F559" s="12"/>
      <c r="G559" s="12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</row>
    <row r="560" spans="1:32" ht="13.2" x14ac:dyDescent="0.25">
      <c r="A560" s="12"/>
      <c r="B560" s="12"/>
      <c r="C560" s="12"/>
      <c r="D560" s="12"/>
      <c r="E560" s="12"/>
      <c r="F560" s="12"/>
      <c r="G560" s="12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</row>
    <row r="561" spans="1:32" ht="13.2" x14ac:dyDescent="0.25">
      <c r="A561" s="12"/>
      <c r="B561" s="12"/>
      <c r="C561" s="12"/>
      <c r="D561" s="12"/>
      <c r="E561" s="12"/>
      <c r="F561" s="12"/>
      <c r="G561" s="12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</row>
    <row r="562" spans="1:32" ht="13.2" x14ac:dyDescent="0.25">
      <c r="A562" s="12"/>
      <c r="B562" s="12"/>
      <c r="C562" s="12"/>
      <c r="D562" s="12"/>
      <c r="E562" s="12"/>
      <c r="F562" s="12"/>
      <c r="G562" s="12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</row>
    <row r="563" spans="1:32" ht="13.2" x14ac:dyDescent="0.25">
      <c r="A563" s="12"/>
      <c r="B563" s="12"/>
      <c r="C563" s="12"/>
      <c r="D563" s="12"/>
      <c r="E563" s="12"/>
      <c r="F563" s="12"/>
      <c r="G563" s="12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</row>
    <row r="564" spans="1:32" ht="13.2" x14ac:dyDescent="0.25">
      <c r="A564" s="12"/>
      <c r="B564" s="12"/>
      <c r="C564" s="12"/>
      <c r="D564" s="12"/>
      <c r="E564" s="12"/>
      <c r="F564" s="12"/>
      <c r="G564" s="12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</row>
    <row r="565" spans="1:32" ht="13.2" x14ac:dyDescent="0.25">
      <c r="A565" s="12"/>
      <c r="B565" s="12"/>
      <c r="C565" s="12"/>
      <c r="D565" s="12"/>
      <c r="E565" s="12"/>
      <c r="F565" s="12"/>
      <c r="G565" s="12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</row>
    <row r="566" spans="1:32" ht="13.2" x14ac:dyDescent="0.25">
      <c r="A566" s="12"/>
      <c r="B566" s="12"/>
      <c r="C566" s="12"/>
      <c r="D566" s="12"/>
      <c r="E566" s="12"/>
      <c r="F566" s="12"/>
      <c r="G566" s="12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</row>
    <row r="567" spans="1:32" ht="13.2" x14ac:dyDescent="0.25">
      <c r="A567" s="12"/>
      <c r="B567" s="12"/>
      <c r="C567" s="12"/>
      <c r="D567" s="12"/>
      <c r="E567" s="12"/>
      <c r="F567" s="12"/>
      <c r="G567" s="12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</row>
    <row r="568" spans="1:32" ht="13.2" x14ac:dyDescent="0.25">
      <c r="A568" s="12"/>
      <c r="B568" s="12"/>
      <c r="C568" s="12"/>
      <c r="D568" s="12"/>
      <c r="E568" s="12"/>
      <c r="F568" s="12"/>
      <c r="G568" s="12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</row>
    <row r="569" spans="1:32" ht="13.2" x14ac:dyDescent="0.25">
      <c r="A569" s="12"/>
      <c r="B569" s="12"/>
      <c r="C569" s="12"/>
      <c r="D569" s="12"/>
      <c r="E569" s="12"/>
      <c r="F569" s="12"/>
      <c r="G569" s="12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</row>
    <row r="570" spans="1:32" ht="13.2" x14ac:dyDescent="0.25">
      <c r="A570" s="12"/>
      <c r="B570" s="12"/>
      <c r="C570" s="12"/>
      <c r="D570" s="12"/>
      <c r="E570" s="12"/>
      <c r="F570" s="12"/>
      <c r="G570" s="12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</row>
    <row r="571" spans="1:32" ht="13.2" x14ac:dyDescent="0.25">
      <c r="A571" s="12"/>
      <c r="B571" s="12"/>
      <c r="C571" s="12"/>
      <c r="D571" s="12"/>
      <c r="E571" s="12"/>
      <c r="F571" s="12"/>
      <c r="G571" s="12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</row>
    <row r="572" spans="1:32" ht="13.2" x14ac:dyDescent="0.25">
      <c r="A572" s="12"/>
      <c r="B572" s="12"/>
      <c r="C572" s="12"/>
      <c r="D572" s="12"/>
      <c r="E572" s="12"/>
      <c r="F572" s="12"/>
      <c r="G572" s="12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</row>
    <row r="573" spans="1:32" ht="13.2" x14ac:dyDescent="0.25">
      <c r="A573" s="12"/>
      <c r="B573" s="12"/>
      <c r="C573" s="12"/>
      <c r="D573" s="12"/>
      <c r="E573" s="12"/>
      <c r="F573" s="12"/>
      <c r="G573" s="12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</row>
    <row r="574" spans="1:32" ht="13.2" x14ac:dyDescent="0.25">
      <c r="A574" s="12"/>
      <c r="B574" s="12"/>
      <c r="C574" s="12"/>
      <c r="D574" s="12"/>
      <c r="E574" s="12"/>
      <c r="F574" s="12"/>
      <c r="G574" s="12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</row>
    <row r="575" spans="1:32" ht="13.2" x14ac:dyDescent="0.25">
      <c r="A575" s="12"/>
      <c r="B575" s="12"/>
      <c r="C575" s="12"/>
      <c r="D575" s="12"/>
      <c r="E575" s="12"/>
      <c r="F575" s="12"/>
      <c r="G575" s="12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</row>
    <row r="576" spans="1:32" ht="13.2" x14ac:dyDescent="0.25">
      <c r="A576" s="12"/>
      <c r="B576" s="12"/>
      <c r="C576" s="12"/>
      <c r="D576" s="12"/>
      <c r="E576" s="12"/>
      <c r="F576" s="12"/>
      <c r="G576" s="12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</row>
    <row r="577" spans="1:32" ht="13.2" x14ac:dyDescent="0.25">
      <c r="A577" s="12"/>
      <c r="B577" s="12"/>
      <c r="C577" s="12"/>
      <c r="D577" s="12"/>
      <c r="E577" s="12"/>
      <c r="F577" s="12"/>
      <c r="G577" s="12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</row>
    <row r="578" spans="1:32" ht="13.2" x14ac:dyDescent="0.25">
      <c r="A578" s="12"/>
      <c r="B578" s="12"/>
      <c r="C578" s="12"/>
      <c r="D578" s="12"/>
      <c r="E578" s="12"/>
      <c r="F578" s="12"/>
      <c r="G578" s="12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</row>
    <row r="579" spans="1:32" ht="13.2" x14ac:dyDescent="0.25">
      <c r="A579" s="12"/>
      <c r="B579" s="12"/>
      <c r="C579" s="12"/>
      <c r="D579" s="12"/>
      <c r="E579" s="12"/>
      <c r="F579" s="12"/>
      <c r="G579" s="12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</row>
    <row r="580" spans="1:32" ht="13.2" x14ac:dyDescent="0.25">
      <c r="A580" s="12"/>
      <c r="B580" s="12"/>
      <c r="C580" s="12"/>
      <c r="D580" s="12"/>
      <c r="E580" s="12"/>
      <c r="F580" s="12"/>
      <c r="G580" s="12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</row>
    <row r="581" spans="1:32" ht="13.2" x14ac:dyDescent="0.25">
      <c r="A581" s="12"/>
      <c r="B581" s="12"/>
      <c r="C581" s="12"/>
      <c r="D581" s="12"/>
      <c r="E581" s="12"/>
      <c r="F581" s="12"/>
      <c r="G581" s="12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</row>
    <row r="582" spans="1:32" ht="13.2" x14ac:dyDescent="0.25">
      <c r="A582" s="12"/>
      <c r="B582" s="12"/>
      <c r="C582" s="12"/>
      <c r="D582" s="12"/>
      <c r="E582" s="12"/>
      <c r="F582" s="12"/>
      <c r="G582" s="12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</row>
    <row r="583" spans="1:32" ht="13.2" x14ac:dyDescent="0.25">
      <c r="A583" s="12"/>
      <c r="B583" s="12"/>
      <c r="C583" s="12"/>
      <c r="D583" s="12"/>
      <c r="E583" s="12"/>
      <c r="F583" s="12"/>
      <c r="G583" s="12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</row>
    <row r="584" spans="1:32" ht="13.2" x14ac:dyDescent="0.25">
      <c r="A584" s="12"/>
      <c r="B584" s="12"/>
      <c r="C584" s="12"/>
      <c r="D584" s="12"/>
      <c r="E584" s="12"/>
      <c r="F584" s="12"/>
      <c r="G584" s="12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</row>
    <row r="585" spans="1:32" ht="13.2" x14ac:dyDescent="0.25">
      <c r="A585" s="12"/>
      <c r="B585" s="12"/>
      <c r="C585" s="12"/>
      <c r="D585" s="12"/>
      <c r="E585" s="12"/>
      <c r="F585" s="12"/>
      <c r="G585" s="12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</row>
    <row r="586" spans="1:32" ht="13.2" x14ac:dyDescent="0.25">
      <c r="A586" s="12"/>
      <c r="B586" s="12"/>
      <c r="C586" s="12"/>
      <c r="D586" s="12"/>
      <c r="E586" s="12"/>
      <c r="F586" s="12"/>
      <c r="G586" s="12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</row>
    <row r="587" spans="1:32" ht="13.2" x14ac:dyDescent="0.25">
      <c r="A587" s="12"/>
      <c r="B587" s="12"/>
      <c r="C587" s="12"/>
      <c r="D587" s="12"/>
      <c r="E587" s="12"/>
      <c r="F587" s="12"/>
      <c r="G587" s="12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</row>
    <row r="588" spans="1:32" ht="13.2" x14ac:dyDescent="0.25">
      <c r="A588" s="12"/>
      <c r="B588" s="12"/>
      <c r="C588" s="12"/>
      <c r="D588" s="12"/>
      <c r="E588" s="12"/>
      <c r="F588" s="12"/>
      <c r="G588" s="12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</row>
    <row r="589" spans="1:32" ht="13.2" x14ac:dyDescent="0.25">
      <c r="A589" s="12"/>
      <c r="B589" s="12"/>
      <c r="C589" s="12"/>
      <c r="D589" s="12"/>
      <c r="E589" s="12"/>
      <c r="F589" s="12"/>
      <c r="G589" s="12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</row>
    <row r="590" spans="1:32" ht="13.2" x14ac:dyDescent="0.25">
      <c r="A590" s="12"/>
      <c r="B590" s="12"/>
      <c r="C590" s="12"/>
      <c r="D590" s="12"/>
      <c r="E590" s="12"/>
      <c r="F590" s="12"/>
      <c r="G590" s="12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</row>
    <row r="591" spans="1:32" ht="13.2" x14ac:dyDescent="0.25">
      <c r="A591" s="12"/>
      <c r="B591" s="12"/>
      <c r="C591" s="12"/>
      <c r="D591" s="12"/>
      <c r="E591" s="12"/>
      <c r="F591" s="12"/>
      <c r="G591" s="12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</row>
    <row r="592" spans="1:32" ht="13.2" x14ac:dyDescent="0.25">
      <c r="A592" s="12"/>
      <c r="B592" s="12"/>
      <c r="C592" s="12"/>
      <c r="D592" s="12"/>
      <c r="E592" s="12"/>
      <c r="F592" s="12"/>
      <c r="G592" s="12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</row>
    <row r="593" spans="1:32" ht="13.2" x14ac:dyDescent="0.25">
      <c r="A593" s="12"/>
      <c r="B593" s="12"/>
      <c r="C593" s="12"/>
      <c r="D593" s="12"/>
      <c r="E593" s="12"/>
      <c r="F593" s="12"/>
      <c r="G593" s="12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</row>
    <row r="594" spans="1:32" ht="13.2" x14ac:dyDescent="0.25">
      <c r="A594" s="12"/>
      <c r="B594" s="12"/>
      <c r="C594" s="12"/>
      <c r="D594" s="12"/>
      <c r="E594" s="12"/>
      <c r="F594" s="12"/>
      <c r="G594" s="12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</row>
    <row r="595" spans="1:32" ht="13.2" x14ac:dyDescent="0.25">
      <c r="A595" s="12"/>
      <c r="B595" s="12"/>
      <c r="C595" s="12"/>
      <c r="D595" s="12"/>
      <c r="E595" s="12"/>
      <c r="F595" s="12"/>
      <c r="G595" s="12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</row>
    <row r="596" spans="1:32" ht="13.2" x14ac:dyDescent="0.25">
      <c r="A596" s="12"/>
      <c r="B596" s="12"/>
      <c r="C596" s="12"/>
      <c r="D596" s="12"/>
      <c r="E596" s="12"/>
      <c r="F596" s="12"/>
      <c r="G596" s="12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</row>
    <row r="597" spans="1:32" ht="13.2" x14ac:dyDescent="0.25">
      <c r="A597" s="12"/>
      <c r="B597" s="12"/>
      <c r="C597" s="12"/>
      <c r="D597" s="12"/>
      <c r="E597" s="12"/>
      <c r="F597" s="12"/>
      <c r="G597" s="12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</row>
    <row r="598" spans="1:32" ht="13.2" x14ac:dyDescent="0.25">
      <c r="A598" s="12"/>
      <c r="B598" s="12"/>
      <c r="C598" s="12"/>
      <c r="D598" s="12"/>
      <c r="E598" s="12"/>
      <c r="F598" s="12"/>
      <c r="G598" s="12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</row>
    <row r="599" spans="1:32" ht="13.2" x14ac:dyDescent="0.25">
      <c r="A599" s="12"/>
      <c r="B599" s="12"/>
      <c r="C599" s="12"/>
      <c r="D599" s="12"/>
      <c r="E599" s="12"/>
      <c r="F599" s="12"/>
      <c r="G599" s="12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</row>
    <row r="600" spans="1:32" ht="13.2" x14ac:dyDescent="0.25">
      <c r="A600" s="12"/>
      <c r="B600" s="12"/>
      <c r="C600" s="12"/>
      <c r="D600" s="12"/>
      <c r="E600" s="12"/>
      <c r="F600" s="12"/>
      <c r="G600" s="12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</row>
    <row r="601" spans="1:32" ht="13.2" x14ac:dyDescent="0.25">
      <c r="A601" s="12"/>
      <c r="B601" s="12"/>
      <c r="C601" s="12"/>
      <c r="D601" s="12"/>
      <c r="E601" s="12"/>
      <c r="F601" s="12"/>
      <c r="G601" s="12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</row>
    <row r="602" spans="1:32" ht="13.2" x14ac:dyDescent="0.25">
      <c r="A602" s="12"/>
      <c r="B602" s="12"/>
      <c r="C602" s="12"/>
      <c r="D602" s="12"/>
      <c r="E602" s="12"/>
      <c r="F602" s="12"/>
      <c r="G602" s="12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</row>
    <row r="603" spans="1:32" ht="13.2" x14ac:dyDescent="0.25">
      <c r="A603" s="12"/>
      <c r="B603" s="12"/>
      <c r="C603" s="12"/>
      <c r="D603" s="12"/>
      <c r="E603" s="12"/>
      <c r="F603" s="12"/>
      <c r="G603" s="12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</row>
    <row r="604" spans="1:32" ht="13.2" x14ac:dyDescent="0.25">
      <c r="A604" s="12"/>
      <c r="B604" s="12"/>
      <c r="C604" s="12"/>
      <c r="D604" s="12"/>
      <c r="E604" s="12"/>
      <c r="F604" s="12"/>
      <c r="G604" s="12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</row>
    <row r="605" spans="1:32" ht="13.2" x14ac:dyDescent="0.25">
      <c r="A605" s="12"/>
      <c r="B605" s="12"/>
      <c r="C605" s="12"/>
      <c r="D605" s="12"/>
      <c r="E605" s="12"/>
      <c r="F605" s="12"/>
      <c r="G605" s="12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</row>
    <row r="606" spans="1:32" ht="13.2" x14ac:dyDescent="0.25">
      <c r="A606" s="12"/>
      <c r="B606" s="12"/>
      <c r="C606" s="12"/>
      <c r="D606" s="12"/>
      <c r="E606" s="12"/>
      <c r="F606" s="12"/>
      <c r="G606" s="12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</row>
    <row r="607" spans="1:32" ht="13.2" x14ac:dyDescent="0.25">
      <c r="A607" s="12"/>
      <c r="B607" s="12"/>
      <c r="C607" s="12"/>
      <c r="D607" s="12"/>
      <c r="E607" s="12"/>
      <c r="F607" s="12"/>
      <c r="G607" s="12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</row>
    <row r="608" spans="1:32" ht="13.2" x14ac:dyDescent="0.25">
      <c r="A608" s="12"/>
      <c r="B608" s="12"/>
      <c r="C608" s="12"/>
      <c r="D608" s="12"/>
      <c r="E608" s="12"/>
      <c r="F608" s="12"/>
      <c r="G608" s="12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</row>
    <row r="609" spans="1:32" ht="13.2" x14ac:dyDescent="0.25">
      <c r="A609" s="12"/>
      <c r="B609" s="12"/>
      <c r="C609" s="12"/>
      <c r="D609" s="12"/>
      <c r="E609" s="12"/>
      <c r="F609" s="12"/>
      <c r="G609" s="12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</row>
    <row r="610" spans="1:32" ht="13.2" x14ac:dyDescent="0.25">
      <c r="A610" s="12"/>
      <c r="B610" s="12"/>
      <c r="C610" s="12"/>
      <c r="D610" s="12"/>
      <c r="E610" s="12"/>
      <c r="F610" s="12"/>
      <c r="G610" s="12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</row>
    <row r="611" spans="1:32" ht="13.2" x14ac:dyDescent="0.25">
      <c r="A611" s="12"/>
      <c r="B611" s="12"/>
      <c r="C611" s="12"/>
      <c r="D611" s="12"/>
      <c r="E611" s="12"/>
      <c r="F611" s="12"/>
      <c r="G611" s="12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</row>
    <row r="612" spans="1:32" ht="13.2" x14ac:dyDescent="0.25">
      <c r="A612" s="12"/>
      <c r="B612" s="12"/>
      <c r="C612" s="12"/>
      <c r="D612" s="12"/>
      <c r="E612" s="12"/>
      <c r="F612" s="12"/>
      <c r="G612" s="12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</row>
    <row r="613" spans="1:32" ht="13.2" x14ac:dyDescent="0.25">
      <c r="A613" s="12"/>
      <c r="B613" s="12"/>
      <c r="C613" s="12"/>
      <c r="D613" s="12"/>
      <c r="E613" s="12"/>
      <c r="F613" s="12"/>
      <c r="G613" s="12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</row>
    <row r="614" spans="1:32" ht="13.2" x14ac:dyDescent="0.25">
      <c r="A614" s="12"/>
      <c r="B614" s="12"/>
      <c r="C614" s="12"/>
      <c r="D614" s="12"/>
      <c r="E614" s="12"/>
      <c r="F614" s="12"/>
      <c r="G614" s="12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</row>
    <row r="615" spans="1:32" ht="13.2" x14ac:dyDescent="0.25">
      <c r="A615" s="12"/>
      <c r="B615" s="12"/>
      <c r="C615" s="12"/>
      <c r="D615" s="12"/>
      <c r="E615" s="12"/>
      <c r="F615" s="12"/>
      <c r="G615" s="12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</row>
    <row r="616" spans="1:32" ht="13.2" x14ac:dyDescent="0.25">
      <c r="A616" s="12"/>
      <c r="B616" s="12"/>
      <c r="C616" s="12"/>
      <c r="D616" s="12"/>
      <c r="E616" s="12"/>
      <c r="F616" s="12"/>
      <c r="G616" s="12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</row>
    <row r="617" spans="1:32" ht="13.2" x14ac:dyDescent="0.25">
      <c r="A617" s="12"/>
      <c r="B617" s="12"/>
      <c r="C617" s="12"/>
      <c r="D617" s="12"/>
      <c r="E617" s="12"/>
      <c r="F617" s="12"/>
      <c r="G617" s="12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</row>
    <row r="618" spans="1:32" ht="13.2" x14ac:dyDescent="0.25">
      <c r="A618" s="12"/>
      <c r="B618" s="12"/>
      <c r="C618" s="12"/>
      <c r="D618" s="12"/>
      <c r="E618" s="12"/>
      <c r="F618" s="12"/>
      <c r="G618" s="12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</row>
    <row r="619" spans="1:32" ht="13.2" x14ac:dyDescent="0.25">
      <c r="A619" s="12"/>
      <c r="B619" s="12"/>
      <c r="C619" s="12"/>
      <c r="D619" s="12"/>
      <c r="E619" s="12"/>
      <c r="F619" s="12"/>
      <c r="G619" s="12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</row>
    <row r="620" spans="1:32" ht="13.2" x14ac:dyDescent="0.25">
      <c r="A620" s="12"/>
      <c r="B620" s="12"/>
      <c r="C620" s="12"/>
      <c r="D620" s="12"/>
      <c r="E620" s="12"/>
      <c r="F620" s="12"/>
      <c r="G620" s="12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</row>
    <row r="621" spans="1:32" ht="13.2" x14ac:dyDescent="0.25">
      <c r="A621" s="12"/>
      <c r="B621" s="12"/>
      <c r="C621" s="12"/>
      <c r="D621" s="12"/>
      <c r="E621" s="12"/>
      <c r="F621" s="12"/>
      <c r="G621" s="12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</row>
    <row r="622" spans="1:32" ht="13.2" x14ac:dyDescent="0.25">
      <c r="A622" s="12"/>
      <c r="B622" s="12"/>
      <c r="C622" s="12"/>
      <c r="D622" s="12"/>
      <c r="E622" s="12"/>
      <c r="F622" s="12"/>
      <c r="G622" s="12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</row>
    <row r="623" spans="1:32" ht="13.2" x14ac:dyDescent="0.25">
      <c r="A623" s="12"/>
      <c r="B623" s="12"/>
      <c r="C623" s="12"/>
      <c r="D623" s="12"/>
      <c r="E623" s="12"/>
      <c r="F623" s="12"/>
      <c r="G623" s="12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</row>
    <row r="624" spans="1:32" ht="13.2" x14ac:dyDescent="0.25">
      <c r="A624" s="12"/>
      <c r="B624" s="12"/>
      <c r="C624" s="12"/>
      <c r="D624" s="12"/>
      <c r="E624" s="12"/>
      <c r="F624" s="12"/>
      <c r="G624" s="12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</row>
    <row r="625" spans="1:32" ht="13.2" x14ac:dyDescent="0.25">
      <c r="A625" s="12"/>
      <c r="B625" s="12"/>
      <c r="C625" s="12"/>
      <c r="D625" s="12"/>
      <c r="E625" s="12"/>
      <c r="F625" s="12"/>
      <c r="G625" s="12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</row>
    <row r="626" spans="1:32" ht="13.2" x14ac:dyDescent="0.25">
      <c r="A626" s="12"/>
      <c r="B626" s="12"/>
      <c r="C626" s="12"/>
      <c r="D626" s="12"/>
      <c r="E626" s="12"/>
      <c r="F626" s="12"/>
      <c r="G626" s="12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</row>
    <row r="627" spans="1:32" ht="13.2" x14ac:dyDescent="0.25">
      <c r="A627" s="12"/>
      <c r="B627" s="12"/>
      <c r="C627" s="12"/>
      <c r="D627" s="12"/>
      <c r="E627" s="12"/>
      <c r="F627" s="12"/>
      <c r="G627" s="12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</row>
    <row r="628" spans="1:32" ht="13.2" x14ac:dyDescent="0.25">
      <c r="A628" s="12"/>
      <c r="B628" s="12"/>
      <c r="C628" s="12"/>
      <c r="D628" s="12"/>
      <c r="E628" s="12"/>
      <c r="F628" s="12"/>
      <c r="G628" s="12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</row>
    <row r="629" spans="1:32" ht="13.2" x14ac:dyDescent="0.25">
      <c r="A629" s="12"/>
      <c r="B629" s="12"/>
      <c r="C629" s="12"/>
      <c r="D629" s="12"/>
      <c r="E629" s="12"/>
      <c r="F629" s="12"/>
      <c r="G629" s="12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</row>
    <row r="630" spans="1:32" ht="13.2" x14ac:dyDescent="0.25">
      <c r="A630" s="12"/>
      <c r="B630" s="12"/>
      <c r="C630" s="12"/>
      <c r="D630" s="12"/>
      <c r="E630" s="12"/>
      <c r="F630" s="12"/>
      <c r="G630" s="12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</row>
    <row r="631" spans="1:32" ht="13.2" x14ac:dyDescent="0.25">
      <c r="A631" s="12"/>
      <c r="B631" s="12"/>
      <c r="C631" s="12"/>
      <c r="D631" s="12"/>
      <c r="E631" s="12"/>
      <c r="F631" s="12"/>
      <c r="G631" s="12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</row>
    <row r="632" spans="1:32" ht="13.2" x14ac:dyDescent="0.25">
      <c r="A632" s="12"/>
      <c r="B632" s="12"/>
      <c r="C632" s="12"/>
      <c r="D632" s="12"/>
      <c r="E632" s="12"/>
      <c r="F632" s="12"/>
      <c r="G632" s="12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</row>
    <row r="633" spans="1:32" ht="13.2" x14ac:dyDescent="0.25">
      <c r="A633" s="12"/>
      <c r="B633" s="12"/>
      <c r="C633" s="12"/>
      <c r="D633" s="12"/>
      <c r="E633" s="12"/>
      <c r="F633" s="12"/>
      <c r="G633" s="12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</row>
    <row r="634" spans="1:32" ht="13.2" x14ac:dyDescent="0.25">
      <c r="A634" s="12"/>
      <c r="B634" s="12"/>
      <c r="C634" s="12"/>
      <c r="D634" s="12"/>
      <c r="E634" s="12"/>
      <c r="F634" s="12"/>
      <c r="G634" s="12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</row>
    <row r="635" spans="1:32" ht="13.2" x14ac:dyDescent="0.25">
      <c r="A635" s="12"/>
      <c r="B635" s="12"/>
      <c r="C635" s="12"/>
      <c r="D635" s="12"/>
      <c r="E635" s="12"/>
      <c r="F635" s="12"/>
      <c r="G635" s="12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</row>
    <row r="636" spans="1:32" ht="13.2" x14ac:dyDescent="0.25">
      <c r="A636" s="12"/>
      <c r="B636" s="12"/>
      <c r="C636" s="12"/>
      <c r="D636" s="12"/>
      <c r="E636" s="12"/>
      <c r="F636" s="12"/>
      <c r="G636" s="12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</row>
    <row r="637" spans="1:32" ht="13.2" x14ac:dyDescent="0.25">
      <c r="A637" s="12"/>
      <c r="B637" s="12"/>
      <c r="C637" s="12"/>
      <c r="D637" s="12"/>
      <c r="E637" s="12"/>
      <c r="F637" s="12"/>
      <c r="G637" s="12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</row>
    <row r="638" spans="1:32" ht="13.2" x14ac:dyDescent="0.25">
      <c r="A638" s="12"/>
      <c r="B638" s="12"/>
      <c r="C638" s="12"/>
      <c r="D638" s="12"/>
      <c r="E638" s="12"/>
      <c r="F638" s="12"/>
      <c r="G638" s="12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</row>
    <row r="639" spans="1:32" ht="13.2" x14ac:dyDescent="0.25">
      <c r="A639" s="12"/>
      <c r="B639" s="12"/>
      <c r="C639" s="12"/>
      <c r="D639" s="12"/>
      <c r="E639" s="12"/>
      <c r="F639" s="12"/>
      <c r="G639" s="12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</row>
    <row r="640" spans="1:32" ht="13.2" x14ac:dyDescent="0.25">
      <c r="A640" s="12"/>
      <c r="B640" s="12"/>
      <c r="C640" s="12"/>
      <c r="D640" s="12"/>
      <c r="E640" s="12"/>
      <c r="F640" s="12"/>
      <c r="G640" s="12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</row>
    <row r="641" spans="1:32" ht="13.2" x14ac:dyDescent="0.25">
      <c r="A641" s="12"/>
      <c r="B641" s="12"/>
      <c r="C641" s="12"/>
      <c r="D641" s="12"/>
      <c r="E641" s="12"/>
      <c r="F641" s="12"/>
      <c r="G641" s="12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</row>
    <row r="642" spans="1:32" ht="13.2" x14ac:dyDescent="0.25">
      <c r="A642" s="12"/>
      <c r="B642" s="12"/>
      <c r="C642" s="12"/>
      <c r="D642" s="12"/>
      <c r="E642" s="12"/>
      <c r="F642" s="12"/>
      <c r="G642" s="12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</row>
    <row r="643" spans="1:32" ht="13.2" x14ac:dyDescent="0.25">
      <c r="A643" s="12"/>
      <c r="B643" s="12"/>
      <c r="C643" s="12"/>
      <c r="D643" s="12"/>
      <c r="E643" s="12"/>
      <c r="F643" s="12"/>
      <c r="G643" s="12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</row>
    <row r="644" spans="1:32" ht="13.2" x14ac:dyDescent="0.25">
      <c r="A644" s="12"/>
      <c r="B644" s="12"/>
      <c r="C644" s="12"/>
      <c r="D644" s="12"/>
      <c r="E644" s="12"/>
      <c r="F644" s="12"/>
      <c r="G644" s="12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</row>
    <row r="645" spans="1:32" ht="13.2" x14ac:dyDescent="0.25">
      <c r="A645" s="12"/>
      <c r="B645" s="12"/>
      <c r="C645" s="12"/>
      <c r="D645" s="12"/>
      <c r="E645" s="12"/>
      <c r="F645" s="12"/>
      <c r="G645" s="12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</row>
    <row r="646" spans="1:32" ht="13.2" x14ac:dyDescent="0.25">
      <c r="A646" s="12"/>
      <c r="B646" s="12"/>
      <c r="C646" s="12"/>
      <c r="D646" s="12"/>
      <c r="E646" s="12"/>
      <c r="F646" s="12"/>
      <c r="G646" s="12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</row>
    <row r="647" spans="1:32" ht="13.2" x14ac:dyDescent="0.25">
      <c r="A647" s="12"/>
      <c r="B647" s="12"/>
      <c r="C647" s="12"/>
      <c r="D647" s="12"/>
      <c r="E647" s="12"/>
      <c r="F647" s="12"/>
      <c r="G647" s="12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</row>
    <row r="648" spans="1:32" ht="13.2" x14ac:dyDescent="0.25">
      <c r="A648" s="12"/>
      <c r="B648" s="12"/>
      <c r="C648" s="12"/>
      <c r="D648" s="12"/>
      <c r="E648" s="12"/>
      <c r="F648" s="12"/>
      <c r="G648" s="12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</row>
    <row r="649" spans="1:32" ht="13.2" x14ac:dyDescent="0.25">
      <c r="A649" s="12"/>
      <c r="B649" s="12"/>
      <c r="C649" s="12"/>
      <c r="D649" s="12"/>
      <c r="E649" s="12"/>
      <c r="F649" s="12"/>
      <c r="G649" s="12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</row>
    <row r="650" spans="1:32" ht="13.2" x14ac:dyDescent="0.25">
      <c r="A650" s="12"/>
      <c r="B650" s="12"/>
      <c r="C650" s="12"/>
      <c r="D650" s="12"/>
      <c r="E650" s="12"/>
      <c r="F650" s="12"/>
      <c r="G650" s="12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</row>
    <row r="651" spans="1:32" ht="13.2" x14ac:dyDescent="0.25">
      <c r="A651" s="12"/>
      <c r="B651" s="12"/>
      <c r="C651" s="12"/>
      <c r="D651" s="12"/>
      <c r="E651" s="12"/>
      <c r="F651" s="12"/>
      <c r="G651" s="12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</row>
    <row r="652" spans="1:32" ht="13.2" x14ac:dyDescent="0.25">
      <c r="A652" s="12"/>
      <c r="B652" s="12"/>
      <c r="C652" s="12"/>
      <c r="D652" s="12"/>
      <c r="E652" s="12"/>
      <c r="F652" s="12"/>
      <c r="G652" s="12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</row>
    <row r="653" spans="1:32" ht="13.2" x14ac:dyDescent="0.25">
      <c r="A653" s="12"/>
      <c r="B653" s="12"/>
      <c r="C653" s="12"/>
      <c r="D653" s="12"/>
      <c r="E653" s="12"/>
      <c r="F653" s="12"/>
      <c r="G653" s="12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</row>
    <row r="654" spans="1:32" ht="13.2" x14ac:dyDescent="0.25">
      <c r="A654" s="12"/>
      <c r="B654" s="12"/>
      <c r="C654" s="12"/>
      <c r="D654" s="12"/>
      <c r="E654" s="12"/>
      <c r="F654" s="12"/>
      <c r="G654" s="12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</row>
    <row r="655" spans="1:32" ht="13.2" x14ac:dyDescent="0.25">
      <c r="A655" s="12"/>
      <c r="B655" s="12"/>
      <c r="C655" s="12"/>
      <c r="D655" s="12"/>
      <c r="E655" s="12"/>
      <c r="F655" s="12"/>
      <c r="G655" s="12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</row>
    <row r="656" spans="1:32" ht="13.2" x14ac:dyDescent="0.25">
      <c r="A656" s="12"/>
      <c r="B656" s="12"/>
      <c r="C656" s="12"/>
      <c r="D656" s="12"/>
      <c r="E656" s="12"/>
      <c r="F656" s="12"/>
      <c r="G656" s="12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</row>
    <row r="657" spans="1:32" ht="13.2" x14ac:dyDescent="0.25">
      <c r="A657" s="12"/>
      <c r="B657" s="12"/>
      <c r="C657" s="12"/>
      <c r="D657" s="12"/>
      <c r="E657" s="12"/>
      <c r="F657" s="12"/>
      <c r="G657" s="12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</row>
    <row r="658" spans="1:32" ht="13.2" x14ac:dyDescent="0.25">
      <c r="A658" s="12"/>
      <c r="B658" s="12"/>
      <c r="C658" s="12"/>
      <c r="D658" s="12"/>
      <c r="E658" s="12"/>
      <c r="F658" s="12"/>
      <c r="G658" s="12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</row>
    <row r="659" spans="1:32" ht="13.2" x14ac:dyDescent="0.25">
      <c r="A659" s="12"/>
      <c r="B659" s="12"/>
      <c r="C659" s="12"/>
      <c r="D659" s="12"/>
      <c r="E659" s="12"/>
      <c r="F659" s="12"/>
      <c r="G659" s="12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</row>
    <row r="660" spans="1:32" ht="13.2" x14ac:dyDescent="0.25">
      <c r="A660" s="12"/>
      <c r="B660" s="12"/>
      <c r="C660" s="12"/>
      <c r="D660" s="12"/>
      <c r="E660" s="12"/>
      <c r="F660" s="12"/>
      <c r="G660" s="12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</row>
    <row r="661" spans="1:32" ht="13.2" x14ac:dyDescent="0.25">
      <c r="A661" s="12"/>
      <c r="B661" s="12"/>
      <c r="C661" s="12"/>
      <c r="D661" s="12"/>
      <c r="E661" s="12"/>
      <c r="F661" s="12"/>
      <c r="G661" s="12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</row>
    <row r="662" spans="1:32" ht="13.2" x14ac:dyDescent="0.25">
      <c r="A662" s="12"/>
      <c r="B662" s="12"/>
      <c r="C662" s="12"/>
      <c r="D662" s="12"/>
      <c r="E662" s="12"/>
      <c r="F662" s="12"/>
      <c r="G662" s="12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</row>
    <row r="663" spans="1:32" ht="13.2" x14ac:dyDescent="0.25">
      <c r="A663" s="12"/>
      <c r="B663" s="12"/>
      <c r="C663" s="12"/>
      <c r="D663" s="12"/>
      <c r="E663" s="12"/>
      <c r="F663" s="12"/>
      <c r="G663" s="12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</row>
    <row r="664" spans="1:32" ht="13.2" x14ac:dyDescent="0.25">
      <c r="A664" s="12"/>
      <c r="B664" s="12"/>
      <c r="C664" s="12"/>
      <c r="D664" s="12"/>
      <c r="E664" s="12"/>
      <c r="F664" s="12"/>
      <c r="G664" s="12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</row>
    <row r="665" spans="1:32" ht="13.2" x14ac:dyDescent="0.25">
      <c r="A665" s="12"/>
      <c r="B665" s="12"/>
      <c r="C665" s="12"/>
      <c r="D665" s="12"/>
      <c r="E665" s="12"/>
      <c r="F665" s="12"/>
      <c r="G665" s="12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</row>
    <row r="666" spans="1:32" ht="13.2" x14ac:dyDescent="0.25">
      <c r="A666" s="12"/>
      <c r="B666" s="12"/>
      <c r="C666" s="12"/>
      <c r="D666" s="12"/>
      <c r="E666" s="12"/>
      <c r="F666" s="12"/>
      <c r="G666" s="12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</row>
    <row r="667" spans="1:32" ht="13.2" x14ac:dyDescent="0.25">
      <c r="A667" s="12"/>
      <c r="B667" s="12"/>
      <c r="C667" s="12"/>
      <c r="D667" s="12"/>
      <c r="E667" s="12"/>
      <c r="F667" s="12"/>
      <c r="G667" s="12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</row>
    <row r="668" spans="1:32" ht="13.2" x14ac:dyDescent="0.25">
      <c r="A668" s="12"/>
      <c r="B668" s="12"/>
      <c r="C668" s="12"/>
      <c r="D668" s="12"/>
      <c r="E668" s="12"/>
      <c r="F668" s="12"/>
      <c r="G668" s="12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</row>
    <row r="669" spans="1:32" ht="13.2" x14ac:dyDescent="0.25">
      <c r="A669" s="12"/>
      <c r="B669" s="12"/>
      <c r="C669" s="12"/>
      <c r="D669" s="12"/>
      <c r="E669" s="12"/>
      <c r="F669" s="12"/>
      <c r="G669" s="12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</row>
    <row r="670" spans="1:32" ht="13.2" x14ac:dyDescent="0.25">
      <c r="A670" s="12"/>
      <c r="B670" s="12"/>
      <c r="C670" s="12"/>
      <c r="D670" s="12"/>
      <c r="E670" s="12"/>
      <c r="F670" s="12"/>
      <c r="G670" s="12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</row>
    <row r="671" spans="1:32" ht="13.2" x14ac:dyDescent="0.25">
      <c r="A671" s="12"/>
      <c r="B671" s="12"/>
      <c r="C671" s="12"/>
      <c r="D671" s="12"/>
      <c r="E671" s="12"/>
      <c r="F671" s="12"/>
      <c r="G671" s="12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</row>
    <row r="672" spans="1:32" ht="13.2" x14ac:dyDescent="0.25">
      <c r="A672" s="12"/>
      <c r="B672" s="12"/>
      <c r="C672" s="12"/>
      <c r="D672" s="12"/>
      <c r="E672" s="12"/>
      <c r="F672" s="12"/>
      <c r="G672" s="12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</row>
    <row r="673" spans="1:32" ht="13.2" x14ac:dyDescent="0.25">
      <c r="A673" s="12"/>
      <c r="B673" s="12"/>
      <c r="C673" s="12"/>
      <c r="D673" s="12"/>
      <c r="E673" s="12"/>
      <c r="F673" s="12"/>
      <c r="G673" s="12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</row>
    <row r="674" spans="1:32" ht="13.2" x14ac:dyDescent="0.25">
      <c r="A674" s="12"/>
      <c r="B674" s="12"/>
      <c r="C674" s="12"/>
      <c r="D674" s="12"/>
      <c r="E674" s="12"/>
      <c r="F674" s="12"/>
      <c r="G674" s="12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</row>
    <row r="675" spans="1:32" ht="13.2" x14ac:dyDescent="0.25">
      <c r="A675" s="12"/>
      <c r="B675" s="12"/>
      <c r="C675" s="12"/>
      <c r="D675" s="12"/>
      <c r="E675" s="12"/>
      <c r="F675" s="12"/>
      <c r="G675" s="12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</row>
    <row r="676" spans="1:32" ht="13.2" x14ac:dyDescent="0.25">
      <c r="A676" s="12"/>
      <c r="B676" s="12"/>
      <c r="C676" s="12"/>
      <c r="D676" s="12"/>
      <c r="E676" s="12"/>
      <c r="F676" s="12"/>
      <c r="G676" s="12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</row>
    <row r="677" spans="1:32" ht="13.2" x14ac:dyDescent="0.25">
      <c r="A677" s="12"/>
      <c r="B677" s="12"/>
      <c r="C677" s="12"/>
      <c r="D677" s="12"/>
      <c r="E677" s="12"/>
      <c r="F677" s="12"/>
      <c r="G677" s="12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</row>
    <row r="678" spans="1:32" ht="13.2" x14ac:dyDescent="0.25">
      <c r="A678" s="12"/>
      <c r="B678" s="12"/>
      <c r="C678" s="12"/>
      <c r="D678" s="12"/>
      <c r="E678" s="12"/>
      <c r="F678" s="12"/>
      <c r="G678" s="12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</row>
    <row r="679" spans="1:32" ht="13.2" x14ac:dyDescent="0.25">
      <c r="A679" s="12"/>
      <c r="B679" s="12"/>
      <c r="C679" s="12"/>
      <c r="D679" s="12"/>
      <c r="E679" s="12"/>
      <c r="F679" s="12"/>
      <c r="G679" s="12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</row>
    <row r="680" spans="1:32" ht="13.2" x14ac:dyDescent="0.25">
      <c r="A680" s="12"/>
      <c r="B680" s="12"/>
      <c r="C680" s="12"/>
      <c r="D680" s="12"/>
      <c r="E680" s="12"/>
      <c r="F680" s="12"/>
      <c r="G680" s="12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</row>
    <row r="681" spans="1:32" ht="13.2" x14ac:dyDescent="0.25">
      <c r="A681" s="12"/>
      <c r="B681" s="12"/>
      <c r="C681" s="12"/>
      <c r="D681" s="12"/>
      <c r="E681" s="12"/>
      <c r="F681" s="12"/>
      <c r="G681" s="12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</row>
    <row r="682" spans="1:32" ht="13.2" x14ac:dyDescent="0.25">
      <c r="A682" s="12"/>
      <c r="B682" s="12"/>
      <c r="C682" s="12"/>
      <c r="D682" s="12"/>
      <c r="E682" s="12"/>
      <c r="F682" s="12"/>
      <c r="G682" s="12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</row>
    <row r="683" spans="1:32" ht="13.2" x14ac:dyDescent="0.25">
      <c r="A683" s="12"/>
      <c r="B683" s="12"/>
      <c r="C683" s="12"/>
      <c r="D683" s="12"/>
      <c r="E683" s="12"/>
      <c r="F683" s="12"/>
      <c r="G683" s="12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</row>
    <row r="684" spans="1:32" ht="13.2" x14ac:dyDescent="0.25">
      <c r="A684" s="12"/>
      <c r="B684" s="12"/>
      <c r="C684" s="12"/>
      <c r="D684" s="12"/>
      <c r="E684" s="12"/>
      <c r="F684" s="12"/>
      <c r="G684" s="12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</row>
    <row r="685" spans="1:32" ht="13.2" x14ac:dyDescent="0.25">
      <c r="A685" s="12"/>
      <c r="B685" s="12"/>
      <c r="C685" s="12"/>
      <c r="D685" s="12"/>
      <c r="E685" s="12"/>
      <c r="F685" s="12"/>
      <c r="G685" s="12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</row>
    <row r="686" spans="1:32" ht="13.2" x14ac:dyDescent="0.25">
      <c r="A686" s="12"/>
      <c r="B686" s="12"/>
      <c r="C686" s="12"/>
      <c r="D686" s="12"/>
      <c r="E686" s="12"/>
      <c r="F686" s="12"/>
      <c r="G686" s="12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</row>
    <row r="687" spans="1:32" ht="13.2" x14ac:dyDescent="0.25">
      <c r="A687" s="12"/>
      <c r="B687" s="12"/>
      <c r="C687" s="12"/>
      <c r="D687" s="12"/>
      <c r="E687" s="12"/>
      <c r="F687" s="12"/>
      <c r="G687" s="12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</row>
    <row r="688" spans="1:32" ht="13.2" x14ac:dyDescent="0.25">
      <c r="A688" s="12"/>
      <c r="B688" s="12"/>
      <c r="C688" s="12"/>
      <c r="D688" s="12"/>
      <c r="E688" s="12"/>
      <c r="F688" s="12"/>
      <c r="G688" s="12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</row>
    <row r="689" spans="1:32" ht="13.2" x14ac:dyDescent="0.25">
      <c r="A689" s="12"/>
      <c r="B689" s="12"/>
      <c r="C689" s="12"/>
      <c r="D689" s="12"/>
      <c r="E689" s="12"/>
      <c r="F689" s="12"/>
      <c r="G689" s="12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</row>
    <row r="690" spans="1:32" ht="13.2" x14ac:dyDescent="0.25">
      <c r="A690" s="12"/>
      <c r="B690" s="12"/>
      <c r="C690" s="12"/>
      <c r="D690" s="12"/>
      <c r="E690" s="12"/>
      <c r="F690" s="12"/>
      <c r="G690" s="12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</row>
    <row r="691" spans="1:32" ht="13.2" x14ac:dyDescent="0.25">
      <c r="A691" s="12"/>
      <c r="B691" s="12"/>
      <c r="C691" s="12"/>
      <c r="D691" s="12"/>
      <c r="E691" s="12"/>
      <c r="F691" s="12"/>
      <c r="G691" s="12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</row>
    <row r="692" spans="1:32" ht="13.2" x14ac:dyDescent="0.25">
      <c r="A692" s="12"/>
      <c r="B692" s="12"/>
      <c r="C692" s="12"/>
      <c r="D692" s="12"/>
      <c r="E692" s="12"/>
      <c r="F692" s="12"/>
      <c r="G692" s="12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</row>
    <row r="693" spans="1:32" ht="13.2" x14ac:dyDescent="0.25">
      <c r="A693" s="12"/>
      <c r="B693" s="12"/>
      <c r="C693" s="12"/>
      <c r="D693" s="12"/>
      <c r="E693" s="12"/>
      <c r="F693" s="12"/>
      <c r="G693" s="12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</row>
    <row r="694" spans="1:32" ht="13.2" x14ac:dyDescent="0.25">
      <c r="A694" s="12"/>
      <c r="B694" s="12"/>
      <c r="C694" s="12"/>
      <c r="D694" s="12"/>
      <c r="E694" s="12"/>
      <c r="F694" s="12"/>
      <c r="G694" s="12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</row>
    <row r="695" spans="1:32" ht="13.2" x14ac:dyDescent="0.25">
      <c r="A695" s="12"/>
      <c r="B695" s="12"/>
      <c r="C695" s="12"/>
      <c r="D695" s="12"/>
      <c r="E695" s="12"/>
      <c r="F695" s="12"/>
      <c r="G695" s="12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</row>
    <row r="696" spans="1:32" ht="13.2" x14ac:dyDescent="0.25">
      <c r="A696" s="12"/>
      <c r="B696" s="12"/>
      <c r="C696" s="12"/>
      <c r="D696" s="12"/>
      <c r="E696" s="12"/>
      <c r="F696" s="12"/>
      <c r="G696" s="12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</row>
    <row r="697" spans="1:32" ht="13.2" x14ac:dyDescent="0.25">
      <c r="A697" s="12"/>
      <c r="B697" s="12"/>
      <c r="C697" s="12"/>
      <c r="D697" s="12"/>
      <c r="E697" s="12"/>
      <c r="F697" s="12"/>
      <c r="G697" s="12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</row>
    <row r="698" spans="1:32" ht="13.2" x14ac:dyDescent="0.25">
      <c r="A698" s="12"/>
      <c r="B698" s="12"/>
      <c r="C698" s="12"/>
      <c r="D698" s="12"/>
      <c r="E698" s="12"/>
      <c r="F698" s="12"/>
      <c r="G698" s="12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</row>
    <row r="699" spans="1:32" ht="13.2" x14ac:dyDescent="0.25">
      <c r="A699" s="12"/>
      <c r="B699" s="12"/>
      <c r="C699" s="12"/>
      <c r="D699" s="12"/>
      <c r="E699" s="12"/>
      <c r="F699" s="12"/>
      <c r="G699" s="12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</row>
    <row r="700" spans="1:32" ht="13.2" x14ac:dyDescent="0.25">
      <c r="A700" s="12"/>
      <c r="B700" s="12"/>
      <c r="C700" s="12"/>
      <c r="D700" s="12"/>
      <c r="E700" s="12"/>
      <c r="F700" s="12"/>
      <c r="G700" s="12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</row>
    <row r="701" spans="1:32" ht="13.2" x14ac:dyDescent="0.25">
      <c r="A701" s="12"/>
      <c r="B701" s="12"/>
      <c r="C701" s="12"/>
      <c r="D701" s="12"/>
      <c r="E701" s="12"/>
      <c r="F701" s="12"/>
      <c r="G701" s="12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</row>
    <row r="702" spans="1:32" ht="13.2" x14ac:dyDescent="0.25">
      <c r="A702" s="12"/>
      <c r="B702" s="12"/>
      <c r="C702" s="12"/>
      <c r="D702" s="12"/>
      <c r="E702" s="12"/>
      <c r="F702" s="12"/>
      <c r="G702" s="12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</row>
    <row r="703" spans="1:32" ht="13.2" x14ac:dyDescent="0.25">
      <c r="A703" s="12"/>
      <c r="B703" s="12"/>
      <c r="C703" s="12"/>
      <c r="D703" s="12"/>
      <c r="E703" s="12"/>
      <c r="F703" s="12"/>
      <c r="G703" s="12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</row>
    <row r="704" spans="1:32" ht="13.2" x14ac:dyDescent="0.25">
      <c r="A704" s="12"/>
      <c r="B704" s="12"/>
      <c r="C704" s="12"/>
      <c r="D704" s="12"/>
      <c r="E704" s="12"/>
      <c r="F704" s="12"/>
      <c r="G704" s="12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</row>
    <row r="705" spans="1:32" ht="13.2" x14ac:dyDescent="0.25">
      <c r="A705" s="12"/>
      <c r="B705" s="12"/>
      <c r="C705" s="12"/>
      <c r="D705" s="12"/>
      <c r="E705" s="12"/>
      <c r="F705" s="12"/>
      <c r="G705" s="12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</row>
    <row r="706" spans="1:32" ht="13.2" x14ac:dyDescent="0.25">
      <c r="A706" s="12"/>
      <c r="B706" s="12"/>
      <c r="C706" s="12"/>
      <c r="D706" s="12"/>
      <c r="E706" s="12"/>
      <c r="F706" s="12"/>
      <c r="G706" s="12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</row>
    <row r="707" spans="1:32" ht="13.2" x14ac:dyDescent="0.25">
      <c r="A707" s="12"/>
      <c r="B707" s="12"/>
      <c r="C707" s="12"/>
      <c r="D707" s="12"/>
      <c r="E707" s="12"/>
      <c r="F707" s="12"/>
      <c r="G707" s="12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</row>
    <row r="708" spans="1:32" ht="13.2" x14ac:dyDescent="0.25">
      <c r="A708" s="12"/>
      <c r="B708" s="12"/>
      <c r="C708" s="12"/>
      <c r="D708" s="12"/>
      <c r="E708" s="12"/>
      <c r="F708" s="12"/>
      <c r="G708" s="12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</row>
    <row r="709" spans="1:32" ht="13.2" x14ac:dyDescent="0.25">
      <c r="A709" s="12"/>
      <c r="B709" s="12"/>
      <c r="C709" s="12"/>
      <c r="D709" s="12"/>
      <c r="E709" s="12"/>
      <c r="F709" s="12"/>
      <c r="G709" s="12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</row>
    <row r="710" spans="1:32" ht="13.2" x14ac:dyDescent="0.25">
      <c r="A710" s="12"/>
      <c r="B710" s="12"/>
      <c r="C710" s="12"/>
      <c r="D710" s="12"/>
      <c r="E710" s="12"/>
      <c r="F710" s="12"/>
      <c r="G710" s="12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</row>
    <row r="711" spans="1:32" ht="13.2" x14ac:dyDescent="0.25">
      <c r="A711" s="12"/>
      <c r="B711" s="12"/>
      <c r="C711" s="12"/>
      <c r="D711" s="12"/>
      <c r="E711" s="12"/>
      <c r="F711" s="12"/>
      <c r="G711" s="12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</row>
    <row r="712" spans="1:32" ht="13.2" x14ac:dyDescent="0.25">
      <c r="A712" s="12"/>
      <c r="B712" s="12"/>
      <c r="C712" s="12"/>
      <c r="D712" s="12"/>
      <c r="E712" s="12"/>
      <c r="F712" s="12"/>
      <c r="G712" s="12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</row>
    <row r="713" spans="1:32" ht="13.2" x14ac:dyDescent="0.25">
      <c r="A713" s="12"/>
      <c r="B713" s="12"/>
      <c r="C713" s="12"/>
      <c r="D713" s="12"/>
      <c r="E713" s="12"/>
      <c r="F713" s="12"/>
      <c r="G713" s="12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</row>
    <row r="714" spans="1:32" ht="13.2" x14ac:dyDescent="0.25">
      <c r="A714" s="12"/>
      <c r="B714" s="12"/>
      <c r="C714" s="12"/>
      <c r="D714" s="12"/>
      <c r="E714" s="12"/>
      <c r="F714" s="12"/>
      <c r="G714" s="12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</row>
    <row r="715" spans="1:32" ht="13.2" x14ac:dyDescent="0.25">
      <c r="A715" s="12"/>
      <c r="B715" s="12"/>
      <c r="C715" s="12"/>
      <c r="D715" s="12"/>
      <c r="E715" s="12"/>
      <c r="F715" s="12"/>
      <c r="G715" s="12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</row>
    <row r="716" spans="1:32" ht="13.2" x14ac:dyDescent="0.25">
      <c r="A716" s="12"/>
      <c r="B716" s="12"/>
      <c r="C716" s="12"/>
      <c r="D716" s="12"/>
      <c r="E716" s="12"/>
      <c r="F716" s="12"/>
      <c r="G716" s="12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</row>
    <row r="717" spans="1:32" ht="13.2" x14ac:dyDescent="0.25">
      <c r="A717" s="12"/>
      <c r="B717" s="12"/>
      <c r="C717" s="12"/>
      <c r="D717" s="12"/>
      <c r="E717" s="12"/>
      <c r="F717" s="12"/>
      <c r="G717" s="12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</row>
    <row r="718" spans="1:32" ht="13.2" x14ac:dyDescent="0.25">
      <c r="A718" s="12"/>
      <c r="B718" s="12"/>
      <c r="C718" s="12"/>
      <c r="D718" s="12"/>
      <c r="E718" s="12"/>
      <c r="F718" s="12"/>
      <c r="G718" s="12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</row>
    <row r="719" spans="1:32" ht="13.2" x14ac:dyDescent="0.25">
      <c r="A719" s="12"/>
      <c r="B719" s="12"/>
      <c r="C719" s="12"/>
      <c r="D719" s="12"/>
      <c r="E719" s="12"/>
      <c r="F719" s="12"/>
      <c r="G719" s="12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</row>
    <row r="720" spans="1:32" ht="13.2" x14ac:dyDescent="0.25">
      <c r="A720" s="12"/>
      <c r="B720" s="12"/>
      <c r="C720" s="12"/>
      <c r="D720" s="12"/>
      <c r="E720" s="12"/>
      <c r="F720" s="12"/>
      <c r="G720" s="12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</row>
    <row r="721" spans="1:32" ht="13.2" x14ac:dyDescent="0.25">
      <c r="A721" s="12"/>
      <c r="B721" s="12"/>
      <c r="C721" s="12"/>
      <c r="D721" s="12"/>
      <c r="E721" s="12"/>
      <c r="F721" s="12"/>
      <c r="G721" s="12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</row>
    <row r="722" spans="1:32" ht="13.2" x14ac:dyDescent="0.25">
      <c r="A722" s="12"/>
      <c r="B722" s="12"/>
      <c r="C722" s="12"/>
      <c r="D722" s="12"/>
      <c r="E722" s="12"/>
      <c r="F722" s="12"/>
      <c r="G722" s="12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</row>
    <row r="723" spans="1:32" ht="13.2" x14ac:dyDescent="0.25">
      <c r="A723" s="12"/>
      <c r="B723" s="12"/>
      <c r="C723" s="12"/>
      <c r="D723" s="12"/>
      <c r="E723" s="12"/>
      <c r="F723" s="12"/>
      <c r="G723" s="12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</row>
    <row r="724" spans="1:32" ht="13.2" x14ac:dyDescent="0.25">
      <c r="A724" s="12"/>
      <c r="B724" s="12"/>
      <c r="C724" s="12"/>
      <c r="D724" s="12"/>
      <c r="E724" s="12"/>
      <c r="F724" s="12"/>
      <c r="G724" s="12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</row>
    <row r="725" spans="1:32" ht="13.2" x14ac:dyDescent="0.25">
      <c r="A725" s="12"/>
      <c r="B725" s="12"/>
      <c r="C725" s="12"/>
      <c r="D725" s="12"/>
      <c r="E725" s="12"/>
      <c r="F725" s="12"/>
      <c r="G725" s="12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</row>
    <row r="726" spans="1:32" ht="13.2" x14ac:dyDescent="0.25">
      <c r="A726" s="12"/>
      <c r="B726" s="12"/>
      <c r="C726" s="12"/>
      <c r="D726" s="12"/>
      <c r="E726" s="12"/>
      <c r="F726" s="12"/>
      <c r="G726" s="12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</row>
    <row r="727" spans="1:32" ht="13.2" x14ac:dyDescent="0.25">
      <c r="A727" s="12"/>
      <c r="B727" s="12"/>
      <c r="C727" s="12"/>
      <c r="D727" s="12"/>
      <c r="E727" s="12"/>
      <c r="F727" s="12"/>
      <c r="G727" s="12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</row>
    <row r="728" spans="1:32" ht="13.2" x14ac:dyDescent="0.25">
      <c r="A728" s="12"/>
      <c r="B728" s="12"/>
      <c r="C728" s="12"/>
      <c r="D728" s="12"/>
      <c r="E728" s="12"/>
      <c r="F728" s="12"/>
      <c r="G728" s="12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</row>
    <row r="729" spans="1:32" ht="13.2" x14ac:dyDescent="0.25">
      <c r="A729" s="12"/>
      <c r="B729" s="12"/>
      <c r="C729" s="12"/>
      <c r="D729" s="12"/>
      <c r="E729" s="12"/>
      <c r="F729" s="12"/>
      <c r="G729" s="12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</row>
    <row r="730" spans="1:32" ht="13.2" x14ac:dyDescent="0.25">
      <c r="A730" s="12"/>
      <c r="B730" s="12"/>
      <c r="C730" s="12"/>
      <c r="D730" s="12"/>
      <c r="E730" s="12"/>
      <c r="F730" s="12"/>
      <c r="G730" s="12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</row>
    <row r="731" spans="1:32" ht="13.2" x14ac:dyDescent="0.25">
      <c r="A731" s="12"/>
      <c r="B731" s="12"/>
      <c r="C731" s="12"/>
      <c r="D731" s="12"/>
      <c r="E731" s="12"/>
      <c r="F731" s="12"/>
      <c r="G731" s="12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</row>
    <row r="732" spans="1:32" ht="13.2" x14ac:dyDescent="0.25">
      <c r="A732" s="12"/>
      <c r="B732" s="12"/>
      <c r="C732" s="12"/>
      <c r="D732" s="12"/>
      <c r="E732" s="12"/>
      <c r="F732" s="12"/>
      <c r="G732" s="12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</row>
    <row r="733" spans="1:32" ht="13.2" x14ac:dyDescent="0.25">
      <c r="A733" s="12"/>
      <c r="B733" s="12"/>
      <c r="C733" s="12"/>
      <c r="D733" s="12"/>
      <c r="E733" s="12"/>
      <c r="F733" s="12"/>
      <c r="G733" s="12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</row>
    <row r="734" spans="1:32" ht="13.2" x14ac:dyDescent="0.25">
      <c r="A734" s="12"/>
      <c r="B734" s="12"/>
      <c r="C734" s="12"/>
      <c r="D734" s="12"/>
      <c r="E734" s="12"/>
      <c r="F734" s="12"/>
      <c r="G734" s="12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</row>
    <row r="735" spans="1:32" ht="13.2" x14ac:dyDescent="0.25">
      <c r="A735" s="12"/>
      <c r="B735" s="12"/>
      <c r="C735" s="12"/>
      <c r="D735" s="12"/>
      <c r="E735" s="12"/>
      <c r="F735" s="12"/>
      <c r="G735" s="12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</row>
    <row r="736" spans="1:32" ht="13.2" x14ac:dyDescent="0.25">
      <c r="A736" s="12"/>
      <c r="B736" s="12"/>
      <c r="C736" s="12"/>
      <c r="D736" s="12"/>
      <c r="E736" s="12"/>
      <c r="F736" s="12"/>
      <c r="G736" s="12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</row>
    <row r="737" spans="1:32" ht="13.2" x14ac:dyDescent="0.25">
      <c r="A737" s="12"/>
      <c r="B737" s="12"/>
      <c r="C737" s="12"/>
      <c r="D737" s="12"/>
      <c r="E737" s="12"/>
      <c r="F737" s="12"/>
      <c r="G737" s="12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</row>
    <row r="738" spans="1:32" ht="13.2" x14ac:dyDescent="0.25">
      <c r="A738" s="12"/>
      <c r="B738" s="12"/>
      <c r="C738" s="12"/>
      <c r="D738" s="12"/>
      <c r="E738" s="12"/>
      <c r="F738" s="12"/>
      <c r="G738" s="12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</row>
    <row r="739" spans="1:32" ht="13.2" x14ac:dyDescent="0.25">
      <c r="A739" s="12"/>
      <c r="B739" s="12"/>
      <c r="C739" s="12"/>
      <c r="D739" s="12"/>
      <c r="E739" s="12"/>
      <c r="F739" s="12"/>
      <c r="G739" s="12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</row>
    <row r="740" spans="1:32" ht="13.2" x14ac:dyDescent="0.25">
      <c r="A740" s="12"/>
      <c r="B740" s="12"/>
      <c r="C740" s="12"/>
      <c r="D740" s="12"/>
      <c r="E740" s="12"/>
      <c r="F740" s="12"/>
      <c r="G740" s="12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</row>
    <row r="741" spans="1:32" ht="13.2" x14ac:dyDescent="0.25">
      <c r="A741" s="12"/>
      <c r="B741" s="12"/>
      <c r="C741" s="12"/>
      <c r="D741" s="12"/>
      <c r="E741" s="12"/>
      <c r="F741" s="12"/>
      <c r="G741" s="12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</row>
    <row r="742" spans="1:32" ht="13.2" x14ac:dyDescent="0.25">
      <c r="A742" s="12"/>
      <c r="B742" s="12"/>
      <c r="C742" s="12"/>
      <c r="D742" s="12"/>
      <c r="E742" s="12"/>
      <c r="F742" s="12"/>
      <c r="G742" s="12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</row>
    <row r="743" spans="1:32" ht="13.2" x14ac:dyDescent="0.25">
      <c r="A743" s="12"/>
      <c r="B743" s="12"/>
      <c r="C743" s="12"/>
      <c r="D743" s="12"/>
      <c r="E743" s="12"/>
      <c r="F743" s="12"/>
      <c r="G743" s="12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</row>
    <row r="744" spans="1:32" ht="13.2" x14ac:dyDescent="0.25">
      <c r="A744" s="12"/>
      <c r="B744" s="12"/>
      <c r="C744" s="12"/>
      <c r="D744" s="12"/>
      <c r="E744" s="12"/>
      <c r="F744" s="12"/>
      <c r="G744" s="12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</row>
    <row r="745" spans="1:32" ht="13.2" x14ac:dyDescent="0.25">
      <c r="A745" s="12"/>
      <c r="B745" s="12"/>
      <c r="C745" s="12"/>
      <c r="D745" s="12"/>
      <c r="E745" s="12"/>
      <c r="F745" s="12"/>
      <c r="G745" s="12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</row>
    <row r="746" spans="1:32" ht="13.2" x14ac:dyDescent="0.25">
      <c r="A746" s="12"/>
      <c r="B746" s="12"/>
      <c r="C746" s="12"/>
      <c r="D746" s="12"/>
      <c r="E746" s="12"/>
      <c r="F746" s="12"/>
      <c r="G746" s="12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</row>
    <row r="747" spans="1:32" ht="13.2" x14ac:dyDescent="0.25">
      <c r="A747" s="12"/>
      <c r="B747" s="12"/>
      <c r="C747" s="12"/>
      <c r="D747" s="12"/>
      <c r="E747" s="12"/>
      <c r="F747" s="12"/>
      <c r="G747" s="12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</row>
    <row r="748" spans="1:32" ht="13.2" x14ac:dyDescent="0.25">
      <c r="A748" s="12"/>
      <c r="B748" s="12"/>
      <c r="C748" s="12"/>
      <c r="D748" s="12"/>
      <c r="E748" s="12"/>
      <c r="F748" s="12"/>
      <c r="G748" s="12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</row>
    <row r="749" spans="1:32" ht="13.2" x14ac:dyDescent="0.25">
      <c r="A749" s="12"/>
      <c r="B749" s="12"/>
      <c r="C749" s="12"/>
      <c r="D749" s="12"/>
      <c r="E749" s="12"/>
      <c r="F749" s="12"/>
      <c r="G749" s="12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</row>
    <row r="750" spans="1:32" ht="13.2" x14ac:dyDescent="0.25">
      <c r="A750" s="12"/>
      <c r="B750" s="12"/>
      <c r="C750" s="12"/>
      <c r="D750" s="12"/>
      <c r="E750" s="12"/>
      <c r="F750" s="12"/>
      <c r="G750" s="12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</row>
    <row r="751" spans="1:32" ht="13.2" x14ac:dyDescent="0.25">
      <c r="A751" s="12"/>
      <c r="B751" s="12"/>
      <c r="C751" s="12"/>
      <c r="D751" s="12"/>
      <c r="E751" s="12"/>
      <c r="F751" s="12"/>
      <c r="G751" s="12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</row>
    <row r="752" spans="1:32" ht="13.2" x14ac:dyDescent="0.25">
      <c r="A752" s="12"/>
      <c r="B752" s="12"/>
      <c r="C752" s="12"/>
      <c r="D752" s="12"/>
      <c r="E752" s="12"/>
      <c r="F752" s="12"/>
      <c r="G752" s="12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</row>
    <row r="753" spans="1:32" ht="13.2" x14ac:dyDescent="0.25">
      <c r="A753" s="12"/>
      <c r="B753" s="12"/>
      <c r="C753" s="12"/>
      <c r="D753" s="12"/>
      <c r="E753" s="12"/>
      <c r="F753" s="12"/>
      <c r="G753" s="12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</row>
    <row r="754" spans="1:32" ht="13.2" x14ac:dyDescent="0.25">
      <c r="A754" s="12"/>
      <c r="B754" s="12"/>
      <c r="C754" s="12"/>
      <c r="D754" s="12"/>
      <c r="E754" s="12"/>
      <c r="F754" s="12"/>
      <c r="G754" s="12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</row>
    <row r="755" spans="1:32" ht="13.2" x14ac:dyDescent="0.25">
      <c r="A755" s="12"/>
      <c r="B755" s="12"/>
      <c r="C755" s="12"/>
      <c r="D755" s="12"/>
      <c r="E755" s="12"/>
      <c r="F755" s="12"/>
      <c r="G755" s="12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</row>
    <row r="756" spans="1:32" ht="13.2" x14ac:dyDescent="0.25">
      <c r="A756" s="12"/>
      <c r="B756" s="12"/>
      <c r="C756" s="12"/>
      <c r="D756" s="12"/>
      <c r="E756" s="12"/>
      <c r="F756" s="12"/>
      <c r="G756" s="12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</row>
    <row r="757" spans="1:32" ht="13.2" x14ac:dyDescent="0.25">
      <c r="A757" s="12"/>
      <c r="B757" s="12"/>
      <c r="C757" s="12"/>
      <c r="D757" s="12"/>
      <c r="E757" s="12"/>
      <c r="F757" s="12"/>
      <c r="G757" s="12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</row>
    <row r="758" spans="1:32" ht="13.2" x14ac:dyDescent="0.25">
      <c r="A758" s="12"/>
      <c r="B758" s="12"/>
      <c r="C758" s="12"/>
      <c r="D758" s="12"/>
      <c r="E758" s="12"/>
      <c r="F758" s="12"/>
      <c r="G758" s="12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</row>
    <row r="759" spans="1:32" ht="13.2" x14ac:dyDescent="0.25">
      <c r="A759" s="12"/>
      <c r="B759" s="12"/>
      <c r="C759" s="12"/>
      <c r="D759" s="12"/>
      <c r="E759" s="12"/>
      <c r="F759" s="12"/>
      <c r="G759" s="12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</row>
    <row r="760" spans="1:32" ht="13.2" x14ac:dyDescent="0.25">
      <c r="A760" s="12"/>
      <c r="B760" s="12"/>
      <c r="C760" s="12"/>
      <c r="D760" s="12"/>
      <c r="E760" s="12"/>
      <c r="F760" s="12"/>
      <c r="G760" s="12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</row>
    <row r="761" spans="1:32" ht="13.2" x14ac:dyDescent="0.25">
      <c r="A761" s="12"/>
      <c r="B761" s="12"/>
      <c r="C761" s="12"/>
      <c r="D761" s="12"/>
      <c r="E761" s="12"/>
      <c r="F761" s="12"/>
      <c r="G761" s="12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</row>
    <row r="762" spans="1:32" ht="13.2" x14ac:dyDescent="0.25">
      <c r="A762" s="12"/>
      <c r="B762" s="12"/>
      <c r="C762" s="12"/>
      <c r="D762" s="12"/>
      <c r="E762" s="12"/>
      <c r="F762" s="12"/>
      <c r="G762" s="12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</row>
    <row r="763" spans="1:32" ht="13.2" x14ac:dyDescent="0.25">
      <c r="A763" s="12"/>
      <c r="B763" s="12"/>
      <c r="C763" s="12"/>
      <c r="D763" s="12"/>
      <c r="E763" s="12"/>
      <c r="F763" s="12"/>
      <c r="G763" s="12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</row>
    <row r="764" spans="1:32" ht="13.2" x14ac:dyDescent="0.25">
      <c r="A764" s="12"/>
      <c r="B764" s="12"/>
      <c r="C764" s="12"/>
      <c r="D764" s="12"/>
      <c r="E764" s="12"/>
      <c r="F764" s="12"/>
      <c r="G764" s="12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</row>
    <row r="765" spans="1:32" ht="13.2" x14ac:dyDescent="0.25">
      <c r="A765" s="12"/>
      <c r="B765" s="12"/>
      <c r="C765" s="12"/>
      <c r="D765" s="12"/>
      <c r="E765" s="12"/>
      <c r="F765" s="12"/>
      <c r="G765" s="12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</row>
    <row r="766" spans="1:32" ht="13.2" x14ac:dyDescent="0.25">
      <c r="A766" s="12"/>
      <c r="B766" s="12"/>
      <c r="C766" s="12"/>
      <c r="D766" s="12"/>
      <c r="E766" s="12"/>
      <c r="F766" s="12"/>
      <c r="G766" s="12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</row>
    <row r="767" spans="1:32" ht="13.2" x14ac:dyDescent="0.25">
      <c r="A767" s="12"/>
      <c r="B767" s="12"/>
      <c r="C767" s="12"/>
      <c r="D767" s="12"/>
      <c r="E767" s="12"/>
      <c r="F767" s="12"/>
      <c r="G767" s="12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</row>
    <row r="768" spans="1:32" ht="13.2" x14ac:dyDescent="0.25">
      <c r="A768" s="12"/>
      <c r="B768" s="12"/>
      <c r="C768" s="12"/>
      <c r="D768" s="12"/>
      <c r="E768" s="12"/>
      <c r="F768" s="12"/>
      <c r="G768" s="12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</row>
    <row r="769" spans="1:32" ht="13.2" x14ac:dyDescent="0.25">
      <c r="A769" s="12"/>
      <c r="B769" s="12"/>
      <c r="C769" s="12"/>
      <c r="D769" s="12"/>
      <c r="E769" s="12"/>
      <c r="F769" s="12"/>
      <c r="G769" s="12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</row>
    <row r="770" spans="1:32" ht="13.2" x14ac:dyDescent="0.25">
      <c r="A770" s="12"/>
      <c r="B770" s="12"/>
      <c r="C770" s="12"/>
      <c r="D770" s="12"/>
      <c r="E770" s="12"/>
      <c r="F770" s="12"/>
      <c r="G770" s="12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</row>
    <row r="771" spans="1:32" ht="13.2" x14ac:dyDescent="0.25">
      <c r="A771" s="12"/>
      <c r="B771" s="12"/>
      <c r="C771" s="12"/>
      <c r="D771" s="12"/>
      <c r="E771" s="12"/>
      <c r="F771" s="12"/>
      <c r="G771" s="12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</row>
    <row r="772" spans="1:32" ht="13.2" x14ac:dyDescent="0.25">
      <c r="A772" s="12"/>
      <c r="B772" s="12"/>
      <c r="C772" s="12"/>
      <c r="D772" s="12"/>
      <c r="E772" s="12"/>
      <c r="F772" s="12"/>
      <c r="G772" s="12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</row>
    <row r="773" spans="1:32" ht="13.2" x14ac:dyDescent="0.25">
      <c r="A773" s="12"/>
      <c r="B773" s="12"/>
      <c r="C773" s="12"/>
      <c r="D773" s="12"/>
      <c r="E773" s="12"/>
      <c r="F773" s="12"/>
      <c r="G773" s="12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</row>
    <row r="774" spans="1:32" ht="13.2" x14ac:dyDescent="0.25">
      <c r="A774" s="12"/>
      <c r="B774" s="12"/>
      <c r="C774" s="12"/>
      <c r="D774" s="12"/>
      <c r="E774" s="12"/>
      <c r="F774" s="12"/>
      <c r="G774" s="12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</row>
    <row r="775" spans="1:32" ht="13.2" x14ac:dyDescent="0.25">
      <c r="A775" s="12"/>
      <c r="B775" s="12"/>
      <c r="C775" s="12"/>
      <c r="D775" s="12"/>
      <c r="E775" s="12"/>
      <c r="F775" s="12"/>
      <c r="G775" s="12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</row>
    <row r="776" spans="1:32" ht="13.2" x14ac:dyDescent="0.25">
      <c r="A776" s="12"/>
      <c r="B776" s="12"/>
      <c r="C776" s="12"/>
      <c r="D776" s="12"/>
      <c r="E776" s="12"/>
      <c r="F776" s="12"/>
      <c r="G776" s="12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</row>
    <row r="777" spans="1:32" ht="13.2" x14ac:dyDescent="0.25">
      <c r="A777" s="12"/>
      <c r="B777" s="12"/>
      <c r="C777" s="12"/>
      <c r="D777" s="12"/>
      <c r="E777" s="12"/>
      <c r="F777" s="12"/>
      <c r="G777" s="12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</row>
    <row r="778" spans="1:32" ht="13.2" x14ac:dyDescent="0.25">
      <c r="A778" s="12"/>
      <c r="B778" s="12"/>
      <c r="C778" s="12"/>
      <c r="D778" s="12"/>
      <c r="E778" s="12"/>
      <c r="F778" s="12"/>
      <c r="G778" s="12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</row>
    <row r="779" spans="1:32" ht="13.2" x14ac:dyDescent="0.25">
      <c r="A779" s="12"/>
      <c r="B779" s="12"/>
      <c r="C779" s="12"/>
      <c r="D779" s="12"/>
      <c r="E779" s="12"/>
      <c r="F779" s="12"/>
      <c r="G779" s="12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</row>
    <row r="780" spans="1:32" ht="13.2" x14ac:dyDescent="0.25">
      <c r="A780" s="12"/>
      <c r="B780" s="12"/>
      <c r="C780" s="12"/>
      <c r="D780" s="12"/>
      <c r="E780" s="12"/>
      <c r="F780" s="12"/>
      <c r="G780" s="12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</row>
    <row r="781" spans="1:32" ht="13.2" x14ac:dyDescent="0.25">
      <c r="A781" s="12"/>
      <c r="B781" s="12"/>
      <c r="C781" s="12"/>
      <c r="D781" s="12"/>
      <c r="E781" s="12"/>
      <c r="F781" s="12"/>
      <c r="G781" s="12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</row>
    <row r="782" spans="1:32" ht="13.2" x14ac:dyDescent="0.25">
      <c r="A782" s="12"/>
      <c r="B782" s="12"/>
      <c r="C782" s="12"/>
      <c r="D782" s="12"/>
      <c r="E782" s="12"/>
      <c r="F782" s="12"/>
      <c r="G782" s="12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</row>
    <row r="783" spans="1:32" ht="13.2" x14ac:dyDescent="0.25">
      <c r="A783" s="12"/>
      <c r="B783" s="12"/>
      <c r="C783" s="12"/>
      <c r="D783" s="12"/>
      <c r="E783" s="12"/>
      <c r="F783" s="12"/>
      <c r="G783" s="12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</row>
    <row r="784" spans="1:32" ht="13.2" x14ac:dyDescent="0.25">
      <c r="A784" s="12"/>
      <c r="B784" s="12"/>
      <c r="C784" s="12"/>
      <c r="D784" s="12"/>
      <c r="E784" s="12"/>
      <c r="F784" s="12"/>
      <c r="G784" s="12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</row>
    <row r="785" spans="1:32" ht="13.2" x14ac:dyDescent="0.25">
      <c r="A785" s="12"/>
      <c r="B785" s="12"/>
      <c r="C785" s="12"/>
      <c r="D785" s="12"/>
      <c r="E785" s="12"/>
      <c r="F785" s="12"/>
      <c r="G785" s="12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</row>
    <row r="786" spans="1:32" ht="13.2" x14ac:dyDescent="0.25">
      <c r="A786" s="12"/>
      <c r="B786" s="12"/>
      <c r="C786" s="12"/>
      <c r="D786" s="12"/>
      <c r="E786" s="12"/>
      <c r="F786" s="12"/>
      <c r="G786" s="12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</row>
    <row r="787" spans="1:32" ht="13.2" x14ac:dyDescent="0.25">
      <c r="A787" s="12"/>
      <c r="B787" s="12"/>
      <c r="C787" s="12"/>
      <c r="D787" s="12"/>
      <c r="E787" s="12"/>
      <c r="F787" s="12"/>
      <c r="G787" s="12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</row>
    <row r="788" spans="1:32" ht="13.2" x14ac:dyDescent="0.25">
      <c r="A788" s="12"/>
      <c r="B788" s="12"/>
      <c r="C788" s="12"/>
      <c r="D788" s="12"/>
      <c r="E788" s="12"/>
      <c r="F788" s="12"/>
      <c r="G788" s="12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</row>
    <row r="789" spans="1:32" ht="13.2" x14ac:dyDescent="0.25">
      <c r="A789" s="12"/>
      <c r="B789" s="12"/>
      <c r="C789" s="12"/>
      <c r="D789" s="12"/>
      <c r="E789" s="12"/>
      <c r="F789" s="12"/>
      <c r="G789" s="12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</row>
    <row r="790" spans="1:32" ht="13.2" x14ac:dyDescent="0.25">
      <c r="A790" s="12"/>
      <c r="B790" s="12"/>
      <c r="C790" s="12"/>
      <c r="D790" s="12"/>
      <c r="E790" s="12"/>
      <c r="F790" s="12"/>
      <c r="G790" s="12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</row>
    <row r="791" spans="1:32" ht="13.2" x14ac:dyDescent="0.25">
      <c r="A791" s="12"/>
      <c r="B791" s="12"/>
      <c r="C791" s="12"/>
      <c r="D791" s="12"/>
      <c r="E791" s="12"/>
      <c r="F791" s="12"/>
      <c r="G791" s="12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</row>
    <row r="792" spans="1:32" ht="13.2" x14ac:dyDescent="0.25">
      <c r="A792" s="12"/>
      <c r="B792" s="12"/>
      <c r="C792" s="12"/>
      <c r="D792" s="12"/>
      <c r="E792" s="12"/>
      <c r="F792" s="12"/>
      <c r="G792" s="12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</row>
    <row r="793" spans="1:32" ht="13.2" x14ac:dyDescent="0.25">
      <c r="A793" s="12"/>
      <c r="B793" s="12"/>
      <c r="C793" s="12"/>
      <c r="D793" s="12"/>
      <c r="E793" s="12"/>
      <c r="F793" s="12"/>
      <c r="G793" s="12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</row>
    <row r="794" spans="1:32" ht="13.2" x14ac:dyDescent="0.25">
      <c r="A794" s="12"/>
      <c r="B794" s="12"/>
      <c r="C794" s="12"/>
      <c r="D794" s="12"/>
      <c r="E794" s="12"/>
      <c r="F794" s="12"/>
      <c r="G794" s="12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</row>
    <row r="795" spans="1:32" ht="13.2" x14ac:dyDescent="0.25">
      <c r="A795" s="12"/>
      <c r="B795" s="12"/>
      <c r="C795" s="12"/>
      <c r="D795" s="12"/>
      <c r="E795" s="12"/>
      <c r="F795" s="12"/>
      <c r="G795" s="12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</row>
    <row r="796" spans="1:32" ht="13.2" x14ac:dyDescent="0.25">
      <c r="A796" s="12"/>
      <c r="B796" s="12"/>
      <c r="C796" s="12"/>
      <c r="D796" s="12"/>
      <c r="E796" s="12"/>
      <c r="F796" s="12"/>
      <c r="G796" s="12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</row>
    <row r="797" spans="1:32" ht="13.2" x14ac:dyDescent="0.25">
      <c r="A797" s="12"/>
      <c r="B797" s="12"/>
      <c r="C797" s="12"/>
      <c r="D797" s="12"/>
      <c r="E797" s="12"/>
      <c r="F797" s="12"/>
      <c r="G797" s="12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</row>
    <row r="798" spans="1:32" ht="13.2" x14ac:dyDescent="0.25">
      <c r="A798" s="12"/>
      <c r="B798" s="12"/>
      <c r="C798" s="12"/>
      <c r="D798" s="12"/>
      <c r="E798" s="12"/>
      <c r="F798" s="12"/>
      <c r="G798" s="12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</row>
    <row r="799" spans="1:32" ht="13.2" x14ac:dyDescent="0.25">
      <c r="A799" s="12"/>
      <c r="B799" s="12"/>
      <c r="C799" s="12"/>
      <c r="D799" s="12"/>
      <c r="E799" s="12"/>
      <c r="F799" s="12"/>
      <c r="G799" s="12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</row>
    <row r="800" spans="1:32" ht="13.2" x14ac:dyDescent="0.25">
      <c r="A800" s="12"/>
      <c r="B800" s="12"/>
      <c r="C800" s="12"/>
      <c r="D800" s="12"/>
      <c r="E800" s="12"/>
      <c r="F800" s="12"/>
      <c r="G800" s="12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</row>
    <row r="801" spans="1:32" ht="13.2" x14ac:dyDescent="0.25">
      <c r="A801" s="12"/>
      <c r="B801" s="12"/>
      <c r="C801" s="12"/>
      <c r="D801" s="12"/>
      <c r="E801" s="12"/>
      <c r="F801" s="12"/>
      <c r="G801" s="12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</row>
    <row r="802" spans="1:32" ht="13.2" x14ac:dyDescent="0.25">
      <c r="A802" s="12"/>
      <c r="B802" s="12"/>
      <c r="C802" s="12"/>
      <c r="D802" s="12"/>
      <c r="E802" s="12"/>
      <c r="F802" s="12"/>
      <c r="G802" s="12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</row>
    <row r="803" spans="1:32" ht="13.2" x14ac:dyDescent="0.25">
      <c r="A803" s="12"/>
      <c r="B803" s="12"/>
      <c r="C803" s="12"/>
      <c r="D803" s="12"/>
      <c r="E803" s="12"/>
      <c r="F803" s="12"/>
      <c r="G803" s="12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</row>
    <row r="804" spans="1:32" ht="13.2" x14ac:dyDescent="0.25">
      <c r="A804" s="12"/>
      <c r="B804" s="12"/>
      <c r="C804" s="12"/>
      <c r="D804" s="12"/>
      <c r="E804" s="12"/>
      <c r="F804" s="12"/>
      <c r="G804" s="12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</row>
    <row r="805" spans="1:32" ht="13.2" x14ac:dyDescent="0.25">
      <c r="A805" s="12"/>
      <c r="B805" s="12"/>
      <c r="C805" s="12"/>
      <c r="D805" s="12"/>
      <c r="E805" s="12"/>
      <c r="F805" s="12"/>
      <c r="G805" s="12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</row>
    <row r="806" spans="1:32" ht="13.2" x14ac:dyDescent="0.25">
      <c r="A806" s="12"/>
      <c r="B806" s="12"/>
      <c r="C806" s="12"/>
      <c r="D806" s="12"/>
      <c r="E806" s="12"/>
      <c r="F806" s="12"/>
      <c r="G806" s="12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</row>
    <row r="807" spans="1:32" ht="13.2" x14ac:dyDescent="0.25">
      <c r="A807" s="12"/>
      <c r="B807" s="12"/>
      <c r="C807" s="12"/>
      <c r="D807" s="12"/>
      <c r="E807" s="12"/>
      <c r="F807" s="12"/>
      <c r="G807" s="12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</row>
    <row r="808" spans="1:32" ht="13.2" x14ac:dyDescent="0.25">
      <c r="A808" s="12"/>
      <c r="B808" s="12"/>
      <c r="C808" s="12"/>
      <c r="D808" s="12"/>
      <c r="E808" s="12"/>
      <c r="F808" s="12"/>
      <c r="G808" s="12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</row>
    <row r="809" spans="1:32" ht="13.2" x14ac:dyDescent="0.25">
      <c r="A809" s="12"/>
      <c r="B809" s="12"/>
      <c r="C809" s="12"/>
      <c r="D809" s="12"/>
      <c r="E809" s="12"/>
      <c r="F809" s="12"/>
      <c r="G809" s="12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</row>
    <row r="810" spans="1:32" ht="13.2" x14ac:dyDescent="0.25">
      <c r="A810" s="12"/>
      <c r="B810" s="12"/>
      <c r="C810" s="12"/>
      <c r="D810" s="12"/>
      <c r="E810" s="12"/>
      <c r="F810" s="12"/>
      <c r="G810" s="12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</row>
    <row r="811" spans="1:32" ht="13.2" x14ac:dyDescent="0.25">
      <c r="A811" s="12"/>
      <c r="B811" s="12"/>
      <c r="C811" s="12"/>
      <c r="D811" s="12"/>
      <c r="E811" s="12"/>
      <c r="F811" s="12"/>
      <c r="G811" s="12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</row>
    <row r="812" spans="1:32" ht="13.2" x14ac:dyDescent="0.25">
      <c r="A812" s="12"/>
      <c r="B812" s="12"/>
      <c r="C812" s="12"/>
      <c r="D812" s="12"/>
      <c r="E812" s="12"/>
      <c r="F812" s="12"/>
      <c r="G812" s="12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</row>
    <row r="813" spans="1:32" ht="13.2" x14ac:dyDescent="0.25">
      <c r="A813" s="12"/>
      <c r="B813" s="12"/>
      <c r="C813" s="12"/>
      <c r="D813" s="12"/>
      <c r="E813" s="12"/>
      <c r="F813" s="12"/>
      <c r="G813" s="12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</row>
    <row r="814" spans="1:32" ht="13.2" x14ac:dyDescent="0.25">
      <c r="A814" s="12"/>
      <c r="B814" s="12"/>
      <c r="C814" s="12"/>
      <c r="D814" s="12"/>
      <c r="E814" s="12"/>
      <c r="F814" s="12"/>
      <c r="G814" s="12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</row>
    <row r="815" spans="1:32" ht="13.2" x14ac:dyDescent="0.25">
      <c r="A815" s="12"/>
      <c r="B815" s="12"/>
      <c r="C815" s="12"/>
      <c r="D815" s="12"/>
      <c r="E815" s="12"/>
      <c r="F815" s="12"/>
      <c r="G815" s="12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</row>
    <row r="816" spans="1:32" ht="13.2" x14ac:dyDescent="0.25">
      <c r="A816" s="12"/>
      <c r="B816" s="12"/>
      <c r="C816" s="12"/>
      <c r="D816" s="12"/>
      <c r="E816" s="12"/>
      <c r="F816" s="12"/>
      <c r="G816" s="12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</row>
    <row r="817" spans="1:32" ht="13.2" x14ac:dyDescent="0.25">
      <c r="A817" s="12"/>
      <c r="B817" s="12"/>
      <c r="C817" s="12"/>
      <c r="D817" s="12"/>
      <c r="E817" s="12"/>
      <c r="F817" s="12"/>
      <c r="G817" s="12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</row>
    <row r="818" spans="1:32" ht="13.2" x14ac:dyDescent="0.25">
      <c r="A818" s="12"/>
      <c r="B818" s="12"/>
      <c r="C818" s="12"/>
      <c r="D818" s="12"/>
      <c r="E818" s="12"/>
      <c r="F818" s="12"/>
      <c r="G818" s="12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</row>
    <row r="819" spans="1:32" ht="13.2" x14ac:dyDescent="0.25">
      <c r="A819" s="12"/>
      <c r="B819" s="12"/>
      <c r="C819" s="12"/>
      <c r="D819" s="12"/>
      <c r="E819" s="12"/>
      <c r="F819" s="12"/>
      <c r="G819" s="12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</row>
    <row r="820" spans="1:32" ht="13.2" x14ac:dyDescent="0.25">
      <c r="A820" s="12"/>
      <c r="B820" s="12"/>
      <c r="C820" s="12"/>
      <c r="D820" s="12"/>
      <c r="E820" s="12"/>
      <c r="F820" s="12"/>
      <c r="G820" s="12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</row>
    <row r="821" spans="1:32" ht="13.2" x14ac:dyDescent="0.25">
      <c r="A821" s="12"/>
      <c r="B821" s="12"/>
      <c r="C821" s="12"/>
      <c r="D821" s="12"/>
      <c r="E821" s="12"/>
      <c r="F821" s="12"/>
      <c r="G821" s="12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</row>
    <row r="822" spans="1:32" ht="13.2" x14ac:dyDescent="0.25">
      <c r="A822" s="12"/>
      <c r="B822" s="12"/>
      <c r="C822" s="12"/>
      <c r="D822" s="12"/>
      <c r="E822" s="12"/>
      <c r="F822" s="12"/>
      <c r="G822" s="12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</row>
    <row r="823" spans="1:32" ht="13.2" x14ac:dyDescent="0.25">
      <c r="A823" s="12"/>
      <c r="B823" s="12"/>
      <c r="C823" s="12"/>
      <c r="D823" s="12"/>
      <c r="E823" s="12"/>
      <c r="F823" s="12"/>
      <c r="G823" s="12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</row>
    <row r="824" spans="1:32" ht="13.2" x14ac:dyDescent="0.25">
      <c r="A824" s="12"/>
      <c r="B824" s="12"/>
      <c r="C824" s="12"/>
      <c r="D824" s="12"/>
      <c r="E824" s="12"/>
      <c r="F824" s="12"/>
      <c r="G824" s="12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</row>
    <row r="825" spans="1:32" ht="13.2" x14ac:dyDescent="0.25">
      <c r="A825" s="12"/>
      <c r="B825" s="12"/>
      <c r="C825" s="12"/>
      <c r="D825" s="12"/>
      <c r="E825" s="12"/>
      <c r="F825" s="12"/>
      <c r="G825" s="12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</row>
    <row r="826" spans="1:32" ht="13.2" x14ac:dyDescent="0.25">
      <c r="A826" s="12"/>
      <c r="B826" s="12"/>
      <c r="C826" s="12"/>
      <c r="D826" s="12"/>
      <c r="E826" s="12"/>
      <c r="F826" s="12"/>
      <c r="G826" s="12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</row>
    <row r="827" spans="1:32" ht="13.2" x14ac:dyDescent="0.25">
      <c r="A827" s="12"/>
      <c r="B827" s="12"/>
      <c r="C827" s="12"/>
      <c r="D827" s="12"/>
      <c r="E827" s="12"/>
      <c r="F827" s="12"/>
      <c r="G827" s="12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</row>
    <row r="828" spans="1:32" ht="13.2" x14ac:dyDescent="0.25">
      <c r="A828" s="12"/>
      <c r="B828" s="12"/>
      <c r="C828" s="12"/>
      <c r="D828" s="12"/>
      <c r="E828" s="12"/>
      <c r="F828" s="12"/>
      <c r="G828" s="12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</row>
    <row r="829" spans="1:32" ht="13.2" x14ac:dyDescent="0.25">
      <c r="A829" s="12"/>
      <c r="B829" s="12"/>
      <c r="C829" s="12"/>
      <c r="D829" s="12"/>
      <c r="E829" s="12"/>
      <c r="F829" s="12"/>
      <c r="G829" s="12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</row>
    <row r="830" spans="1:32" ht="13.2" x14ac:dyDescent="0.25">
      <c r="A830" s="12"/>
      <c r="B830" s="12"/>
      <c r="C830" s="12"/>
      <c r="D830" s="12"/>
      <c r="E830" s="12"/>
      <c r="F830" s="12"/>
      <c r="G830" s="12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</row>
    <row r="831" spans="1:32" ht="13.2" x14ac:dyDescent="0.25">
      <c r="A831" s="12"/>
      <c r="B831" s="12"/>
      <c r="C831" s="12"/>
      <c r="D831" s="12"/>
      <c r="E831" s="12"/>
      <c r="F831" s="12"/>
      <c r="G831" s="12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</row>
    <row r="832" spans="1:32" ht="13.2" x14ac:dyDescent="0.25">
      <c r="A832" s="12"/>
      <c r="B832" s="12"/>
      <c r="C832" s="12"/>
      <c r="D832" s="12"/>
      <c r="E832" s="12"/>
      <c r="F832" s="12"/>
      <c r="G832" s="12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</row>
    <row r="833" spans="1:32" ht="13.2" x14ac:dyDescent="0.25">
      <c r="A833" s="12"/>
      <c r="B833" s="12"/>
      <c r="C833" s="12"/>
      <c r="D833" s="12"/>
      <c r="E833" s="12"/>
      <c r="F833" s="12"/>
      <c r="G833" s="12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</row>
    <row r="834" spans="1:32" ht="13.2" x14ac:dyDescent="0.25">
      <c r="A834" s="12"/>
      <c r="B834" s="12"/>
      <c r="C834" s="12"/>
      <c r="D834" s="12"/>
      <c r="E834" s="12"/>
      <c r="F834" s="12"/>
      <c r="G834" s="12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</row>
    <row r="835" spans="1:32" ht="13.2" x14ac:dyDescent="0.25">
      <c r="A835" s="12"/>
      <c r="B835" s="12"/>
      <c r="C835" s="12"/>
      <c r="D835" s="12"/>
      <c r="E835" s="12"/>
      <c r="F835" s="12"/>
      <c r="G835" s="12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</row>
    <row r="836" spans="1:32" ht="13.2" x14ac:dyDescent="0.25">
      <c r="A836" s="12"/>
      <c r="B836" s="12"/>
      <c r="C836" s="12"/>
      <c r="D836" s="12"/>
      <c r="E836" s="12"/>
      <c r="F836" s="12"/>
      <c r="G836" s="12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</row>
    <row r="837" spans="1:32" ht="13.2" x14ac:dyDescent="0.25">
      <c r="A837" s="12"/>
      <c r="B837" s="12"/>
      <c r="C837" s="12"/>
      <c r="D837" s="12"/>
      <c r="E837" s="12"/>
      <c r="F837" s="12"/>
      <c r="G837" s="12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</row>
    <row r="838" spans="1:32" ht="13.2" x14ac:dyDescent="0.25">
      <c r="A838" s="12"/>
      <c r="B838" s="12"/>
      <c r="C838" s="12"/>
      <c r="D838" s="12"/>
      <c r="E838" s="12"/>
      <c r="F838" s="12"/>
      <c r="G838" s="12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</row>
    <row r="839" spans="1:32" ht="13.2" x14ac:dyDescent="0.25">
      <c r="A839" s="12"/>
      <c r="B839" s="12"/>
      <c r="C839" s="12"/>
      <c r="D839" s="12"/>
      <c r="E839" s="12"/>
      <c r="F839" s="12"/>
      <c r="G839" s="12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</row>
    <row r="840" spans="1:32" ht="13.2" x14ac:dyDescent="0.25">
      <c r="A840" s="12"/>
      <c r="B840" s="12"/>
      <c r="C840" s="12"/>
      <c r="D840" s="12"/>
      <c r="E840" s="12"/>
      <c r="F840" s="12"/>
      <c r="G840" s="12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</row>
    <row r="841" spans="1:32" ht="13.2" x14ac:dyDescent="0.25">
      <c r="A841" s="12"/>
      <c r="B841" s="12"/>
      <c r="C841" s="12"/>
      <c r="D841" s="12"/>
      <c r="E841" s="12"/>
      <c r="F841" s="12"/>
      <c r="G841" s="12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</row>
    <row r="842" spans="1:32" ht="13.2" x14ac:dyDescent="0.25">
      <c r="A842" s="12"/>
      <c r="B842" s="12"/>
      <c r="C842" s="12"/>
      <c r="D842" s="12"/>
      <c r="E842" s="12"/>
      <c r="F842" s="12"/>
      <c r="G842" s="12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</row>
    <row r="843" spans="1:32" ht="13.2" x14ac:dyDescent="0.25">
      <c r="A843" s="12"/>
      <c r="B843" s="12"/>
      <c r="C843" s="12"/>
      <c r="D843" s="12"/>
      <c r="E843" s="12"/>
      <c r="F843" s="12"/>
      <c r="G843" s="12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</row>
    <row r="844" spans="1:32" ht="13.2" x14ac:dyDescent="0.25">
      <c r="A844" s="12"/>
      <c r="B844" s="12"/>
      <c r="C844" s="12"/>
      <c r="D844" s="12"/>
      <c r="E844" s="12"/>
      <c r="F844" s="12"/>
      <c r="G844" s="12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</row>
    <row r="845" spans="1:32" ht="13.2" x14ac:dyDescent="0.25">
      <c r="A845" s="12"/>
      <c r="B845" s="12"/>
      <c r="C845" s="12"/>
      <c r="D845" s="12"/>
      <c r="E845" s="12"/>
      <c r="F845" s="12"/>
      <c r="G845" s="12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</row>
    <row r="846" spans="1:32" ht="13.2" x14ac:dyDescent="0.25">
      <c r="A846" s="12"/>
      <c r="B846" s="12"/>
      <c r="C846" s="12"/>
      <c r="D846" s="12"/>
      <c r="E846" s="12"/>
      <c r="F846" s="12"/>
      <c r="G846" s="12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</row>
    <row r="847" spans="1:32" ht="13.2" x14ac:dyDescent="0.25">
      <c r="A847" s="12"/>
      <c r="B847" s="12"/>
      <c r="C847" s="12"/>
      <c r="D847" s="12"/>
      <c r="E847" s="12"/>
      <c r="F847" s="12"/>
      <c r="G847" s="12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</row>
    <row r="848" spans="1:32" ht="13.2" x14ac:dyDescent="0.25">
      <c r="A848" s="12"/>
      <c r="B848" s="12"/>
      <c r="C848" s="12"/>
      <c r="D848" s="12"/>
      <c r="E848" s="12"/>
      <c r="F848" s="12"/>
      <c r="G848" s="12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</row>
    <row r="849" spans="1:32" ht="13.2" x14ac:dyDescent="0.25">
      <c r="A849" s="12"/>
      <c r="B849" s="12"/>
      <c r="C849" s="12"/>
      <c r="D849" s="12"/>
      <c r="E849" s="12"/>
      <c r="F849" s="12"/>
      <c r="G849" s="12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</row>
    <row r="850" spans="1:32" ht="13.2" x14ac:dyDescent="0.25">
      <c r="A850" s="12"/>
      <c r="B850" s="12"/>
      <c r="C850" s="12"/>
      <c r="D850" s="12"/>
      <c r="E850" s="12"/>
      <c r="F850" s="12"/>
      <c r="G850" s="12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</row>
    <row r="851" spans="1:32" ht="13.2" x14ac:dyDescent="0.25">
      <c r="A851" s="12"/>
      <c r="B851" s="12"/>
      <c r="C851" s="12"/>
      <c r="D851" s="12"/>
      <c r="E851" s="12"/>
      <c r="F851" s="12"/>
      <c r="G851" s="12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</row>
    <row r="852" spans="1:32" ht="13.2" x14ac:dyDescent="0.25">
      <c r="A852" s="12"/>
      <c r="B852" s="12"/>
      <c r="C852" s="12"/>
      <c r="D852" s="12"/>
      <c r="E852" s="12"/>
      <c r="F852" s="12"/>
      <c r="G852" s="12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</row>
    <row r="853" spans="1:32" ht="13.2" x14ac:dyDescent="0.25">
      <c r="A853" s="12"/>
      <c r="B853" s="12"/>
      <c r="C853" s="12"/>
      <c r="D853" s="12"/>
      <c r="E853" s="12"/>
      <c r="F853" s="12"/>
      <c r="G853" s="12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</row>
    <row r="854" spans="1:32" ht="13.2" x14ac:dyDescent="0.25">
      <c r="A854" s="12"/>
      <c r="B854" s="12"/>
      <c r="C854" s="12"/>
      <c r="D854" s="12"/>
      <c r="E854" s="12"/>
      <c r="F854" s="12"/>
      <c r="G854" s="12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</row>
    <row r="855" spans="1:32" ht="13.2" x14ac:dyDescent="0.25">
      <c r="A855" s="12"/>
      <c r="B855" s="12"/>
      <c r="C855" s="12"/>
      <c r="D855" s="12"/>
      <c r="E855" s="12"/>
      <c r="F855" s="12"/>
      <c r="G855" s="12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</row>
    <row r="856" spans="1:32" ht="13.2" x14ac:dyDescent="0.25">
      <c r="A856" s="12"/>
      <c r="B856" s="12"/>
      <c r="C856" s="12"/>
      <c r="D856" s="12"/>
      <c r="E856" s="12"/>
      <c r="F856" s="12"/>
      <c r="G856" s="12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</row>
    <row r="857" spans="1:32" ht="13.2" x14ac:dyDescent="0.25">
      <c r="A857" s="12"/>
      <c r="B857" s="12"/>
      <c r="C857" s="12"/>
      <c r="D857" s="12"/>
      <c r="E857" s="12"/>
      <c r="F857" s="12"/>
      <c r="G857" s="12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</row>
    <row r="858" spans="1:32" ht="13.2" x14ac:dyDescent="0.25">
      <c r="A858" s="12"/>
      <c r="B858" s="12"/>
      <c r="C858" s="12"/>
      <c r="D858" s="12"/>
      <c r="E858" s="12"/>
      <c r="F858" s="12"/>
      <c r="G858" s="12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</row>
    <row r="859" spans="1:32" ht="13.2" x14ac:dyDescent="0.25">
      <c r="A859" s="12"/>
      <c r="B859" s="12"/>
      <c r="C859" s="12"/>
      <c r="D859" s="12"/>
      <c r="E859" s="12"/>
      <c r="F859" s="12"/>
      <c r="G859" s="12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</row>
    <row r="860" spans="1:32" ht="13.2" x14ac:dyDescent="0.25">
      <c r="A860" s="12"/>
      <c r="B860" s="12"/>
      <c r="C860" s="12"/>
      <c r="D860" s="12"/>
      <c r="E860" s="12"/>
      <c r="F860" s="12"/>
      <c r="G860" s="12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</row>
    <row r="861" spans="1:32" ht="13.2" x14ac:dyDescent="0.25">
      <c r="A861" s="12"/>
      <c r="B861" s="12"/>
      <c r="C861" s="12"/>
      <c r="D861" s="12"/>
      <c r="E861" s="12"/>
      <c r="F861" s="12"/>
      <c r="G861" s="12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</row>
    <row r="862" spans="1:32" ht="13.2" x14ac:dyDescent="0.25">
      <c r="A862" s="12"/>
      <c r="B862" s="12"/>
      <c r="C862" s="12"/>
      <c r="D862" s="12"/>
      <c r="E862" s="12"/>
      <c r="F862" s="12"/>
      <c r="G862" s="12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</row>
    <row r="863" spans="1:32" ht="13.2" x14ac:dyDescent="0.25">
      <c r="A863" s="12"/>
      <c r="B863" s="12"/>
      <c r="C863" s="12"/>
      <c r="D863" s="12"/>
      <c r="E863" s="12"/>
      <c r="F863" s="12"/>
      <c r="G863" s="12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</row>
    <row r="864" spans="1:32" ht="13.2" x14ac:dyDescent="0.25">
      <c r="A864" s="12"/>
      <c r="B864" s="12"/>
      <c r="C864" s="12"/>
      <c r="D864" s="12"/>
      <c r="E864" s="12"/>
      <c r="F864" s="12"/>
      <c r="G864" s="12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</row>
    <row r="865" spans="1:32" ht="13.2" x14ac:dyDescent="0.25">
      <c r="A865" s="12"/>
      <c r="B865" s="12"/>
      <c r="C865" s="12"/>
      <c r="D865" s="12"/>
      <c r="E865" s="12"/>
      <c r="F865" s="12"/>
      <c r="G865" s="12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</row>
    <row r="866" spans="1:32" ht="13.2" x14ac:dyDescent="0.25">
      <c r="A866" s="12"/>
      <c r="B866" s="12"/>
      <c r="C866" s="12"/>
      <c r="D866" s="12"/>
      <c r="E866" s="12"/>
      <c r="F866" s="12"/>
      <c r="G866" s="12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</row>
    <row r="867" spans="1:32" ht="13.2" x14ac:dyDescent="0.25">
      <c r="A867" s="12"/>
      <c r="B867" s="12"/>
      <c r="C867" s="12"/>
      <c r="D867" s="12"/>
      <c r="E867" s="12"/>
      <c r="F867" s="12"/>
      <c r="G867" s="12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</row>
    <row r="868" spans="1:32" ht="13.2" x14ac:dyDescent="0.25">
      <c r="A868" s="12"/>
      <c r="B868" s="12"/>
      <c r="C868" s="12"/>
      <c r="D868" s="12"/>
      <c r="E868" s="12"/>
      <c r="F868" s="12"/>
      <c r="G868" s="12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</row>
    <row r="869" spans="1:32" ht="13.2" x14ac:dyDescent="0.25">
      <c r="A869" s="12"/>
      <c r="B869" s="12"/>
      <c r="C869" s="12"/>
      <c r="D869" s="12"/>
      <c r="E869" s="12"/>
      <c r="F869" s="12"/>
      <c r="G869" s="12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</row>
    <row r="870" spans="1:32" ht="13.2" x14ac:dyDescent="0.25">
      <c r="A870" s="12"/>
      <c r="B870" s="12"/>
      <c r="C870" s="12"/>
      <c r="D870" s="12"/>
      <c r="E870" s="12"/>
      <c r="F870" s="12"/>
      <c r="G870" s="12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</row>
    <row r="871" spans="1:32" ht="13.2" x14ac:dyDescent="0.25">
      <c r="A871" s="12"/>
      <c r="B871" s="12"/>
      <c r="C871" s="12"/>
      <c r="D871" s="12"/>
      <c r="E871" s="12"/>
      <c r="F871" s="12"/>
      <c r="G871" s="12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</row>
    <row r="872" spans="1:32" ht="13.2" x14ac:dyDescent="0.25">
      <c r="A872" s="12"/>
      <c r="B872" s="12"/>
      <c r="C872" s="12"/>
      <c r="D872" s="12"/>
      <c r="E872" s="12"/>
      <c r="F872" s="12"/>
      <c r="G872" s="12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</row>
    <row r="873" spans="1:32" ht="13.2" x14ac:dyDescent="0.25">
      <c r="A873" s="12"/>
      <c r="B873" s="12"/>
      <c r="C873" s="12"/>
      <c r="D873" s="12"/>
      <c r="E873" s="12"/>
      <c r="F873" s="12"/>
      <c r="G873" s="12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</row>
    <row r="874" spans="1:32" ht="13.2" x14ac:dyDescent="0.25">
      <c r="A874" s="12"/>
      <c r="B874" s="12"/>
      <c r="C874" s="12"/>
      <c r="D874" s="12"/>
      <c r="E874" s="12"/>
      <c r="F874" s="12"/>
      <c r="G874" s="12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</row>
    <row r="875" spans="1:32" ht="13.2" x14ac:dyDescent="0.25">
      <c r="A875" s="12"/>
      <c r="B875" s="12"/>
      <c r="C875" s="12"/>
      <c r="D875" s="12"/>
      <c r="E875" s="12"/>
      <c r="F875" s="12"/>
      <c r="G875" s="12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</row>
    <row r="876" spans="1:32" ht="13.2" x14ac:dyDescent="0.25">
      <c r="A876" s="12"/>
      <c r="B876" s="12"/>
      <c r="C876" s="12"/>
      <c r="D876" s="12"/>
      <c r="E876" s="12"/>
      <c r="F876" s="12"/>
      <c r="G876" s="12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</row>
    <row r="877" spans="1:32" ht="13.2" x14ac:dyDescent="0.25">
      <c r="A877" s="12"/>
      <c r="B877" s="12"/>
      <c r="C877" s="12"/>
      <c r="D877" s="12"/>
      <c r="E877" s="12"/>
      <c r="F877" s="12"/>
      <c r="G877" s="12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</row>
    <row r="878" spans="1:32" ht="13.2" x14ac:dyDescent="0.25">
      <c r="A878" s="12"/>
      <c r="B878" s="12"/>
      <c r="C878" s="12"/>
      <c r="D878" s="12"/>
      <c r="E878" s="12"/>
      <c r="F878" s="12"/>
      <c r="G878" s="12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</row>
    <row r="879" spans="1:32" ht="13.2" x14ac:dyDescent="0.25">
      <c r="A879" s="12"/>
      <c r="B879" s="12"/>
      <c r="C879" s="12"/>
      <c r="D879" s="12"/>
      <c r="E879" s="12"/>
      <c r="F879" s="12"/>
      <c r="G879" s="12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</row>
    <row r="880" spans="1:32" ht="13.2" x14ac:dyDescent="0.25">
      <c r="A880" s="12"/>
      <c r="B880" s="12"/>
      <c r="C880" s="12"/>
      <c r="D880" s="12"/>
      <c r="E880" s="12"/>
      <c r="F880" s="12"/>
      <c r="G880" s="12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</row>
    <row r="881" spans="1:32" ht="13.2" x14ac:dyDescent="0.25">
      <c r="A881" s="12"/>
      <c r="B881" s="12"/>
      <c r="C881" s="12"/>
      <c r="D881" s="12"/>
      <c r="E881" s="12"/>
      <c r="F881" s="12"/>
      <c r="G881" s="12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</row>
    <row r="882" spans="1:32" ht="13.2" x14ac:dyDescent="0.25">
      <c r="A882" s="12"/>
      <c r="B882" s="12"/>
      <c r="C882" s="12"/>
      <c r="D882" s="12"/>
      <c r="E882" s="12"/>
      <c r="F882" s="12"/>
      <c r="G882" s="12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</row>
    <row r="883" spans="1:32" ht="13.2" x14ac:dyDescent="0.25">
      <c r="A883" s="12"/>
      <c r="B883" s="12"/>
      <c r="C883" s="12"/>
      <c r="D883" s="12"/>
      <c r="E883" s="12"/>
      <c r="F883" s="12"/>
      <c r="G883" s="12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</row>
    <row r="884" spans="1:32" ht="13.2" x14ac:dyDescent="0.25">
      <c r="A884" s="12"/>
      <c r="B884" s="12"/>
      <c r="C884" s="12"/>
      <c r="D884" s="12"/>
      <c r="E884" s="12"/>
      <c r="F884" s="12"/>
      <c r="G884" s="12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</row>
    <row r="885" spans="1:32" ht="13.2" x14ac:dyDescent="0.25">
      <c r="A885" s="12"/>
      <c r="B885" s="12"/>
      <c r="C885" s="12"/>
      <c r="D885" s="12"/>
      <c r="E885" s="12"/>
      <c r="F885" s="12"/>
      <c r="G885" s="12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</row>
    <row r="886" spans="1:32" ht="13.2" x14ac:dyDescent="0.25">
      <c r="A886" s="12"/>
      <c r="B886" s="12"/>
      <c r="C886" s="12"/>
      <c r="D886" s="12"/>
      <c r="E886" s="12"/>
      <c r="F886" s="12"/>
      <c r="G886" s="12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</row>
    <row r="887" spans="1:32" ht="13.2" x14ac:dyDescent="0.25">
      <c r="A887" s="12"/>
      <c r="B887" s="12"/>
      <c r="C887" s="12"/>
      <c r="D887" s="12"/>
      <c r="E887" s="12"/>
      <c r="F887" s="12"/>
      <c r="G887" s="12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</row>
    <row r="888" spans="1:32" ht="13.2" x14ac:dyDescent="0.25">
      <c r="A888" s="12"/>
      <c r="B888" s="12"/>
      <c r="C888" s="12"/>
      <c r="D888" s="12"/>
      <c r="E888" s="12"/>
      <c r="F888" s="12"/>
      <c r="G888" s="12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</row>
    <row r="889" spans="1:32" ht="13.2" x14ac:dyDescent="0.25">
      <c r="A889" s="12"/>
      <c r="B889" s="12"/>
      <c r="C889" s="12"/>
      <c r="D889" s="12"/>
      <c r="E889" s="12"/>
      <c r="F889" s="12"/>
      <c r="G889" s="12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</row>
    <row r="890" spans="1:32" ht="13.2" x14ac:dyDescent="0.25">
      <c r="A890" s="12"/>
      <c r="B890" s="12"/>
      <c r="C890" s="12"/>
      <c r="D890" s="12"/>
      <c r="E890" s="12"/>
      <c r="F890" s="12"/>
      <c r="G890" s="12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</row>
    <row r="891" spans="1:32" ht="13.2" x14ac:dyDescent="0.25">
      <c r="A891" s="12"/>
      <c r="B891" s="12"/>
      <c r="C891" s="12"/>
      <c r="D891" s="12"/>
      <c r="E891" s="12"/>
      <c r="F891" s="12"/>
      <c r="G891" s="12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</row>
    <row r="892" spans="1:32" ht="13.2" x14ac:dyDescent="0.25">
      <c r="A892" s="12"/>
      <c r="B892" s="12"/>
      <c r="C892" s="12"/>
      <c r="D892" s="12"/>
      <c r="E892" s="12"/>
      <c r="F892" s="12"/>
      <c r="G892" s="12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</row>
    <row r="893" spans="1:32" ht="13.2" x14ac:dyDescent="0.25">
      <c r="A893" s="12"/>
      <c r="B893" s="12"/>
      <c r="C893" s="12"/>
      <c r="D893" s="12"/>
      <c r="E893" s="12"/>
      <c r="F893" s="12"/>
      <c r="G893" s="12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</row>
    <row r="894" spans="1:32" ht="13.2" x14ac:dyDescent="0.25">
      <c r="A894" s="12"/>
      <c r="B894" s="12"/>
      <c r="C894" s="12"/>
      <c r="D894" s="12"/>
      <c r="E894" s="12"/>
      <c r="F894" s="12"/>
      <c r="G894" s="12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</row>
    <row r="895" spans="1:32" ht="13.2" x14ac:dyDescent="0.25">
      <c r="A895" s="12"/>
      <c r="B895" s="12"/>
      <c r="C895" s="12"/>
      <c r="D895" s="12"/>
      <c r="E895" s="12"/>
      <c r="F895" s="12"/>
      <c r="G895" s="12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</row>
    <row r="896" spans="1:32" ht="13.2" x14ac:dyDescent="0.25">
      <c r="A896" s="12"/>
      <c r="B896" s="12"/>
      <c r="C896" s="12"/>
      <c r="D896" s="12"/>
      <c r="E896" s="12"/>
      <c r="F896" s="12"/>
      <c r="G896" s="12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</row>
    <row r="897" spans="1:32" ht="13.2" x14ac:dyDescent="0.25">
      <c r="A897" s="12"/>
      <c r="B897" s="12"/>
      <c r="C897" s="12"/>
      <c r="D897" s="12"/>
      <c r="E897" s="12"/>
      <c r="F897" s="12"/>
      <c r="G897" s="12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</row>
    <row r="898" spans="1:32" ht="13.2" x14ac:dyDescent="0.25">
      <c r="A898" s="12"/>
      <c r="B898" s="12"/>
      <c r="C898" s="12"/>
      <c r="D898" s="12"/>
      <c r="E898" s="12"/>
      <c r="F898" s="12"/>
      <c r="G898" s="12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</row>
    <row r="899" spans="1:32" ht="13.2" x14ac:dyDescent="0.25">
      <c r="A899" s="12"/>
      <c r="B899" s="12"/>
      <c r="C899" s="12"/>
      <c r="D899" s="12"/>
      <c r="E899" s="12"/>
      <c r="F899" s="12"/>
      <c r="G899" s="12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</row>
    <row r="900" spans="1:32" ht="13.2" x14ac:dyDescent="0.25">
      <c r="A900" s="12"/>
      <c r="B900" s="12"/>
      <c r="C900" s="12"/>
      <c r="D900" s="12"/>
      <c r="E900" s="12"/>
      <c r="F900" s="12"/>
      <c r="G900" s="12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</row>
    <row r="901" spans="1:32" ht="13.2" x14ac:dyDescent="0.25">
      <c r="A901" s="12"/>
      <c r="B901" s="12"/>
      <c r="C901" s="12"/>
      <c r="D901" s="12"/>
      <c r="E901" s="12"/>
      <c r="F901" s="12"/>
      <c r="G901" s="12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</row>
    <row r="902" spans="1:32" ht="13.2" x14ac:dyDescent="0.25">
      <c r="A902" s="12"/>
      <c r="B902" s="12"/>
      <c r="C902" s="12"/>
      <c r="D902" s="12"/>
      <c r="E902" s="12"/>
      <c r="F902" s="12"/>
      <c r="G902" s="12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</row>
    <row r="903" spans="1:32" ht="13.2" x14ac:dyDescent="0.25">
      <c r="A903" s="12"/>
      <c r="B903" s="12"/>
      <c r="C903" s="12"/>
      <c r="D903" s="12"/>
      <c r="E903" s="12"/>
      <c r="F903" s="12"/>
      <c r="G903" s="12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</row>
    <row r="904" spans="1:32" ht="13.2" x14ac:dyDescent="0.25">
      <c r="A904" s="12"/>
      <c r="B904" s="12"/>
      <c r="C904" s="12"/>
      <c r="D904" s="12"/>
      <c r="E904" s="12"/>
      <c r="F904" s="12"/>
      <c r="G904" s="12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</row>
    <row r="905" spans="1:32" ht="13.2" x14ac:dyDescent="0.25">
      <c r="A905" s="12"/>
      <c r="B905" s="12"/>
      <c r="C905" s="12"/>
      <c r="D905" s="12"/>
      <c r="E905" s="12"/>
      <c r="F905" s="12"/>
      <c r="G905" s="12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</row>
    <row r="906" spans="1:32" ht="13.2" x14ac:dyDescent="0.25">
      <c r="A906" s="12"/>
      <c r="B906" s="12"/>
      <c r="C906" s="12"/>
      <c r="D906" s="12"/>
      <c r="E906" s="12"/>
      <c r="F906" s="12"/>
      <c r="G906" s="12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</row>
    <row r="907" spans="1:32" ht="13.2" x14ac:dyDescent="0.25">
      <c r="A907" s="12"/>
      <c r="B907" s="12"/>
      <c r="C907" s="12"/>
      <c r="D907" s="12"/>
      <c r="E907" s="12"/>
      <c r="F907" s="12"/>
      <c r="G907" s="12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</row>
    <row r="908" spans="1:32" ht="13.2" x14ac:dyDescent="0.25">
      <c r="A908" s="12"/>
      <c r="B908" s="12"/>
      <c r="C908" s="12"/>
      <c r="D908" s="12"/>
      <c r="E908" s="12"/>
      <c r="F908" s="12"/>
      <c r="G908" s="12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</row>
    <row r="909" spans="1:32" ht="13.2" x14ac:dyDescent="0.25">
      <c r="A909" s="12"/>
      <c r="B909" s="12"/>
      <c r="C909" s="12"/>
      <c r="D909" s="12"/>
      <c r="E909" s="12"/>
      <c r="F909" s="12"/>
      <c r="G909" s="12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</row>
    <row r="910" spans="1:32" ht="13.2" x14ac:dyDescent="0.25">
      <c r="A910" s="12"/>
      <c r="B910" s="12"/>
      <c r="C910" s="12"/>
      <c r="D910" s="12"/>
      <c r="E910" s="12"/>
      <c r="F910" s="12"/>
      <c r="G910" s="12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</row>
    <row r="911" spans="1:32" ht="13.2" x14ac:dyDescent="0.25">
      <c r="A911" s="12"/>
      <c r="B911" s="12"/>
      <c r="C911" s="12"/>
      <c r="D911" s="12"/>
      <c r="E911" s="12"/>
      <c r="F911" s="12"/>
      <c r="G911" s="12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</row>
    <row r="912" spans="1:32" ht="13.2" x14ac:dyDescent="0.25">
      <c r="A912" s="12"/>
      <c r="B912" s="12"/>
      <c r="C912" s="12"/>
      <c r="D912" s="12"/>
      <c r="E912" s="12"/>
      <c r="F912" s="12"/>
      <c r="G912" s="12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</row>
    <row r="913" spans="1:32" ht="13.2" x14ac:dyDescent="0.25">
      <c r="A913" s="12"/>
      <c r="B913" s="12"/>
      <c r="C913" s="12"/>
      <c r="D913" s="12"/>
      <c r="E913" s="12"/>
      <c r="F913" s="12"/>
      <c r="G913" s="12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</row>
    <row r="914" spans="1:32" ht="13.2" x14ac:dyDescent="0.25">
      <c r="A914" s="12"/>
      <c r="B914" s="12"/>
      <c r="C914" s="12"/>
      <c r="D914" s="12"/>
      <c r="E914" s="12"/>
      <c r="F914" s="12"/>
      <c r="G914" s="12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</row>
    <row r="915" spans="1:32" ht="13.2" x14ac:dyDescent="0.25">
      <c r="A915" s="12"/>
      <c r="B915" s="12"/>
      <c r="C915" s="12"/>
      <c r="D915" s="12"/>
      <c r="E915" s="12"/>
      <c r="F915" s="12"/>
      <c r="G915" s="12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</row>
    <row r="916" spans="1:32" ht="13.2" x14ac:dyDescent="0.25">
      <c r="A916" s="12"/>
      <c r="B916" s="12"/>
      <c r="C916" s="12"/>
      <c r="D916" s="12"/>
      <c r="E916" s="12"/>
      <c r="F916" s="12"/>
      <c r="G916" s="12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</row>
    <row r="917" spans="1:32" ht="13.2" x14ac:dyDescent="0.25">
      <c r="A917" s="12"/>
      <c r="B917" s="12"/>
      <c r="C917" s="12"/>
      <c r="D917" s="12"/>
      <c r="E917" s="12"/>
      <c r="F917" s="12"/>
      <c r="G917" s="12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</row>
    <row r="918" spans="1:32" ht="13.2" x14ac:dyDescent="0.25">
      <c r="A918" s="12"/>
      <c r="B918" s="12"/>
      <c r="C918" s="12"/>
      <c r="D918" s="12"/>
      <c r="E918" s="12"/>
      <c r="F918" s="12"/>
      <c r="G918" s="12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</row>
    <row r="919" spans="1:32" ht="13.2" x14ac:dyDescent="0.25">
      <c r="A919" s="12"/>
      <c r="B919" s="12"/>
      <c r="C919" s="12"/>
      <c r="D919" s="12"/>
      <c r="E919" s="12"/>
      <c r="F919" s="12"/>
      <c r="G919" s="12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</row>
    <row r="920" spans="1:32" ht="13.2" x14ac:dyDescent="0.25">
      <c r="A920" s="12"/>
      <c r="B920" s="12"/>
      <c r="C920" s="12"/>
      <c r="D920" s="12"/>
      <c r="E920" s="12"/>
      <c r="F920" s="12"/>
      <c r="G920" s="12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</row>
    <row r="921" spans="1:32" ht="13.2" x14ac:dyDescent="0.25">
      <c r="A921" s="12"/>
      <c r="B921" s="12"/>
      <c r="C921" s="12"/>
      <c r="D921" s="12"/>
      <c r="E921" s="12"/>
      <c r="F921" s="12"/>
      <c r="G921" s="12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</row>
    <row r="922" spans="1:32" ht="13.2" x14ac:dyDescent="0.25">
      <c r="A922" s="12"/>
      <c r="B922" s="12"/>
      <c r="C922" s="12"/>
      <c r="D922" s="12"/>
      <c r="E922" s="12"/>
      <c r="F922" s="12"/>
      <c r="G922" s="12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</row>
    <row r="923" spans="1:32" ht="13.2" x14ac:dyDescent="0.25">
      <c r="A923" s="12"/>
      <c r="B923" s="12"/>
      <c r="C923" s="12"/>
      <c r="D923" s="12"/>
      <c r="E923" s="12"/>
      <c r="F923" s="12"/>
      <c r="G923" s="12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</row>
    <row r="924" spans="1:32" ht="13.2" x14ac:dyDescent="0.25">
      <c r="A924" s="12"/>
      <c r="B924" s="12"/>
      <c r="C924" s="12"/>
      <c r="D924" s="12"/>
      <c r="E924" s="12"/>
      <c r="F924" s="12"/>
      <c r="G924" s="12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</row>
    <row r="925" spans="1:32" ht="13.2" x14ac:dyDescent="0.25">
      <c r="A925" s="12"/>
      <c r="B925" s="12"/>
      <c r="C925" s="12"/>
      <c r="D925" s="12"/>
      <c r="E925" s="12"/>
      <c r="F925" s="12"/>
      <c r="G925" s="12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</row>
    <row r="926" spans="1:32" ht="13.2" x14ac:dyDescent="0.25">
      <c r="A926" s="12"/>
      <c r="B926" s="12"/>
      <c r="C926" s="12"/>
      <c r="D926" s="12"/>
      <c r="E926" s="12"/>
      <c r="F926" s="12"/>
      <c r="G926" s="12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</row>
    <row r="927" spans="1:32" ht="13.2" x14ac:dyDescent="0.25">
      <c r="A927" s="12"/>
      <c r="B927" s="12"/>
      <c r="C927" s="12"/>
      <c r="D927" s="12"/>
      <c r="E927" s="12"/>
      <c r="F927" s="12"/>
      <c r="G927" s="12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</row>
    <row r="928" spans="1:32" ht="13.2" x14ac:dyDescent="0.25">
      <c r="A928" s="12"/>
      <c r="B928" s="12"/>
      <c r="C928" s="12"/>
      <c r="D928" s="12"/>
      <c r="E928" s="12"/>
      <c r="F928" s="12"/>
      <c r="G928" s="12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</row>
    <row r="929" spans="1:32" ht="13.2" x14ac:dyDescent="0.25">
      <c r="A929" s="12"/>
      <c r="B929" s="12"/>
      <c r="C929" s="12"/>
      <c r="D929" s="12"/>
      <c r="E929" s="12"/>
      <c r="F929" s="12"/>
      <c r="G929" s="12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</row>
    <row r="930" spans="1:32" ht="13.2" x14ac:dyDescent="0.25">
      <c r="A930" s="12"/>
      <c r="B930" s="12"/>
      <c r="C930" s="12"/>
      <c r="D930" s="12"/>
      <c r="E930" s="12"/>
      <c r="F930" s="12"/>
      <c r="G930" s="12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</row>
    <row r="931" spans="1:32" ht="13.2" x14ac:dyDescent="0.25">
      <c r="A931" s="12"/>
      <c r="B931" s="12"/>
      <c r="C931" s="12"/>
      <c r="D931" s="12"/>
      <c r="E931" s="12"/>
      <c r="F931" s="12"/>
      <c r="G931" s="12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</row>
    <row r="932" spans="1:32" ht="13.2" x14ac:dyDescent="0.25">
      <c r="A932" s="12"/>
      <c r="B932" s="12"/>
      <c r="C932" s="12"/>
      <c r="D932" s="12"/>
      <c r="E932" s="12"/>
      <c r="F932" s="12"/>
      <c r="G932" s="12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</row>
    <row r="933" spans="1:32" ht="13.2" x14ac:dyDescent="0.25">
      <c r="A933" s="12"/>
      <c r="B933" s="12"/>
      <c r="C933" s="12"/>
      <c r="D933" s="12"/>
      <c r="E933" s="12"/>
      <c r="F933" s="12"/>
      <c r="G933" s="12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</row>
    <row r="934" spans="1:32" ht="13.2" x14ac:dyDescent="0.25">
      <c r="A934" s="12"/>
      <c r="B934" s="12"/>
      <c r="C934" s="12"/>
      <c r="D934" s="12"/>
      <c r="E934" s="12"/>
      <c r="F934" s="12"/>
      <c r="G934" s="12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</row>
    <row r="935" spans="1:32" ht="13.2" x14ac:dyDescent="0.25">
      <c r="A935" s="12"/>
      <c r="B935" s="12"/>
      <c r="C935" s="12"/>
      <c r="D935" s="12"/>
      <c r="E935" s="12"/>
      <c r="F935" s="12"/>
      <c r="G935" s="12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</row>
    <row r="936" spans="1:32" ht="13.2" x14ac:dyDescent="0.25">
      <c r="A936" s="12"/>
      <c r="B936" s="12"/>
      <c r="C936" s="12"/>
      <c r="D936" s="12"/>
      <c r="E936" s="12"/>
      <c r="F936" s="12"/>
      <c r="G936" s="12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</row>
    <row r="937" spans="1:32" ht="13.2" x14ac:dyDescent="0.25">
      <c r="A937" s="12"/>
      <c r="B937" s="12"/>
      <c r="C937" s="12"/>
      <c r="D937" s="12"/>
      <c r="E937" s="12"/>
      <c r="F937" s="12"/>
      <c r="G937" s="12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</row>
    <row r="938" spans="1:32" ht="13.2" x14ac:dyDescent="0.25">
      <c r="A938" s="12"/>
      <c r="B938" s="12"/>
      <c r="C938" s="12"/>
      <c r="D938" s="12"/>
      <c r="E938" s="12"/>
      <c r="F938" s="12"/>
      <c r="G938" s="12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</row>
    <row r="939" spans="1:32" ht="13.2" x14ac:dyDescent="0.25">
      <c r="A939" s="12"/>
      <c r="B939" s="12"/>
      <c r="C939" s="12"/>
      <c r="D939" s="12"/>
      <c r="E939" s="12"/>
      <c r="F939" s="12"/>
      <c r="G939" s="12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</row>
    <row r="940" spans="1:32" ht="13.2" x14ac:dyDescent="0.25">
      <c r="A940" s="12"/>
      <c r="B940" s="12"/>
      <c r="C940" s="12"/>
      <c r="D940" s="12"/>
      <c r="E940" s="12"/>
      <c r="F940" s="12"/>
      <c r="G940" s="12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</row>
    <row r="941" spans="1:32" ht="13.2" x14ac:dyDescent="0.25">
      <c r="A941" s="12"/>
      <c r="B941" s="12"/>
      <c r="C941" s="12"/>
      <c r="D941" s="12"/>
      <c r="E941" s="12"/>
      <c r="F941" s="12"/>
      <c r="G941" s="12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</row>
    <row r="942" spans="1:32" ht="13.2" x14ac:dyDescent="0.25">
      <c r="A942" s="12"/>
      <c r="B942" s="12"/>
      <c r="C942" s="12"/>
      <c r="D942" s="12"/>
      <c r="E942" s="12"/>
      <c r="F942" s="12"/>
      <c r="G942" s="12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</row>
    <row r="943" spans="1:32" ht="13.2" x14ac:dyDescent="0.25">
      <c r="A943" s="12"/>
      <c r="B943" s="12"/>
      <c r="C943" s="12"/>
      <c r="D943" s="12"/>
      <c r="E943" s="12"/>
      <c r="F943" s="12"/>
      <c r="G943" s="12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</row>
    <row r="944" spans="1:32" ht="13.2" x14ac:dyDescent="0.25">
      <c r="A944" s="12"/>
      <c r="B944" s="12"/>
      <c r="C944" s="12"/>
      <c r="D944" s="12"/>
      <c r="E944" s="12"/>
      <c r="F944" s="12"/>
      <c r="G944" s="12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</row>
    <row r="945" spans="1:32" ht="13.2" x14ac:dyDescent="0.25">
      <c r="A945" s="12"/>
      <c r="B945" s="12"/>
      <c r="C945" s="12"/>
      <c r="D945" s="12"/>
      <c r="E945" s="12"/>
      <c r="F945" s="12"/>
      <c r="G945" s="12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</row>
    <row r="946" spans="1:32" ht="13.2" x14ac:dyDescent="0.25">
      <c r="A946" s="12"/>
      <c r="B946" s="12"/>
      <c r="C946" s="12"/>
      <c r="D946" s="12"/>
      <c r="E946" s="12"/>
      <c r="F946" s="12"/>
      <c r="G946" s="12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</row>
    <row r="947" spans="1:32" ht="13.2" x14ac:dyDescent="0.25">
      <c r="A947" s="12"/>
      <c r="B947" s="12"/>
      <c r="C947" s="12"/>
      <c r="D947" s="12"/>
      <c r="E947" s="12"/>
      <c r="F947" s="12"/>
      <c r="G947" s="12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</row>
    <row r="948" spans="1:32" ht="13.2" x14ac:dyDescent="0.25">
      <c r="A948" s="12"/>
      <c r="B948" s="12"/>
      <c r="C948" s="12"/>
      <c r="D948" s="12"/>
      <c r="E948" s="12"/>
      <c r="F948" s="12"/>
      <c r="G948" s="12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</row>
    <row r="949" spans="1:32" ht="13.2" x14ac:dyDescent="0.25">
      <c r="A949" s="12"/>
      <c r="B949" s="12"/>
      <c r="C949" s="12"/>
      <c r="D949" s="12"/>
      <c r="E949" s="12"/>
      <c r="F949" s="12"/>
      <c r="G949" s="12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</row>
    <row r="950" spans="1:32" ht="13.2" x14ac:dyDescent="0.25">
      <c r="A950" s="12"/>
      <c r="B950" s="12"/>
      <c r="C950" s="12"/>
      <c r="D950" s="12"/>
      <c r="E950" s="12"/>
      <c r="F950" s="12"/>
      <c r="G950" s="12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</row>
    <row r="951" spans="1:32" ht="13.2" x14ac:dyDescent="0.25">
      <c r="A951" s="12"/>
      <c r="B951" s="12"/>
      <c r="C951" s="12"/>
      <c r="D951" s="12"/>
      <c r="E951" s="12"/>
      <c r="F951" s="12"/>
      <c r="G951" s="12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</row>
    <row r="952" spans="1:32" ht="13.2" x14ac:dyDescent="0.25">
      <c r="A952" s="12"/>
      <c r="B952" s="12"/>
      <c r="C952" s="12"/>
      <c r="D952" s="12"/>
      <c r="E952" s="12"/>
      <c r="F952" s="12"/>
      <c r="G952" s="12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</row>
    <row r="953" spans="1:32" ht="13.2" x14ac:dyDescent="0.25">
      <c r="A953" s="12"/>
      <c r="B953" s="12"/>
      <c r="C953" s="12"/>
      <c r="D953" s="12"/>
      <c r="E953" s="12"/>
      <c r="F953" s="12"/>
      <c r="G953" s="12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</row>
    <row r="954" spans="1:32" ht="13.2" x14ac:dyDescent="0.25">
      <c r="A954" s="12"/>
      <c r="B954" s="12"/>
      <c r="C954" s="12"/>
      <c r="D954" s="12"/>
      <c r="E954" s="12"/>
      <c r="F954" s="12"/>
      <c r="G954" s="12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</row>
    <row r="955" spans="1:32" ht="13.2" x14ac:dyDescent="0.25">
      <c r="A955" s="12"/>
      <c r="B955" s="12"/>
      <c r="C955" s="12"/>
      <c r="D955" s="12"/>
      <c r="E955" s="12"/>
      <c r="F955" s="12"/>
      <c r="G955" s="12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</row>
    <row r="956" spans="1:32" ht="13.2" x14ac:dyDescent="0.25">
      <c r="A956" s="12"/>
      <c r="B956" s="12"/>
      <c r="C956" s="12"/>
      <c r="D956" s="12"/>
      <c r="E956" s="12"/>
      <c r="F956" s="12"/>
      <c r="G956" s="12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</row>
    <row r="957" spans="1:32" ht="13.2" x14ac:dyDescent="0.25">
      <c r="A957" s="12"/>
      <c r="B957" s="12"/>
      <c r="C957" s="12"/>
      <c r="D957" s="12"/>
      <c r="E957" s="12"/>
      <c r="F957" s="12"/>
      <c r="G957" s="12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</row>
    <row r="958" spans="1:32" ht="13.2" x14ac:dyDescent="0.25">
      <c r="A958" s="12"/>
      <c r="B958" s="12"/>
      <c r="C958" s="12"/>
      <c r="D958" s="12"/>
      <c r="E958" s="12"/>
      <c r="F958" s="12"/>
      <c r="G958" s="12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</row>
    <row r="959" spans="1:32" ht="13.2" x14ac:dyDescent="0.25">
      <c r="A959" s="12"/>
      <c r="B959" s="12"/>
      <c r="C959" s="12"/>
      <c r="D959" s="12"/>
      <c r="E959" s="12"/>
      <c r="F959" s="12"/>
      <c r="G959" s="12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</row>
    <row r="960" spans="1:32" ht="13.2" x14ac:dyDescent="0.25">
      <c r="A960" s="12"/>
      <c r="B960" s="12"/>
      <c r="C960" s="12"/>
      <c r="D960" s="12"/>
      <c r="E960" s="12"/>
      <c r="F960" s="12"/>
      <c r="G960" s="12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</row>
    <row r="961" spans="1:32" ht="13.2" x14ac:dyDescent="0.25">
      <c r="A961" s="12"/>
      <c r="B961" s="12"/>
      <c r="C961" s="12"/>
      <c r="D961" s="12"/>
      <c r="E961" s="12"/>
      <c r="F961" s="12"/>
      <c r="G961" s="12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</row>
    <row r="962" spans="1:32" ht="13.2" x14ac:dyDescent="0.25">
      <c r="A962" s="12"/>
      <c r="B962" s="12"/>
      <c r="C962" s="12"/>
      <c r="D962" s="12"/>
      <c r="E962" s="12"/>
      <c r="F962" s="12"/>
      <c r="G962" s="12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</row>
    <row r="963" spans="1:32" ht="13.2" x14ac:dyDescent="0.25">
      <c r="A963" s="12"/>
      <c r="B963" s="12"/>
      <c r="C963" s="12"/>
      <c r="D963" s="12"/>
      <c r="E963" s="12"/>
      <c r="F963" s="12"/>
      <c r="G963" s="12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</row>
    <row r="964" spans="1:32" ht="13.2" x14ac:dyDescent="0.25">
      <c r="A964" s="12"/>
      <c r="B964" s="12"/>
      <c r="C964" s="12"/>
      <c r="D964" s="12"/>
      <c r="E964" s="12"/>
      <c r="F964" s="12"/>
      <c r="G964" s="12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</row>
    <row r="965" spans="1:32" ht="13.2" x14ac:dyDescent="0.25">
      <c r="A965" s="12"/>
      <c r="B965" s="12"/>
      <c r="C965" s="12"/>
      <c r="D965" s="12"/>
      <c r="E965" s="12"/>
      <c r="F965" s="12"/>
      <c r="G965" s="12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</row>
    <row r="966" spans="1:32" ht="13.2" x14ac:dyDescent="0.25">
      <c r="A966" s="12"/>
      <c r="B966" s="12"/>
      <c r="C966" s="12"/>
      <c r="D966" s="12"/>
      <c r="E966" s="12"/>
      <c r="F966" s="12"/>
      <c r="G966" s="12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</row>
    <row r="967" spans="1:32" ht="13.2" x14ac:dyDescent="0.25">
      <c r="A967" s="12"/>
      <c r="B967" s="12"/>
      <c r="C967" s="12"/>
      <c r="D967" s="12"/>
      <c r="E967" s="12"/>
      <c r="F967" s="12"/>
      <c r="G967" s="12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</row>
    <row r="968" spans="1:32" ht="13.2" x14ac:dyDescent="0.25">
      <c r="A968" s="12"/>
      <c r="B968" s="12"/>
      <c r="C968" s="12"/>
      <c r="D968" s="12"/>
      <c r="E968" s="12"/>
      <c r="F968" s="12"/>
      <c r="G968" s="12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</row>
    <row r="969" spans="1:32" ht="13.2" x14ac:dyDescent="0.25">
      <c r="A969" s="12"/>
      <c r="B969" s="12"/>
      <c r="C969" s="12"/>
      <c r="D969" s="12"/>
      <c r="E969" s="12"/>
      <c r="F969" s="12"/>
      <c r="G969" s="12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</row>
    <row r="970" spans="1:32" ht="13.2" x14ac:dyDescent="0.25">
      <c r="A970" s="12"/>
      <c r="B970" s="12"/>
      <c r="C970" s="12"/>
      <c r="D970" s="12"/>
      <c r="E970" s="12"/>
      <c r="F970" s="12"/>
      <c r="G970" s="12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</row>
    <row r="971" spans="1:32" ht="13.2" x14ac:dyDescent="0.25">
      <c r="A971" s="12"/>
      <c r="B971" s="12"/>
      <c r="C971" s="12"/>
      <c r="D971" s="12"/>
      <c r="E971" s="12"/>
      <c r="F971" s="12"/>
      <c r="G971" s="12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</row>
    <row r="972" spans="1:32" ht="13.2" x14ac:dyDescent="0.25">
      <c r="A972" s="12"/>
      <c r="B972" s="12"/>
      <c r="C972" s="12"/>
      <c r="D972" s="12"/>
      <c r="E972" s="12"/>
      <c r="F972" s="12"/>
      <c r="G972" s="12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</row>
    <row r="973" spans="1:32" ht="13.2" x14ac:dyDescent="0.25">
      <c r="A973" s="12"/>
      <c r="B973" s="12"/>
      <c r="C973" s="12"/>
      <c r="D973" s="12"/>
      <c r="E973" s="12"/>
      <c r="F973" s="12"/>
      <c r="G973" s="12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</row>
    <row r="974" spans="1:32" ht="13.2" x14ac:dyDescent="0.25">
      <c r="A974" s="12"/>
      <c r="B974" s="12"/>
      <c r="C974" s="12"/>
      <c r="D974" s="12"/>
      <c r="E974" s="12"/>
      <c r="F974" s="12"/>
      <c r="G974" s="12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</row>
    <row r="975" spans="1:32" ht="13.2" x14ac:dyDescent="0.25">
      <c r="A975" s="12"/>
      <c r="B975" s="12"/>
      <c r="C975" s="12"/>
      <c r="D975" s="12"/>
      <c r="E975" s="12"/>
      <c r="F975" s="12"/>
      <c r="G975" s="12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</row>
    <row r="976" spans="1:32" ht="13.2" x14ac:dyDescent="0.25">
      <c r="A976" s="12"/>
      <c r="B976" s="12"/>
      <c r="C976" s="12"/>
      <c r="D976" s="12"/>
      <c r="E976" s="12"/>
      <c r="F976" s="12"/>
      <c r="G976" s="12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</row>
    <row r="977" spans="1:32" ht="13.2" x14ac:dyDescent="0.25">
      <c r="A977" s="12"/>
      <c r="B977" s="12"/>
      <c r="C977" s="12"/>
      <c r="D977" s="12"/>
      <c r="E977" s="12"/>
      <c r="F977" s="12"/>
      <c r="G977" s="12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</row>
    <row r="978" spans="1:32" ht="13.2" x14ac:dyDescent="0.25">
      <c r="A978" s="12"/>
      <c r="B978" s="12"/>
      <c r="C978" s="12"/>
      <c r="D978" s="12"/>
      <c r="E978" s="12"/>
      <c r="F978" s="12"/>
      <c r="G978" s="12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</row>
    <row r="979" spans="1:32" ht="13.2" x14ac:dyDescent="0.25">
      <c r="A979" s="12"/>
      <c r="B979" s="12"/>
      <c r="C979" s="12"/>
      <c r="D979" s="12"/>
      <c r="E979" s="12"/>
      <c r="F979" s="12"/>
      <c r="G979" s="12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</row>
    <row r="980" spans="1:32" ht="13.2" x14ac:dyDescent="0.25">
      <c r="A980" s="12"/>
      <c r="B980" s="12"/>
      <c r="C980" s="12"/>
      <c r="D980" s="12"/>
      <c r="E980" s="12"/>
      <c r="F980" s="12"/>
      <c r="G980" s="12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</row>
    <row r="981" spans="1:32" ht="13.2" x14ac:dyDescent="0.25">
      <c r="A981" s="12"/>
      <c r="B981" s="12"/>
      <c r="C981" s="12"/>
      <c r="D981" s="12"/>
      <c r="E981" s="12"/>
      <c r="F981" s="12"/>
      <c r="G981" s="12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</row>
    <row r="982" spans="1:32" ht="13.2" x14ac:dyDescent="0.25">
      <c r="A982" s="12"/>
      <c r="B982" s="12"/>
      <c r="C982" s="12"/>
      <c r="D982" s="12"/>
      <c r="E982" s="12"/>
      <c r="F982" s="12"/>
      <c r="G982" s="12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</row>
    <row r="983" spans="1:32" ht="13.2" x14ac:dyDescent="0.25">
      <c r="A983" s="12"/>
      <c r="B983" s="12"/>
      <c r="C983" s="12"/>
      <c r="D983" s="12"/>
      <c r="E983" s="12"/>
      <c r="F983" s="12"/>
      <c r="G983" s="12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</row>
    <row r="984" spans="1:32" ht="13.2" x14ac:dyDescent="0.25">
      <c r="A984" s="12"/>
      <c r="B984" s="12"/>
      <c r="C984" s="12"/>
      <c r="D984" s="12"/>
      <c r="E984" s="12"/>
      <c r="F984" s="12"/>
      <c r="G984" s="12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</row>
    <row r="985" spans="1:32" ht="13.2" x14ac:dyDescent="0.25">
      <c r="A985" s="12"/>
      <c r="B985" s="12"/>
      <c r="C985" s="12"/>
      <c r="D985" s="12"/>
      <c r="E985" s="12"/>
      <c r="F985" s="12"/>
      <c r="G985" s="12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</row>
    <row r="986" spans="1:32" ht="13.2" x14ac:dyDescent="0.25">
      <c r="A986" s="12"/>
      <c r="B986" s="12"/>
      <c r="C986" s="12"/>
      <c r="D986" s="12"/>
      <c r="E986" s="12"/>
      <c r="F986" s="12"/>
      <c r="G986" s="12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</row>
    <row r="987" spans="1:32" ht="13.2" x14ac:dyDescent="0.25">
      <c r="A987" s="12"/>
      <c r="B987" s="12"/>
      <c r="C987" s="12"/>
      <c r="D987" s="12"/>
      <c r="E987" s="12"/>
      <c r="F987" s="12"/>
      <c r="G987" s="12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</row>
    <row r="988" spans="1:32" ht="13.2" x14ac:dyDescent="0.25">
      <c r="A988" s="12"/>
      <c r="B988" s="12"/>
      <c r="C988" s="12"/>
      <c r="D988" s="12"/>
      <c r="E988" s="12"/>
      <c r="F988" s="12"/>
      <c r="G988" s="12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</row>
    <row r="989" spans="1:32" ht="13.2" x14ac:dyDescent="0.25">
      <c r="A989" s="12"/>
      <c r="B989" s="12"/>
      <c r="C989" s="12"/>
      <c r="D989" s="12"/>
      <c r="E989" s="12"/>
      <c r="F989" s="12"/>
      <c r="G989" s="12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</row>
    <row r="990" spans="1:32" ht="13.2" x14ac:dyDescent="0.25">
      <c r="A990" s="12"/>
      <c r="B990" s="12"/>
      <c r="C990" s="12"/>
      <c r="D990" s="12"/>
      <c r="E990" s="12"/>
      <c r="F990" s="12"/>
      <c r="G990" s="12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</row>
    <row r="991" spans="1:32" ht="13.2" x14ac:dyDescent="0.25">
      <c r="A991" s="12"/>
      <c r="B991" s="12"/>
      <c r="C991" s="12"/>
      <c r="D991" s="12"/>
      <c r="E991" s="12"/>
      <c r="F991" s="12"/>
      <c r="G991" s="12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</row>
    <row r="992" spans="1:32" ht="13.2" x14ac:dyDescent="0.25">
      <c r="A992" s="12"/>
      <c r="B992" s="12"/>
      <c r="C992" s="12"/>
      <c r="D992" s="12"/>
      <c r="E992" s="12"/>
      <c r="F992" s="12"/>
      <c r="G992" s="12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</row>
    <row r="993" spans="1:32" ht="13.2" x14ac:dyDescent="0.25">
      <c r="A993" s="12"/>
      <c r="B993" s="12"/>
      <c r="C993" s="12"/>
      <c r="D993" s="12"/>
      <c r="E993" s="12"/>
      <c r="F993" s="12"/>
      <c r="G993" s="12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</row>
    <row r="994" spans="1:32" ht="13.2" x14ac:dyDescent="0.25">
      <c r="A994" s="12"/>
      <c r="B994" s="12"/>
      <c r="C994" s="12"/>
      <c r="D994" s="12"/>
      <c r="E994" s="12"/>
      <c r="F994" s="12"/>
      <c r="G994" s="12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</row>
    <row r="995" spans="1:32" ht="13.2" x14ac:dyDescent="0.25">
      <c r="A995" s="12"/>
      <c r="B995" s="12"/>
      <c r="C995" s="12"/>
      <c r="D995" s="12"/>
      <c r="E995" s="12"/>
      <c r="F995" s="12"/>
      <c r="G995" s="12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</row>
    <row r="996" spans="1:32" ht="13.2" x14ac:dyDescent="0.25">
      <c r="A996" s="12"/>
      <c r="B996" s="12"/>
      <c r="C996" s="12"/>
      <c r="D996" s="12"/>
      <c r="E996" s="12"/>
      <c r="F996" s="12"/>
      <c r="G996" s="12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</row>
    <row r="997" spans="1:32" ht="13.2" x14ac:dyDescent="0.25">
      <c r="A997" s="12"/>
      <c r="B997" s="12"/>
      <c r="C997" s="12"/>
      <c r="D997" s="12"/>
      <c r="E997" s="12"/>
      <c r="F997" s="12"/>
      <c r="G997" s="12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</row>
    <row r="998" spans="1:32" ht="13.2" x14ac:dyDescent="0.25">
      <c r="A998" s="12"/>
      <c r="B998" s="12"/>
      <c r="C998" s="12"/>
      <c r="D998" s="12"/>
      <c r="E998" s="12"/>
      <c r="F998" s="12"/>
      <c r="G998" s="12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</row>
    <row r="999" spans="1:32" ht="13.2" x14ac:dyDescent="0.25">
      <c r="A999" s="12"/>
      <c r="B999" s="12"/>
      <c r="C999" s="12"/>
      <c r="D999" s="12"/>
      <c r="E999" s="12"/>
      <c r="F999" s="12"/>
      <c r="G999" s="12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</row>
    <row r="1000" spans="1:32" ht="13.2" x14ac:dyDescent="0.25">
      <c r="A1000" s="12"/>
      <c r="B1000" s="12"/>
      <c r="C1000" s="12"/>
      <c r="D1000" s="12"/>
      <c r="E1000" s="12"/>
      <c r="F1000" s="12"/>
      <c r="G1000" s="12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</row>
    <row r="1001" spans="1:32" ht="13.2" x14ac:dyDescent="0.25">
      <c r="A1001" s="12"/>
      <c r="B1001" s="12"/>
      <c r="C1001" s="12"/>
      <c r="D1001" s="12"/>
      <c r="E1001" s="12"/>
      <c r="F1001" s="12"/>
      <c r="G1001" s="12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</row>
  </sheetData>
  <mergeCells count="4">
    <mergeCell ref="A2:E2"/>
    <mergeCell ref="A5:D5"/>
    <mergeCell ref="A6:D6"/>
    <mergeCell ref="A7:D7"/>
  </mergeCells>
  <conditionalFormatting sqref="H3:S14">
    <cfRule type="colorScale" priority="1">
      <colorScale>
        <cfvo type="num" val="-1"/>
        <cfvo type="num" val="0"/>
        <cfvo type="num" val="1"/>
        <color rgb="FFF8696B"/>
        <color theme="0"/>
        <color rgb="FF63BE7B"/>
      </colorScale>
    </cfRule>
  </conditionalFormatting>
  <dataValidations count="2">
    <dataValidation type="list" allowBlank="1" sqref="E7" xr:uid="{00000000-0002-0000-0400-000000000000}">
      <formula1>"Positive,Negative"</formula1>
    </dataValidation>
    <dataValidation type="list" allowBlank="1" sqref="E5:E6" xr:uid="{00000000-0002-0000-0400-000001000000}">
      <formula1>$G$3:$G$13</formula1>
    </dataValidation>
  </dataValidation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M1603"/>
  <sheetViews>
    <sheetView showGridLines="0" workbookViewId="0">
      <pane ySplit="4" topLeftCell="A5" activePane="bottomLeft" state="frozen"/>
      <selection pane="bottomLeft" activeCell="H1603" sqref="H5:H1603"/>
    </sheetView>
  </sheetViews>
  <sheetFormatPr defaultColWidth="12.6640625" defaultRowHeight="15.75" customHeight="1" x14ac:dyDescent="0.25"/>
  <cols>
    <col min="1" max="1" width="11.77734375" customWidth="1"/>
    <col min="2" max="3" width="16.88671875" customWidth="1"/>
    <col min="4" max="4" width="14.44140625" customWidth="1"/>
    <col min="5" max="5" width="16.109375" customWidth="1"/>
    <col min="6" max="6" width="14.44140625" customWidth="1"/>
    <col min="7" max="7" width="18.88671875" customWidth="1"/>
    <col min="8" max="8" width="19.33203125" customWidth="1"/>
    <col min="9" max="9" width="13.109375" customWidth="1"/>
    <col min="10" max="13" width="12.88671875" customWidth="1"/>
  </cols>
  <sheetData>
    <row r="1" spans="1:13" ht="27.6" customHeight="1" x14ac:dyDescent="0.25">
      <c r="A1" s="59" t="s">
        <v>138</v>
      </c>
      <c r="B1" s="50"/>
      <c r="C1" s="50"/>
      <c r="D1" s="50"/>
      <c r="E1" s="51"/>
      <c r="F1" s="17"/>
      <c r="G1" s="17"/>
      <c r="H1" s="17"/>
    </row>
    <row r="3" spans="1:13" ht="13.2" x14ac:dyDescent="0.25">
      <c r="B3" s="18">
        <v>1</v>
      </c>
      <c r="C3" s="18">
        <v>0</v>
      </c>
      <c r="D3" s="18">
        <v>1</v>
      </c>
      <c r="E3" s="18">
        <v>1</v>
      </c>
      <c r="F3" s="18">
        <v>0</v>
      </c>
      <c r="G3" s="18">
        <v>0</v>
      </c>
      <c r="H3" s="18">
        <v>0</v>
      </c>
      <c r="I3" s="18">
        <v>0</v>
      </c>
      <c r="J3" s="18">
        <v>0</v>
      </c>
      <c r="K3" s="18">
        <v>1</v>
      </c>
      <c r="L3" s="18">
        <v>1</v>
      </c>
      <c r="M3" s="18">
        <v>1</v>
      </c>
    </row>
    <row r="4" spans="1:13" ht="13.2" x14ac:dyDescent="0.25">
      <c r="A4" s="18" t="s">
        <v>46</v>
      </c>
      <c r="B4" s="61" t="s">
        <v>47</v>
      </c>
      <c r="C4" s="18" t="s">
        <v>48</v>
      </c>
      <c r="D4" s="18" t="s">
        <v>49</v>
      </c>
      <c r="E4" s="18" t="s">
        <v>50</v>
      </c>
      <c r="F4" s="18" t="s">
        <v>51</v>
      </c>
      <c r="G4" s="18" t="s">
        <v>52</v>
      </c>
      <c r="H4" s="18" t="s">
        <v>53</v>
      </c>
      <c r="I4" s="18" t="s">
        <v>54</v>
      </c>
      <c r="J4" s="18" t="s">
        <v>55</v>
      </c>
      <c r="K4" s="18" t="s">
        <v>56</v>
      </c>
      <c r="L4" s="18" t="s">
        <v>57</v>
      </c>
      <c r="M4" s="18" t="s">
        <v>58</v>
      </c>
    </row>
    <row r="5" spans="1:13" ht="13.2" x14ac:dyDescent="0.25">
      <c r="A5" s="60">
        <v>1</v>
      </c>
      <c r="B5" s="62">
        <f>('1. Data'!B2-'1. Data'!$B$1604)/('1. Data'!$B$1603-'1. Data'!$B$1604)</f>
        <v>0.24778761061946908</v>
      </c>
      <c r="C5" s="62">
        <f>('1. Data'!C2-'1. Data'!$C$1604)/('1. Data'!$C$1603-'1. Data'!$C$1604)</f>
        <v>0.39999999999999997</v>
      </c>
      <c r="D5" s="62">
        <f>('1. Data'!D2-'1. Data'!$D$1604)/('1. Data'!$D$1603-'1. Data'!$D$1604)</f>
        <v>0</v>
      </c>
      <c r="E5" s="62">
        <f>('1. Data'!E2-'1. Data'!$E$1604)/('1. Data'!$E$1603-'1. Data'!$E$1604)</f>
        <v>6.8493150684931503E-2</v>
      </c>
      <c r="F5" s="62">
        <f>('1. Data'!F2-'1. Data'!$F$1604)/('1. Data'!$F$1603-'1. Data'!$F$1604)</f>
        <v>0.12666666666666668</v>
      </c>
      <c r="G5" s="62">
        <f>('1. Data'!G2-'1. Data'!$G$1604)/('1. Data'!$G$1603-'1. Data'!$G$1604)</f>
        <v>0.14084507042253522</v>
      </c>
      <c r="H5" s="62">
        <f>('1. Data'!H2-'1. Data'!$H$1604)/('1. Data'!$H$1603-'1. Data'!$H$1604)</f>
        <v>9.8939929328621903E-2</v>
      </c>
      <c r="I5" s="62">
        <v>1</v>
      </c>
      <c r="J5" s="62">
        <f>('1. Data'!J2-'1. Data'!$J$1604)/('1. Data'!$J$1603-'1. Data'!$J$1604)</f>
        <v>0.62307692307692286</v>
      </c>
      <c r="K5" s="62">
        <f>('1. Data'!K2-'1. Data'!$K$1604)/('1. Data'!$K$1603-'1. Data'!$K$1604)</f>
        <v>0.15294117647058827</v>
      </c>
      <c r="L5" s="62">
        <f>('1. Data'!L2-'1. Data'!$L$1604)/('1. Data'!$L$1603-'1. Data'!$L$1604)</f>
        <v>0.15384615384615385</v>
      </c>
      <c r="M5" s="62">
        <f>('1. Data'!M2-'1. Data'!$M$1604)/('1. Data'!$M$1603-'1. Data'!$M$1604)</f>
        <v>0.4</v>
      </c>
    </row>
    <row r="6" spans="1:13" ht="13.2" x14ac:dyDescent="0.25">
      <c r="A6" s="60">
        <v>2</v>
      </c>
      <c r="B6" s="62">
        <f>('1. Data'!B3-'1. Data'!$B$1604)/('1. Data'!$B$1603-'1. Data'!$B$1604)</f>
        <v>0.2831858407079646</v>
      </c>
      <c r="C6" s="62">
        <f>('1. Data'!C3-'1. Data'!$C$1604)/('1. Data'!$C$1603-'1. Data'!$C$1604)</f>
        <v>0.52</v>
      </c>
      <c r="D6" s="62">
        <f>('1. Data'!D3-'1. Data'!$D$1604)/('1. Data'!$D$1603-'1. Data'!$D$1604)</f>
        <v>0</v>
      </c>
      <c r="E6" s="62">
        <f>('1. Data'!E3-'1. Data'!$E$1604)/('1. Data'!$E$1603-'1. Data'!$E$1604)</f>
        <v>0.11643835616438358</v>
      </c>
      <c r="F6" s="62">
        <f>('1. Data'!F3-'1. Data'!$F$1604)/('1. Data'!$F$1603-'1. Data'!$F$1604)</f>
        <v>0.16333333333333336</v>
      </c>
      <c r="G6" s="62">
        <f>('1. Data'!G3-'1. Data'!$G$1604)/('1. Data'!$G$1603-'1. Data'!$G$1604)</f>
        <v>0.3380281690140845</v>
      </c>
      <c r="H6" s="62">
        <f>('1. Data'!H3-'1. Data'!$H$1604)/('1. Data'!$H$1603-'1. Data'!$H$1604)</f>
        <v>0.21554770318021202</v>
      </c>
      <c r="I6" s="62">
        <v>1</v>
      </c>
      <c r="J6" s="62">
        <f>('1. Data'!J3-'1. Data'!$J$1604)/('1. Data'!$J$1603-'1. Data'!$J$1604)</f>
        <v>0.38461538461538469</v>
      </c>
      <c r="K6" s="62">
        <f>('1. Data'!K3-'1. Data'!$K$1604)/('1. Data'!$K$1603-'1. Data'!$K$1604)</f>
        <v>0.22352941176470592</v>
      </c>
      <c r="L6" s="62">
        <f>('1. Data'!L3-'1. Data'!$L$1604)/('1. Data'!$L$1603-'1. Data'!$L$1604)</f>
        <v>0.21538461538461545</v>
      </c>
      <c r="M6" s="62">
        <f>('1. Data'!M3-'1. Data'!$M$1604)/('1. Data'!$M$1603-'1. Data'!$M$1604)</f>
        <v>0.4</v>
      </c>
    </row>
    <row r="7" spans="1:13" ht="13.2" x14ac:dyDescent="0.25">
      <c r="A7" s="60">
        <v>3</v>
      </c>
      <c r="B7" s="62">
        <f>('1. Data'!B4-'1. Data'!$B$1604)/('1. Data'!$B$1603-'1. Data'!$B$1604)</f>
        <v>0.2831858407079646</v>
      </c>
      <c r="C7" s="62">
        <f>('1. Data'!C4-'1. Data'!$C$1604)/('1. Data'!$C$1603-'1. Data'!$C$1604)</f>
        <v>0.44</v>
      </c>
      <c r="D7" s="62">
        <f>('1. Data'!D4-'1. Data'!$D$1604)/('1. Data'!$D$1603-'1. Data'!$D$1604)</f>
        <v>0.04</v>
      </c>
      <c r="E7" s="62">
        <f>('1. Data'!E4-'1. Data'!$E$1604)/('1. Data'!$E$1603-'1. Data'!$E$1604)</f>
        <v>9.5890410958904104E-2</v>
      </c>
      <c r="F7" s="62">
        <f>('1. Data'!F4-'1. Data'!$F$1604)/('1. Data'!$F$1603-'1. Data'!$F$1604)</f>
        <v>0.15333333333333335</v>
      </c>
      <c r="G7" s="62">
        <f>('1. Data'!G4-'1. Data'!$G$1604)/('1. Data'!$G$1603-'1. Data'!$G$1604)</f>
        <v>0.19718309859154928</v>
      </c>
      <c r="H7" s="62">
        <f>('1. Data'!H4-'1. Data'!$H$1604)/('1. Data'!$H$1603-'1. Data'!$H$1604)</f>
        <v>0.16961130742049471</v>
      </c>
      <c r="I7" s="62">
        <v>1</v>
      </c>
      <c r="J7" s="62">
        <f>('1. Data'!J4-'1. Data'!$J$1604)/('1. Data'!$J$1603-'1. Data'!$J$1604)</f>
        <v>0.43076923076923052</v>
      </c>
      <c r="K7" s="62">
        <f>('1. Data'!K4-'1. Data'!$K$1604)/('1. Data'!$K$1603-'1. Data'!$K$1604)</f>
        <v>0.20588235294117649</v>
      </c>
      <c r="L7" s="62">
        <f>('1. Data'!L4-'1. Data'!$L$1604)/('1. Data'!$L$1603-'1. Data'!$L$1604)</f>
        <v>0.21538461538461545</v>
      </c>
      <c r="M7" s="62">
        <f>('1. Data'!M4-'1. Data'!$M$1604)/('1. Data'!$M$1603-'1. Data'!$M$1604)</f>
        <v>0.4</v>
      </c>
    </row>
    <row r="8" spans="1:13" ht="13.2" x14ac:dyDescent="0.25">
      <c r="A8" s="60">
        <v>4</v>
      </c>
      <c r="B8" s="62">
        <f>('1. Data'!B5-'1. Data'!$B$1604)/('1. Data'!$B$1603-'1. Data'!$B$1604)</f>
        <v>0.5840707964601769</v>
      </c>
      <c r="C8" s="62">
        <f>('1. Data'!C5-'1. Data'!$C$1604)/('1. Data'!$C$1603-'1. Data'!$C$1604)</f>
        <v>0.12000000000000001</v>
      </c>
      <c r="D8" s="62">
        <f>('1. Data'!D5-'1. Data'!$D$1604)/('1. Data'!$D$1603-'1. Data'!$D$1604)</f>
        <v>0.56000000000000005</v>
      </c>
      <c r="E8" s="62">
        <f>('1. Data'!E5-'1. Data'!$E$1604)/('1. Data'!$E$1603-'1. Data'!$E$1604)</f>
        <v>6.8493150684931503E-2</v>
      </c>
      <c r="F8" s="62">
        <f>('1. Data'!F5-'1. Data'!$F$1604)/('1. Data'!$F$1603-'1. Data'!$F$1604)</f>
        <v>0.125</v>
      </c>
      <c r="G8" s="62">
        <f>('1. Data'!G5-'1. Data'!$G$1604)/('1. Data'!$G$1603-'1. Data'!$G$1604)</f>
        <v>0.22535211267605634</v>
      </c>
      <c r="H8" s="62">
        <f>('1. Data'!H5-'1. Data'!$H$1604)/('1. Data'!$H$1603-'1. Data'!$H$1604)</f>
        <v>0.19081272084805653</v>
      </c>
      <c r="I8" s="62">
        <v>1</v>
      </c>
      <c r="J8" s="62">
        <f>('1. Data'!J5-'1. Data'!$J$1604)/('1. Data'!$J$1603-'1. Data'!$J$1604)</f>
        <v>0.35384615384615387</v>
      </c>
      <c r="K8" s="62">
        <f>('1. Data'!K5-'1. Data'!$K$1604)/('1. Data'!$K$1603-'1. Data'!$K$1604)</f>
        <v>0.16470588235294117</v>
      </c>
      <c r="L8" s="62">
        <f>('1. Data'!L5-'1. Data'!$L$1604)/('1. Data'!$L$1603-'1. Data'!$L$1604)</f>
        <v>0.21538461538461545</v>
      </c>
      <c r="M8" s="62">
        <f>('1. Data'!M5-'1. Data'!$M$1604)/('1. Data'!$M$1603-'1. Data'!$M$1604)</f>
        <v>0.6</v>
      </c>
    </row>
    <row r="9" spans="1:13" ht="13.2" x14ac:dyDescent="0.25">
      <c r="A9" s="60">
        <v>5</v>
      </c>
      <c r="B9" s="62">
        <f>('1. Data'!B6-'1. Data'!$B$1604)/('1. Data'!$B$1603-'1. Data'!$B$1604)</f>
        <v>0.24778761061946908</v>
      </c>
      <c r="C9" s="62">
        <f>('1. Data'!C6-'1. Data'!$C$1604)/('1. Data'!$C$1603-'1. Data'!$C$1604)</f>
        <v>0.39999999999999997</v>
      </c>
      <c r="D9" s="62">
        <f>('1. Data'!D6-'1. Data'!$D$1604)/('1. Data'!$D$1603-'1. Data'!$D$1604)</f>
        <v>0</v>
      </c>
      <c r="E9" s="62">
        <f>('1. Data'!E6-'1. Data'!$E$1604)/('1. Data'!$E$1603-'1. Data'!$E$1604)</f>
        <v>6.8493150684931503E-2</v>
      </c>
      <c r="F9" s="62">
        <f>('1. Data'!F6-'1. Data'!$F$1604)/('1. Data'!$F$1603-'1. Data'!$F$1604)</f>
        <v>0.12666666666666668</v>
      </c>
      <c r="G9" s="62">
        <f>('1. Data'!G6-'1. Data'!$G$1604)/('1. Data'!$G$1603-'1. Data'!$G$1604)</f>
        <v>0.14084507042253522</v>
      </c>
      <c r="H9" s="62">
        <f>('1. Data'!H6-'1. Data'!$H$1604)/('1. Data'!$H$1603-'1. Data'!$H$1604)</f>
        <v>9.8939929328621903E-2</v>
      </c>
      <c r="I9" s="62">
        <v>1</v>
      </c>
      <c r="J9" s="62">
        <f>('1. Data'!J6-'1. Data'!$J$1604)/('1. Data'!$J$1603-'1. Data'!$J$1604)</f>
        <v>0.62307692307692286</v>
      </c>
      <c r="K9" s="62">
        <f>('1. Data'!K6-'1. Data'!$K$1604)/('1. Data'!$K$1603-'1. Data'!$K$1604)</f>
        <v>0.15294117647058827</v>
      </c>
      <c r="L9" s="62">
        <f>('1. Data'!L6-'1. Data'!$L$1604)/('1. Data'!$L$1603-'1. Data'!$L$1604)</f>
        <v>0.15384615384615385</v>
      </c>
      <c r="M9" s="62">
        <f>('1. Data'!M6-'1. Data'!$M$1604)/('1. Data'!$M$1603-'1. Data'!$M$1604)</f>
        <v>0.4</v>
      </c>
    </row>
    <row r="10" spans="1:13" ht="13.2" x14ac:dyDescent="0.25">
      <c r="A10" s="60">
        <v>6</v>
      </c>
      <c r="B10" s="62">
        <f>('1. Data'!B7-'1. Data'!$B$1604)/('1. Data'!$B$1603-'1. Data'!$B$1604)</f>
        <v>0.24778761061946908</v>
      </c>
      <c r="C10" s="62">
        <f>('1. Data'!C7-'1. Data'!$C$1604)/('1. Data'!$C$1603-'1. Data'!$C$1604)</f>
        <v>0.37333333333333335</v>
      </c>
      <c r="D10" s="62">
        <f>('1. Data'!D7-'1. Data'!$D$1604)/('1. Data'!$D$1603-'1. Data'!$D$1604)</f>
        <v>0</v>
      </c>
      <c r="E10" s="62">
        <f>('1. Data'!E7-'1. Data'!$E$1604)/('1. Data'!$E$1603-'1. Data'!$E$1604)</f>
        <v>6.164383561643836E-2</v>
      </c>
      <c r="F10" s="62">
        <f>('1. Data'!F7-'1. Data'!$F$1604)/('1. Data'!$F$1603-'1. Data'!$F$1604)</f>
        <v>0.125</v>
      </c>
      <c r="G10" s="62">
        <f>('1. Data'!G7-'1. Data'!$G$1604)/('1. Data'!$G$1603-'1. Data'!$G$1604)</f>
        <v>0.16901408450704225</v>
      </c>
      <c r="H10" s="62">
        <f>('1. Data'!H7-'1. Data'!$H$1604)/('1. Data'!$H$1603-'1. Data'!$H$1604)</f>
        <v>0.12014134275618374</v>
      </c>
      <c r="I10" s="62">
        <v>1</v>
      </c>
      <c r="J10" s="62">
        <f>('1. Data'!J7-'1. Data'!$J$1604)/('1. Data'!$J$1603-'1. Data'!$J$1604)</f>
        <v>0.62307692307692286</v>
      </c>
      <c r="K10" s="62">
        <f>('1. Data'!K7-'1. Data'!$K$1604)/('1. Data'!$K$1603-'1. Data'!$K$1604)</f>
        <v>0.15294117647058827</v>
      </c>
      <c r="L10" s="62">
        <f>('1. Data'!L7-'1. Data'!$L$1604)/('1. Data'!$L$1603-'1. Data'!$L$1604)</f>
        <v>0.15384615384615385</v>
      </c>
      <c r="M10" s="62">
        <f>('1. Data'!M7-'1. Data'!$M$1604)/('1. Data'!$M$1603-'1. Data'!$M$1604)</f>
        <v>0.4</v>
      </c>
    </row>
    <row r="11" spans="1:13" ht="13.2" x14ac:dyDescent="0.25">
      <c r="A11" s="60">
        <v>7</v>
      </c>
      <c r="B11" s="62">
        <f>('1. Data'!B8-'1. Data'!$B$1604)/('1. Data'!$B$1603-'1. Data'!$B$1604)</f>
        <v>0.29203539823008856</v>
      </c>
      <c r="C11" s="62">
        <f>('1. Data'!C8-'1. Data'!$C$1604)/('1. Data'!$C$1603-'1. Data'!$C$1604)</f>
        <v>0.33333333333333331</v>
      </c>
      <c r="D11" s="62">
        <f>('1. Data'!D8-'1. Data'!$D$1604)/('1. Data'!$D$1603-'1. Data'!$D$1604)</f>
        <v>0.06</v>
      </c>
      <c r="E11" s="62">
        <f>('1. Data'!E8-'1. Data'!$E$1604)/('1. Data'!$E$1603-'1. Data'!$E$1604)</f>
        <v>4.7945205479452059E-2</v>
      </c>
      <c r="F11" s="62">
        <f>('1. Data'!F8-'1. Data'!$F$1604)/('1. Data'!$F$1603-'1. Data'!$F$1604)</f>
        <v>0.11500000000000002</v>
      </c>
      <c r="G11" s="62">
        <f>('1. Data'!G8-'1. Data'!$G$1604)/('1. Data'!$G$1603-'1. Data'!$G$1604)</f>
        <v>0.19718309859154928</v>
      </c>
      <c r="H11" s="62">
        <f>('1. Data'!H8-'1. Data'!$H$1604)/('1. Data'!$H$1603-'1. Data'!$H$1604)</f>
        <v>0.1872791519434629</v>
      </c>
      <c r="I11" s="62">
        <v>1</v>
      </c>
      <c r="J11" s="62">
        <f>('1. Data'!J8-'1. Data'!$J$1604)/('1. Data'!$J$1603-'1. Data'!$J$1604)</f>
        <v>0.46153846153846134</v>
      </c>
      <c r="K11" s="62">
        <f>('1. Data'!K8-'1. Data'!$K$1604)/('1. Data'!$K$1603-'1. Data'!$K$1604)</f>
        <v>9.4117647058823556E-2</v>
      </c>
      <c r="L11" s="62">
        <f>('1. Data'!L8-'1. Data'!$L$1604)/('1. Data'!$L$1603-'1. Data'!$L$1604)</f>
        <v>0.15384615384615385</v>
      </c>
      <c r="M11" s="62">
        <f>('1. Data'!M8-'1. Data'!$M$1604)/('1. Data'!$M$1603-'1. Data'!$M$1604)</f>
        <v>0.4</v>
      </c>
    </row>
    <row r="12" spans="1:13" ht="13.2" x14ac:dyDescent="0.25">
      <c r="A12" s="60">
        <v>8</v>
      </c>
      <c r="B12" s="62">
        <f>('1. Data'!B9-'1. Data'!$B$1604)/('1. Data'!$B$1603-'1. Data'!$B$1604)</f>
        <v>0.23893805309734514</v>
      </c>
      <c r="C12" s="62">
        <f>('1. Data'!C9-'1. Data'!$C$1604)/('1. Data'!$C$1603-'1. Data'!$C$1604)</f>
        <v>0.3666666666666667</v>
      </c>
      <c r="D12" s="62">
        <f>('1. Data'!D9-'1. Data'!$D$1604)/('1. Data'!$D$1603-'1. Data'!$D$1604)</f>
        <v>0</v>
      </c>
      <c r="E12" s="62">
        <f>('1. Data'!E9-'1. Data'!$E$1604)/('1. Data'!$E$1603-'1. Data'!$E$1604)</f>
        <v>2.0547945205479447E-2</v>
      </c>
      <c r="F12" s="62">
        <f>('1. Data'!F9-'1. Data'!$F$1604)/('1. Data'!$F$1603-'1. Data'!$F$1604)</f>
        <v>0.10833333333333334</v>
      </c>
      <c r="G12" s="62">
        <f>('1. Data'!G9-'1. Data'!$G$1604)/('1. Data'!$G$1603-'1. Data'!$G$1604)</f>
        <v>0.19718309859154928</v>
      </c>
      <c r="H12" s="62">
        <f>('1. Data'!H9-'1. Data'!$H$1604)/('1. Data'!$H$1603-'1. Data'!$H$1604)</f>
        <v>5.3003533568904596E-2</v>
      </c>
      <c r="I12" s="62">
        <v>1</v>
      </c>
      <c r="J12" s="62">
        <f>('1. Data'!J9-'1. Data'!$J$1604)/('1. Data'!$J$1603-'1. Data'!$J$1604)</f>
        <v>0.53076923076923077</v>
      </c>
      <c r="K12" s="62">
        <f>('1. Data'!K9-'1. Data'!$K$1604)/('1. Data'!$K$1603-'1. Data'!$K$1604)</f>
        <v>9.9999999999999992E-2</v>
      </c>
      <c r="L12" s="62">
        <f>('1. Data'!L9-'1. Data'!$L$1604)/('1. Data'!$L$1603-'1. Data'!$L$1604)</f>
        <v>0.24615384615384611</v>
      </c>
      <c r="M12" s="62">
        <f>('1. Data'!M9-'1. Data'!$M$1604)/('1. Data'!$M$1603-'1. Data'!$M$1604)</f>
        <v>0.8</v>
      </c>
    </row>
    <row r="13" spans="1:13" ht="13.2" x14ac:dyDescent="0.25">
      <c r="A13" s="60">
        <v>9</v>
      </c>
      <c r="B13" s="62">
        <f>('1. Data'!B10-'1. Data'!$B$1604)/('1. Data'!$B$1603-'1. Data'!$B$1604)</f>
        <v>0.2831858407079646</v>
      </c>
      <c r="C13" s="62">
        <f>('1. Data'!C10-'1. Data'!$C$1604)/('1. Data'!$C$1603-'1. Data'!$C$1604)</f>
        <v>0.32</v>
      </c>
      <c r="D13" s="62">
        <f>('1. Data'!D10-'1. Data'!$D$1604)/('1. Data'!$D$1603-'1. Data'!$D$1604)</f>
        <v>0.02</v>
      </c>
      <c r="E13" s="62">
        <f>('1. Data'!E10-'1. Data'!$E$1604)/('1. Data'!$E$1603-'1. Data'!$E$1604)</f>
        <v>7.5342465753424667E-2</v>
      </c>
      <c r="F13" s="62">
        <f>('1. Data'!F10-'1. Data'!$F$1604)/('1. Data'!$F$1603-'1. Data'!$F$1604)</f>
        <v>0.12166666666666666</v>
      </c>
      <c r="G13" s="62">
        <f>('1. Data'!G10-'1. Data'!$G$1604)/('1. Data'!$G$1603-'1. Data'!$G$1604)</f>
        <v>0.11267605633802817</v>
      </c>
      <c r="H13" s="62">
        <f>('1. Data'!H10-'1. Data'!$H$1604)/('1. Data'!$H$1603-'1. Data'!$H$1604)</f>
        <v>4.2402826855123678E-2</v>
      </c>
      <c r="I13" s="62">
        <v>1</v>
      </c>
      <c r="J13" s="62">
        <f>('1. Data'!J10-'1. Data'!$J$1604)/('1. Data'!$J$1603-'1. Data'!$J$1604)</f>
        <v>0.50769230769230755</v>
      </c>
      <c r="K13" s="62">
        <f>('1. Data'!K10-'1. Data'!$K$1604)/('1. Data'!$K$1603-'1. Data'!$K$1604)</f>
        <v>0.1588235294117647</v>
      </c>
      <c r="L13" s="62">
        <f>('1. Data'!L10-'1. Data'!$L$1604)/('1. Data'!$L$1603-'1. Data'!$L$1604)</f>
        <v>0.16923076923076918</v>
      </c>
      <c r="M13" s="62">
        <f>('1. Data'!M10-'1. Data'!$M$1604)/('1. Data'!$M$1603-'1. Data'!$M$1604)</f>
        <v>0.8</v>
      </c>
    </row>
    <row r="14" spans="1:13" ht="13.2" x14ac:dyDescent="0.25">
      <c r="A14" s="60">
        <v>10</v>
      </c>
      <c r="B14" s="62">
        <f>('1. Data'!B11-'1. Data'!$B$1604)/('1. Data'!$B$1603-'1. Data'!$B$1604)</f>
        <v>0.25663716814159293</v>
      </c>
      <c r="C14" s="62">
        <f>('1. Data'!C11-'1. Data'!$C$1604)/('1. Data'!$C$1603-'1. Data'!$C$1604)</f>
        <v>0.26666666666666666</v>
      </c>
      <c r="D14" s="62">
        <f>('1. Data'!D11-'1. Data'!$D$1604)/('1. Data'!$D$1603-'1. Data'!$D$1604)</f>
        <v>0.36</v>
      </c>
      <c r="E14" s="62">
        <f>('1. Data'!E11-'1. Data'!$E$1604)/('1. Data'!$E$1603-'1. Data'!$E$1604)</f>
        <v>0.35616438356164382</v>
      </c>
      <c r="F14" s="62">
        <f>('1. Data'!F11-'1. Data'!$F$1604)/('1. Data'!$F$1603-'1. Data'!$F$1604)</f>
        <v>0.11833333333333333</v>
      </c>
      <c r="G14" s="62">
        <f>('1. Data'!G11-'1. Data'!$G$1604)/('1. Data'!$G$1603-'1. Data'!$G$1604)</f>
        <v>0.22535211267605634</v>
      </c>
      <c r="H14" s="62">
        <f>('1. Data'!H11-'1. Data'!$H$1604)/('1. Data'!$H$1603-'1. Data'!$H$1604)</f>
        <v>0.33922261484098942</v>
      </c>
      <c r="I14" s="62">
        <v>1</v>
      </c>
      <c r="J14" s="62">
        <f>('1. Data'!J11-'1. Data'!$J$1604)/('1. Data'!$J$1603-'1. Data'!$J$1604)</f>
        <v>0.5</v>
      </c>
      <c r="K14" s="62">
        <f>('1. Data'!K11-'1. Data'!$K$1604)/('1. Data'!$K$1603-'1. Data'!$K$1604)</f>
        <v>0.29411764705882354</v>
      </c>
      <c r="L14" s="62">
        <f>('1. Data'!L11-'1. Data'!$L$1604)/('1. Data'!$L$1603-'1. Data'!$L$1604)</f>
        <v>0.32307692307692304</v>
      </c>
      <c r="M14" s="62">
        <f>('1. Data'!M11-'1. Data'!$M$1604)/('1. Data'!$M$1603-'1. Data'!$M$1604)</f>
        <v>0.4</v>
      </c>
    </row>
    <row r="15" spans="1:13" ht="13.2" x14ac:dyDescent="0.25">
      <c r="A15" s="60">
        <v>11</v>
      </c>
      <c r="B15" s="62">
        <f>('1. Data'!B12-'1. Data'!$B$1604)/('1. Data'!$B$1603-'1. Data'!$B$1604)</f>
        <v>0.18584070796460181</v>
      </c>
      <c r="C15" s="62">
        <f>('1. Data'!C12-'1. Data'!$C$1604)/('1. Data'!$C$1603-'1. Data'!$C$1604)</f>
        <v>0.32</v>
      </c>
      <c r="D15" s="62">
        <f>('1. Data'!D12-'1. Data'!$D$1604)/('1. Data'!$D$1603-'1. Data'!$D$1604)</f>
        <v>0.08</v>
      </c>
      <c r="E15" s="62">
        <f>('1. Data'!E12-'1. Data'!$E$1604)/('1. Data'!$E$1603-'1. Data'!$E$1604)</f>
        <v>6.164383561643836E-2</v>
      </c>
      <c r="F15" s="62">
        <f>('1. Data'!F12-'1. Data'!$F$1604)/('1. Data'!$F$1603-'1. Data'!$F$1604)</f>
        <v>0.16166666666666651</v>
      </c>
      <c r="G15" s="62">
        <f>('1. Data'!G12-'1. Data'!$G$1604)/('1. Data'!$G$1603-'1. Data'!$G$1604)</f>
        <v>0.19718309859154928</v>
      </c>
      <c r="H15" s="62">
        <f>('1. Data'!H12-'1. Data'!$H$1604)/('1. Data'!$H$1603-'1. Data'!$H$1604)</f>
        <v>0.20848056537102475</v>
      </c>
      <c r="I15" s="62">
        <v>1</v>
      </c>
      <c r="J15" s="62">
        <f>('1. Data'!J12-'1. Data'!$J$1604)/('1. Data'!$J$1603-'1. Data'!$J$1604)</f>
        <v>0.4461538461538459</v>
      </c>
      <c r="K15" s="62">
        <f>('1. Data'!K12-'1. Data'!$K$1604)/('1. Data'!$K$1603-'1. Data'!$K$1604)</f>
        <v>0.14117647058823532</v>
      </c>
      <c r="L15" s="62">
        <f>('1. Data'!L12-'1. Data'!$L$1604)/('1. Data'!$L$1603-'1. Data'!$L$1604)</f>
        <v>0.12307692307692292</v>
      </c>
      <c r="M15" s="62">
        <f>('1. Data'!M12-'1. Data'!$M$1604)/('1. Data'!$M$1603-'1. Data'!$M$1604)</f>
        <v>0.4</v>
      </c>
    </row>
    <row r="16" spans="1:13" ht="13.2" x14ac:dyDescent="0.25">
      <c r="A16" s="60">
        <v>12</v>
      </c>
      <c r="B16" s="62">
        <f>('1. Data'!B13-'1. Data'!$B$1604)/('1. Data'!$B$1603-'1. Data'!$B$1604)</f>
        <v>0.25663716814159293</v>
      </c>
      <c r="C16" s="62">
        <f>('1. Data'!C13-'1. Data'!$C$1604)/('1. Data'!$C$1603-'1. Data'!$C$1604)</f>
        <v>0.26666666666666666</v>
      </c>
      <c r="D16" s="62">
        <f>('1. Data'!D13-'1. Data'!$D$1604)/('1. Data'!$D$1603-'1. Data'!$D$1604)</f>
        <v>0.36</v>
      </c>
      <c r="E16" s="62">
        <f>('1. Data'!E13-'1. Data'!$E$1604)/('1. Data'!$E$1603-'1. Data'!$E$1604)</f>
        <v>0.35616438356164382</v>
      </c>
      <c r="F16" s="62">
        <f>('1. Data'!F13-'1. Data'!$F$1604)/('1. Data'!$F$1603-'1. Data'!$F$1604)</f>
        <v>0.11833333333333333</v>
      </c>
      <c r="G16" s="62">
        <f>('1. Data'!G13-'1. Data'!$G$1604)/('1. Data'!$G$1603-'1. Data'!$G$1604)</f>
        <v>0.22535211267605634</v>
      </c>
      <c r="H16" s="62">
        <f>('1. Data'!H13-'1. Data'!$H$1604)/('1. Data'!$H$1603-'1. Data'!$H$1604)</f>
        <v>0.33922261484098942</v>
      </c>
      <c r="I16" s="62">
        <v>1</v>
      </c>
      <c r="J16" s="62">
        <f>('1. Data'!J13-'1. Data'!$J$1604)/('1. Data'!$J$1603-'1. Data'!$J$1604)</f>
        <v>0.5</v>
      </c>
      <c r="K16" s="62">
        <f>('1. Data'!K13-'1. Data'!$K$1604)/('1. Data'!$K$1603-'1. Data'!$K$1604)</f>
        <v>0.29411764705882354</v>
      </c>
      <c r="L16" s="62">
        <f>('1. Data'!L13-'1. Data'!$L$1604)/('1. Data'!$L$1603-'1. Data'!$L$1604)</f>
        <v>0.32307692307692304</v>
      </c>
      <c r="M16" s="62">
        <f>('1. Data'!M13-'1. Data'!$M$1604)/('1. Data'!$M$1603-'1. Data'!$M$1604)</f>
        <v>0.4</v>
      </c>
    </row>
    <row r="17" spans="1:13" ht="13.2" x14ac:dyDescent="0.25">
      <c r="A17" s="60">
        <v>13</v>
      </c>
      <c r="B17" s="62">
        <f>('1. Data'!B14-'1. Data'!$B$1604)/('1. Data'!$B$1603-'1. Data'!$B$1604)</f>
        <v>8.8495575221238937E-2</v>
      </c>
      <c r="C17" s="62">
        <f>('1. Data'!C14-'1. Data'!$C$1604)/('1. Data'!$C$1603-'1. Data'!$C$1604)</f>
        <v>0.34333333333333332</v>
      </c>
      <c r="D17" s="62">
        <f>('1. Data'!D14-'1. Data'!$D$1604)/('1. Data'!$D$1603-'1. Data'!$D$1604)</f>
        <v>0</v>
      </c>
      <c r="E17" s="62">
        <f>('1. Data'!E14-'1. Data'!$E$1604)/('1. Data'!$E$1603-'1. Data'!$E$1604)</f>
        <v>4.7945205479452059E-2</v>
      </c>
      <c r="F17" s="62">
        <f>('1. Data'!F14-'1. Data'!$F$1604)/('1. Data'!$F$1603-'1. Data'!$F$1604)</f>
        <v>0.14833333333333334</v>
      </c>
      <c r="G17" s="62">
        <f>('1. Data'!G14-'1. Data'!$G$1604)/('1. Data'!$G$1603-'1. Data'!$G$1604)</f>
        <v>0.21126760563380281</v>
      </c>
      <c r="H17" s="62">
        <f>('1. Data'!H14-'1. Data'!$H$1604)/('1. Data'!$H$1603-'1. Data'!$H$1604)</f>
        <v>0.1872791519434629</v>
      </c>
      <c r="I17" s="62">
        <v>1</v>
      </c>
      <c r="J17" s="62">
        <f>('1. Data'!J14-'1. Data'!$J$1604)/('1. Data'!$J$1603-'1. Data'!$J$1604)</f>
        <v>0.67692307692307696</v>
      </c>
      <c r="K17" s="62">
        <f>('1. Data'!K14-'1. Data'!$K$1604)/('1. Data'!$K$1603-'1. Data'!$K$1604)</f>
        <v>0.12941176470588237</v>
      </c>
      <c r="L17" s="62">
        <f>('1. Data'!L14-'1. Data'!$L$1604)/('1. Data'!$L$1603-'1. Data'!$L$1604)</f>
        <v>0.23076923076923078</v>
      </c>
      <c r="M17" s="62">
        <f>('1. Data'!M14-'1. Data'!$M$1604)/('1. Data'!$M$1603-'1. Data'!$M$1604)</f>
        <v>0.4</v>
      </c>
    </row>
    <row r="18" spans="1:13" ht="13.2" x14ac:dyDescent="0.25">
      <c r="A18" s="60">
        <v>14</v>
      </c>
      <c r="B18" s="62">
        <f>('1. Data'!B15-'1. Data'!$B$1604)/('1. Data'!$B$1603-'1. Data'!$B$1604)</f>
        <v>0.2831858407079646</v>
      </c>
      <c r="C18" s="62">
        <f>('1. Data'!C15-'1. Data'!$C$1604)/('1. Data'!$C$1603-'1. Data'!$C$1604)</f>
        <v>0.34</v>
      </c>
      <c r="D18" s="62">
        <f>('1. Data'!D15-'1. Data'!$D$1604)/('1. Data'!$D$1603-'1. Data'!$D$1604)</f>
        <v>0.28999999999999998</v>
      </c>
      <c r="E18" s="62">
        <f>('1. Data'!E15-'1. Data'!$E$1604)/('1. Data'!$E$1603-'1. Data'!$E$1604)</f>
        <v>4.7945205479452059E-2</v>
      </c>
      <c r="F18" s="62">
        <f>('1. Data'!F15-'1. Data'!$F$1604)/('1. Data'!$F$1603-'1. Data'!$F$1604)</f>
        <v>0.19</v>
      </c>
      <c r="G18" s="62">
        <f>('1. Data'!G15-'1. Data'!$G$1604)/('1. Data'!$G$1603-'1. Data'!$G$1604)</f>
        <v>0.11267605633802817</v>
      </c>
      <c r="H18" s="62">
        <f>('1. Data'!H15-'1. Data'!$H$1604)/('1. Data'!$H$1603-'1. Data'!$H$1604)</f>
        <v>8.1272084805653705E-2</v>
      </c>
      <c r="I18" s="62">
        <v>1</v>
      </c>
      <c r="J18" s="62">
        <f>('1. Data'!J15-'1. Data'!$J$1604)/('1. Data'!$J$1603-'1. Data'!$J$1604)</f>
        <v>0.43076923076923052</v>
      </c>
      <c r="K18" s="62">
        <f>('1. Data'!K15-'1. Data'!$K$1604)/('1. Data'!$K$1603-'1. Data'!$K$1604)</f>
        <v>0.74117647058823533</v>
      </c>
      <c r="L18" s="62">
        <f>('1. Data'!L15-'1. Data'!$L$1604)/('1. Data'!$L$1603-'1. Data'!$L$1604)</f>
        <v>0.10769230769230759</v>
      </c>
      <c r="M18" s="62">
        <f>('1. Data'!M15-'1. Data'!$M$1604)/('1. Data'!$M$1603-'1. Data'!$M$1604)</f>
        <v>0.4</v>
      </c>
    </row>
    <row r="19" spans="1:13" ht="13.2" x14ac:dyDescent="0.25">
      <c r="A19" s="60">
        <v>15</v>
      </c>
      <c r="B19" s="62">
        <f>('1. Data'!B16-'1. Data'!$B$1604)/('1. Data'!$B$1603-'1. Data'!$B$1604)</f>
        <v>0.38053097345132747</v>
      </c>
      <c r="C19" s="62">
        <f>('1. Data'!C16-'1. Data'!$C$1604)/('1. Data'!$C$1603-'1. Data'!$C$1604)</f>
        <v>0.34666666666666668</v>
      </c>
      <c r="D19" s="62">
        <f>('1. Data'!D16-'1. Data'!$D$1604)/('1. Data'!$D$1603-'1. Data'!$D$1604)</f>
        <v>0.18</v>
      </c>
      <c r="E19" s="62">
        <f>('1. Data'!E16-'1. Data'!$E$1604)/('1. Data'!$E$1603-'1. Data'!$E$1604)</f>
        <v>0.19863013698630136</v>
      </c>
      <c r="F19" s="62">
        <f>('1. Data'!F16-'1. Data'!$F$1604)/('1. Data'!$F$1603-'1. Data'!$F$1604)</f>
        <v>0.29333333333333333</v>
      </c>
      <c r="G19" s="62">
        <f>('1. Data'!G16-'1. Data'!$G$1604)/('1. Data'!$G$1603-'1. Data'!$G$1604)</f>
        <v>0.71830985915492962</v>
      </c>
      <c r="H19" s="62">
        <f>('1. Data'!H16-'1. Data'!$H$1604)/('1. Data'!$H$1603-'1. Data'!$H$1604)</f>
        <v>0.49116607773851589</v>
      </c>
      <c r="I19" s="62">
        <v>1</v>
      </c>
      <c r="J19" s="62">
        <f>('1. Data'!J16-'1. Data'!$J$1604)/('1. Data'!$J$1603-'1. Data'!$J$1604)</f>
        <v>0.35384615384615387</v>
      </c>
      <c r="K19" s="62">
        <f>('1. Data'!K16-'1. Data'!$K$1604)/('1. Data'!$K$1603-'1. Data'!$K$1604)</f>
        <v>0.34117647058823536</v>
      </c>
      <c r="L19" s="62">
        <f>('1. Data'!L16-'1. Data'!$L$1604)/('1. Data'!$L$1603-'1. Data'!$L$1604)</f>
        <v>0.12307692307692292</v>
      </c>
      <c r="M19" s="62">
        <f>('1. Data'!M16-'1. Data'!$M$1604)/('1. Data'!$M$1603-'1. Data'!$M$1604)</f>
        <v>0.4</v>
      </c>
    </row>
    <row r="20" spans="1:13" ht="13.2" x14ac:dyDescent="0.25">
      <c r="A20" s="60">
        <v>16</v>
      </c>
      <c r="B20" s="62">
        <f>('1. Data'!B17-'1. Data'!$B$1604)/('1. Data'!$B$1603-'1. Data'!$B$1604)</f>
        <v>0.38053097345132747</v>
      </c>
      <c r="C20" s="62">
        <f>('1. Data'!C17-'1. Data'!$C$1604)/('1. Data'!$C$1603-'1. Data'!$C$1604)</f>
        <v>0.34666666666666668</v>
      </c>
      <c r="D20" s="62">
        <f>('1. Data'!D17-'1. Data'!$D$1604)/('1. Data'!$D$1603-'1. Data'!$D$1604)</f>
        <v>0.19</v>
      </c>
      <c r="E20" s="62">
        <f>('1. Data'!E17-'1. Data'!$E$1604)/('1. Data'!$E$1603-'1. Data'!$E$1604)</f>
        <v>0.20547945205479454</v>
      </c>
      <c r="F20" s="62">
        <f>('1. Data'!F17-'1. Data'!$F$1604)/('1. Data'!$F$1603-'1. Data'!$F$1604)</f>
        <v>0.28333333333333338</v>
      </c>
      <c r="G20" s="62">
        <f>('1. Data'!G17-'1. Data'!$G$1604)/('1. Data'!$G$1603-'1. Data'!$G$1604)</f>
        <v>0.70422535211267601</v>
      </c>
      <c r="H20" s="62">
        <f>('1. Data'!H17-'1. Data'!$H$1604)/('1. Data'!$H$1603-'1. Data'!$H$1604)</f>
        <v>0.50176678445229683</v>
      </c>
      <c r="I20" s="62">
        <v>1</v>
      </c>
      <c r="J20" s="62">
        <f>('1. Data'!J17-'1. Data'!$J$1604)/('1. Data'!$J$1603-'1. Data'!$J$1604)</f>
        <v>0.36153846153846142</v>
      </c>
      <c r="K20" s="62">
        <f>('1. Data'!K17-'1. Data'!$K$1604)/('1. Data'!$K$1603-'1. Data'!$K$1604)</f>
        <v>0.37058823529411772</v>
      </c>
      <c r="L20" s="62">
        <f>('1. Data'!L17-'1. Data'!$L$1604)/('1. Data'!$L$1603-'1. Data'!$L$1604)</f>
        <v>0.12307692307692292</v>
      </c>
      <c r="M20" s="62">
        <f>('1. Data'!M17-'1. Data'!$M$1604)/('1. Data'!$M$1603-'1. Data'!$M$1604)</f>
        <v>0.4</v>
      </c>
    </row>
    <row r="21" spans="1:13" ht="13.2" x14ac:dyDescent="0.25">
      <c r="A21" s="60">
        <v>17</v>
      </c>
      <c r="B21" s="62">
        <f>('1. Data'!B18-'1. Data'!$B$1604)/('1. Data'!$B$1603-'1. Data'!$B$1604)</f>
        <v>0.3451327433628319</v>
      </c>
      <c r="C21" s="62">
        <f>('1. Data'!C18-'1. Data'!$C$1604)/('1. Data'!$C$1603-'1. Data'!$C$1604)</f>
        <v>0.12000000000000001</v>
      </c>
      <c r="D21" s="62">
        <f>('1. Data'!D18-'1. Data'!$D$1604)/('1. Data'!$D$1603-'1. Data'!$D$1604)</f>
        <v>0.56000000000000005</v>
      </c>
      <c r="E21" s="62">
        <f>('1. Data'!E18-'1. Data'!$E$1604)/('1. Data'!$E$1603-'1. Data'!$E$1604)</f>
        <v>6.164383561643836E-2</v>
      </c>
      <c r="F21" s="62">
        <f>('1. Data'!F18-'1. Data'!$F$1604)/('1. Data'!$F$1603-'1. Data'!$F$1604)</f>
        <v>0.15333333333333335</v>
      </c>
      <c r="G21" s="62">
        <f>('1. Data'!G18-'1. Data'!$G$1604)/('1. Data'!$G$1603-'1. Data'!$G$1604)</f>
        <v>0.47887323943661969</v>
      </c>
      <c r="H21" s="62">
        <f>('1. Data'!H18-'1. Data'!$H$1604)/('1. Data'!$H$1603-'1. Data'!$H$1604)</f>
        <v>0.34275618374558303</v>
      </c>
      <c r="I21" s="62">
        <v>1</v>
      </c>
      <c r="J21" s="62">
        <f>('1. Data'!J18-'1. Data'!$J$1604)/('1. Data'!$J$1603-'1. Data'!$J$1604)</f>
        <v>0.46153846153846134</v>
      </c>
      <c r="K21" s="62">
        <f>('1. Data'!K18-'1. Data'!$K$1604)/('1. Data'!$K$1603-'1. Data'!$K$1604)</f>
        <v>0.26470588235294118</v>
      </c>
      <c r="L21" s="62">
        <f>('1. Data'!L18-'1. Data'!$L$1604)/('1. Data'!$L$1603-'1. Data'!$L$1604)</f>
        <v>0.32307692307692304</v>
      </c>
      <c r="M21" s="62">
        <f>('1. Data'!M18-'1. Data'!$M$1604)/('1. Data'!$M$1603-'1. Data'!$M$1604)</f>
        <v>0.8</v>
      </c>
    </row>
    <row r="22" spans="1:13" ht="13.2" x14ac:dyDescent="0.25">
      <c r="A22" s="60">
        <v>18</v>
      </c>
      <c r="B22" s="62">
        <f>('1. Data'!B19-'1. Data'!$B$1604)/('1. Data'!$B$1603-'1. Data'!$B$1604)</f>
        <v>0.30973451327433627</v>
      </c>
      <c r="C22" s="62">
        <f>('1. Data'!C19-'1. Data'!$C$1604)/('1. Data'!$C$1603-'1. Data'!$C$1604)</f>
        <v>0.3066666666666667</v>
      </c>
      <c r="D22" s="62">
        <f>('1. Data'!D19-'1. Data'!$D$1604)/('1. Data'!$D$1603-'1. Data'!$D$1604)</f>
        <v>0.28000000000000003</v>
      </c>
      <c r="E22" s="62">
        <f>('1. Data'!E19-'1. Data'!$E$1604)/('1. Data'!$E$1603-'1. Data'!$E$1604)</f>
        <v>5.4794520547945202E-2</v>
      </c>
      <c r="F22" s="62">
        <f>('1. Data'!F19-'1. Data'!$F$1604)/('1. Data'!$F$1603-'1. Data'!$F$1604)</f>
        <v>0.6133333333333334</v>
      </c>
      <c r="G22" s="62">
        <f>('1. Data'!G19-'1. Data'!$G$1604)/('1. Data'!$G$1603-'1. Data'!$G$1604)</f>
        <v>0.21126760563380281</v>
      </c>
      <c r="H22" s="62">
        <f>('1. Data'!H19-'1. Data'!$H$1604)/('1. Data'!$H$1603-'1. Data'!$H$1604)</f>
        <v>0.17667844522968199</v>
      </c>
      <c r="I22" s="62">
        <v>1</v>
      </c>
      <c r="J22" s="62">
        <f>('1. Data'!J19-'1. Data'!$J$1604)/('1. Data'!$J$1603-'1. Data'!$J$1604)</f>
        <v>0.31538461538461521</v>
      </c>
      <c r="K22" s="62">
        <f>('1. Data'!K19-'1. Data'!$K$1604)/('1. Data'!$K$1603-'1. Data'!$K$1604)</f>
        <v>0.57647058823529407</v>
      </c>
      <c r="L22" s="62">
        <f>('1. Data'!L19-'1. Data'!$L$1604)/('1. Data'!$L$1603-'1. Data'!$L$1604)</f>
        <v>0.13846153846153852</v>
      </c>
      <c r="M22" s="62">
        <f>('1. Data'!M19-'1. Data'!$M$1604)/('1. Data'!$M$1603-'1. Data'!$M$1604)</f>
        <v>0.4</v>
      </c>
    </row>
    <row r="23" spans="1:13" ht="13.2" x14ac:dyDescent="0.25">
      <c r="A23" s="60">
        <v>19</v>
      </c>
      <c r="B23" s="62">
        <f>('1. Data'!B20-'1. Data'!$B$1604)/('1. Data'!$B$1603-'1. Data'!$B$1604)</f>
        <v>0.24778761061946908</v>
      </c>
      <c r="C23" s="62">
        <f>('1. Data'!C20-'1. Data'!$C$1604)/('1. Data'!$C$1603-'1. Data'!$C$1604)</f>
        <v>0.32666666666666666</v>
      </c>
      <c r="D23" s="62">
        <f>('1. Data'!D20-'1. Data'!$D$1604)/('1. Data'!$D$1603-'1. Data'!$D$1604)</f>
        <v>0.08</v>
      </c>
      <c r="E23" s="62">
        <f>('1. Data'!E20-'1. Data'!$E$1604)/('1. Data'!$E$1603-'1. Data'!$E$1604)</f>
        <v>0.23972602739726032</v>
      </c>
      <c r="F23" s="62">
        <f>('1. Data'!F20-'1. Data'!$F$1604)/('1. Data'!$F$1603-'1. Data'!$F$1604)</f>
        <v>0.14333333333333334</v>
      </c>
      <c r="G23" s="62">
        <f>('1. Data'!G20-'1. Data'!$G$1604)/('1. Data'!$G$1603-'1. Data'!$G$1604)</f>
        <v>7.0422535211267609E-2</v>
      </c>
      <c r="H23" s="62">
        <f>('1. Data'!H20-'1. Data'!$H$1604)/('1. Data'!$H$1603-'1. Data'!$H$1604)</f>
        <v>8.1272084805653705E-2</v>
      </c>
      <c r="I23" s="62">
        <v>1</v>
      </c>
      <c r="J23" s="62">
        <f>('1. Data'!J20-'1. Data'!$J$1604)/('1. Data'!$J$1603-'1. Data'!$J$1604)</f>
        <v>0.52307692307692288</v>
      </c>
      <c r="K23" s="62">
        <f>('1. Data'!K20-'1. Data'!$K$1604)/('1. Data'!$K$1603-'1. Data'!$K$1604)</f>
        <v>0.11764705882352942</v>
      </c>
      <c r="L23" s="62">
        <f>('1. Data'!L20-'1. Data'!$L$1604)/('1. Data'!$L$1603-'1. Data'!$L$1604)</f>
        <v>9.2307692307692257E-2</v>
      </c>
      <c r="M23" s="62">
        <f>('1. Data'!M20-'1. Data'!$M$1604)/('1. Data'!$M$1603-'1. Data'!$M$1604)</f>
        <v>0.2</v>
      </c>
    </row>
    <row r="24" spans="1:13" ht="13.2" x14ac:dyDescent="0.25">
      <c r="A24" s="60">
        <v>20</v>
      </c>
      <c r="B24" s="62">
        <f>('1. Data'!B21-'1. Data'!$B$1604)/('1. Data'!$B$1603-'1. Data'!$B$1604)</f>
        <v>0.29203539823008856</v>
      </c>
      <c r="C24" s="62">
        <f>('1. Data'!C21-'1. Data'!$C$1604)/('1. Data'!$C$1603-'1. Data'!$C$1604)</f>
        <v>0.14666666666666667</v>
      </c>
      <c r="D24" s="62">
        <f>('1. Data'!D21-'1. Data'!$D$1604)/('1. Data'!$D$1603-'1. Data'!$D$1604)</f>
        <v>0.51</v>
      </c>
      <c r="E24" s="62">
        <f>('1. Data'!E21-'1. Data'!$E$1604)/('1. Data'!$E$1603-'1. Data'!$E$1604)</f>
        <v>6.164383561643836E-2</v>
      </c>
      <c r="F24" s="62">
        <f>('1. Data'!F21-'1. Data'!$F$1604)/('1. Data'!$F$1603-'1. Data'!$F$1604)</f>
        <v>0.56833333333333336</v>
      </c>
      <c r="G24" s="62">
        <f>('1. Data'!G21-'1. Data'!$G$1604)/('1. Data'!$G$1603-'1. Data'!$G$1604)</f>
        <v>0.22535211267605634</v>
      </c>
      <c r="H24" s="62">
        <f>('1. Data'!H21-'1. Data'!$H$1604)/('1. Data'!$H$1603-'1. Data'!$H$1604)</f>
        <v>0.17667844522968199</v>
      </c>
      <c r="I24" s="62">
        <v>1</v>
      </c>
      <c r="J24" s="62">
        <f>('1. Data'!J21-'1. Data'!$J$1604)/('1. Data'!$J$1603-'1. Data'!$J$1604)</f>
        <v>0.26153846153846144</v>
      </c>
      <c r="K24" s="62">
        <f>('1. Data'!K21-'1. Data'!$K$1604)/('1. Data'!$K$1603-'1. Data'!$K$1604)</f>
        <v>0.45882352941176474</v>
      </c>
      <c r="L24" s="62">
        <f>('1. Data'!L21-'1. Data'!$L$1604)/('1. Data'!$L$1603-'1. Data'!$L$1604)</f>
        <v>0.12307692307692292</v>
      </c>
      <c r="M24" s="62">
        <f>('1. Data'!M21-'1. Data'!$M$1604)/('1. Data'!$M$1603-'1. Data'!$M$1604)</f>
        <v>0.6</v>
      </c>
    </row>
    <row r="25" spans="1:13" ht="13.2" x14ac:dyDescent="0.25">
      <c r="A25" s="60">
        <v>21</v>
      </c>
      <c r="B25" s="62">
        <f>('1. Data'!B22-'1. Data'!$B$1604)/('1. Data'!$B$1603-'1. Data'!$B$1604)</f>
        <v>0.38053097345132747</v>
      </c>
      <c r="C25" s="62">
        <f>('1. Data'!C22-'1. Data'!$C$1604)/('1. Data'!$C$1603-'1. Data'!$C$1604)</f>
        <v>0.08</v>
      </c>
      <c r="D25" s="62">
        <f>('1. Data'!D22-'1. Data'!$D$1604)/('1. Data'!$D$1603-'1. Data'!$D$1604)</f>
        <v>0.48</v>
      </c>
      <c r="E25" s="62">
        <f>('1. Data'!E22-'1. Data'!$E$1604)/('1. Data'!$E$1603-'1. Data'!$E$1604)</f>
        <v>6.164383561643836E-2</v>
      </c>
      <c r="F25" s="62">
        <f>('1. Data'!F22-'1. Data'!$F$1604)/('1. Data'!$F$1603-'1. Data'!$F$1604)</f>
        <v>0.12833333333333333</v>
      </c>
      <c r="G25" s="62">
        <f>('1. Data'!G22-'1. Data'!$G$1604)/('1. Data'!$G$1603-'1. Data'!$G$1604)</f>
        <v>0.39436619718309857</v>
      </c>
      <c r="H25" s="62">
        <f>('1. Data'!H22-'1. Data'!$H$1604)/('1. Data'!$H$1603-'1. Data'!$H$1604)</f>
        <v>0.19081272084805653</v>
      </c>
      <c r="I25" s="62">
        <v>1</v>
      </c>
      <c r="J25" s="62">
        <f>('1. Data'!J22-'1. Data'!$J$1604)/('1. Data'!$J$1603-'1. Data'!$J$1604)</f>
        <v>0.53076923076923077</v>
      </c>
      <c r="K25" s="62">
        <f>('1. Data'!K22-'1. Data'!$K$1604)/('1. Data'!$K$1603-'1. Data'!$K$1604)</f>
        <v>0.13529411764705884</v>
      </c>
      <c r="L25" s="62">
        <f>('1. Data'!L22-'1. Data'!$L$1604)/('1. Data'!$L$1603-'1. Data'!$L$1604)</f>
        <v>0.15384615384615385</v>
      </c>
      <c r="M25" s="62">
        <f>('1. Data'!M22-'1. Data'!$M$1604)/('1. Data'!$M$1603-'1. Data'!$M$1604)</f>
        <v>0.6</v>
      </c>
    </row>
    <row r="26" spans="1:13" ht="13.2" x14ac:dyDescent="0.25">
      <c r="A26" s="60">
        <v>22</v>
      </c>
      <c r="B26" s="62">
        <f>('1. Data'!B23-'1. Data'!$B$1604)/('1. Data'!$B$1603-'1. Data'!$B$1604)</f>
        <v>0.26548672566371678</v>
      </c>
      <c r="C26" s="62">
        <f>('1. Data'!C23-'1. Data'!$C$1604)/('1. Data'!$C$1603-'1. Data'!$C$1604)</f>
        <v>0.19333333333333336</v>
      </c>
      <c r="D26" s="62">
        <f>('1. Data'!D23-'1. Data'!$D$1604)/('1. Data'!$D$1603-'1. Data'!$D$1604)</f>
        <v>0.31</v>
      </c>
      <c r="E26" s="62">
        <f>('1. Data'!E23-'1. Data'!$E$1604)/('1. Data'!$E$1603-'1. Data'!$E$1604)</f>
        <v>9.5890410958904104E-2</v>
      </c>
      <c r="F26" s="62">
        <f>('1. Data'!F23-'1. Data'!$F$1604)/('1. Data'!$F$1603-'1. Data'!$F$1604)</f>
        <v>0.13666666666666652</v>
      </c>
      <c r="G26" s="62">
        <f>('1. Data'!G23-'1. Data'!$G$1604)/('1. Data'!$G$1603-'1. Data'!$G$1604)</f>
        <v>0.30985915492957744</v>
      </c>
      <c r="H26" s="62">
        <f>('1. Data'!H23-'1. Data'!$H$1604)/('1. Data'!$H$1603-'1. Data'!$H$1604)</f>
        <v>0.22968197879858657</v>
      </c>
      <c r="I26" s="62">
        <v>1</v>
      </c>
      <c r="J26" s="62">
        <f>('1. Data'!J23-'1. Data'!$J$1604)/('1. Data'!$J$1603-'1. Data'!$J$1604)</f>
        <v>0.63076923076923075</v>
      </c>
      <c r="K26" s="62">
        <f>('1. Data'!K23-'1. Data'!$K$1604)/('1. Data'!$K$1603-'1. Data'!$K$1604)</f>
        <v>0.20588235294117649</v>
      </c>
      <c r="L26" s="62">
        <f>('1. Data'!L23-'1. Data'!$L$1604)/('1. Data'!$L$1603-'1. Data'!$L$1604)</f>
        <v>0.19999999999999984</v>
      </c>
      <c r="M26" s="62">
        <f>('1. Data'!M23-'1. Data'!$M$1604)/('1. Data'!$M$1603-'1. Data'!$M$1604)</f>
        <v>0.4</v>
      </c>
    </row>
    <row r="27" spans="1:13" ht="13.2" x14ac:dyDescent="0.25">
      <c r="A27" s="60">
        <v>23</v>
      </c>
      <c r="B27" s="62">
        <f>('1. Data'!B24-'1. Data'!$B$1604)/('1. Data'!$B$1603-'1. Data'!$B$1604)</f>
        <v>0.29203539823008856</v>
      </c>
      <c r="C27" s="62">
        <f>('1. Data'!C24-'1. Data'!$C$1604)/('1. Data'!$C$1603-'1. Data'!$C$1604)</f>
        <v>0.21999999999999997</v>
      </c>
      <c r="D27" s="62">
        <f>('1. Data'!D24-'1. Data'!$D$1604)/('1. Data'!$D$1603-'1. Data'!$D$1604)</f>
        <v>0.21</v>
      </c>
      <c r="E27" s="62">
        <f>('1. Data'!E24-'1. Data'!$E$1604)/('1. Data'!$E$1603-'1. Data'!$E$1604)</f>
        <v>4.7945205479452059E-2</v>
      </c>
      <c r="F27" s="62">
        <f>('1. Data'!F24-'1. Data'!$F$1604)/('1. Data'!$F$1603-'1. Data'!$F$1604)</f>
        <v>0.17666666666666667</v>
      </c>
      <c r="G27" s="62">
        <f>('1. Data'!G24-'1. Data'!$G$1604)/('1. Data'!$G$1603-'1. Data'!$G$1604)</f>
        <v>0.12676056338028169</v>
      </c>
      <c r="H27" s="62">
        <f>('1. Data'!H24-'1. Data'!$H$1604)/('1. Data'!$H$1603-'1. Data'!$H$1604)</f>
        <v>0.10954063604240283</v>
      </c>
      <c r="I27" s="62">
        <v>1</v>
      </c>
      <c r="J27" s="62">
        <f>('1. Data'!J24-'1. Data'!$J$1604)/('1. Data'!$J$1603-'1. Data'!$J$1604)</f>
        <v>0.36153846153846142</v>
      </c>
      <c r="K27" s="62">
        <f>('1. Data'!K24-'1. Data'!$K$1604)/('1. Data'!$K$1603-'1. Data'!$K$1604)</f>
        <v>0.35882352941176476</v>
      </c>
      <c r="L27" s="62">
        <f>('1. Data'!L24-'1. Data'!$L$1604)/('1. Data'!$L$1603-'1. Data'!$L$1604)</f>
        <v>0.16923076923076918</v>
      </c>
      <c r="M27" s="62">
        <f>('1. Data'!M24-'1. Data'!$M$1604)/('1. Data'!$M$1603-'1. Data'!$M$1604)</f>
        <v>0.4</v>
      </c>
    </row>
    <row r="28" spans="1:13" ht="13.2" x14ac:dyDescent="0.25">
      <c r="A28" s="60">
        <v>24</v>
      </c>
      <c r="B28" s="62">
        <f>('1. Data'!B25-'1. Data'!$B$1604)/('1. Data'!$B$1603-'1. Data'!$B$1604)</f>
        <v>0.3451327433628319</v>
      </c>
      <c r="C28" s="62">
        <f>('1. Data'!C25-'1. Data'!$C$1604)/('1. Data'!$C$1603-'1. Data'!$C$1604)</f>
        <v>0.26</v>
      </c>
      <c r="D28" s="62">
        <f>('1. Data'!D25-'1. Data'!$D$1604)/('1. Data'!$D$1603-'1. Data'!$D$1604)</f>
        <v>0.11</v>
      </c>
      <c r="E28" s="62">
        <f>('1. Data'!E25-'1. Data'!$E$1604)/('1. Data'!$E$1603-'1. Data'!$E$1604)</f>
        <v>9.5890410958904104E-2</v>
      </c>
      <c r="F28" s="62">
        <f>('1. Data'!F25-'1. Data'!$F$1604)/('1. Data'!$F$1603-'1. Data'!$F$1604)</f>
        <v>0.14000000000000001</v>
      </c>
      <c r="G28" s="62">
        <f>('1. Data'!G25-'1. Data'!$G$1604)/('1. Data'!$G$1603-'1. Data'!$G$1604)</f>
        <v>0.11267605633802817</v>
      </c>
      <c r="H28" s="62">
        <f>('1. Data'!H25-'1. Data'!$H$1604)/('1. Data'!$H$1603-'1. Data'!$H$1604)</f>
        <v>0.21554770318021202</v>
      </c>
      <c r="I28" s="62">
        <v>1</v>
      </c>
      <c r="J28" s="62">
        <f>('1. Data'!J25-'1. Data'!$J$1604)/('1. Data'!$J$1603-'1. Data'!$J$1604)</f>
        <v>0.36153846153846142</v>
      </c>
      <c r="K28" s="62">
        <f>('1. Data'!K25-'1. Data'!$K$1604)/('1. Data'!$K$1603-'1. Data'!$K$1604)</f>
        <v>0.13529411764705884</v>
      </c>
      <c r="L28" s="62">
        <f>('1. Data'!L25-'1. Data'!$L$1604)/('1. Data'!$L$1603-'1. Data'!$L$1604)</f>
        <v>0.15384615384615385</v>
      </c>
      <c r="M28" s="62">
        <f>('1. Data'!M25-'1. Data'!$M$1604)/('1. Data'!$M$1603-'1. Data'!$M$1604)</f>
        <v>0.4</v>
      </c>
    </row>
    <row r="29" spans="1:13" ht="13.2" x14ac:dyDescent="0.25">
      <c r="A29" s="60">
        <v>25</v>
      </c>
      <c r="B29" s="62">
        <f>('1. Data'!B26-'1. Data'!$B$1604)/('1. Data'!$B$1603-'1. Data'!$B$1604)</f>
        <v>0.2035398230088496</v>
      </c>
      <c r="C29" s="62">
        <f>('1. Data'!C26-'1. Data'!$C$1604)/('1. Data'!$C$1603-'1. Data'!$C$1604)</f>
        <v>0.20000000000000004</v>
      </c>
      <c r="D29" s="62">
        <f>('1. Data'!D26-'1. Data'!$D$1604)/('1. Data'!$D$1603-'1. Data'!$D$1604)</f>
        <v>0.14000000000000001</v>
      </c>
      <c r="E29" s="62">
        <f>('1. Data'!E26-'1. Data'!$E$1604)/('1. Data'!$E$1603-'1. Data'!$E$1604)</f>
        <v>0.10273972602739727</v>
      </c>
      <c r="F29" s="62">
        <f>('1. Data'!F26-'1. Data'!$F$1604)/('1. Data'!$F$1603-'1. Data'!$F$1604)</f>
        <v>0.14166666666666669</v>
      </c>
      <c r="G29" s="62">
        <f>('1. Data'!G26-'1. Data'!$G$1604)/('1. Data'!$G$1603-'1. Data'!$G$1604)</f>
        <v>0.28169014084507044</v>
      </c>
      <c r="H29" s="62">
        <f>('1. Data'!H26-'1. Data'!$H$1604)/('1. Data'!$H$1603-'1. Data'!$H$1604)</f>
        <v>0.12014134275618374</v>
      </c>
      <c r="I29" s="62">
        <v>1</v>
      </c>
      <c r="J29" s="62">
        <f>('1. Data'!J26-'1. Data'!$J$1604)/('1. Data'!$J$1603-'1. Data'!$J$1604)</f>
        <v>0.56153846153846165</v>
      </c>
      <c r="K29" s="62">
        <f>('1. Data'!K26-'1. Data'!$K$1604)/('1. Data'!$K$1603-'1. Data'!$K$1604)</f>
        <v>0.19411764705882353</v>
      </c>
      <c r="L29" s="62">
        <f>('1. Data'!L26-'1. Data'!$L$1604)/('1. Data'!$L$1603-'1. Data'!$L$1604)</f>
        <v>0.19999999999999984</v>
      </c>
      <c r="M29" s="62">
        <f>('1. Data'!M26-'1. Data'!$M$1604)/('1. Data'!$M$1603-'1. Data'!$M$1604)</f>
        <v>0.6</v>
      </c>
    </row>
    <row r="30" spans="1:13" ht="13.2" x14ac:dyDescent="0.25">
      <c r="A30" s="60">
        <v>26</v>
      </c>
      <c r="B30" s="62">
        <f>('1. Data'!B27-'1. Data'!$B$1604)/('1. Data'!$B$1603-'1. Data'!$B$1604)</f>
        <v>0.15044247787610621</v>
      </c>
      <c r="C30" s="62">
        <f>('1. Data'!C27-'1. Data'!$C$1604)/('1. Data'!$C$1603-'1. Data'!$C$1604)</f>
        <v>0.19333333333333336</v>
      </c>
      <c r="D30" s="62">
        <f>('1. Data'!D27-'1. Data'!$D$1604)/('1. Data'!$D$1603-'1. Data'!$D$1604)</f>
        <v>0.16</v>
      </c>
      <c r="E30" s="62">
        <f>('1. Data'!E27-'1. Data'!$E$1604)/('1. Data'!$E$1603-'1. Data'!$E$1604)</f>
        <v>3.4246575342465745E-2</v>
      </c>
      <c r="F30" s="62">
        <f>('1. Data'!F27-'1. Data'!$F$1604)/('1. Data'!$F$1603-'1. Data'!$F$1604)</f>
        <v>0.13333333333333333</v>
      </c>
      <c r="G30" s="62">
        <f>('1. Data'!G27-'1. Data'!$G$1604)/('1. Data'!$G$1603-'1. Data'!$G$1604)</f>
        <v>0.14084507042253522</v>
      </c>
      <c r="H30" s="62">
        <f>('1. Data'!H27-'1. Data'!$H$1604)/('1. Data'!$H$1603-'1. Data'!$H$1604)</f>
        <v>6.0070671378091869E-2</v>
      </c>
      <c r="I30" s="62">
        <v>1</v>
      </c>
      <c r="J30" s="62">
        <f>('1. Data'!J27-'1. Data'!$J$1604)/('1. Data'!$J$1603-'1. Data'!$J$1604)</f>
        <v>0.49230769230769211</v>
      </c>
      <c r="K30" s="62">
        <f>('1. Data'!K27-'1. Data'!$K$1604)/('1. Data'!$K$1603-'1. Data'!$K$1604)</f>
        <v>0.15294117647058827</v>
      </c>
      <c r="L30" s="62">
        <f>('1. Data'!L27-'1. Data'!$L$1604)/('1. Data'!$L$1603-'1. Data'!$L$1604)</f>
        <v>0.13846153846153852</v>
      </c>
      <c r="M30" s="62">
        <f>('1. Data'!M27-'1. Data'!$M$1604)/('1. Data'!$M$1603-'1. Data'!$M$1604)</f>
        <v>0.4</v>
      </c>
    </row>
    <row r="31" spans="1:13" ht="13.2" x14ac:dyDescent="0.25">
      <c r="A31" s="60">
        <v>27</v>
      </c>
      <c r="B31" s="62">
        <f>('1. Data'!B28-'1. Data'!$B$1604)/('1. Data'!$B$1603-'1. Data'!$B$1604)</f>
        <v>0.26548672566371678</v>
      </c>
      <c r="C31" s="62">
        <f>('1. Data'!C28-'1. Data'!$C$1604)/('1. Data'!$C$1603-'1. Data'!$C$1604)</f>
        <v>0.20666666666666664</v>
      </c>
      <c r="D31" s="62">
        <f>('1. Data'!D28-'1. Data'!$D$1604)/('1. Data'!$D$1603-'1. Data'!$D$1604)</f>
        <v>0.24</v>
      </c>
      <c r="E31" s="62">
        <f>('1. Data'!E28-'1. Data'!$E$1604)/('1. Data'!$E$1603-'1. Data'!$E$1604)</f>
        <v>6.164383561643836E-2</v>
      </c>
      <c r="F31" s="62">
        <f>('1. Data'!F28-'1. Data'!$F$1604)/('1. Data'!$F$1603-'1. Data'!$F$1604)</f>
        <v>0.13333333333333333</v>
      </c>
      <c r="G31" s="62">
        <f>('1. Data'!G28-'1. Data'!$G$1604)/('1. Data'!$G$1603-'1. Data'!$G$1604)</f>
        <v>4.2253521126760563E-2</v>
      </c>
      <c r="H31" s="62">
        <f>('1. Data'!H28-'1. Data'!$H$1604)/('1. Data'!$H$1603-'1. Data'!$H$1604)</f>
        <v>1.7667844522968199E-2</v>
      </c>
      <c r="I31" s="62">
        <v>1</v>
      </c>
      <c r="J31" s="62">
        <f>('1. Data'!J28-'1. Data'!$J$1604)/('1. Data'!$J$1603-'1. Data'!$J$1604)</f>
        <v>0.4461538461538459</v>
      </c>
      <c r="K31" s="62">
        <f>('1. Data'!K28-'1. Data'!$K$1604)/('1. Data'!$K$1603-'1. Data'!$K$1604)</f>
        <v>0.17058823529411765</v>
      </c>
      <c r="L31" s="62">
        <f>('1. Data'!L28-'1. Data'!$L$1604)/('1. Data'!$L$1603-'1. Data'!$L$1604)</f>
        <v>0.16923076923076918</v>
      </c>
      <c r="M31" s="62">
        <f>('1. Data'!M28-'1. Data'!$M$1604)/('1. Data'!$M$1603-'1. Data'!$M$1604)</f>
        <v>0.4</v>
      </c>
    </row>
    <row r="32" spans="1:13" ht="13.2" x14ac:dyDescent="0.25">
      <c r="A32" s="60">
        <v>28</v>
      </c>
      <c r="B32" s="62">
        <f>('1. Data'!B29-'1. Data'!$B$1604)/('1. Data'!$B$1603-'1. Data'!$B$1604)</f>
        <v>0.29203539823008856</v>
      </c>
      <c r="C32" s="62">
        <f>('1. Data'!C29-'1. Data'!$C$1604)/('1. Data'!$C$1603-'1. Data'!$C$1604)</f>
        <v>0.21999999999999997</v>
      </c>
      <c r="D32" s="62">
        <f>('1. Data'!D29-'1. Data'!$D$1604)/('1. Data'!$D$1603-'1. Data'!$D$1604)</f>
        <v>0.21</v>
      </c>
      <c r="E32" s="62">
        <f>('1. Data'!E29-'1. Data'!$E$1604)/('1. Data'!$E$1603-'1. Data'!$E$1604)</f>
        <v>4.7945205479452059E-2</v>
      </c>
      <c r="F32" s="62">
        <f>('1. Data'!F29-'1. Data'!$F$1604)/('1. Data'!$F$1603-'1. Data'!$F$1604)</f>
        <v>0.17666666666666667</v>
      </c>
      <c r="G32" s="62">
        <f>('1. Data'!G29-'1. Data'!$G$1604)/('1. Data'!$G$1603-'1. Data'!$G$1604)</f>
        <v>0.12676056338028169</v>
      </c>
      <c r="H32" s="62">
        <f>('1. Data'!H29-'1. Data'!$H$1604)/('1. Data'!$H$1603-'1. Data'!$H$1604)</f>
        <v>0.10954063604240283</v>
      </c>
      <c r="I32" s="62">
        <v>1</v>
      </c>
      <c r="J32" s="62">
        <f>('1. Data'!J29-'1. Data'!$J$1604)/('1. Data'!$J$1603-'1. Data'!$J$1604)</f>
        <v>0.36153846153846142</v>
      </c>
      <c r="K32" s="62">
        <f>('1. Data'!K29-'1. Data'!$K$1604)/('1. Data'!$K$1603-'1. Data'!$K$1604)</f>
        <v>0.35882352941176476</v>
      </c>
      <c r="L32" s="62">
        <f>('1. Data'!L29-'1. Data'!$L$1604)/('1. Data'!$L$1603-'1. Data'!$L$1604)</f>
        <v>0.16923076923076918</v>
      </c>
      <c r="M32" s="62">
        <f>('1. Data'!M29-'1. Data'!$M$1604)/('1. Data'!$M$1603-'1. Data'!$M$1604)</f>
        <v>0.4</v>
      </c>
    </row>
    <row r="33" spans="1:13" ht="13.2" x14ac:dyDescent="0.25">
      <c r="A33" s="60">
        <v>29</v>
      </c>
      <c r="B33" s="62">
        <f>('1. Data'!B30-'1. Data'!$B$1604)/('1. Data'!$B$1603-'1. Data'!$B$1604)</f>
        <v>0.22123893805309733</v>
      </c>
      <c r="C33" s="62">
        <f>('1. Data'!C30-'1. Data'!$C$1604)/('1. Data'!$C$1603-'1. Data'!$C$1604)</f>
        <v>0.40666666666666668</v>
      </c>
      <c r="D33" s="62">
        <f>('1. Data'!D30-'1. Data'!$D$1604)/('1. Data'!$D$1603-'1. Data'!$D$1604)</f>
        <v>0</v>
      </c>
      <c r="E33" s="62">
        <f>('1. Data'!E30-'1. Data'!$E$1604)/('1. Data'!$E$1603-'1. Data'!$E$1604)</f>
        <v>6.8493150684931503E-2</v>
      </c>
      <c r="F33" s="62">
        <f>('1. Data'!F30-'1. Data'!$F$1604)/('1. Data'!$F$1603-'1. Data'!$F$1604)</f>
        <v>0.13333333333333333</v>
      </c>
      <c r="G33" s="62">
        <f>('1. Data'!G30-'1. Data'!$G$1604)/('1. Data'!$G$1603-'1. Data'!$G$1604)</f>
        <v>0.18309859154929578</v>
      </c>
      <c r="H33" s="62">
        <f>('1. Data'!H30-'1. Data'!$H$1604)/('1. Data'!$H$1603-'1. Data'!$H$1604)</f>
        <v>0.10247349823321555</v>
      </c>
      <c r="I33" s="62">
        <v>1</v>
      </c>
      <c r="J33" s="62">
        <f>('1. Data'!J30-'1. Data'!$J$1604)/('1. Data'!$J$1603-'1. Data'!$J$1604)</f>
        <v>0.59230769230769242</v>
      </c>
      <c r="K33" s="62">
        <f>('1. Data'!K30-'1. Data'!$K$1604)/('1. Data'!$K$1603-'1. Data'!$K$1604)</f>
        <v>0.1470588235294118</v>
      </c>
      <c r="L33" s="62">
        <f>('1. Data'!L30-'1. Data'!$L$1604)/('1. Data'!$L$1603-'1. Data'!$L$1604)</f>
        <v>0.15384615384615385</v>
      </c>
      <c r="M33" s="62">
        <f>('1. Data'!M30-'1. Data'!$M$1604)/('1. Data'!$M$1603-'1. Data'!$M$1604)</f>
        <v>0.4</v>
      </c>
    </row>
    <row r="34" spans="1:13" ht="13.2" x14ac:dyDescent="0.25">
      <c r="A34" s="60">
        <v>30</v>
      </c>
      <c r="B34" s="62">
        <f>('1. Data'!B31-'1. Data'!$B$1604)/('1. Data'!$B$1603-'1. Data'!$B$1604)</f>
        <v>0.2831858407079646</v>
      </c>
      <c r="C34" s="62">
        <f>('1. Data'!C31-'1. Data'!$C$1604)/('1. Data'!$C$1603-'1. Data'!$C$1604)</f>
        <v>0.36333333333333334</v>
      </c>
      <c r="D34" s="62">
        <f>('1. Data'!D31-'1. Data'!$D$1604)/('1. Data'!$D$1603-'1. Data'!$D$1604)</f>
        <v>0</v>
      </c>
      <c r="E34" s="62">
        <f>('1. Data'!E31-'1. Data'!$E$1604)/('1. Data'!$E$1603-'1. Data'!$E$1604)</f>
        <v>7.5342465753424667E-2</v>
      </c>
      <c r="F34" s="62">
        <f>('1. Data'!F31-'1. Data'!$F$1604)/('1. Data'!$F$1603-'1. Data'!$F$1604)</f>
        <v>0.13666666666666652</v>
      </c>
      <c r="G34" s="62">
        <f>('1. Data'!G31-'1. Data'!$G$1604)/('1. Data'!$G$1603-'1. Data'!$G$1604)</f>
        <v>9.8591549295774641E-2</v>
      </c>
      <c r="H34" s="62">
        <f>('1. Data'!H31-'1. Data'!$H$1604)/('1. Data'!$H$1603-'1. Data'!$H$1604)</f>
        <v>3.5335689045936397E-2</v>
      </c>
      <c r="I34" s="62">
        <v>1</v>
      </c>
      <c r="J34" s="62">
        <f>('1. Data'!J31-'1. Data'!$J$1604)/('1. Data'!$J$1603-'1. Data'!$J$1604)</f>
        <v>0.52307692307692288</v>
      </c>
      <c r="K34" s="62">
        <f>('1. Data'!K31-'1. Data'!$K$1604)/('1. Data'!$K$1603-'1. Data'!$K$1604)</f>
        <v>0.17058823529411765</v>
      </c>
      <c r="L34" s="62">
        <f>('1. Data'!L31-'1. Data'!$L$1604)/('1. Data'!$L$1603-'1. Data'!$L$1604)</f>
        <v>0.21538461538461545</v>
      </c>
      <c r="M34" s="62">
        <f>('1. Data'!M31-'1. Data'!$M$1604)/('1. Data'!$M$1603-'1. Data'!$M$1604)</f>
        <v>0.6</v>
      </c>
    </row>
    <row r="35" spans="1:13" ht="13.2" x14ac:dyDescent="0.25">
      <c r="A35" s="60">
        <v>31</v>
      </c>
      <c r="B35" s="62">
        <f>('1. Data'!B32-'1. Data'!$B$1604)/('1. Data'!$B$1603-'1. Data'!$B$1604)</f>
        <v>0.18584070796460181</v>
      </c>
      <c r="C35" s="62">
        <f>('1. Data'!C32-'1. Data'!$C$1604)/('1. Data'!$C$1603-'1. Data'!$C$1604)</f>
        <v>0.38333333333333336</v>
      </c>
      <c r="D35" s="62">
        <f>('1. Data'!D32-'1. Data'!$D$1604)/('1. Data'!$D$1603-'1. Data'!$D$1604)</f>
        <v>7.0000000000000007E-2</v>
      </c>
      <c r="E35" s="62">
        <f>('1. Data'!E32-'1. Data'!$E$1604)/('1. Data'!$E$1603-'1. Data'!$E$1604)</f>
        <v>0.10273972602739727</v>
      </c>
      <c r="F35" s="62">
        <f>('1. Data'!F32-'1. Data'!$F$1604)/('1. Data'!$F$1603-'1. Data'!$F$1604)</f>
        <v>0.14833333333333334</v>
      </c>
      <c r="G35" s="62">
        <f>('1. Data'!G32-'1. Data'!$G$1604)/('1. Data'!$G$1603-'1. Data'!$G$1604)</f>
        <v>0.22535211267605634</v>
      </c>
      <c r="H35" s="62">
        <f>('1. Data'!H32-'1. Data'!$H$1604)/('1. Data'!$H$1603-'1. Data'!$H$1604)</f>
        <v>0.26855123674911663</v>
      </c>
      <c r="I35" s="62">
        <v>1</v>
      </c>
      <c r="J35" s="62">
        <f>('1. Data'!J32-'1. Data'!$J$1604)/('1. Data'!$J$1603-'1. Data'!$J$1604)</f>
        <v>0.5</v>
      </c>
      <c r="K35" s="62">
        <f>('1. Data'!K32-'1. Data'!$K$1604)/('1. Data'!$K$1603-'1. Data'!$K$1604)</f>
        <v>0.14117647058823532</v>
      </c>
      <c r="L35" s="62">
        <f>('1. Data'!L32-'1. Data'!$L$1604)/('1. Data'!$L$1603-'1. Data'!$L$1604)</f>
        <v>0.26153846153846144</v>
      </c>
      <c r="M35" s="62">
        <f>('1. Data'!M32-'1. Data'!$M$1604)/('1. Data'!$M$1603-'1. Data'!$M$1604)</f>
        <v>0.4</v>
      </c>
    </row>
    <row r="36" spans="1:13" ht="13.2" x14ac:dyDescent="0.25">
      <c r="A36" s="60">
        <v>32</v>
      </c>
      <c r="B36" s="62">
        <f>('1. Data'!B33-'1. Data'!$B$1604)/('1. Data'!$B$1603-'1. Data'!$B$1604)</f>
        <v>0.2035398230088496</v>
      </c>
      <c r="C36" s="62">
        <f>('1. Data'!C33-'1. Data'!$C$1604)/('1. Data'!$C$1603-'1. Data'!$C$1604)</f>
        <v>0.39000000000000007</v>
      </c>
      <c r="D36" s="62">
        <f>('1. Data'!D33-'1. Data'!$D$1604)/('1. Data'!$D$1603-'1. Data'!$D$1604)</f>
        <v>0</v>
      </c>
      <c r="E36" s="62">
        <f>('1. Data'!E33-'1. Data'!$E$1604)/('1. Data'!$E$1603-'1. Data'!$E$1604)</f>
        <v>0.10958904109589042</v>
      </c>
      <c r="F36" s="62">
        <f>('1. Data'!F33-'1. Data'!$F$1604)/('1. Data'!$F$1603-'1. Data'!$F$1604)</f>
        <v>0.17499999999999999</v>
      </c>
      <c r="G36" s="62">
        <f>('1. Data'!G33-'1. Data'!$G$1604)/('1. Data'!$G$1603-'1. Data'!$G$1604)</f>
        <v>0.29577464788732394</v>
      </c>
      <c r="H36" s="62">
        <f>('1. Data'!H33-'1. Data'!$H$1604)/('1. Data'!$H$1603-'1. Data'!$H$1604)</f>
        <v>0.10954063604240283</v>
      </c>
      <c r="I36" s="62">
        <v>1</v>
      </c>
      <c r="J36" s="62">
        <f>('1. Data'!J33-'1. Data'!$J$1604)/('1. Data'!$J$1603-'1. Data'!$J$1604)</f>
        <v>0.58461538461538454</v>
      </c>
      <c r="K36" s="62">
        <f>('1. Data'!K33-'1. Data'!$K$1604)/('1. Data'!$K$1603-'1. Data'!$K$1604)</f>
        <v>0.1588235294117647</v>
      </c>
      <c r="L36" s="62">
        <f>('1. Data'!L33-'1. Data'!$L$1604)/('1. Data'!$L$1603-'1. Data'!$L$1604)</f>
        <v>0.33846153846153837</v>
      </c>
      <c r="M36" s="62">
        <f>('1. Data'!M33-'1. Data'!$M$1604)/('1. Data'!$M$1603-'1. Data'!$M$1604)</f>
        <v>0.6</v>
      </c>
    </row>
    <row r="37" spans="1:13" ht="13.2" x14ac:dyDescent="0.25">
      <c r="A37" s="60">
        <v>33</v>
      </c>
      <c r="B37" s="62">
        <f>('1. Data'!B34-'1. Data'!$B$1604)/('1. Data'!$B$1603-'1. Data'!$B$1604)</f>
        <v>0.32743362831858414</v>
      </c>
      <c r="C37" s="62">
        <f>('1. Data'!C34-'1. Data'!$C$1604)/('1. Data'!$C$1603-'1. Data'!$C$1604)</f>
        <v>0.37000000000000005</v>
      </c>
      <c r="D37" s="62">
        <f>('1. Data'!D34-'1. Data'!$D$1604)/('1. Data'!$D$1603-'1. Data'!$D$1604)</f>
        <v>0.12</v>
      </c>
      <c r="E37" s="62">
        <f>('1. Data'!E34-'1. Data'!$E$1604)/('1. Data'!$E$1603-'1. Data'!$E$1604)</f>
        <v>9.5890410958904104E-2</v>
      </c>
      <c r="F37" s="62">
        <f>('1. Data'!F34-'1. Data'!$F$1604)/('1. Data'!$F$1603-'1. Data'!$F$1604)</f>
        <v>0.13833333333333334</v>
      </c>
      <c r="G37" s="62">
        <f>('1. Data'!G34-'1. Data'!$G$1604)/('1. Data'!$G$1603-'1. Data'!$G$1604)</f>
        <v>0.19718309859154928</v>
      </c>
      <c r="H37" s="62">
        <f>('1. Data'!H34-'1. Data'!$H$1604)/('1. Data'!$H$1603-'1. Data'!$H$1604)</f>
        <v>0.37809187279151946</v>
      </c>
      <c r="I37" s="62">
        <v>1</v>
      </c>
      <c r="J37" s="62">
        <f>('1. Data'!J34-'1. Data'!$J$1604)/('1. Data'!$J$1603-'1. Data'!$J$1604)</f>
        <v>0.36153846153846142</v>
      </c>
      <c r="K37" s="62">
        <f>('1. Data'!K34-'1. Data'!$K$1604)/('1. Data'!$K$1603-'1. Data'!$K$1604)</f>
        <v>0.21176470588235297</v>
      </c>
      <c r="L37" s="62">
        <f>('1. Data'!L34-'1. Data'!$L$1604)/('1. Data'!$L$1603-'1. Data'!$L$1604)</f>
        <v>0.21538461538461545</v>
      </c>
      <c r="M37" s="62">
        <f>('1. Data'!M34-'1. Data'!$M$1604)/('1. Data'!$M$1603-'1. Data'!$M$1604)</f>
        <v>0.4</v>
      </c>
    </row>
    <row r="38" spans="1:13" ht="13.2" x14ac:dyDescent="0.25">
      <c r="A38" s="60">
        <v>34</v>
      </c>
      <c r="B38" s="62">
        <f>('1. Data'!B35-'1. Data'!$B$1604)/('1. Data'!$B$1603-'1. Data'!$B$1604)</f>
        <v>0.2035398230088496</v>
      </c>
      <c r="C38" s="62">
        <f>('1. Data'!C35-'1. Data'!$C$1604)/('1. Data'!$C$1603-'1. Data'!$C$1604)</f>
        <v>0.33666666666666667</v>
      </c>
      <c r="D38" s="62">
        <f>('1. Data'!D35-'1. Data'!$D$1604)/('1. Data'!$D$1603-'1. Data'!$D$1604)</f>
        <v>0.12</v>
      </c>
      <c r="E38" s="62">
        <f>('1. Data'!E35-'1. Data'!$E$1604)/('1. Data'!$E$1603-'1. Data'!$E$1604)</f>
        <v>0.67123287671232867</v>
      </c>
      <c r="F38" s="62">
        <f>('1. Data'!F35-'1. Data'!$F$1604)/('1. Data'!$F$1603-'1. Data'!$F$1604)</f>
        <v>0.12166666666666666</v>
      </c>
      <c r="G38" s="62">
        <f>('1. Data'!G35-'1. Data'!$G$1604)/('1. Data'!$G$1603-'1. Data'!$G$1604)</f>
        <v>0.54929577464788737</v>
      </c>
      <c r="H38" s="62">
        <f>('1. Data'!H35-'1. Data'!$H$1604)/('1. Data'!$H$1603-'1. Data'!$H$1604)</f>
        <v>0.27208480565371024</v>
      </c>
      <c r="I38" s="62">
        <v>1</v>
      </c>
      <c r="J38" s="62">
        <f>('1. Data'!J35-'1. Data'!$J$1604)/('1. Data'!$J$1603-'1. Data'!$J$1604)</f>
        <v>0.57692307692307698</v>
      </c>
      <c r="K38" s="62">
        <f>('1. Data'!K35-'1. Data'!$K$1604)/('1. Data'!$K$1603-'1. Data'!$K$1604)</f>
        <v>0.12941176470588237</v>
      </c>
      <c r="L38" s="62">
        <f>('1. Data'!L35-'1. Data'!$L$1604)/('1. Data'!$L$1603-'1. Data'!$L$1604)</f>
        <v>0.15384615384615385</v>
      </c>
      <c r="M38" s="62">
        <f>('1. Data'!M35-'1. Data'!$M$1604)/('1. Data'!$M$1603-'1. Data'!$M$1604)</f>
        <v>0.6</v>
      </c>
    </row>
    <row r="39" spans="1:13" ht="13.2" x14ac:dyDescent="0.25">
      <c r="A39" s="60">
        <v>35</v>
      </c>
      <c r="B39" s="62">
        <f>('1. Data'!B36-'1. Data'!$B$1604)/('1. Data'!$B$1603-'1. Data'!$B$1604)</f>
        <v>5.3097345132743404E-2</v>
      </c>
      <c r="C39" s="62">
        <f>('1. Data'!C36-'1. Data'!$C$1604)/('1. Data'!$C$1603-'1. Data'!$C$1604)</f>
        <v>0.14666666666666667</v>
      </c>
      <c r="D39" s="62">
        <f>('1. Data'!D36-'1. Data'!$D$1604)/('1. Data'!$D$1603-'1. Data'!$D$1604)</f>
        <v>0.25</v>
      </c>
      <c r="E39" s="62">
        <f>('1. Data'!E36-'1. Data'!$E$1604)/('1. Data'!$E$1603-'1. Data'!$E$1604)</f>
        <v>6.164383561643836E-2</v>
      </c>
      <c r="F39" s="62">
        <f>('1. Data'!F36-'1. Data'!$F$1604)/('1. Data'!$F$1603-'1. Data'!$F$1604)</f>
        <v>0.17166666666666666</v>
      </c>
      <c r="G39" s="62">
        <f>('1. Data'!G36-'1. Data'!$G$1604)/('1. Data'!$G$1603-'1. Data'!$G$1604)</f>
        <v>0.16901408450704225</v>
      </c>
      <c r="H39" s="62">
        <f>('1. Data'!H36-'1. Data'!$H$1604)/('1. Data'!$H$1603-'1. Data'!$H$1604)</f>
        <v>0.15547703180212014</v>
      </c>
      <c r="I39" s="62">
        <v>1</v>
      </c>
      <c r="J39" s="62">
        <f>('1. Data'!J36-'1. Data'!$J$1604)/('1. Data'!$J$1603-'1. Data'!$J$1604)</f>
        <v>0.52307692307692288</v>
      </c>
      <c r="K39" s="62">
        <f>('1. Data'!K36-'1. Data'!$K$1604)/('1. Data'!$K$1603-'1. Data'!$K$1604)</f>
        <v>0.1470588235294118</v>
      </c>
      <c r="L39" s="62">
        <f>('1. Data'!L36-'1. Data'!$L$1604)/('1. Data'!$L$1603-'1. Data'!$L$1604)</f>
        <v>0.12307692307692292</v>
      </c>
      <c r="M39" s="62">
        <f>('1. Data'!M36-'1. Data'!$M$1604)/('1. Data'!$M$1603-'1. Data'!$M$1604)</f>
        <v>0.4</v>
      </c>
    </row>
    <row r="40" spans="1:13" ht="13.2" x14ac:dyDescent="0.25">
      <c r="A40" s="60">
        <v>36</v>
      </c>
      <c r="B40" s="62">
        <f>('1. Data'!B37-'1. Data'!$B$1604)/('1. Data'!$B$1603-'1. Data'!$B$1604)</f>
        <v>0.2831858407079646</v>
      </c>
      <c r="C40" s="62">
        <f>('1. Data'!C37-'1. Data'!$C$1604)/('1. Data'!$C$1603-'1. Data'!$C$1604)</f>
        <v>0.36333333333333334</v>
      </c>
      <c r="D40" s="62">
        <f>('1. Data'!D37-'1. Data'!$D$1604)/('1. Data'!$D$1603-'1. Data'!$D$1604)</f>
        <v>0</v>
      </c>
      <c r="E40" s="62">
        <f>('1. Data'!E37-'1. Data'!$E$1604)/('1. Data'!$E$1603-'1. Data'!$E$1604)</f>
        <v>0.31506849315068491</v>
      </c>
      <c r="F40" s="62">
        <f>('1. Data'!F37-'1. Data'!$F$1604)/('1. Data'!$F$1603-'1. Data'!$F$1604)</f>
        <v>0.14333333333333334</v>
      </c>
      <c r="G40" s="62">
        <f>('1. Data'!G37-'1. Data'!$G$1604)/('1. Data'!$G$1603-'1. Data'!$G$1604)</f>
        <v>5.6338028169014086E-2</v>
      </c>
      <c r="H40" s="62">
        <f>('1. Data'!H37-'1. Data'!$H$1604)/('1. Data'!$H$1603-'1. Data'!$H$1604)</f>
        <v>4.2402826855123678E-2</v>
      </c>
      <c r="I40" s="62">
        <v>1</v>
      </c>
      <c r="J40" s="62">
        <f>('1. Data'!J37-'1. Data'!$J$1604)/('1. Data'!$J$1603-'1. Data'!$J$1604)</f>
        <v>0.53846153846153832</v>
      </c>
      <c r="K40" s="62">
        <f>('1. Data'!K37-'1. Data'!$K$1604)/('1. Data'!$K$1603-'1. Data'!$K$1604)</f>
        <v>0.1470588235294118</v>
      </c>
      <c r="L40" s="62">
        <f>('1. Data'!L37-'1. Data'!$L$1604)/('1. Data'!$L$1603-'1. Data'!$L$1604)</f>
        <v>0.18461538461538451</v>
      </c>
      <c r="M40" s="62">
        <f>('1. Data'!M37-'1. Data'!$M$1604)/('1. Data'!$M$1603-'1. Data'!$M$1604)</f>
        <v>0.6</v>
      </c>
    </row>
    <row r="41" spans="1:13" ht="13.2" x14ac:dyDescent="0.25">
      <c r="A41" s="60">
        <v>37</v>
      </c>
      <c r="B41" s="62">
        <f>('1. Data'!B38-'1. Data'!$B$1604)/('1. Data'!$B$1603-'1. Data'!$B$1604)</f>
        <v>0.2831858407079646</v>
      </c>
      <c r="C41" s="62">
        <f>('1. Data'!C38-'1. Data'!$C$1604)/('1. Data'!$C$1603-'1. Data'!$C$1604)</f>
        <v>0.33333333333333331</v>
      </c>
      <c r="D41" s="62">
        <f>('1. Data'!D38-'1. Data'!$D$1604)/('1. Data'!$D$1603-'1. Data'!$D$1604)</f>
        <v>0.14000000000000001</v>
      </c>
      <c r="E41" s="62">
        <f>('1. Data'!E38-'1. Data'!$E$1604)/('1. Data'!$E$1603-'1. Data'!$E$1604)</f>
        <v>0.10273972602739727</v>
      </c>
      <c r="F41" s="62">
        <f>('1. Data'!F38-'1. Data'!$F$1604)/('1. Data'!$F$1603-'1. Data'!$F$1604)</f>
        <v>0.14333333333333334</v>
      </c>
      <c r="G41" s="62">
        <f>('1. Data'!G38-'1. Data'!$G$1604)/('1. Data'!$G$1603-'1. Data'!$G$1604)</f>
        <v>2.8169014084507043E-2</v>
      </c>
      <c r="H41" s="62">
        <f>('1. Data'!H38-'1. Data'!$H$1604)/('1. Data'!$H$1603-'1. Data'!$H$1604)</f>
        <v>3.1802120141342753E-2</v>
      </c>
      <c r="I41" s="62">
        <v>1</v>
      </c>
      <c r="J41" s="62">
        <f>('1. Data'!J38-'1. Data'!$J$1604)/('1. Data'!$J$1603-'1. Data'!$J$1604)</f>
        <v>0.55384615384615377</v>
      </c>
      <c r="K41" s="62">
        <f>('1. Data'!K38-'1. Data'!$K$1604)/('1. Data'!$K$1603-'1. Data'!$K$1604)</f>
        <v>0.17647058823529413</v>
      </c>
      <c r="L41" s="62">
        <f>('1. Data'!L38-'1. Data'!$L$1604)/('1. Data'!$L$1603-'1. Data'!$L$1604)</f>
        <v>0.36923076923076931</v>
      </c>
      <c r="M41" s="62">
        <f>('1. Data'!M38-'1. Data'!$M$1604)/('1. Data'!$M$1603-'1. Data'!$M$1604)</f>
        <v>0.6</v>
      </c>
    </row>
    <row r="42" spans="1:13" ht="13.2" x14ac:dyDescent="0.25">
      <c r="A42" s="60">
        <v>38</v>
      </c>
      <c r="B42" s="62">
        <f>('1. Data'!B39-'1. Data'!$B$1604)/('1. Data'!$B$1603-'1. Data'!$B$1604)</f>
        <v>0.30973451327433627</v>
      </c>
      <c r="C42" s="62">
        <f>('1. Data'!C39-'1. Data'!$C$1604)/('1. Data'!$C$1603-'1. Data'!$C$1604)</f>
        <v>0.18666666666666668</v>
      </c>
      <c r="D42" s="62">
        <f>('1. Data'!D39-'1. Data'!$D$1604)/('1. Data'!$D$1603-'1. Data'!$D$1604)</f>
        <v>0.28000000000000003</v>
      </c>
      <c r="E42" s="62">
        <f>('1. Data'!E39-'1. Data'!$E$1604)/('1. Data'!$E$1603-'1. Data'!$E$1604)</f>
        <v>8.2191780821917818E-2</v>
      </c>
      <c r="F42" s="62">
        <f>('1. Data'!F39-'1. Data'!$F$1604)/('1. Data'!$F$1603-'1. Data'!$F$1604)</f>
        <v>0.11000000000000001</v>
      </c>
      <c r="G42" s="62">
        <f>('1. Data'!G39-'1. Data'!$G$1604)/('1. Data'!$G$1603-'1. Data'!$G$1604)</f>
        <v>0.16901408450704225</v>
      </c>
      <c r="H42" s="62">
        <f>('1. Data'!H39-'1. Data'!$H$1604)/('1. Data'!$H$1603-'1. Data'!$H$1604)</f>
        <v>8.4805653710247356E-2</v>
      </c>
      <c r="I42" s="62">
        <v>1</v>
      </c>
      <c r="J42" s="62">
        <f>('1. Data'!J39-'1. Data'!$J$1604)/('1. Data'!$J$1603-'1. Data'!$J$1604)</f>
        <v>0.40769230769230758</v>
      </c>
      <c r="K42" s="62">
        <f>('1. Data'!K39-'1. Data'!$K$1604)/('1. Data'!$K$1603-'1. Data'!$K$1604)</f>
        <v>0.25294117647058822</v>
      </c>
      <c r="L42" s="62">
        <f>('1. Data'!L39-'1. Data'!$L$1604)/('1. Data'!$L$1603-'1. Data'!$L$1604)</f>
        <v>0.19999999999999984</v>
      </c>
      <c r="M42" s="62">
        <f>('1. Data'!M39-'1. Data'!$M$1604)/('1. Data'!$M$1603-'1. Data'!$M$1604)</f>
        <v>0.8</v>
      </c>
    </row>
    <row r="43" spans="1:13" ht="13.2" x14ac:dyDescent="0.25">
      <c r="A43" s="60">
        <v>39</v>
      </c>
      <c r="B43" s="62">
        <f>('1. Data'!B40-'1. Data'!$B$1604)/('1. Data'!$B$1603-'1. Data'!$B$1604)</f>
        <v>9.7345132743362872E-2</v>
      </c>
      <c r="C43" s="62">
        <f>('1. Data'!C40-'1. Data'!$C$1604)/('1. Data'!$C$1603-'1. Data'!$C$1604)</f>
        <v>0.68666666666666654</v>
      </c>
      <c r="D43" s="62">
        <f>('1. Data'!D40-'1. Data'!$D$1604)/('1. Data'!$D$1603-'1. Data'!$D$1604)</f>
        <v>0.09</v>
      </c>
      <c r="E43" s="62">
        <f>('1. Data'!E40-'1. Data'!$E$1604)/('1. Data'!$E$1603-'1. Data'!$E$1604)</f>
        <v>4.1095890410958902E-2</v>
      </c>
      <c r="F43" s="62">
        <f>('1. Data'!F40-'1. Data'!$F$1604)/('1. Data'!$F$1603-'1. Data'!$F$1604)</f>
        <v>0.28666666666666668</v>
      </c>
      <c r="G43" s="62">
        <f>('1. Data'!G40-'1. Data'!$G$1604)/('1. Data'!$G$1603-'1. Data'!$G$1604)</f>
        <v>8.4507042253521125E-2</v>
      </c>
      <c r="H43" s="62">
        <f>('1. Data'!H40-'1. Data'!$H$1604)/('1. Data'!$H$1603-'1. Data'!$H$1604)</f>
        <v>4.5936395759717315E-2</v>
      </c>
      <c r="I43" s="62">
        <v>1</v>
      </c>
      <c r="J43" s="62">
        <f>('1. Data'!J40-'1. Data'!$J$1604)/('1. Data'!$J$1603-'1. Data'!$J$1604)</f>
        <v>0.61538461538461531</v>
      </c>
      <c r="K43" s="62">
        <f>('1. Data'!K40-'1. Data'!$K$1604)/('1. Data'!$K$1603-'1. Data'!$K$1604)</f>
        <v>0.10588235294117647</v>
      </c>
      <c r="L43" s="62">
        <f>('1. Data'!L40-'1. Data'!$L$1604)/('1. Data'!$L$1603-'1. Data'!$L$1604)</f>
        <v>0.21538461538461545</v>
      </c>
      <c r="M43" s="62">
        <f>('1. Data'!M40-'1. Data'!$M$1604)/('1. Data'!$M$1603-'1. Data'!$M$1604)</f>
        <v>0.2</v>
      </c>
    </row>
    <row r="44" spans="1:13" ht="13.2" x14ac:dyDescent="0.25">
      <c r="A44" s="60">
        <v>40</v>
      </c>
      <c r="B44" s="62">
        <f>('1. Data'!B41-'1. Data'!$B$1604)/('1. Data'!$B$1603-'1. Data'!$B$1604)</f>
        <v>0.23893805309734514</v>
      </c>
      <c r="C44" s="62">
        <f>('1. Data'!C41-'1. Data'!$C$1604)/('1. Data'!$C$1603-'1. Data'!$C$1604)</f>
        <v>0.23333333333333331</v>
      </c>
      <c r="D44" s="62">
        <f>('1. Data'!D41-'1. Data'!$D$1604)/('1. Data'!$D$1603-'1. Data'!$D$1604)</f>
        <v>0.36</v>
      </c>
      <c r="E44" s="62">
        <f>('1. Data'!E41-'1. Data'!$E$1604)/('1. Data'!$E$1603-'1. Data'!$E$1604)</f>
        <v>0.34246575342465752</v>
      </c>
      <c r="F44" s="62">
        <f>('1. Data'!F41-'1. Data'!$F$1604)/('1. Data'!$F$1603-'1. Data'!$F$1604)</f>
        <v>0.12333333333333334</v>
      </c>
      <c r="G44" s="62">
        <f>('1. Data'!G41-'1. Data'!$G$1604)/('1. Data'!$G$1603-'1. Data'!$G$1604)</f>
        <v>0.15492957746478872</v>
      </c>
      <c r="H44" s="62">
        <f>('1. Data'!H41-'1. Data'!$H$1604)/('1. Data'!$H$1603-'1. Data'!$H$1604)</f>
        <v>0.28621908127208479</v>
      </c>
      <c r="I44" s="62">
        <v>1</v>
      </c>
      <c r="J44" s="62">
        <f>('1. Data'!J41-'1. Data'!$J$1604)/('1. Data'!$J$1603-'1. Data'!$J$1604)</f>
        <v>0.48461538461538461</v>
      </c>
      <c r="K44" s="62">
        <f>('1. Data'!K41-'1. Data'!$K$1604)/('1. Data'!$K$1603-'1. Data'!$K$1604)</f>
        <v>0.31176470588235294</v>
      </c>
      <c r="L44" s="62">
        <f>('1. Data'!L41-'1. Data'!$L$1604)/('1. Data'!$L$1603-'1. Data'!$L$1604)</f>
        <v>0.32307692307692304</v>
      </c>
      <c r="M44" s="62">
        <f>('1. Data'!M41-'1. Data'!$M$1604)/('1. Data'!$M$1603-'1. Data'!$M$1604)</f>
        <v>0.4</v>
      </c>
    </row>
    <row r="45" spans="1:13" ht="13.2" x14ac:dyDescent="0.25">
      <c r="A45" s="60">
        <v>41</v>
      </c>
      <c r="B45" s="62">
        <f>('1. Data'!B42-'1. Data'!$B$1604)/('1. Data'!$B$1603-'1. Data'!$B$1604)</f>
        <v>0.23893805309734514</v>
      </c>
      <c r="C45" s="62">
        <f>('1. Data'!C42-'1. Data'!$C$1604)/('1. Data'!$C$1603-'1. Data'!$C$1604)</f>
        <v>0.23333333333333331</v>
      </c>
      <c r="D45" s="62">
        <f>('1. Data'!D42-'1. Data'!$D$1604)/('1. Data'!$D$1603-'1. Data'!$D$1604)</f>
        <v>0.36</v>
      </c>
      <c r="E45" s="62">
        <f>('1. Data'!E42-'1. Data'!$E$1604)/('1. Data'!$E$1603-'1. Data'!$E$1604)</f>
        <v>0.34246575342465752</v>
      </c>
      <c r="F45" s="62">
        <f>('1. Data'!F42-'1. Data'!$F$1604)/('1. Data'!$F$1603-'1. Data'!$F$1604)</f>
        <v>0.12333333333333334</v>
      </c>
      <c r="G45" s="62">
        <f>('1. Data'!G42-'1. Data'!$G$1604)/('1. Data'!$G$1603-'1. Data'!$G$1604)</f>
        <v>0.15492957746478872</v>
      </c>
      <c r="H45" s="62">
        <f>('1. Data'!H42-'1. Data'!$H$1604)/('1. Data'!$H$1603-'1. Data'!$H$1604)</f>
        <v>0.28621908127208479</v>
      </c>
      <c r="I45" s="62">
        <v>1</v>
      </c>
      <c r="J45" s="62">
        <f>('1. Data'!J42-'1. Data'!$J$1604)/('1. Data'!$J$1603-'1. Data'!$J$1604)</f>
        <v>0.48461538461538461</v>
      </c>
      <c r="K45" s="62">
        <f>('1. Data'!K42-'1. Data'!$K$1604)/('1. Data'!$K$1603-'1. Data'!$K$1604)</f>
        <v>0.31176470588235294</v>
      </c>
      <c r="L45" s="62">
        <f>('1. Data'!L42-'1. Data'!$L$1604)/('1. Data'!$L$1603-'1. Data'!$L$1604)</f>
        <v>0.32307692307692304</v>
      </c>
      <c r="M45" s="62">
        <f>('1. Data'!M42-'1. Data'!$M$1604)/('1. Data'!$M$1603-'1. Data'!$M$1604)</f>
        <v>0.4</v>
      </c>
    </row>
    <row r="46" spans="1:13" ht="13.2" x14ac:dyDescent="0.25">
      <c r="A46" s="60">
        <v>42</v>
      </c>
      <c r="B46" s="62">
        <f>('1. Data'!B43-'1. Data'!$B$1604)/('1. Data'!$B$1603-'1. Data'!$B$1604)</f>
        <v>0.37168141592920362</v>
      </c>
      <c r="C46" s="62">
        <f>('1. Data'!C43-'1. Data'!$C$1604)/('1. Data'!$C$1603-'1. Data'!$C$1604)</f>
        <v>0.34</v>
      </c>
      <c r="D46" s="62">
        <f>('1. Data'!D43-'1. Data'!$D$1604)/('1. Data'!$D$1603-'1. Data'!$D$1604)</f>
        <v>0.3</v>
      </c>
      <c r="E46" s="62">
        <f>('1. Data'!E43-'1. Data'!$E$1604)/('1. Data'!$E$1603-'1. Data'!$E$1604)</f>
        <v>0.13013698630136986</v>
      </c>
      <c r="F46" s="62">
        <f>('1. Data'!F43-'1. Data'!$F$1604)/('1. Data'!$F$1603-'1. Data'!$F$1604)</f>
        <v>0.14666666666666667</v>
      </c>
      <c r="G46" s="62">
        <f>('1. Data'!G43-'1. Data'!$G$1604)/('1. Data'!$G$1603-'1. Data'!$G$1604)</f>
        <v>0.22535211267605634</v>
      </c>
      <c r="H46" s="62">
        <f>('1. Data'!H43-'1. Data'!$H$1604)/('1. Data'!$H$1603-'1. Data'!$H$1604)</f>
        <v>0.14134275618374559</v>
      </c>
      <c r="I46" s="62">
        <v>1</v>
      </c>
      <c r="J46" s="62">
        <f>('1. Data'!J43-'1. Data'!$J$1604)/('1. Data'!$J$1603-'1. Data'!$J$1604)</f>
        <v>0.43076923076923052</v>
      </c>
      <c r="K46" s="62">
        <f>('1. Data'!K43-'1. Data'!$K$1604)/('1. Data'!$K$1603-'1. Data'!$K$1604)</f>
        <v>0.1235294117647059</v>
      </c>
      <c r="L46" s="62">
        <f>('1. Data'!L43-'1. Data'!$L$1604)/('1. Data'!$L$1603-'1. Data'!$L$1604)</f>
        <v>0.13846153846153852</v>
      </c>
      <c r="M46" s="62">
        <f>('1. Data'!M43-'1. Data'!$M$1604)/('1. Data'!$M$1603-'1. Data'!$M$1604)</f>
        <v>0.2</v>
      </c>
    </row>
    <row r="47" spans="1:13" ht="13.2" x14ac:dyDescent="0.25">
      <c r="A47" s="60">
        <v>43</v>
      </c>
      <c r="B47" s="62">
        <f>('1. Data'!B44-'1. Data'!$B$1604)/('1. Data'!$B$1603-'1. Data'!$B$1604)</f>
        <v>0.25663716814159293</v>
      </c>
      <c r="C47" s="62">
        <f>('1. Data'!C44-'1. Data'!$C$1604)/('1. Data'!$C$1603-'1. Data'!$C$1604)</f>
        <v>0.26</v>
      </c>
      <c r="D47" s="62">
        <f>('1. Data'!D44-'1. Data'!$D$1604)/('1. Data'!$D$1603-'1. Data'!$D$1604)</f>
        <v>0.2</v>
      </c>
      <c r="E47" s="62">
        <f>('1. Data'!E44-'1. Data'!$E$1604)/('1. Data'!$E$1603-'1. Data'!$E$1604)</f>
        <v>0.11643835616438358</v>
      </c>
      <c r="F47" s="62">
        <f>('1. Data'!F44-'1. Data'!$F$1604)/('1. Data'!$F$1603-'1. Data'!$F$1604)</f>
        <v>0.55333333333333334</v>
      </c>
      <c r="G47" s="62">
        <f>('1. Data'!G44-'1. Data'!$G$1604)/('1. Data'!$G$1603-'1. Data'!$G$1604)</f>
        <v>9.8591549295774641E-2</v>
      </c>
      <c r="H47" s="62">
        <f>('1. Data'!H44-'1. Data'!$H$1604)/('1. Data'!$H$1603-'1. Data'!$H$1604)</f>
        <v>2.8268551236749116E-2</v>
      </c>
      <c r="I47" s="62">
        <v>1</v>
      </c>
      <c r="J47" s="62">
        <f>('1. Data'!J44-'1. Data'!$J$1604)/('1. Data'!$J$1603-'1. Data'!$J$1604)</f>
        <v>0.39230769230769219</v>
      </c>
      <c r="K47" s="62">
        <f>('1. Data'!K44-'1. Data'!$K$1604)/('1. Data'!$K$1603-'1. Data'!$K$1604)</f>
        <v>0.35294117647058831</v>
      </c>
      <c r="L47" s="62">
        <f>('1. Data'!L44-'1. Data'!$L$1604)/('1. Data'!$L$1603-'1. Data'!$L$1604)</f>
        <v>0.32307692307692304</v>
      </c>
      <c r="M47" s="62">
        <f>('1. Data'!M44-'1. Data'!$M$1604)/('1. Data'!$M$1603-'1. Data'!$M$1604)</f>
        <v>0.6</v>
      </c>
    </row>
    <row r="48" spans="1:13" ht="13.2" x14ac:dyDescent="0.25">
      <c r="A48" s="60">
        <v>44</v>
      </c>
      <c r="B48" s="62">
        <f>('1. Data'!B45-'1. Data'!$B$1604)/('1. Data'!$B$1603-'1. Data'!$B$1604)</f>
        <v>0.30973451327433627</v>
      </c>
      <c r="C48" s="62">
        <f>('1. Data'!C45-'1. Data'!$C$1604)/('1. Data'!$C$1603-'1. Data'!$C$1604)</f>
        <v>0.37333333333333335</v>
      </c>
      <c r="D48" s="62">
        <f>('1. Data'!D45-'1. Data'!$D$1604)/('1. Data'!$D$1603-'1. Data'!$D$1604)</f>
        <v>0.22</v>
      </c>
      <c r="E48" s="62">
        <f>('1. Data'!E45-'1. Data'!$E$1604)/('1. Data'!$E$1603-'1. Data'!$E$1604)</f>
        <v>8.9041095890410982E-2</v>
      </c>
      <c r="F48" s="62">
        <f>('1. Data'!F45-'1. Data'!$F$1604)/('1. Data'!$F$1603-'1. Data'!$F$1604)</f>
        <v>0.11500000000000002</v>
      </c>
      <c r="G48" s="62">
        <f>('1. Data'!G45-'1. Data'!$G$1604)/('1. Data'!$G$1603-'1. Data'!$G$1604)</f>
        <v>0.11267605633802817</v>
      </c>
      <c r="H48" s="62">
        <f>('1. Data'!H45-'1. Data'!$H$1604)/('1. Data'!$H$1603-'1. Data'!$H$1604)</f>
        <v>6.0070671378091869E-2</v>
      </c>
      <c r="I48" s="62">
        <v>1</v>
      </c>
      <c r="J48" s="62">
        <f>('1. Data'!J45-'1. Data'!$J$1604)/('1. Data'!$J$1603-'1. Data'!$J$1604)</f>
        <v>0.46153846153846134</v>
      </c>
      <c r="K48" s="62">
        <f>('1. Data'!K45-'1. Data'!$K$1604)/('1. Data'!$K$1603-'1. Data'!$K$1604)</f>
        <v>0.52941176470588236</v>
      </c>
      <c r="L48" s="62">
        <f>('1. Data'!L45-'1. Data'!$L$1604)/('1. Data'!$L$1603-'1. Data'!$L$1604)</f>
        <v>0.29230769230769238</v>
      </c>
      <c r="M48" s="62">
        <f>('1. Data'!M45-'1. Data'!$M$1604)/('1. Data'!$M$1603-'1. Data'!$M$1604)</f>
        <v>0.4</v>
      </c>
    </row>
    <row r="49" spans="1:13" ht="13.2" x14ac:dyDescent="0.25">
      <c r="A49" s="60">
        <v>45</v>
      </c>
      <c r="B49" s="62">
        <f>('1. Data'!B46-'1. Data'!$B$1604)/('1. Data'!$B$1603-'1. Data'!$B$1604)</f>
        <v>0.19469026548672566</v>
      </c>
      <c r="C49" s="62">
        <f>('1. Data'!C46-'1. Data'!$C$1604)/('1. Data'!$C$1603-'1. Data'!$C$1604)</f>
        <v>0.38000000000000006</v>
      </c>
      <c r="D49" s="62">
        <f>('1. Data'!D46-'1. Data'!$D$1604)/('1. Data'!$D$1603-'1. Data'!$D$1604)</f>
        <v>0.02</v>
      </c>
      <c r="E49" s="62">
        <f>('1. Data'!E46-'1. Data'!$E$1604)/('1. Data'!$E$1603-'1. Data'!$E$1604)</f>
        <v>6.164383561643836E-2</v>
      </c>
      <c r="F49" s="62">
        <f>('1. Data'!F46-'1. Data'!$F$1604)/('1. Data'!$F$1603-'1. Data'!$F$1604)</f>
        <v>8.3333333333333343E-2</v>
      </c>
      <c r="G49" s="62">
        <f>('1. Data'!G46-'1. Data'!$G$1604)/('1. Data'!$G$1603-'1. Data'!$G$1604)</f>
        <v>5.6338028169014086E-2</v>
      </c>
      <c r="H49" s="62">
        <f>('1. Data'!H46-'1. Data'!$H$1604)/('1. Data'!$H$1603-'1. Data'!$H$1604)</f>
        <v>1.7667844522968199E-2</v>
      </c>
      <c r="I49" s="62">
        <v>1</v>
      </c>
      <c r="J49" s="62">
        <f>('1. Data'!J46-'1. Data'!$J$1604)/('1. Data'!$J$1603-'1. Data'!$J$1604)</f>
        <v>0.6</v>
      </c>
      <c r="K49" s="62">
        <f>('1. Data'!K46-'1. Data'!$K$1604)/('1. Data'!$K$1603-'1. Data'!$K$1604)</f>
        <v>0.12941176470588237</v>
      </c>
      <c r="L49" s="62">
        <f>('1. Data'!L46-'1. Data'!$L$1604)/('1. Data'!$L$1603-'1. Data'!$L$1604)</f>
        <v>0.16923076923076918</v>
      </c>
      <c r="M49" s="62">
        <f>('1. Data'!M46-'1. Data'!$M$1604)/('1. Data'!$M$1603-'1. Data'!$M$1604)</f>
        <v>0.4</v>
      </c>
    </row>
    <row r="50" spans="1:13" ht="13.2" x14ac:dyDescent="0.25">
      <c r="A50" s="60">
        <v>46</v>
      </c>
      <c r="B50" s="62">
        <f>('1. Data'!B47-'1. Data'!$B$1604)/('1. Data'!$B$1603-'1. Data'!$B$1604)</f>
        <v>0</v>
      </c>
      <c r="C50" s="62">
        <f>('1. Data'!C47-'1. Data'!$C$1604)/('1. Data'!$C$1603-'1. Data'!$C$1604)</f>
        <v>0.28000000000000003</v>
      </c>
      <c r="D50" s="62">
        <f>('1. Data'!D47-'1. Data'!$D$1604)/('1. Data'!$D$1603-'1. Data'!$D$1604)</f>
        <v>0.15</v>
      </c>
      <c r="E50" s="62">
        <f>('1. Data'!E47-'1. Data'!$E$1604)/('1. Data'!$E$1603-'1. Data'!$E$1604)</f>
        <v>8.2191780821917818E-2</v>
      </c>
      <c r="F50" s="62">
        <f>('1. Data'!F47-'1. Data'!$F$1604)/('1. Data'!$F$1603-'1. Data'!$F$1604)</f>
        <v>0.09</v>
      </c>
      <c r="G50" s="62">
        <f>('1. Data'!G47-'1. Data'!$G$1604)/('1. Data'!$G$1603-'1. Data'!$G$1604)</f>
        <v>9.8591549295774641E-2</v>
      </c>
      <c r="H50" s="62">
        <f>('1. Data'!H47-'1. Data'!$H$1604)/('1. Data'!$H$1603-'1. Data'!$H$1604)</f>
        <v>0.20848056537102475</v>
      </c>
      <c r="I50" s="62">
        <v>1</v>
      </c>
      <c r="J50" s="62">
        <f>('1. Data'!J47-'1. Data'!$J$1604)/('1. Data'!$J$1603-'1. Data'!$J$1604)</f>
        <v>0.92307692307692302</v>
      </c>
      <c r="K50" s="62">
        <f>('1. Data'!K47-'1. Data'!$K$1604)/('1. Data'!$K$1603-'1. Data'!$K$1604)</f>
        <v>0.15294117647058827</v>
      </c>
      <c r="L50" s="62">
        <f>('1. Data'!L47-'1. Data'!$L$1604)/('1. Data'!$L$1603-'1. Data'!$L$1604)</f>
        <v>0.72307692307692295</v>
      </c>
      <c r="M50" s="62">
        <f>('1. Data'!M47-'1. Data'!$M$1604)/('1. Data'!$M$1603-'1. Data'!$M$1604)</f>
        <v>0.2</v>
      </c>
    </row>
    <row r="51" spans="1:13" ht="13.2" x14ac:dyDescent="0.25">
      <c r="A51" s="60">
        <v>47</v>
      </c>
      <c r="B51" s="62">
        <f>('1. Data'!B48-'1. Data'!$B$1604)/('1. Data'!$B$1603-'1. Data'!$B$1604)</f>
        <v>0.27433628318584075</v>
      </c>
      <c r="C51" s="62">
        <f>('1. Data'!C48-'1. Data'!$C$1604)/('1. Data'!$C$1603-'1. Data'!$C$1604)</f>
        <v>0.55666666666666675</v>
      </c>
      <c r="D51" s="62">
        <f>('1. Data'!D48-'1. Data'!$D$1604)/('1. Data'!$D$1603-'1. Data'!$D$1604)</f>
        <v>0.43</v>
      </c>
      <c r="E51" s="62">
        <f>('1. Data'!E48-'1. Data'!$E$1604)/('1. Data'!$E$1603-'1. Data'!$E$1604)</f>
        <v>8.9041095890410982E-2</v>
      </c>
      <c r="F51" s="62">
        <f>('1. Data'!F48-'1. Data'!$F$1604)/('1. Data'!$F$1603-'1. Data'!$F$1604)</f>
        <v>0.19</v>
      </c>
      <c r="G51" s="62">
        <f>('1. Data'!G48-'1. Data'!$G$1604)/('1. Data'!$G$1603-'1. Data'!$G$1604)</f>
        <v>0.29577464788732394</v>
      </c>
      <c r="H51" s="62">
        <f>('1. Data'!H48-'1. Data'!$H$1604)/('1. Data'!$H$1603-'1. Data'!$H$1604)</f>
        <v>0.38162544169611307</v>
      </c>
      <c r="I51" s="62">
        <v>1</v>
      </c>
      <c r="J51" s="62">
        <f>('1. Data'!J48-'1. Data'!$J$1604)/('1. Data'!$J$1603-'1. Data'!$J$1604)</f>
        <v>0.42307692307692302</v>
      </c>
      <c r="K51" s="62">
        <f>('1. Data'!K48-'1. Data'!$K$1604)/('1. Data'!$K$1603-'1. Data'!$K$1604)</f>
        <v>0.25294117647058822</v>
      </c>
      <c r="L51" s="62">
        <f>('1. Data'!L48-'1. Data'!$L$1604)/('1. Data'!$L$1603-'1. Data'!$L$1604)</f>
        <v>0.12307692307692292</v>
      </c>
      <c r="M51" s="62">
        <f>('1. Data'!M48-'1. Data'!$M$1604)/('1. Data'!$M$1603-'1. Data'!$M$1604)</f>
        <v>0.4</v>
      </c>
    </row>
    <row r="52" spans="1:13" ht="13.2" x14ac:dyDescent="0.25">
      <c r="A52" s="60">
        <v>48</v>
      </c>
      <c r="B52" s="62">
        <f>('1. Data'!B49-'1. Data'!$B$1604)/('1. Data'!$B$1603-'1. Data'!$B$1604)</f>
        <v>0.3628318584070796</v>
      </c>
      <c r="C52" s="62">
        <f>('1. Data'!C49-'1. Data'!$C$1604)/('1. Data'!$C$1603-'1. Data'!$C$1604)</f>
        <v>0.12666666666666665</v>
      </c>
      <c r="D52" s="62">
        <f>('1. Data'!D49-'1. Data'!$D$1604)/('1. Data'!$D$1603-'1. Data'!$D$1604)</f>
        <v>0.52</v>
      </c>
      <c r="E52" s="62">
        <f>('1. Data'!E49-'1. Data'!$E$1604)/('1. Data'!$E$1603-'1. Data'!$E$1604)</f>
        <v>4.7945205479452059E-2</v>
      </c>
      <c r="F52" s="62">
        <f>('1. Data'!F49-'1. Data'!$F$1604)/('1. Data'!$F$1603-'1. Data'!$F$1604)</f>
        <v>0.18833333333333335</v>
      </c>
      <c r="G52" s="62">
        <f>('1. Data'!G49-'1. Data'!$G$1604)/('1. Data'!$G$1603-'1. Data'!$G$1604)</f>
        <v>0.15492957746478872</v>
      </c>
      <c r="H52" s="62">
        <f>('1. Data'!H49-'1. Data'!$H$1604)/('1. Data'!$H$1603-'1. Data'!$H$1604)</f>
        <v>0.10954063604240283</v>
      </c>
      <c r="I52" s="62">
        <v>1</v>
      </c>
      <c r="J52" s="62">
        <f>('1. Data'!J49-'1. Data'!$J$1604)/('1. Data'!$J$1603-'1. Data'!$J$1604)</f>
        <v>0.42307692307692302</v>
      </c>
      <c r="K52" s="62">
        <f>('1. Data'!K49-'1. Data'!$K$1604)/('1. Data'!$K$1603-'1. Data'!$K$1604)</f>
        <v>0.16470588235294117</v>
      </c>
      <c r="L52" s="62">
        <f>('1. Data'!L49-'1. Data'!$L$1604)/('1. Data'!$L$1603-'1. Data'!$L$1604)</f>
        <v>0.16923076923076918</v>
      </c>
      <c r="M52" s="62">
        <f>('1. Data'!M49-'1. Data'!$M$1604)/('1. Data'!$M$1603-'1. Data'!$M$1604)</f>
        <v>0.4</v>
      </c>
    </row>
    <row r="53" spans="1:13" ht="13.2" x14ac:dyDescent="0.25">
      <c r="A53" s="60">
        <v>49</v>
      </c>
      <c r="B53" s="62">
        <f>('1. Data'!B50-'1. Data'!$B$1604)/('1. Data'!$B$1603-'1. Data'!$B$1604)</f>
        <v>0.15929203539823014</v>
      </c>
      <c r="C53" s="62">
        <f>('1. Data'!C50-'1. Data'!$C$1604)/('1. Data'!$C$1603-'1. Data'!$C$1604)</f>
        <v>0.20000000000000004</v>
      </c>
      <c r="D53" s="62">
        <f>('1. Data'!D50-'1. Data'!$D$1604)/('1. Data'!$D$1603-'1. Data'!$D$1604)</f>
        <v>0.23</v>
      </c>
      <c r="E53" s="62">
        <f>('1. Data'!E50-'1. Data'!$E$1604)/('1. Data'!$E$1603-'1. Data'!$E$1604)</f>
        <v>4.7945205479452059E-2</v>
      </c>
      <c r="F53" s="62">
        <f>('1. Data'!F50-'1. Data'!$F$1604)/('1. Data'!$F$1603-'1. Data'!$F$1604)</f>
        <v>0.11000000000000001</v>
      </c>
      <c r="G53" s="62">
        <f>('1. Data'!G50-'1. Data'!$G$1604)/('1. Data'!$G$1603-'1. Data'!$G$1604)</f>
        <v>5.6338028169014086E-2</v>
      </c>
      <c r="H53" s="62">
        <f>('1. Data'!H50-'1. Data'!$H$1604)/('1. Data'!$H$1603-'1. Data'!$H$1604)</f>
        <v>2.1201413427561839E-2</v>
      </c>
      <c r="I53" s="62">
        <v>1</v>
      </c>
      <c r="J53" s="62">
        <f>('1. Data'!J50-'1. Data'!$J$1604)/('1. Data'!$J$1603-'1. Data'!$J$1604)</f>
        <v>0.49230769230769211</v>
      </c>
      <c r="K53" s="62">
        <f>('1. Data'!K50-'1. Data'!$K$1604)/('1. Data'!$K$1603-'1. Data'!$K$1604)</f>
        <v>0.15294117647058827</v>
      </c>
      <c r="L53" s="62">
        <f>('1. Data'!L50-'1. Data'!$L$1604)/('1. Data'!$L$1603-'1. Data'!$L$1604)</f>
        <v>0.12307692307692292</v>
      </c>
      <c r="M53" s="62">
        <f>('1. Data'!M50-'1. Data'!$M$1604)/('1. Data'!$M$1603-'1. Data'!$M$1604)</f>
        <v>0.4</v>
      </c>
    </row>
    <row r="54" spans="1:13" ht="13.2" x14ac:dyDescent="0.25">
      <c r="A54" s="60">
        <v>50</v>
      </c>
      <c r="B54" s="62">
        <f>('1. Data'!B51-'1. Data'!$B$1604)/('1. Data'!$B$1603-'1. Data'!$B$1604)</f>
        <v>8.8495575221238937E-2</v>
      </c>
      <c r="C54" s="62">
        <f>('1. Data'!C51-'1. Data'!$C$1604)/('1. Data'!$C$1603-'1. Data'!$C$1604)</f>
        <v>0.13999999999999999</v>
      </c>
      <c r="D54" s="62">
        <f>('1. Data'!D51-'1. Data'!$D$1604)/('1. Data'!$D$1603-'1. Data'!$D$1604)</f>
        <v>0.37</v>
      </c>
      <c r="E54" s="62">
        <f>('1. Data'!E51-'1. Data'!$E$1604)/('1. Data'!$E$1603-'1. Data'!$E$1604)</f>
        <v>3.4246575342465745E-2</v>
      </c>
      <c r="F54" s="62">
        <f>('1. Data'!F51-'1. Data'!$F$1604)/('1. Data'!$F$1603-'1. Data'!$F$1604)</f>
        <v>0.12333333333333334</v>
      </c>
      <c r="G54" s="62">
        <f>('1. Data'!G51-'1. Data'!$G$1604)/('1. Data'!$G$1603-'1. Data'!$G$1604)</f>
        <v>0.15492957746478872</v>
      </c>
      <c r="H54" s="62">
        <f>('1. Data'!H51-'1. Data'!$H$1604)/('1. Data'!$H$1603-'1. Data'!$H$1604)</f>
        <v>0.31802120141342755</v>
      </c>
      <c r="I54" s="62">
        <v>1</v>
      </c>
      <c r="J54" s="62">
        <f>('1. Data'!J51-'1. Data'!$J$1604)/('1. Data'!$J$1603-'1. Data'!$J$1604)</f>
        <v>0.47692307692307673</v>
      </c>
      <c r="K54" s="62">
        <f>('1. Data'!K51-'1. Data'!$K$1604)/('1. Data'!$K$1603-'1. Data'!$K$1604)</f>
        <v>0.16470588235294117</v>
      </c>
      <c r="L54" s="62">
        <f>('1. Data'!L51-'1. Data'!$L$1604)/('1. Data'!$L$1603-'1. Data'!$L$1604)</f>
        <v>0.12307692307692292</v>
      </c>
      <c r="M54" s="62">
        <f>('1. Data'!M51-'1. Data'!$M$1604)/('1. Data'!$M$1603-'1. Data'!$M$1604)</f>
        <v>0.4</v>
      </c>
    </row>
    <row r="55" spans="1:13" ht="13.2" x14ac:dyDescent="0.25">
      <c r="A55" s="60">
        <v>51</v>
      </c>
      <c r="B55" s="62">
        <f>('1. Data'!B52-'1. Data'!$B$1604)/('1. Data'!$B$1603-'1. Data'!$B$1604)</f>
        <v>0.37168141592920362</v>
      </c>
      <c r="C55" s="62">
        <f>('1. Data'!C52-'1. Data'!$C$1604)/('1. Data'!$C$1603-'1. Data'!$C$1604)</f>
        <v>0.37333333333333335</v>
      </c>
      <c r="D55" s="62">
        <f>('1. Data'!D52-'1. Data'!$D$1604)/('1. Data'!$D$1603-'1. Data'!$D$1604)</f>
        <v>0.26</v>
      </c>
      <c r="E55" s="62">
        <f>('1. Data'!E52-'1. Data'!$E$1604)/('1. Data'!$E$1603-'1. Data'!$E$1604)</f>
        <v>5.4794520547945202E-2</v>
      </c>
      <c r="F55" s="62">
        <f>('1. Data'!F52-'1. Data'!$F$1604)/('1. Data'!$F$1603-'1. Data'!$F$1604)</f>
        <v>0.12333333333333334</v>
      </c>
      <c r="G55" s="62">
        <f>('1. Data'!G52-'1. Data'!$G$1604)/('1. Data'!$G$1603-'1. Data'!$G$1604)</f>
        <v>4.2253521126760563E-2</v>
      </c>
      <c r="H55" s="62">
        <f>('1. Data'!H52-'1. Data'!$H$1604)/('1. Data'!$H$1603-'1. Data'!$H$1604)</f>
        <v>6.0070671378091869E-2</v>
      </c>
      <c r="I55" s="62">
        <v>1</v>
      </c>
      <c r="J55" s="62">
        <f>('1. Data'!J52-'1. Data'!$J$1604)/('1. Data'!$J$1603-'1. Data'!$J$1604)</f>
        <v>0.34615384615384598</v>
      </c>
      <c r="K55" s="62">
        <f>('1. Data'!K52-'1. Data'!$K$1604)/('1. Data'!$K$1603-'1. Data'!$K$1604)</f>
        <v>0.25882352941176473</v>
      </c>
      <c r="L55" s="62">
        <f>('1. Data'!L52-'1. Data'!$L$1604)/('1. Data'!$L$1603-'1. Data'!$L$1604)</f>
        <v>0.12307692307692292</v>
      </c>
      <c r="M55" s="62">
        <f>('1. Data'!M52-'1. Data'!$M$1604)/('1. Data'!$M$1603-'1. Data'!$M$1604)</f>
        <v>0.4</v>
      </c>
    </row>
    <row r="56" spans="1:13" ht="13.2" x14ac:dyDescent="0.25">
      <c r="A56" s="60">
        <v>52</v>
      </c>
      <c r="B56" s="62">
        <f>('1. Data'!B53-'1. Data'!$B$1604)/('1. Data'!$B$1603-'1. Data'!$B$1604)</f>
        <v>0.17699115044247787</v>
      </c>
      <c r="C56" s="62">
        <f>('1. Data'!C53-'1. Data'!$C$1604)/('1. Data'!$C$1603-'1. Data'!$C$1604)</f>
        <v>0.28000000000000003</v>
      </c>
      <c r="D56" s="62">
        <f>('1. Data'!D53-'1. Data'!$D$1604)/('1. Data'!$D$1603-'1. Data'!$D$1604)</f>
        <v>0.04</v>
      </c>
      <c r="E56" s="62">
        <f>('1. Data'!E53-'1. Data'!$E$1604)/('1. Data'!$E$1603-'1. Data'!$E$1604)</f>
        <v>8.9041095890410982E-2</v>
      </c>
      <c r="F56" s="62">
        <f>('1. Data'!F53-'1. Data'!$F$1604)/('1. Data'!$F$1603-'1. Data'!$F$1604)</f>
        <v>0.11500000000000002</v>
      </c>
      <c r="G56" s="62">
        <f>('1. Data'!G53-'1. Data'!$G$1604)/('1. Data'!$G$1603-'1. Data'!$G$1604)</f>
        <v>9.8591549295774641E-2</v>
      </c>
      <c r="H56" s="62">
        <f>('1. Data'!H53-'1. Data'!$H$1604)/('1. Data'!$H$1603-'1. Data'!$H$1604)</f>
        <v>3.1802120141342753E-2</v>
      </c>
      <c r="I56" s="62">
        <v>1</v>
      </c>
      <c r="J56" s="62">
        <f>('1. Data'!J53-'1. Data'!$J$1604)/('1. Data'!$J$1603-'1. Data'!$J$1604)</f>
        <v>0.53846153846153832</v>
      </c>
      <c r="K56" s="62">
        <f>('1. Data'!K53-'1. Data'!$K$1604)/('1. Data'!$K$1603-'1. Data'!$K$1604)</f>
        <v>0.19411764705882353</v>
      </c>
      <c r="L56" s="62">
        <f>('1. Data'!L53-'1. Data'!$L$1604)/('1. Data'!$L$1603-'1. Data'!$L$1604)</f>
        <v>0.15384615384615385</v>
      </c>
      <c r="M56" s="62">
        <f>('1. Data'!M53-'1. Data'!$M$1604)/('1. Data'!$M$1603-'1. Data'!$M$1604)</f>
        <v>0.6</v>
      </c>
    </row>
    <row r="57" spans="1:13" ht="13.2" x14ac:dyDescent="0.25">
      <c r="A57" s="60">
        <v>53</v>
      </c>
      <c r="B57" s="62">
        <f>('1. Data'!B54-'1. Data'!$B$1604)/('1. Data'!$B$1603-'1. Data'!$B$1604)</f>
        <v>0.17699115044247787</v>
      </c>
      <c r="C57" s="62">
        <f>('1. Data'!C54-'1. Data'!$C$1604)/('1. Data'!$C$1603-'1. Data'!$C$1604)</f>
        <v>0.26666666666666666</v>
      </c>
      <c r="D57" s="62">
        <f>('1. Data'!D54-'1. Data'!$D$1604)/('1. Data'!$D$1603-'1. Data'!$D$1604)</f>
        <v>0.04</v>
      </c>
      <c r="E57" s="62">
        <f>('1. Data'!E54-'1. Data'!$E$1604)/('1. Data'!$E$1603-'1. Data'!$E$1604)</f>
        <v>8.2191780821917818E-2</v>
      </c>
      <c r="F57" s="62">
        <f>('1. Data'!F54-'1. Data'!$F$1604)/('1. Data'!$F$1603-'1. Data'!$F$1604)</f>
        <v>0.11333333333333334</v>
      </c>
      <c r="G57" s="62">
        <f>('1. Data'!G54-'1. Data'!$G$1604)/('1. Data'!$G$1603-'1. Data'!$G$1604)</f>
        <v>7.0422535211267609E-2</v>
      </c>
      <c r="H57" s="62">
        <f>('1. Data'!H54-'1. Data'!$H$1604)/('1. Data'!$H$1603-'1. Data'!$H$1604)</f>
        <v>2.8268551236749116E-2</v>
      </c>
      <c r="I57" s="62">
        <v>1</v>
      </c>
      <c r="J57" s="62">
        <f>('1. Data'!J54-'1. Data'!$J$1604)/('1. Data'!$J$1603-'1. Data'!$J$1604)</f>
        <v>0.53076923076923077</v>
      </c>
      <c r="K57" s="62">
        <f>('1. Data'!K54-'1. Data'!$K$1604)/('1. Data'!$K$1603-'1. Data'!$K$1604)</f>
        <v>0.2</v>
      </c>
      <c r="L57" s="62">
        <f>('1. Data'!L54-'1. Data'!$L$1604)/('1. Data'!$L$1603-'1. Data'!$L$1604)</f>
        <v>0.15384615384615385</v>
      </c>
      <c r="M57" s="62">
        <f>('1. Data'!M54-'1. Data'!$M$1604)/('1. Data'!$M$1603-'1. Data'!$M$1604)</f>
        <v>0.6</v>
      </c>
    </row>
    <row r="58" spans="1:13" ht="13.2" x14ac:dyDescent="0.25">
      <c r="A58" s="60">
        <v>54</v>
      </c>
      <c r="B58" s="62">
        <f>('1. Data'!B55-'1. Data'!$B$1604)/('1. Data'!$B$1603-'1. Data'!$B$1604)</f>
        <v>0.35398230088495575</v>
      </c>
      <c r="C58" s="62">
        <f>('1. Data'!C55-'1. Data'!$C$1604)/('1. Data'!$C$1603-'1. Data'!$C$1604)</f>
        <v>0.18666666666666668</v>
      </c>
      <c r="D58" s="62">
        <f>('1. Data'!D55-'1. Data'!$D$1604)/('1. Data'!$D$1603-'1. Data'!$D$1604)</f>
        <v>0.36</v>
      </c>
      <c r="E58" s="62">
        <f>('1. Data'!E55-'1. Data'!$E$1604)/('1. Data'!$E$1603-'1. Data'!$E$1604)</f>
        <v>0.14383561643835618</v>
      </c>
      <c r="F58" s="62">
        <f>('1. Data'!F55-'1. Data'!$F$1604)/('1. Data'!$F$1603-'1. Data'!$F$1604)</f>
        <v>0.13500000000000001</v>
      </c>
      <c r="G58" s="62">
        <f>('1. Data'!G55-'1. Data'!$G$1604)/('1. Data'!$G$1603-'1. Data'!$G$1604)</f>
        <v>0.40845070422535212</v>
      </c>
      <c r="H58" s="62">
        <f>('1. Data'!H55-'1. Data'!$H$1604)/('1. Data'!$H$1603-'1. Data'!$H$1604)</f>
        <v>0.39929328621908128</v>
      </c>
      <c r="I58" s="62">
        <v>1</v>
      </c>
      <c r="J58" s="62">
        <f>('1. Data'!J55-'1. Data'!$J$1604)/('1. Data'!$J$1603-'1. Data'!$J$1604)</f>
        <v>0.38461538461538469</v>
      </c>
      <c r="K58" s="62">
        <f>('1. Data'!K55-'1. Data'!$K$1604)/('1. Data'!$K$1603-'1. Data'!$K$1604)</f>
        <v>0.15294117647058827</v>
      </c>
      <c r="L58" s="62">
        <f>('1. Data'!L55-'1. Data'!$L$1604)/('1. Data'!$L$1603-'1. Data'!$L$1604)</f>
        <v>0.15384615384615385</v>
      </c>
      <c r="M58" s="62">
        <f>('1. Data'!M55-'1. Data'!$M$1604)/('1. Data'!$M$1603-'1. Data'!$M$1604)</f>
        <v>0.4</v>
      </c>
    </row>
    <row r="59" spans="1:13" ht="13.2" x14ac:dyDescent="0.25">
      <c r="A59" s="60">
        <v>55</v>
      </c>
      <c r="B59" s="62">
        <f>('1. Data'!B56-'1. Data'!$B$1604)/('1. Data'!$B$1603-'1. Data'!$B$1604)</f>
        <v>0.26548672566371678</v>
      </c>
      <c r="C59" s="62">
        <f>('1. Data'!C56-'1. Data'!$C$1604)/('1. Data'!$C$1603-'1. Data'!$C$1604)</f>
        <v>0.27333333333333337</v>
      </c>
      <c r="D59" s="62">
        <f>('1. Data'!D56-'1. Data'!$D$1604)/('1. Data'!$D$1603-'1. Data'!$D$1604)</f>
        <v>0.15</v>
      </c>
      <c r="E59" s="62">
        <f>('1. Data'!E56-'1. Data'!$E$1604)/('1. Data'!$E$1603-'1. Data'!$E$1604)</f>
        <v>0.13013698630136986</v>
      </c>
      <c r="F59" s="62">
        <f>('1. Data'!F56-'1. Data'!$F$1604)/('1. Data'!$F$1603-'1. Data'!$F$1604)</f>
        <v>0.18333333333333335</v>
      </c>
      <c r="G59" s="62">
        <f>('1. Data'!G56-'1. Data'!$G$1604)/('1. Data'!$G$1603-'1. Data'!$G$1604)</f>
        <v>0.45070422535211269</v>
      </c>
      <c r="H59" s="62">
        <f>('1. Data'!H56-'1. Data'!$H$1604)/('1. Data'!$H$1603-'1. Data'!$H$1604)</f>
        <v>0.23674911660777384</v>
      </c>
      <c r="I59" s="62">
        <v>1</v>
      </c>
      <c r="J59" s="62">
        <f>('1. Data'!J56-'1. Data'!$J$1604)/('1. Data'!$J$1603-'1. Data'!$J$1604)</f>
        <v>0.36153846153846142</v>
      </c>
      <c r="K59" s="62">
        <f>('1. Data'!K56-'1. Data'!$K$1604)/('1. Data'!$K$1603-'1. Data'!$K$1604)</f>
        <v>0.19411764705882353</v>
      </c>
      <c r="L59" s="62">
        <f>('1. Data'!L56-'1. Data'!$L$1604)/('1. Data'!$L$1603-'1. Data'!$L$1604)</f>
        <v>0.27692307692307677</v>
      </c>
      <c r="M59" s="62">
        <f>('1. Data'!M56-'1. Data'!$M$1604)/('1. Data'!$M$1603-'1. Data'!$M$1604)</f>
        <v>0.6</v>
      </c>
    </row>
    <row r="60" spans="1:13" ht="13.2" x14ac:dyDescent="0.25">
      <c r="A60" s="60">
        <v>56</v>
      </c>
      <c r="B60" s="62">
        <f>('1. Data'!B57-'1. Data'!$B$1604)/('1. Data'!$B$1603-'1. Data'!$B$1604)</f>
        <v>0.27433628318584075</v>
      </c>
      <c r="C60" s="62">
        <f>('1. Data'!C57-'1. Data'!$C$1604)/('1. Data'!$C$1603-'1. Data'!$C$1604)</f>
        <v>0.34666666666666668</v>
      </c>
      <c r="D60" s="62">
        <f>('1. Data'!D57-'1. Data'!$D$1604)/('1. Data'!$D$1603-'1. Data'!$D$1604)</f>
        <v>0.04</v>
      </c>
      <c r="E60" s="62">
        <f>('1. Data'!E57-'1. Data'!$E$1604)/('1. Data'!$E$1603-'1. Data'!$E$1604)</f>
        <v>0.19863013698630136</v>
      </c>
      <c r="F60" s="62">
        <f>('1. Data'!F57-'1. Data'!$F$1604)/('1. Data'!$F$1603-'1. Data'!$F$1604)</f>
        <v>0.14000000000000001</v>
      </c>
      <c r="G60" s="62">
        <f>('1. Data'!G57-'1. Data'!$G$1604)/('1. Data'!$G$1603-'1. Data'!$G$1604)</f>
        <v>0.3380281690140845</v>
      </c>
      <c r="H60" s="62">
        <f>('1. Data'!H57-'1. Data'!$H$1604)/('1. Data'!$H$1603-'1. Data'!$H$1604)</f>
        <v>0.13780918727915195</v>
      </c>
      <c r="I60" s="62">
        <v>1</v>
      </c>
      <c r="J60" s="62">
        <f>('1. Data'!J57-'1. Data'!$J$1604)/('1. Data'!$J$1603-'1. Data'!$J$1604)</f>
        <v>0.49230769230769211</v>
      </c>
      <c r="K60" s="62">
        <f>('1. Data'!K57-'1. Data'!$K$1604)/('1. Data'!$K$1603-'1. Data'!$K$1604)</f>
        <v>0.13529411764705884</v>
      </c>
      <c r="L60" s="62">
        <f>('1. Data'!L57-'1. Data'!$L$1604)/('1. Data'!$L$1603-'1. Data'!$L$1604)</f>
        <v>0.16923076923076918</v>
      </c>
      <c r="M60" s="62">
        <f>('1. Data'!M57-'1. Data'!$M$1604)/('1. Data'!$M$1603-'1. Data'!$M$1604)</f>
        <v>0.4</v>
      </c>
    </row>
    <row r="61" spans="1:13" ht="13.2" x14ac:dyDescent="0.25">
      <c r="A61" s="60">
        <v>57</v>
      </c>
      <c r="B61" s="62">
        <f>('1. Data'!B58-'1. Data'!$B$1604)/('1. Data'!$B$1603-'1. Data'!$B$1604)</f>
        <v>0.49557522123893799</v>
      </c>
      <c r="C61" s="62">
        <f>('1. Data'!C58-'1. Data'!$C$1604)/('1. Data'!$C$1603-'1. Data'!$C$1604)</f>
        <v>0.21333333333333329</v>
      </c>
      <c r="D61" s="62">
        <f>('1. Data'!D58-'1. Data'!$D$1604)/('1. Data'!$D$1603-'1. Data'!$D$1604)</f>
        <v>0.56999999999999995</v>
      </c>
      <c r="E61" s="62">
        <f>('1. Data'!E58-'1. Data'!$E$1604)/('1. Data'!$E$1603-'1. Data'!$E$1604)</f>
        <v>0.17123287671232876</v>
      </c>
      <c r="F61" s="62">
        <f>('1. Data'!F58-'1. Data'!$F$1604)/('1. Data'!$F$1603-'1. Data'!$F$1604)</f>
        <v>0.11666666666666668</v>
      </c>
      <c r="G61" s="62">
        <f>('1. Data'!G58-'1. Data'!$G$1604)/('1. Data'!$G$1603-'1. Data'!$G$1604)</f>
        <v>4.2253521126760563E-2</v>
      </c>
      <c r="H61" s="62">
        <f>('1. Data'!H58-'1. Data'!$H$1604)/('1. Data'!$H$1603-'1. Data'!$H$1604)</f>
        <v>1.4134275618374558E-2</v>
      </c>
      <c r="I61" s="62">
        <v>1</v>
      </c>
      <c r="J61" s="62">
        <f>('1. Data'!J58-'1. Data'!$J$1604)/('1. Data'!$J$1603-'1. Data'!$J$1604)</f>
        <v>0.26153846153846144</v>
      </c>
      <c r="K61" s="62">
        <f>('1. Data'!K58-'1. Data'!$K$1604)/('1. Data'!$K$1603-'1. Data'!$K$1604)</f>
        <v>0.19411764705882353</v>
      </c>
      <c r="L61" s="62">
        <f>('1. Data'!L58-'1. Data'!$L$1604)/('1. Data'!$L$1603-'1. Data'!$L$1604)</f>
        <v>0.18461538461538451</v>
      </c>
      <c r="M61" s="62">
        <f>('1. Data'!M58-'1. Data'!$M$1604)/('1. Data'!$M$1603-'1. Data'!$M$1604)</f>
        <v>0.4</v>
      </c>
    </row>
    <row r="62" spans="1:13" ht="13.2" x14ac:dyDescent="0.25">
      <c r="A62" s="60">
        <v>58</v>
      </c>
      <c r="B62" s="62">
        <f>('1. Data'!B59-'1. Data'!$B$1604)/('1. Data'!$B$1603-'1. Data'!$B$1604)</f>
        <v>0.25663716814159293</v>
      </c>
      <c r="C62" s="62">
        <f>('1. Data'!C59-'1. Data'!$C$1604)/('1. Data'!$C$1603-'1. Data'!$C$1604)</f>
        <v>0.35333333333333333</v>
      </c>
      <c r="D62" s="62">
        <f>('1. Data'!D59-'1. Data'!$D$1604)/('1. Data'!$D$1603-'1. Data'!$D$1604)</f>
        <v>0.12</v>
      </c>
      <c r="E62" s="62">
        <f>('1. Data'!E59-'1. Data'!$E$1604)/('1. Data'!$E$1603-'1. Data'!$E$1604)</f>
        <v>0.28767123287671231</v>
      </c>
      <c r="F62" s="62">
        <f>('1. Data'!F59-'1. Data'!$F$1604)/('1. Data'!$F$1603-'1. Data'!$F$1604)</f>
        <v>0.185</v>
      </c>
      <c r="G62" s="62">
        <f>('1. Data'!G59-'1. Data'!$G$1604)/('1. Data'!$G$1603-'1. Data'!$G$1604)</f>
        <v>0.6901408450704225</v>
      </c>
      <c r="H62" s="62">
        <f>('1. Data'!H59-'1. Data'!$H$1604)/('1. Data'!$H$1603-'1. Data'!$H$1604)</f>
        <v>0.36749116607773852</v>
      </c>
      <c r="I62" s="62">
        <v>1</v>
      </c>
      <c r="J62" s="62">
        <f>('1. Data'!J59-'1. Data'!$J$1604)/('1. Data'!$J$1603-'1. Data'!$J$1604)</f>
        <v>0.43076923076923052</v>
      </c>
      <c r="K62" s="62">
        <f>('1. Data'!K59-'1. Data'!$K$1604)/('1. Data'!$K$1603-'1. Data'!$K$1604)</f>
        <v>0.27647058823529413</v>
      </c>
      <c r="L62" s="62">
        <f>('1. Data'!L59-'1. Data'!$L$1604)/('1. Data'!$L$1603-'1. Data'!$L$1604)</f>
        <v>0.15384615384615385</v>
      </c>
      <c r="M62" s="62">
        <f>('1. Data'!M59-'1. Data'!$M$1604)/('1. Data'!$M$1603-'1. Data'!$M$1604)</f>
        <v>0.4</v>
      </c>
    </row>
    <row r="63" spans="1:13" ht="13.2" x14ac:dyDescent="0.25">
      <c r="A63" s="60">
        <v>59</v>
      </c>
      <c r="B63" s="62">
        <f>('1. Data'!B60-'1. Data'!$B$1604)/('1. Data'!$B$1603-'1. Data'!$B$1604)</f>
        <v>0.2831858407079646</v>
      </c>
      <c r="C63" s="62">
        <f>('1. Data'!C60-'1. Data'!$C$1604)/('1. Data'!$C$1603-'1. Data'!$C$1604)</f>
        <v>0.32666666666666666</v>
      </c>
      <c r="D63" s="62">
        <f>('1. Data'!D60-'1. Data'!$D$1604)/('1. Data'!$D$1603-'1. Data'!$D$1604)</f>
        <v>0.18</v>
      </c>
      <c r="E63" s="62">
        <f>('1. Data'!E60-'1. Data'!$E$1604)/('1. Data'!$E$1603-'1. Data'!$E$1604)</f>
        <v>9.5890410958904104E-2</v>
      </c>
      <c r="F63" s="62">
        <f>('1. Data'!F60-'1. Data'!$F$1604)/('1. Data'!$F$1603-'1. Data'!$F$1604)</f>
        <v>0.12666666666666668</v>
      </c>
      <c r="G63" s="62">
        <f>('1. Data'!G60-'1. Data'!$G$1604)/('1. Data'!$G$1603-'1. Data'!$G$1604)</f>
        <v>0.22535211267605634</v>
      </c>
      <c r="H63" s="62">
        <f>('1. Data'!H60-'1. Data'!$H$1604)/('1. Data'!$H$1603-'1. Data'!$H$1604)</f>
        <v>0.16961130742049471</v>
      </c>
      <c r="I63" s="62">
        <v>1</v>
      </c>
      <c r="J63" s="62">
        <f>('1. Data'!J60-'1. Data'!$J$1604)/('1. Data'!$J$1603-'1. Data'!$J$1604)</f>
        <v>0.56153846153846165</v>
      </c>
      <c r="K63" s="62">
        <f>('1. Data'!K60-'1. Data'!$K$1604)/('1. Data'!$K$1603-'1. Data'!$K$1604)</f>
        <v>0.17058823529411765</v>
      </c>
      <c r="L63" s="62">
        <f>('1. Data'!L60-'1. Data'!$L$1604)/('1. Data'!$L$1603-'1. Data'!$L$1604)</f>
        <v>0.24615384615384611</v>
      </c>
      <c r="M63" s="62">
        <f>('1. Data'!M60-'1. Data'!$M$1604)/('1. Data'!$M$1603-'1. Data'!$M$1604)</f>
        <v>0.4</v>
      </c>
    </row>
    <row r="64" spans="1:13" ht="13.2" x14ac:dyDescent="0.25">
      <c r="A64" s="60">
        <v>60</v>
      </c>
      <c r="B64" s="62">
        <f>('1. Data'!B61-'1. Data'!$B$1604)/('1. Data'!$B$1603-'1. Data'!$B$1604)</f>
        <v>0.23893805309734514</v>
      </c>
      <c r="C64" s="62">
        <f>('1. Data'!C61-'1. Data'!$C$1604)/('1. Data'!$C$1603-'1. Data'!$C$1604)</f>
        <v>0.19333333333333336</v>
      </c>
      <c r="D64" s="62">
        <f>('1. Data'!D61-'1. Data'!$D$1604)/('1. Data'!$D$1603-'1. Data'!$D$1604)</f>
        <v>0.31</v>
      </c>
      <c r="E64" s="62">
        <f>('1. Data'!E61-'1. Data'!$E$1604)/('1. Data'!$E$1603-'1. Data'!$E$1604)</f>
        <v>0.10273972602739727</v>
      </c>
      <c r="F64" s="62">
        <f>('1. Data'!F61-'1. Data'!$F$1604)/('1. Data'!$F$1603-'1. Data'!$F$1604)</f>
        <v>0.12333333333333334</v>
      </c>
      <c r="G64" s="62">
        <f>('1. Data'!G61-'1. Data'!$G$1604)/('1. Data'!$G$1603-'1. Data'!$G$1604)</f>
        <v>0.11267605633802817</v>
      </c>
      <c r="H64" s="62">
        <f>('1. Data'!H61-'1. Data'!$H$1604)/('1. Data'!$H$1603-'1. Data'!$H$1604)</f>
        <v>0.14134275618374559</v>
      </c>
      <c r="I64" s="62">
        <v>1</v>
      </c>
      <c r="J64" s="62">
        <f>('1. Data'!J61-'1. Data'!$J$1604)/('1. Data'!$J$1603-'1. Data'!$J$1604)</f>
        <v>0.54615384615384621</v>
      </c>
      <c r="K64" s="62">
        <f>('1. Data'!K61-'1. Data'!$K$1604)/('1. Data'!$K$1603-'1. Data'!$K$1604)</f>
        <v>0.14117647058823532</v>
      </c>
      <c r="L64" s="62">
        <f>('1. Data'!L61-'1. Data'!$L$1604)/('1. Data'!$L$1603-'1. Data'!$L$1604)</f>
        <v>0.15384615384615385</v>
      </c>
      <c r="M64" s="62">
        <f>('1. Data'!M61-'1. Data'!$M$1604)/('1. Data'!$M$1603-'1. Data'!$M$1604)</f>
        <v>0.6</v>
      </c>
    </row>
    <row r="65" spans="1:13" ht="13.2" x14ac:dyDescent="0.25">
      <c r="A65" s="60">
        <v>61</v>
      </c>
      <c r="B65" s="62">
        <f>('1. Data'!B62-'1. Data'!$B$1604)/('1. Data'!$B$1603-'1. Data'!$B$1604)</f>
        <v>0.37168141592920362</v>
      </c>
      <c r="C65" s="62">
        <f>('1. Data'!C62-'1. Data'!$C$1604)/('1. Data'!$C$1603-'1. Data'!$C$1604)</f>
        <v>0.20000000000000004</v>
      </c>
      <c r="D65" s="62">
        <f>('1. Data'!D62-'1. Data'!$D$1604)/('1. Data'!$D$1603-'1. Data'!$D$1604)</f>
        <v>0.4</v>
      </c>
      <c r="E65" s="62">
        <f>('1. Data'!E62-'1. Data'!$E$1604)/('1. Data'!$E$1603-'1. Data'!$E$1604)</f>
        <v>8.9041095890410982E-2</v>
      </c>
      <c r="F65" s="62">
        <f>('1. Data'!F62-'1. Data'!$F$1604)/('1. Data'!$F$1603-'1. Data'!$F$1604)</f>
        <v>0.13166666666666668</v>
      </c>
      <c r="G65" s="62">
        <f>('1. Data'!G62-'1. Data'!$G$1604)/('1. Data'!$G$1603-'1. Data'!$G$1604)</f>
        <v>0.25352112676056338</v>
      </c>
      <c r="H65" s="62">
        <f>('1. Data'!H62-'1. Data'!$H$1604)/('1. Data'!$H$1603-'1. Data'!$H$1604)</f>
        <v>0.16254416961130741</v>
      </c>
      <c r="I65" s="62">
        <v>1</v>
      </c>
      <c r="J65" s="62">
        <f>('1. Data'!J62-'1. Data'!$J$1604)/('1. Data'!$J$1603-'1. Data'!$J$1604)</f>
        <v>0.5692307692307691</v>
      </c>
      <c r="K65" s="62">
        <f>('1. Data'!K62-'1. Data'!$K$1604)/('1. Data'!$K$1603-'1. Data'!$K$1604)</f>
        <v>0.2</v>
      </c>
      <c r="L65" s="62">
        <f>('1. Data'!L62-'1. Data'!$L$1604)/('1. Data'!$L$1603-'1. Data'!$L$1604)</f>
        <v>0.12307692307692292</v>
      </c>
      <c r="M65" s="62">
        <f>('1. Data'!M62-'1. Data'!$M$1604)/('1. Data'!$M$1603-'1. Data'!$M$1604)</f>
        <v>0.4</v>
      </c>
    </row>
    <row r="66" spans="1:13" ht="13.2" x14ac:dyDescent="0.25">
      <c r="A66" s="60">
        <v>62</v>
      </c>
      <c r="B66" s="62">
        <f>('1. Data'!B63-'1. Data'!$B$1604)/('1. Data'!$B$1603-'1. Data'!$B$1604)</f>
        <v>0.27433628318584075</v>
      </c>
      <c r="C66" s="62">
        <f>('1. Data'!C63-'1. Data'!$C$1604)/('1. Data'!$C$1603-'1. Data'!$C$1604)</f>
        <v>0.39333333333333331</v>
      </c>
      <c r="D66" s="62">
        <f>('1. Data'!D63-'1. Data'!$D$1604)/('1. Data'!$D$1603-'1. Data'!$D$1604)</f>
        <v>0.49</v>
      </c>
      <c r="E66" s="62">
        <f>('1. Data'!E63-'1. Data'!$E$1604)/('1. Data'!$E$1603-'1. Data'!$E$1604)</f>
        <v>6.164383561643836E-2</v>
      </c>
      <c r="F66" s="62">
        <f>('1. Data'!F63-'1. Data'!$F$1604)/('1. Data'!$F$1603-'1. Data'!$F$1604)</f>
        <v>0.19166666666666668</v>
      </c>
      <c r="G66" s="62">
        <f>('1. Data'!G63-'1. Data'!$G$1604)/('1. Data'!$G$1603-'1. Data'!$G$1604)</f>
        <v>0.26760563380281688</v>
      </c>
      <c r="H66" s="62">
        <f>('1. Data'!H63-'1. Data'!$H$1604)/('1. Data'!$H$1603-'1. Data'!$H$1604)</f>
        <v>0.37455830388692579</v>
      </c>
      <c r="I66" s="62">
        <v>1</v>
      </c>
      <c r="J66" s="62">
        <f>('1. Data'!J63-'1. Data'!$J$1604)/('1. Data'!$J$1603-'1. Data'!$J$1604)</f>
        <v>0.39230769230769219</v>
      </c>
      <c r="K66" s="62">
        <f>('1. Data'!K63-'1. Data'!$K$1604)/('1. Data'!$K$1603-'1. Data'!$K$1604)</f>
        <v>0.2411764705882353</v>
      </c>
      <c r="L66" s="62">
        <f>('1. Data'!L63-'1. Data'!$L$1604)/('1. Data'!$L$1603-'1. Data'!$L$1604)</f>
        <v>0.13846153846153852</v>
      </c>
      <c r="M66" s="62">
        <f>('1. Data'!M63-'1. Data'!$M$1604)/('1. Data'!$M$1603-'1. Data'!$M$1604)</f>
        <v>0.4</v>
      </c>
    </row>
    <row r="67" spans="1:13" ht="13.2" x14ac:dyDescent="0.25">
      <c r="A67" s="60">
        <v>63</v>
      </c>
      <c r="B67" s="62">
        <f>('1. Data'!B64-'1. Data'!$B$1604)/('1. Data'!$B$1603-'1. Data'!$B$1604)</f>
        <v>0.25663716814159293</v>
      </c>
      <c r="C67" s="62">
        <f>('1. Data'!C64-'1. Data'!$C$1604)/('1. Data'!$C$1603-'1. Data'!$C$1604)</f>
        <v>0.28000000000000003</v>
      </c>
      <c r="D67" s="62">
        <f>('1. Data'!D64-'1. Data'!$D$1604)/('1. Data'!$D$1603-'1. Data'!$D$1604)</f>
        <v>0.16</v>
      </c>
      <c r="E67" s="62">
        <f>('1. Data'!E64-'1. Data'!$E$1604)/('1. Data'!$E$1603-'1. Data'!$E$1604)</f>
        <v>6.8493150684931503E-2</v>
      </c>
      <c r="F67" s="62">
        <f>('1. Data'!F64-'1. Data'!$F$1604)/('1. Data'!$F$1603-'1. Data'!$F$1604)</f>
        <v>0.14166666666666669</v>
      </c>
      <c r="G67" s="62">
        <f>('1. Data'!G64-'1. Data'!$G$1604)/('1. Data'!$G$1603-'1. Data'!$G$1604)</f>
        <v>0.15492957746478872</v>
      </c>
      <c r="H67" s="62">
        <f>('1. Data'!H64-'1. Data'!$H$1604)/('1. Data'!$H$1603-'1. Data'!$H$1604)</f>
        <v>0.10247349823321555</v>
      </c>
      <c r="I67" s="62">
        <v>1</v>
      </c>
      <c r="J67" s="62">
        <f>('1. Data'!J64-'1. Data'!$J$1604)/('1. Data'!$J$1603-'1. Data'!$J$1604)</f>
        <v>0.52307692307692288</v>
      </c>
      <c r="K67" s="62">
        <f>('1. Data'!K64-'1. Data'!$K$1604)/('1. Data'!$K$1603-'1. Data'!$K$1604)</f>
        <v>0.18823529411764706</v>
      </c>
      <c r="L67" s="62">
        <f>('1. Data'!L64-'1. Data'!$L$1604)/('1. Data'!$L$1603-'1. Data'!$L$1604)</f>
        <v>0.16923076923076918</v>
      </c>
      <c r="M67" s="62">
        <f>('1. Data'!M64-'1. Data'!$M$1604)/('1. Data'!$M$1603-'1. Data'!$M$1604)</f>
        <v>0.8</v>
      </c>
    </row>
    <row r="68" spans="1:13" ht="13.2" x14ac:dyDescent="0.25">
      <c r="A68" s="60">
        <v>64</v>
      </c>
      <c r="B68" s="62">
        <f>('1. Data'!B65-'1. Data'!$B$1604)/('1. Data'!$B$1603-'1. Data'!$B$1604)</f>
        <v>0.21238938053097348</v>
      </c>
      <c r="C68" s="62">
        <f>('1. Data'!C65-'1. Data'!$C$1604)/('1. Data'!$C$1603-'1. Data'!$C$1604)</f>
        <v>0.42333333333333334</v>
      </c>
      <c r="D68" s="62">
        <f>('1. Data'!D65-'1. Data'!$D$1604)/('1. Data'!$D$1603-'1. Data'!$D$1604)</f>
        <v>0.05</v>
      </c>
      <c r="E68" s="62">
        <f>('1. Data'!E65-'1. Data'!$E$1604)/('1. Data'!$E$1603-'1. Data'!$E$1604)</f>
        <v>7.5342465753424667E-2</v>
      </c>
      <c r="F68" s="62">
        <f>('1. Data'!F65-'1. Data'!$F$1604)/('1. Data'!$F$1603-'1. Data'!$F$1604)</f>
        <v>0.13500000000000001</v>
      </c>
      <c r="G68" s="62">
        <f>('1. Data'!G65-'1. Data'!$G$1604)/('1. Data'!$G$1603-'1. Data'!$G$1604)</f>
        <v>0.16901408450704225</v>
      </c>
      <c r="H68" s="62">
        <f>('1. Data'!H65-'1. Data'!$H$1604)/('1. Data'!$H$1603-'1. Data'!$H$1604)</f>
        <v>0.16961130742049471</v>
      </c>
      <c r="I68" s="62">
        <v>1</v>
      </c>
      <c r="J68" s="62">
        <f>('1. Data'!J65-'1. Data'!$J$1604)/('1. Data'!$J$1603-'1. Data'!$J$1604)</f>
        <v>0.53076923076923077</v>
      </c>
      <c r="K68" s="62">
        <f>('1. Data'!K65-'1. Data'!$K$1604)/('1. Data'!$K$1603-'1. Data'!$K$1604)</f>
        <v>0.1588235294117647</v>
      </c>
      <c r="L68" s="62">
        <f>('1. Data'!L65-'1. Data'!$L$1604)/('1. Data'!$L$1603-'1. Data'!$L$1604)</f>
        <v>0.21538461538461545</v>
      </c>
      <c r="M68" s="62">
        <f>('1. Data'!M65-'1. Data'!$M$1604)/('1. Data'!$M$1603-'1. Data'!$M$1604)</f>
        <v>0.4</v>
      </c>
    </row>
    <row r="69" spans="1:13" ht="13.2" x14ac:dyDescent="0.25">
      <c r="A69" s="60">
        <v>65</v>
      </c>
      <c r="B69" s="62">
        <f>('1. Data'!B66-'1. Data'!$B$1604)/('1. Data'!$B$1603-'1. Data'!$B$1604)</f>
        <v>0.23008849557522126</v>
      </c>
      <c r="C69" s="62">
        <f>('1. Data'!C66-'1. Data'!$C$1604)/('1. Data'!$C$1603-'1. Data'!$C$1604)</f>
        <v>0.41666666666666669</v>
      </c>
      <c r="D69" s="62">
        <f>('1. Data'!D66-'1. Data'!$D$1604)/('1. Data'!$D$1603-'1. Data'!$D$1604)</f>
        <v>0.05</v>
      </c>
      <c r="E69" s="62">
        <f>('1. Data'!E66-'1. Data'!$E$1604)/('1. Data'!$E$1603-'1. Data'!$E$1604)</f>
        <v>0.25684931506849318</v>
      </c>
      <c r="F69" s="62">
        <f>('1. Data'!F66-'1. Data'!$F$1604)/('1. Data'!$F$1603-'1. Data'!$F$1604)</f>
        <v>0.14333333333333334</v>
      </c>
      <c r="G69" s="62">
        <f>('1. Data'!G66-'1. Data'!$G$1604)/('1. Data'!$G$1603-'1. Data'!$G$1604)</f>
        <v>4.2253521126760563E-2</v>
      </c>
      <c r="H69" s="62">
        <f>('1. Data'!H66-'1. Data'!$H$1604)/('1. Data'!$H$1603-'1. Data'!$H$1604)</f>
        <v>1.7667844522968199E-2</v>
      </c>
      <c r="I69" s="62">
        <v>1</v>
      </c>
      <c r="J69" s="62">
        <f>('1. Data'!J66-'1. Data'!$J$1604)/('1. Data'!$J$1603-'1. Data'!$J$1604)</f>
        <v>0.54615384615384621</v>
      </c>
      <c r="K69" s="62">
        <f>('1. Data'!K66-'1. Data'!$K$1604)/('1. Data'!$K$1603-'1. Data'!$K$1604)</f>
        <v>5.2941176470588248E-2</v>
      </c>
      <c r="L69" s="62">
        <f>('1. Data'!L66-'1. Data'!$L$1604)/('1. Data'!$L$1603-'1. Data'!$L$1604)</f>
        <v>0.38461538461538464</v>
      </c>
      <c r="M69" s="62">
        <f>('1. Data'!M66-'1. Data'!$M$1604)/('1. Data'!$M$1603-'1. Data'!$M$1604)</f>
        <v>0.4</v>
      </c>
    </row>
    <row r="70" spans="1:13" ht="13.2" x14ac:dyDescent="0.25">
      <c r="A70" s="60">
        <v>66</v>
      </c>
      <c r="B70" s="62">
        <f>('1. Data'!B67-'1. Data'!$B$1604)/('1. Data'!$B$1603-'1. Data'!$B$1604)</f>
        <v>0.23008849557522126</v>
      </c>
      <c r="C70" s="62">
        <f>('1. Data'!C67-'1. Data'!$C$1604)/('1. Data'!$C$1603-'1. Data'!$C$1604)</f>
        <v>0.41666666666666669</v>
      </c>
      <c r="D70" s="62">
        <f>('1. Data'!D67-'1. Data'!$D$1604)/('1. Data'!$D$1603-'1. Data'!$D$1604)</f>
        <v>0.05</v>
      </c>
      <c r="E70" s="62">
        <f>('1. Data'!E67-'1. Data'!$E$1604)/('1. Data'!$E$1603-'1. Data'!$E$1604)</f>
        <v>0.25684931506849318</v>
      </c>
      <c r="F70" s="62">
        <f>('1. Data'!F67-'1. Data'!$F$1604)/('1. Data'!$F$1603-'1. Data'!$F$1604)</f>
        <v>0.14333333333333334</v>
      </c>
      <c r="G70" s="62">
        <f>('1. Data'!G67-'1. Data'!$G$1604)/('1. Data'!$G$1603-'1. Data'!$G$1604)</f>
        <v>4.2253521126760563E-2</v>
      </c>
      <c r="H70" s="62">
        <f>('1. Data'!H67-'1. Data'!$H$1604)/('1. Data'!$H$1603-'1. Data'!$H$1604)</f>
        <v>1.7667844522968199E-2</v>
      </c>
      <c r="I70" s="62">
        <v>1</v>
      </c>
      <c r="J70" s="62">
        <f>('1. Data'!J67-'1. Data'!$J$1604)/('1. Data'!$J$1603-'1. Data'!$J$1604)</f>
        <v>0.54615384615384621</v>
      </c>
      <c r="K70" s="62">
        <f>('1. Data'!K67-'1. Data'!$K$1604)/('1. Data'!$K$1603-'1. Data'!$K$1604)</f>
        <v>5.2941176470588248E-2</v>
      </c>
      <c r="L70" s="62">
        <f>('1. Data'!L67-'1. Data'!$L$1604)/('1. Data'!$L$1603-'1. Data'!$L$1604)</f>
        <v>0.38461538461538464</v>
      </c>
      <c r="M70" s="62">
        <f>('1. Data'!M67-'1. Data'!$M$1604)/('1. Data'!$M$1603-'1. Data'!$M$1604)</f>
        <v>0.4</v>
      </c>
    </row>
    <row r="71" spans="1:13" ht="13.2" x14ac:dyDescent="0.25">
      <c r="A71" s="60">
        <v>67</v>
      </c>
      <c r="B71" s="62">
        <f>('1. Data'!B68-'1. Data'!$B$1604)/('1. Data'!$B$1603-'1. Data'!$B$1604)</f>
        <v>0.25663716814159293</v>
      </c>
      <c r="C71" s="62">
        <f>('1. Data'!C68-'1. Data'!$C$1604)/('1. Data'!$C$1603-'1. Data'!$C$1604)</f>
        <v>0.28000000000000003</v>
      </c>
      <c r="D71" s="62">
        <f>('1. Data'!D68-'1. Data'!$D$1604)/('1. Data'!$D$1603-'1. Data'!$D$1604)</f>
        <v>0.11</v>
      </c>
      <c r="E71" s="62">
        <f>('1. Data'!E68-'1. Data'!$E$1604)/('1. Data'!$E$1603-'1. Data'!$E$1604)</f>
        <v>4.1095890410958902E-2</v>
      </c>
      <c r="F71" s="62">
        <f>('1. Data'!F68-'1. Data'!$F$1604)/('1. Data'!$F$1603-'1. Data'!$F$1604)</f>
        <v>0.13166666666666668</v>
      </c>
      <c r="G71" s="62">
        <f>('1. Data'!G68-'1. Data'!$G$1604)/('1. Data'!$G$1603-'1. Data'!$G$1604)</f>
        <v>0.14084507042253522</v>
      </c>
      <c r="H71" s="62">
        <f>('1. Data'!H68-'1. Data'!$H$1604)/('1. Data'!$H$1603-'1. Data'!$H$1604)</f>
        <v>0.1166077738515901</v>
      </c>
      <c r="I71" s="62">
        <v>1</v>
      </c>
      <c r="J71" s="62">
        <f>('1. Data'!J68-'1. Data'!$J$1604)/('1. Data'!$J$1603-'1. Data'!$J$1604)</f>
        <v>0.55384615384615377</v>
      </c>
      <c r="K71" s="62">
        <f>('1. Data'!K68-'1. Data'!$K$1604)/('1. Data'!$K$1603-'1. Data'!$K$1604)</f>
        <v>0.16470588235294117</v>
      </c>
      <c r="L71" s="62">
        <f>('1. Data'!L68-'1. Data'!$L$1604)/('1. Data'!$L$1603-'1. Data'!$L$1604)</f>
        <v>0.18461538461538451</v>
      </c>
      <c r="M71" s="62">
        <f>('1. Data'!M68-'1. Data'!$M$1604)/('1. Data'!$M$1603-'1. Data'!$M$1604)</f>
        <v>0.4</v>
      </c>
    </row>
    <row r="72" spans="1:13" ht="13.2" x14ac:dyDescent="0.25">
      <c r="A72" s="60">
        <v>68</v>
      </c>
      <c r="B72" s="62">
        <f>('1. Data'!B69-'1. Data'!$B$1604)/('1. Data'!$B$1603-'1. Data'!$B$1604)</f>
        <v>0.17699115044247787</v>
      </c>
      <c r="C72" s="62">
        <f>('1. Data'!C69-'1. Data'!$C$1604)/('1. Data'!$C$1603-'1. Data'!$C$1604)</f>
        <v>0.40333333333333332</v>
      </c>
      <c r="D72" s="62">
        <f>('1. Data'!D69-'1. Data'!$D$1604)/('1. Data'!$D$1603-'1. Data'!$D$1604)</f>
        <v>7.0000000000000007E-2</v>
      </c>
      <c r="E72" s="62">
        <f>('1. Data'!E69-'1. Data'!$E$1604)/('1. Data'!$E$1603-'1. Data'!$E$1604)</f>
        <v>4.7945205479452059E-2</v>
      </c>
      <c r="F72" s="62">
        <f>('1. Data'!F69-'1. Data'!$F$1604)/('1. Data'!$F$1603-'1. Data'!$F$1604)</f>
        <v>0.12666666666666668</v>
      </c>
      <c r="G72" s="62">
        <f>('1. Data'!G69-'1. Data'!$G$1604)/('1. Data'!$G$1603-'1. Data'!$G$1604)</f>
        <v>7.0422535211267609E-2</v>
      </c>
      <c r="H72" s="62">
        <f>('1. Data'!H69-'1. Data'!$H$1604)/('1. Data'!$H$1603-'1. Data'!$H$1604)</f>
        <v>3.1802120141342753E-2</v>
      </c>
      <c r="I72" s="62">
        <v>1</v>
      </c>
      <c r="J72" s="62">
        <f>('1. Data'!J69-'1. Data'!$J$1604)/('1. Data'!$J$1603-'1. Data'!$J$1604)</f>
        <v>0.5692307692307691</v>
      </c>
      <c r="K72" s="62">
        <f>('1. Data'!K69-'1. Data'!$K$1604)/('1. Data'!$K$1603-'1. Data'!$K$1604)</f>
        <v>0.16470588235294117</v>
      </c>
      <c r="L72" s="62">
        <f>('1. Data'!L69-'1. Data'!$L$1604)/('1. Data'!$L$1603-'1. Data'!$L$1604)</f>
        <v>0.3538461538461537</v>
      </c>
      <c r="M72" s="62">
        <f>('1. Data'!M69-'1. Data'!$M$1604)/('1. Data'!$M$1603-'1. Data'!$M$1604)</f>
        <v>0.4</v>
      </c>
    </row>
    <row r="73" spans="1:13" ht="13.2" x14ac:dyDescent="0.25">
      <c r="A73" s="60">
        <v>69</v>
      </c>
      <c r="B73" s="62">
        <f>('1. Data'!B70-'1. Data'!$B$1604)/('1. Data'!$B$1603-'1. Data'!$B$1604)</f>
        <v>0.4159292035398231</v>
      </c>
      <c r="C73" s="62">
        <f>('1. Data'!C70-'1. Data'!$C$1604)/('1. Data'!$C$1603-'1. Data'!$C$1604)</f>
        <v>0.14666666666666667</v>
      </c>
      <c r="D73" s="62">
        <f>('1. Data'!D70-'1. Data'!$D$1604)/('1. Data'!$D$1603-'1. Data'!$D$1604)</f>
        <v>0.56999999999999995</v>
      </c>
      <c r="E73" s="62">
        <f>('1. Data'!E70-'1. Data'!$E$1604)/('1. Data'!$E$1603-'1. Data'!$E$1604)</f>
        <v>7.5342465753424667E-2</v>
      </c>
      <c r="F73" s="62">
        <f>('1. Data'!F70-'1. Data'!$F$1604)/('1. Data'!$F$1603-'1. Data'!$F$1604)</f>
        <v>0.12333333333333334</v>
      </c>
      <c r="G73" s="62">
        <f>('1. Data'!G70-'1. Data'!$G$1604)/('1. Data'!$G$1603-'1. Data'!$G$1604)</f>
        <v>0.36619718309859156</v>
      </c>
      <c r="H73" s="62">
        <f>('1. Data'!H70-'1. Data'!$H$1604)/('1. Data'!$H$1603-'1. Data'!$H$1604)</f>
        <v>0.20848056537102475</v>
      </c>
      <c r="I73" s="62">
        <v>1</v>
      </c>
      <c r="J73" s="62">
        <f>('1. Data'!J70-'1. Data'!$J$1604)/('1. Data'!$J$1603-'1. Data'!$J$1604)</f>
        <v>0.4461538461538459</v>
      </c>
      <c r="K73" s="62">
        <f>('1. Data'!K70-'1. Data'!$K$1604)/('1. Data'!$K$1603-'1. Data'!$K$1604)</f>
        <v>0.28823529411764709</v>
      </c>
      <c r="L73" s="62">
        <f>('1. Data'!L70-'1. Data'!$L$1604)/('1. Data'!$L$1603-'1. Data'!$L$1604)</f>
        <v>0.3538461538461537</v>
      </c>
      <c r="M73" s="62">
        <f>('1. Data'!M70-'1. Data'!$M$1604)/('1. Data'!$M$1603-'1. Data'!$M$1604)</f>
        <v>0.4</v>
      </c>
    </row>
    <row r="74" spans="1:13" ht="13.2" x14ac:dyDescent="0.25">
      <c r="A74" s="60">
        <v>70</v>
      </c>
      <c r="B74" s="62">
        <f>('1. Data'!B71-'1. Data'!$B$1604)/('1. Data'!$B$1603-'1. Data'!$B$1604)</f>
        <v>0.30088495575221241</v>
      </c>
      <c r="C74" s="62">
        <f>('1. Data'!C71-'1. Data'!$C$1604)/('1. Data'!$C$1603-'1. Data'!$C$1604)</f>
        <v>0.40333333333333332</v>
      </c>
      <c r="D74" s="62">
        <f>('1. Data'!D71-'1. Data'!$D$1604)/('1. Data'!$D$1603-'1. Data'!$D$1604)</f>
        <v>0.05</v>
      </c>
      <c r="E74" s="62">
        <f>('1. Data'!E71-'1. Data'!$E$1604)/('1. Data'!$E$1603-'1. Data'!$E$1604)</f>
        <v>6.8493150684931503E-2</v>
      </c>
      <c r="F74" s="62">
        <f>('1. Data'!F71-'1. Data'!$F$1604)/('1. Data'!$F$1603-'1. Data'!$F$1604)</f>
        <v>0.12333333333333334</v>
      </c>
      <c r="G74" s="62">
        <f>('1. Data'!G71-'1. Data'!$G$1604)/('1. Data'!$G$1603-'1. Data'!$G$1604)</f>
        <v>9.8591549295774641E-2</v>
      </c>
      <c r="H74" s="62">
        <f>('1. Data'!H71-'1. Data'!$H$1604)/('1. Data'!$H$1603-'1. Data'!$H$1604)</f>
        <v>4.5936395759717315E-2</v>
      </c>
      <c r="I74" s="62">
        <v>1</v>
      </c>
      <c r="J74" s="62">
        <f>('1. Data'!J71-'1. Data'!$J$1604)/('1. Data'!$J$1603-'1. Data'!$J$1604)</f>
        <v>0.49230769230769211</v>
      </c>
      <c r="K74" s="62">
        <f>('1. Data'!K71-'1. Data'!$K$1604)/('1. Data'!$K$1603-'1. Data'!$K$1604)</f>
        <v>0.38235294117647056</v>
      </c>
      <c r="L74" s="62">
        <f>('1. Data'!L71-'1. Data'!$L$1604)/('1. Data'!$L$1603-'1. Data'!$L$1604)</f>
        <v>0.32307692307692304</v>
      </c>
      <c r="M74" s="62">
        <f>('1. Data'!M71-'1. Data'!$M$1604)/('1. Data'!$M$1603-'1. Data'!$M$1604)</f>
        <v>0.6</v>
      </c>
    </row>
    <row r="75" spans="1:13" ht="13.2" x14ac:dyDescent="0.25">
      <c r="A75" s="60">
        <v>71</v>
      </c>
      <c r="B75" s="62">
        <f>('1. Data'!B72-'1. Data'!$B$1604)/('1. Data'!$B$1603-'1. Data'!$B$1604)</f>
        <v>0.27433628318584075</v>
      </c>
      <c r="C75" s="62">
        <f>('1. Data'!C72-'1. Data'!$C$1604)/('1. Data'!$C$1603-'1. Data'!$C$1604)</f>
        <v>0.35333333333333333</v>
      </c>
      <c r="D75" s="62">
        <f>('1. Data'!D72-'1. Data'!$D$1604)/('1. Data'!$D$1603-'1. Data'!$D$1604)</f>
        <v>0.08</v>
      </c>
      <c r="E75" s="62">
        <f>('1. Data'!E72-'1. Data'!$E$1604)/('1. Data'!$E$1603-'1. Data'!$E$1604)</f>
        <v>6.8493150684931503E-2</v>
      </c>
      <c r="F75" s="62">
        <f>('1. Data'!F72-'1. Data'!$F$1604)/('1. Data'!$F$1603-'1. Data'!$F$1604)</f>
        <v>0.12666666666666668</v>
      </c>
      <c r="G75" s="62">
        <f>('1. Data'!G72-'1. Data'!$G$1604)/('1. Data'!$G$1603-'1. Data'!$G$1604)</f>
        <v>0.19718309859154928</v>
      </c>
      <c r="H75" s="62">
        <f>('1. Data'!H72-'1. Data'!$H$1604)/('1. Data'!$H$1603-'1. Data'!$H$1604)</f>
        <v>7.4204946996466431E-2</v>
      </c>
      <c r="I75" s="62">
        <v>1</v>
      </c>
      <c r="J75" s="62">
        <f>('1. Data'!J72-'1. Data'!$J$1604)/('1. Data'!$J$1603-'1. Data'!$J$1604)</f>
        <v>0.47692307692307673</v>
      </c>
      <c r="K75" s="62">
        <f>('1. Data'!K72-'1. Data'!$K$1604)/('1. Data'!$K$1603-'1. Data'!$K$1604)</f>
        <v>0.14117647058823532</v>
      </c>
      <c r="L75" s="62">
        <f>('1. Data'!L72-'1. Data'!$L$1604)/('1. Data'!$L$1603-'1. Data'!$L$1604)</f>
        <v>0.16923076923076918</v>
      </c>
      <c r="M75" s="62">
        <f>('1. Data'!M72-'1. Data'!$M$1604)/('1. Data'!$M$1603-'1. Data'!$M$1604)</f>
        <v>0.6</v>
      </c>
    </row>
    <row r="76" spans="1:13" ht="13.2" x14ac:dyDescent="0.25">
      <c r="A76" s="60">
        <v>72</v>
      </c>
      <c r="B76" s="62">
        <f>('1. Data'!B73-'1. Data'!$B$1604)/('1. Data'!$B$1603-'1. Data'!$B$1604)</f>
        <v>0.27433628318584075</v>
      </c>
      <c r="C76" s="62">
        <f>('1. Data'!C73-'1. Data'!$C$1604)/('1. Data'!$C$1603-'1. Data'!$C$1604)</f>
        <v>0.38000000000000006</v>
      </c>
      <c r="D76" s="62">
        <f>('1. Data'!D73-'1. Data'!$D$1604)/('1. Data'!$D$1603-'1. Data'!$D$1604)</f>
        <v>0.23</v>
      </c>
      <c r="E76" s="62">
        <f>('1. Data'!E73-'1. Data'!$E$1604)/('1. Data'!$E$1603-'1. Data'!$E$1604)</f>
        <v>8.2191780821917818E-2</v>
      </c>
      <c r="F76" s="62">
        <f>('1. Data'!F73-'1. Data'!$F$1604)/('1. Data'!$F$1603-'1. Data'!$F$1604)</f>
        <v>0.14666666666666667</v>
      </c>
      <c r="G76" s="62">
        <f>('1. Data'!G73-'1. Data'!$G$1604)/('1. Data'!$G$1603-'1. Data'!$G$1604)</f>
        <v>0.22535211267605634</v>
      </c>
      <c r="H76" s="62">
        <f>('1. Data'!H73-'1. Data'!$H$1604)/('1. Data'!$H$1603-'1. Data'!$H$1604)</f>
        <v>0.31802120141342755</v>
      </c>
      <c r="I76" s="62">
        <v>1</v>
      </c>
      <c r="J76" s="62">
        <f>('1. Data'!J73-'1. Data'!$J$1604)/('1. Data'!$J$1603-'1. Data'!$J$1604)</f>
        <v>0.47692307692307673</v>
      </c>
      <c r="K76" s="62">
        <f>('1. Data'!K73-'1. Data'!$K$1604)/('1. Data'!$K$1603-'1. Data'!$K$1604)</f>
        <v>0.10588235294117647</v>
      </c>
      <c r="L76" s="62">
        <f>('1. Data'!L73-'1. Data'!$L$1604)/('1. Data'!$L$1603-'1. Data'!$L$1604)</f>
        <v>0.16923076923076918</v>
      </c>
      <c r="M76" s="62">
        <f>('1. Data'!M73-'1. Data'!$M$1604)/('1. Data'!$M$1603-'1. Data'!$M$1604)</f>
        <v>0.4</v>
      </c>
    </row>
    <row r="77" spans="1:13" ht="13.2" x14ac:dyDescent="0.25">
      <c r="A77" s="60">
        <v>73</v>
      </c>
      <c r="B77" s="62">
        <f>('1. Data'!B74-'1. Data'!$B$1604)/('1. Data'!$B$1603-'1. Data'!$B$1604)</f>
        <v>0.27433628318584075</v>
      </c>
      <c r="C77" s="62">
        <f>('1. Data'!C74-'1. Data'!$C$1604)/('1. Data'!$C$1603-'1. Data'!$C$1604)</f>
        <v>0.39333333333333331</v>
      </c>
      <c r="D77" s="62">
        <f>('1. Data'!D74-'1. Data'!$D$1604)/('1. Data'!$D$1603-'1. Data'!$D$1604)</f>
        <v>0.22</v>
      </c>
      <c r="E77" s="62">
        <f>('1. Data'!E74-'1. Data'!$E$1604)/('1. Data'!$E$1603-'1. Data'!$E$1604)</f>
        <v>6.8493150684931503E-2</v>
      </c>
      <c r="F77" s="62">
        <f>('1. Data'!F74-'1. Data'!$F$1604)/('1. Data'!$F$1603-'1. Data'!$F$1604)</f>
        <v>0.14000000000000001</v>
      </c>
      <c r="G77" s="62">
        <f>('1. Data'!G74-'1. Data'!$G$1604)/('1. Data'!$G$1603-'1. Data'!$G$1604)</f>
        <v>0.23943661971830985</v>
      </c>
      <c r="H77" s="62">
        <f>('1. Data'!H74-'1. Data'!$H$1604)/('1. Data'!$H$1603-'1. Data'!$H$1604)</f>
        <v>0.31095406360424027</v>
      </c>
      <c r="I77" s="62">
        <v>1</v>
      </c>
      <c r="J77" s="62">
        <f>('1. Data'!J74-'1. Data'!$J$1604)/('1. Data'!$J$1603-'1. Data'!$J$1604)</f>
        <v>0.46923076923076917</v>
      </c>
      <c r="K77" s="62">
        <f>('1. Data'!K74-'1. Data'!$K$1604)/('1. Data'!$K$1603-'1. Data'!$K$1604)</f>
        <v>0.10588235294117647</v>
      </c>
      <c r="L77" s="62">
        <f>('1. Data'!L74-'1. Data'!$L$1604)/('1. Data'!$L$1603-'1. Data'!$L$1604)</f>
        <v>0.16923076923076918</v>
      </c>
      <c r="M77" s="62">
        <f>('1. Data'!M74-'1. Data'!$M$1604)/('1. Data'!$M$1603-'1. Data'!$M$1604)</f>
        <v>0.4</v>
      </c>
    </row>
    <row r="78" spans="1:13" ht="13.2" x14ac:dyDescent="0.25">
      <c r="A78" s="60">
        <v>74</v>
      </c>
      <c r="B78" s="62">
        <f>('1. Data'!B75-'1. Data'!$B$1604)/('1. Data'!$B$1603-'1. Data'!$B$1604)</f>
        <v>0.32743362831858414</v>
      </c>
      <c r="C78" s="62">
        <f>('1. Data'!C75-'1. Data'!$C$1604)/('1. Data'!$C$1603-'1. Data'!$C$1604)</f>
        <v>0.38333333333333336</v>
      </c>
      <c r="D78" s="62">
        <f>('1. Data'!D75-'1. Data'!$D$1604)/('1. Data'!$D$1603-'1. Data'!$D$1604)</f>
        <v>0.26</v>
      </c>
      <c r="E78" s="62">
        <f>('1. Data'!E75-'1. Data'!$E$1604)/('1. Data'!$E$1603-'1. Data'!$E$1604)</f>
        <v>8.2191780821917818E-2</v>
      </c>
      <c r="F78" s="62">
        <f>('1. Data'!F75-'1. Data'!$F$1604)/('1. Data'!$F$1603-'1. Data'!$F$1604)</f>
        <v>0.14000000000000001</v>
      </c>
      <c r="G78" s="62">
        <f>('1. Data'!G75-'1. Data'!$G$1604)/('1. Data'!$G$1603-'1. Data'!$G$1604)</f>
        <v>0.14084507042253522</v>
      </c>
      <c r="H78" s="62">
        <f>('1. Data'!H75-'1. Data'!$H$1604)/('1. Data'!$H$1603-'1. Data'!$H$1604)</f>
        <v>0.13074204946996468</v>
      </c>
      <c r="I78" s="62">
        <v>1</v>
      </c>
      <c r="J78" s="62">
        <f>('1. Data'!J75-'1. Data'!$J$1604)/('1. Data'!$J$1603-'1. Data'!$J$1604)</f>
        <v>0.46923076923076917</v>
      </c>
      <c r="K78" s="62">
        <f>('1. Data'!K75-'1. Data'!$K$1604)/('1. Data'!$K$1603-'1. Data'!$K$1604)</f>
        <v>0.13529411764705884</v>
      </c>
      <c r="L78" s="62">
        <f>('1. Data'!L75-'1. Data'!$L$1604)/('1. Data'!$L$1603-'1. Data'!$L$1604)</f>
        <v>0.12307692307692292</v>
      </c>
      <c r="M78" s="62">
        <f>('1. Data'!M75-'1. Data'!$M$1604)/('1. Data'!$M$1603-'1. Data'!$M$1604)</f>
        <v>0.2</v>
      </c>
    </row>
    <row r="79" spans="1:13" ht="13.2" x14ac:dyDescent="0.25">
      <c r="A79" s="60">
        <v>75</v>
      </c>
      <c r="B79" s="62">
        <f>('1. Data'!B76-'1. Data'!$B$1604)/('1. Data'!$B$1603-'1. Data'!$B$1604)</f>
        <v>0.45132743362831851</v>
      </c>
      <c r="C79" s="62">
        <f>('1. Data'!C76-'1. Data'!$C$1604)/('1. Data'!$C$1603-'1. Data'!$C$1604)</f>
        <v>0.14666666666666667</v>
      </c>
      <c r="D79" s="62">
        <f>('1. Data'!D76-'1. Data'!$D$1604)/('1. Data'!$D$1603-'1. Data'!$D$1604)</f>
        <v>0.54</v>
      </c>
      <c r="E79" s="62">
        <f>('1. Data'!E76-'1. Data'!$E$1604)/('1. Data'!$E$1603-'1. Data'!$E$1604)</f>
        <v>0.10958904109589042</v>
      </c>
      <c r="F79" s="62">
        <f>('1. Data'!F76-'1. Data'!$F$1604)/('1. Data'!$F$1603-'1. Data'!$F$1604)</f>
        <v>0.15666666666666668</v>
      </c>
      <c r="G79" s="62">
        <f>('1. Data'!G76-'1. Data'!$G$1604)/('1. Data'!$G$1603-'1. Data'!$G$1604)</f>
        <v>0.38028169014084506</v>
      </c>
      <c r="H79" s="62">
        <f>('1. Data'!H76-'1. Data'!$H$1604)/('1. Data'!$H$1603-'1. Data'!$H$1604)</f>
        <v>0.27208480565371024</v>
      </c>
      <c r="I79" s="62">
        <v>1</v>
      </c>
      <c r="J79" s="62">
        <f>('1. Data'!J76-'1. Data'!$J$1604)/('1. Data'!$J$1603-'1. Data'!$J$1604)</f>
        <v>0.4461538461538459</v>
      </c>
      <c r="K79" s="62">
        <f>('1. Data'!K76-'1. Data'!$K$1604)/('1. Data'!$K$1603-'1. Data'!$K$1604)</f>
        <v>0.30588235294117649</v>
      </c>
      <c r="L79" s="62">
        <f>('1. Data'!L76-'1. Data'!$L$1604)/('1. Data'!$L$1603-'1. Data'!$L$1604)</f>
        <v>0.18461538461538451</v>
      </c>
      <c r="M79" s="62">
        <f>('1. Data'!M76-'1. Data'!$M$1604)/('1. Data'!$M$1603-'1. Data'!$M$1604)</f>
        <v>0.4</v>
      </c>
    </row>
    <row r="80" spans="1:13" ht="13.2" x14ac:dyDescent="0.25">
      <c r="A80" s="60">
        <v>76</v>
      </c>
      <c r="B80" s="62">
        <f>('1. Data'!B77-'1. Data'!$B$1604)/('1. Data'!$B$1603-'1. Data'!$B$1604)</f>
        <v>0.37168141592920362</v>
      </c>
      <c r="C80" s="62">
        <f>('1. Data'!C77-'1. Data'!$C$1604)/('1. Data'!$C$1603-'1. Data'!$C$1604)</f>
        <v>0.20666666666666664</v>
      </c>
      <c r="D80" s="62">
        <f>('1. Data'!D77-'1. Data'!$D$1604)/('1. Data'!$D$1603-'1. Data'!$D$1604)</f>
        <v>0.64</v>
      </c>
      <c r="E80" s="62">
        <f>('1. Data'!E77-'1. Data'!$E$1604)/('1. Data'!$E$1603-'1. Data'!$E$1604)</f>
        <v>8.9041095890410982E-2</v>
      </c>
      <c r="F80" s="62">
        <f>('1. Data'!F77-'1. Data'!$F$1604)/('1. Data'!$F$1603-'1. Data'!$F$1604)</f>
        <v>0.155</v>
      </c>
      <c r="G80" s="62">
        <f>('1. Data'!G77-'1. Data'!$G$1604)/('1. Data'!$G$1603-'1. Data'!$G$1604)</f>
        <v>0.11267605633802817</v>
      </c>
      <c r="H80" s="62">
        <f>('1. Data'!H77-'1. Data'!$H$1604)/('1. Data'!$H$1603-'1. Data'!$H$1604)</f>
        <v>0.12720848056537101</v>
      </c>
      <c r="I80" s="62">
        <v>1</v>
      </c>
      <c r="J80" s="62">
        <f>('1. Data'!J77-'1. Data'!$J$1604)/('1. Data'!$J$1603-'1. Data'!$J$1604)</f>
        <v>0.64615384615384608</v>
      </c>
      <c r="K80" s="62">
        <f>('1. Data'!K77-'1. Data'!$K$1604)/('1. Data'!$K$1603-'1. Data'!$K$1604)</f>
        <v>0.21176470588235297</v>
      </c>
      <c r="L80" s="62">
        <f>('1. Data'!L77-'1. Data'!$L$1604)/('1. Data'!$L$1603-'1. Data'!$L$1604)</f>
        <v>0.32307692307692304</v>
      </c>
      <c r="M80" s="62">
        <f>('1. Data'!M77-'1. Data'!$M$1604)/('1. Data'!$M$1603-'1. Data'!$M$1604)</f>
        <v>0.4</v>
      </c>
    </row>
    <row r="81" spans="1:13" ht="13.2" x14ac:dyDescent="0.25">
      <c r="A81" s="60">
        <v>77</v>
      </c>
      <c r="B81" s="62">
        <f>('1. Data'!B78-'1. Data'!$B$1604)/('1. Data'!$B$1603-'1. Data'!$B$1604)</f>
        <v>0.37168141592920362</v>
      </c>
      <c r="C81" s="62">
        <f>('1. Data'!C78-'1. Data'!$C$1604)/('1. Data'!$C$1603-'1. Data'!$C$1604)</f>
        <v>0.20666666666666664</v>
      </c>
      <c r="D81" s="62">
        <f>('1. Data'!D78-'1. Data'!$D$1604)/('1. Data'!$D$1603-'1. Data'!$D$1604)</f>
        <v>0.64</v>
      </c>
      <c r="E81" s="62">
        <f>('1. Data'!E78-'1. Data'!$E$1604)/('1. Data'!$E$1603-'1. Data'!$E$1604)</f>
        <v>8.9041095890410982E-2</v>
      </c>
      <c r="F81" s="62">
        <f>('1. Data'!F78-'1. Data'!$F$1604)/('1. Data'!$F$1603-'1. Data'!$F$1604)</f>
        <v>0.155</v>
      </c>
      <c r="G81" s="62">
        <f>('1. Data'!G78-'1. Data'!$G$1604)/('1. Data'!$G$1603-'1. Data'!$G$1604)</f>
        <v>0.11267605633802817</v>
      </c>
      <c r="H81" s="62">
        <f>('1. Data'!H78-'1. Data'!$H$1604)/('1. Data'!$H$1603-'1. Data'!$H$1604)</f>
        <v>0.12720848056537101</v>
      </c>
      <c r="I81" s="62">
        <v>1</v>
      </c>
      <c r="J81" s="62">
        <f>('1. Data'!J78-'1. Data'!$J$1604)/('1. Data'!$J$1603-'1. Data'!$J$1604)</f>
        <v>0.64615384615384608</v>
      </c>
      <c r="K81" s="62">
        <f>('1. Data'!K78-'1. Data'!$K$1604)/('1. Data'!$K$1603-'1. Data'!$K$1604)</f>
        <v>0.21176470588235297</v>
      </c>
      <c r="L81" s="62">
        <f>('1. Data'!L78-'1. Data'!$L$1604)/('1. Data'!$L$1603-'1. Data'!$L$1604)</f>
        <v>0.32307692307692304</v>
      </c>
      <c r="M81" s="62">
        <f>('1. Data'!M78-'1. Data'!$M$1604)/('1. Data'!$M$1603-'1. Data'!$M$1604)</f>
        <v>0.4</v>
      </c>
    </row>
    <row r="82" spans="1:13" ht="13.2" x14ac:dyDescent="0.25">
      <c r="A82" s="60">
        <v>78</v>
      </c>
      <c r="B82" s="62">
        <f>('1. Data'!B79-'1. Data'!$B$1604)/('1. Data'!$B$1603-'1. Data'!$B$1604)</f>
        <v>0.19469026548672566</v>
      </c>
      <c r="C82" s="62">
        <f>('1. Data'!C79-'1. Data'!$C$1604)/('1. Data'!$C$1603-'1. Data'!$C$1604)</f>
        <v>0.45666666666666672</v>
      </c>
      <c r="D82" s="62">
        <f>('1. Data'!D79-'1. Data'!$D$1604)/('1. Data'!$D$1603-'1. Data'!$D$1604)</f>
        <v>0</v>
      </c>
      <c r="E82" s="62">
        <f>('1. Data'!E79-'1. Data'!$E$1604)/('1. Data'!$E$1603-'1. Data'!$E$1604)</f>
        <v>0.10273972602739727</v>
      </c>
      <c r="F82" s="62">
        <f>('1. Data'!F79-'1. Data'!$F$1604)/('1. Data'!$F$1603-'1. Data'!$F$1604)</f>
        <v>0.17333333333333334</v>
      </c>
      <c r="G82" s="62">
        <f>('1. Data'!G79-'1. Data'!$G$1604)/('1. Data'!$G$1603-'1. Data'!$G$1604)</f>
        <v>0.18309859154929578</v>
      </c>
      <c r="H82" s="62">
        <f>('1. Data'!H79-'1. Data'!$H$1604)/('1. Data'!$H$1603-'1. Data'!$H$1604)</f>
        <v>8.4805653710247356E-2</v>
      </c>
      <c r="I82" s="62">
        <v>1</v>
      </c>
      <c r="J82" s="62">
        <f>('1. Data'!J79-'1. Data'!$J$1604)/('1. Data'!$J$1603-'1. Data'!$J$1604)</f>
        <v>0.63076923076923075</v>
      </c>
      <c r="K82" s="62">
        <f>('1. Data'!K79-'1. Data'!$K$1604)/('1. Data'!$K$1603-'1. Data'!$K$1604)</f>
        <v>0.1470588235294118</v>
      </c>
      <c r="L82" s="62">
        <f>('1. Data'!L79-'1. Data'!$L$1604)/('1. Data'!$L$1603-'1. Data'!$L$1604)</f>
        <v>0.3538461538461537</v>
      </c>
      <c r="M82" s="62">
        <f>('1. Data'!M79-'1. Data'!$M$1604)/('1. Data'!$M$1603-'1. Data'!$M$1604)</f>
        <v>0.6</v>
      </c>
    </row>
    <row r="83" spans="1:13" ht="13.2" x14ac:dyDescent="0.25">
      <c r="A83" s="60">
        <v>79</v>
      </c>
      <c r="B83" s="62">
        <f>('1. Data'!B80-'1. Data'!$B$1604)/('1. Data'!$B$1603-'1. Data'!$B$1604)</f>
        <v>0.18584070796460181</v>
      </c>
      <c r="C83" s="62">
        <f>('1. Data'!C80-'1. Data'!$C$1604)/('1. Data'!$C$1603-'1. Data'!$C$1604)</f>
        <v>0.43333333333333335</v>
      </c>
      <c r="D83" s="62">
        <f>('1. Data'!D80-'1. Data'!$D$1604)/('1. Data'!$D$1603-'1. Data'!$D$1604)</f>
        <v>0.12</v>
      </c>
      <c r="E83" s="62">
        <f>('1. Data'!E80-'1. Data'!$E$1604)/('1. Data'!$E$1603-'1. Data'!$E$1604)</f>
        <v>7.5342465753424667E-2</v>
      </c>
      <c r="F83" s="62">
        <f>('1. Data'!F80-'1. Data'!$F$1604)/('1. Data'!$F$1603-'1. Data'!$F$1604)</f>
        <v>0.14333333333333334</v>
      </c>
      <c r="G83" s="62">
        <f>('1. Data'!G80-'1. Data'!$G$1604)/('1. Data'!$G$1603-'1. Data'!$G$1604)</f>
        <v>0.15492957746478872</v>
      </c>
      <c r="H83" s="62">
        <f>('1. Data'!H80-'1. Data'!$H$1604)/('1. Data'!$H$1603-'1. Data'!$H$1604)</f>
        <v>0.26148409893992935</v>
      </c>
      <c r="I83" s="62">
        <v>1</v>
      </c>
      <c r="J83" s="62">
        <f>('1. Data'!J80-'1. Data'!$J$1604)/('1. Data'!$J$1603-'1. Data'!$J$1604)</f>
        <v>0.52307692307692288</v>
      </c>
      <c r="K83" s="62">
        <f>('1. Data'!K80-'1. Data'!$K$1604)/('1. Data'!$K$1603-'1. Data'!$K$1604)</f>
        <v>0.12941176470588237</v>
      </c>
      <c r="L83" s="62">
        <f>('1. Data'!L80-'1. Data'!$L$1604)/('1. Data'!$L$1603-'1. Data'!$L$1604)</f>
        <v>0.26153846153846144</v>
      </c>
      <c r="M83" s="62">
        <f>('1. Data'!M80-'1. Data'!$M$1604)/('1. Data'!$M$1603-'1. Data'!$M$1604)</f>
        <v>0.4</v>
      </c>
    </row>
    <row r="84" spans="1:13" ht="13.2" x14ac:dyDescent="0.25">
      <c r="A84" s="60">
        <v>80</v>
      </c>
      <c r="B84" s="62">
        <f>('1. Data'!B81-'1. Data'!$B$1604)/('1. Data'!$B$1603-'1. Data'!$B$1604)</f>
        <v>0.32743362831858414</v>
      </c>
      <c r="C84" s="62">
        <f>('1. Data'!C81-'1. Data'!$C$1604)/('1. Data'!$C$1603-'1. Data'!$C$1604)</f>
        <v>0.35000000000000003</v>
      </c>
      <c r="D84" s="62">
        <f>('1. Data'!D81-'1. Data'!$D$1604)/('1. Data'!$D$1603-'1. Data'!$D$1604)</f>
        <v>0.2</v>
      </c>
      <c r="E84" s="62">
        <f>('1. Data'!E81-'1. Data'!$E$1604)/('1. Data'!$E$1603-'1. Data'!$E$1604)</f>
        <v>4.1095890410958902E-2</v>
      </c>
      <c r="F84" s="62">
        <f>('1. Data'!F81-'1. Data'!$F$1604)/('1. Data'!$F$1603-'1. Data'!$F$1604)</f>
        <v>0.13333333333333333</v>
      </c>
      <c r="G84" s="62">
        <f>('1. Data'!G81-'1. Data'!$G$1604)/('1. Data'!$G$1603-'1. Data'!$G$1604)</f>
        <v>0.36619718309859156</v>
      </c>
      <c r="H84" s="62">
        <f>('1. Data'!H81-'1. Data'!$H$1604)/('1. Data'!$H$1603-'1. Data'!$H$1604)</f>
        <v>0.39929328621908128</v>
      </c>
      <c r="I84" s="62">
        <v>1</v>
      </c>
      <c r="J84" s="62">
        <f>('1. Data'!J81-'1. Data'!$J$1604)/('1. Data'!$J$1603-'1. Data'!$J$1604)</f>
        <v>0.35384615384615387</v>
      </c>
      <c r="K84" s="62">
        <f>('1. Data'!K81-'1. Data'!$K$1604)/('1. Data'!$K$1603-'1. Data'!$K$1604)</f>
        <v>0.48235294117647065</v>
      </c>
      <c r="L84" s="62">
        <f>('1. Data'!L81-'1. Data'!$L$1604)/('1. Data'!$L$1603-'1. Data'!$L$1604)</f>
        <v>0.10769230769230759</v>
      </c>
      <c r="M84" s="62">
        <f>('1. Data'!M81-'1. Data'!$M$1604)/('1. Data'!$M$1603-'1. Data'!$M$1604)</f>
        <v>0.2</v>
      </c>
    </row>
    <row r="85" spans="1:13" ht="13.2" x14ac:dyDescent="0.25">
      <c r="A85" s="60">
        <v>81</v>
      </c>
      <c r="B85" s="62">
        <f>('1. Data'!B82-'1. Data'!$B$1604)/('1. Data'!$B$1603-'1. Data'!$B$1604)</f>
        <v>0.14159292035398233</v>
      </c>
      <c r="C85" s="62">
        <f>('1. Data'!C82-'1. Data'!$C$1604)/('1. Data'!$C$1603-'1. Data'!$C$1604)</f>
        <v>0.23333333333333331</v>
      </c>
      <c r="D85" s="62">
        <f>('1. Data'!D82-'1. Data'!$D$1604)/('1. Data'!$D$1603-'1. Data'!$D$1604)</f>
        <v>0.2</v>
      </c>
      <c r="E85" s="62">
        <f>('1. Data'!E82-'1. Data'!$E$1604)/('1. Data'!$E$1603-'1. Data'!$E$1604)</f>
        <v>4.7945205479452059E-2</v>
      </c>
      <c r="F85" s="62">
        <f>('1. Data'!F82-'1. Data'!$F$1604)/('1. Data'!$F$1603-'1. Data'!$F$1604)</f>
        <v>0.11500000000000002</v>
      </c>
      <c r="G85" s="62">
        <f>('1. Data'!G82-'1. Data'!$G$1604)/('1. Data'!$G$1603-'1. Data'!$G$1604)</f>
        <v>2.8169014084507043E-2</v>
      </c>
      <c r="H85" s="62">
        <f>('1. Data'!H82-'1. Data'!$H$1604)/('1. Data'!$H$1603-'1. Data'!$H$1604)</f>
        <v>3.1802120141342753E-2</v>
      </c>
      <c r="I85" s="62">
        <v>1</v>
      </c>
      <c r="J85" s="62">
        <f>('1. Data'!J82-'1. Data'!$J$1604)/('1. Data'!$J$1603-'1. Data'!$J$1604)</f>
        <v>0.54615384615384621</v>
      </c>
      <c r="K85" s="62">
        <f>('1. Data'!K82-'1. Data'!$K$1604)/('1. Data'!$K$1603-'1. Data'!$K$1604)</f>
        <v>0.15294117647058827</v>
      </c>
      <c r="L85" s="62">
        <f>('1. Data'!L82-'1. Data'!$L$1604)/('1. Data'!$L$1603-'1. Data'!$L$1604)</f>
        <v>0.12307692307692292</v>
      </c>
      <c r="M85" s="62">
        <f>('1. Data'!M82-'1. Data'!$M$1604)/('1. Data'!$M$1603-'1. Data'!$M$1604)</f>
        <v>0.4</v>
      </c>
    </row>
    <row r="86" spans="1:13" ht="13.2" x14ac:dyDescent="0.25">
      <c r="A86" s="60">
        <v>82</v>
      </c>
      <c r="B86" s="62">
        <f>('1. Data'!B83-'1. Data'!$B$1604)/('1. Data'!$B$1603-'1. Data'!$B$1604)</f>
        <v>0.2831858407079646</v>
      </c>
      <c r="C86" s="62">
        <f>('1. Data'!C83-'1. Data'!$C$1604)/('1. Data'!$C$1603-'1. Data'!$C$1604)</f>
        <v>0.21999999999999997</v>
      </c>
      <c r="D86" s="62">
        <f>('1. Data'!D83-'1. Data'!$D$1604)/('1. Data'!$D$1603-'1. Data'!$D$1604)</f>
        <v>0.7</v>
      </c>
      <c r="E86" s="62">
        <f>('1. Data'!E83-'1. Data'!$E$1604)/('1. Data'!$E$1603-'1. Data'!$E$1604)</f>
        <v>6.8493150684931503E-2</v>
      </c>
      <c r="F86" s="62">
        <f>('1. Data'!F83-'1. Data'!$F$1604)/('1. Data'!$F$1603-'1. Data'!$F$1604)</f>
        <v>0.77333333333333176</v>
      </c>
      <c r="G86" s="62">
        <f>('1. Data'!G83-'1. Data'!$G$1604)/('1. Data'!$G$1603-'1. Data'!$G$1604)</f>
        <v>0.29577464788732394</v>
      </c>
      <c r="H86" s="62">
        <f>('1. Data'!H83-'1. Data'!$H$1604)/('1. Data'!$H$1603-'1. Data'!$H$1604)</f>
        <v>0.21554770318021202</v>
      </c>
      <c r="I86" s="62">
        <v>1</v>
      </c>
      <c r="J86" s="62">
        <f>('1. Data'!J83-'1. Data'!$J$1604)/('1. Data'!$J$1603-'1. Data'!$J$1604)</f>
        <v>0.33076923076923059</v>
      </c>
      <c r="K86" s="62">
        <f>('1. Data'!K83-'1. Data'!$K$1604)/('1. Data'!$K$1603-'1. Data'!$K$1604)</f>
        <v>0.57647058823529407</v>
      </c>
      <c r="L86" s="62">
        <f>('1. Data'!L83-'1. Data'!$L$1604)/('1. Data'!$L$1603-'1. Data'!$L$1604)</f>
        <v>0.15384615384615385</v>
      </c>
      <c r="M86" s="62">
        <f>('1. Data'!M83-'1. Data'!$M$1604)/('1. Data'!$M$1603-'1. Data'!$M$1604)</f>
        <v>0.4</v>
      </c>
    </row>
    <row r="87" spans="1:13" ht="13.2" x14ac:dyDescent="0.25">
      <c r="A87" s="60">
        <v>83</v>
      </c>
      <c r="B87" s="62">
        <f>('1. Data'!B84-'1. Data'!$B$1604)/('1. Data'!$B$1603-'1. Data'!$B$1604)</f>
        <v>0.24778761061946908</v>
      </c>
      <c r="C87" s="62">
        <f>('1. Data'!C84-'1. Data'!$C$1604)/('1. Data'!$C$1603-'1. Data'!$C$1604)</f>
        <v>0.26666666666666666</v>
      </c>
      <c r="D87" s="62">
        <f>('1. Data'!D84-'1. Data'!$D$1604)/('1. Data'!$D$1603-'1. Data'!$D$1604)</f>
        <v>0.47</v>
      </c>
      <c r="E87" s="62">
        <f>('1. Data'!E84-'1. Data'!$E$1604)/('1. Data'!$E$1603-'1. Data'!$E$1604)</f>
        <v>7.5342465753424667E-2</v>
      </c>
      <c r="F87" s="62">
        <f>('1. Data'!F84-'1. Data'!$F$1604)/('1. Data'!$F$1603-'1. Data'!$F$1604)</f>
        <v>0.14333333333333334</v>
      </c>
      <c r="G87" s="62">
        <f>('1. Data'!G84-'1. Data'!$G$1604)/('1. Data'!$G$1603-'1. Data'!$G$1604)</f>
        <v>0.28169014084507044</v>
      </c>
      <c r="H87" s="62">
        <f>('1. Data'!H84-'1. Data'!$H$1604)/('1. Data'!$H$1603-'1. Data'!$H$1604)</f>
        <v>0.23674911660777384</v>
      </c>
      <c r="I87" s="62">
        <v>1</v>
      </c>
      <c r="J87" s="62">
        <f>('1. Data'!J84-'1. Data'!$J$1604)/('1. Data'!$J$1603-'1. Data'!$J$1604)</f>
        <v>0.50769230769230755</v>
      </c>
      <c r="K87" s="62">
        <f>('1. Data'!K84-'1. Data'!$K$1604)/('1. Data'!$K$1603-'1. Data'!$K$1604)</f>
        <v>0.1588235294117647</v>
      </c>
      <c r="L87" s="62">
        <f>('1. Data'!L84-'1. Data'!$L$1604)/('1. Data'!$L$1603-'1. Data'!$L$1604)</f>
        <v>0.10769230769230759</v>
      </c>
      <c r="M87" s="62">
        <f>('1. Data'!M84-'1. Data'!$M$1604)/('1. Data'!$M$1603-'1. Data'!$M$1604)</f>
        <v>0.4</v>
      </c>
    </row>
    <row r="88" spans="1:13" ht="13.2" x14ac:dyDescent="0.25">
      <c r="A88" s="60">
        <v>84</v>
      </c>
      <c r="B88" s="62">
        <f>('1. Data'!B85-'1. Data'!$B$1604)/('1. Data'!$B$1603-'1. Data'!$B$1604)</f>
        <v>0.23893805309734514</v>
      </c>
      <c r="C88" s="62">
        <f>('1. Data'!C85-'1. Data'!$C$1604)/('1. Data'!$C$1603-'1. Data'!$C$1604)</f>
        <v>0.38000000000000006</v>
      </c>
      <c r="D88" s="62">
        <f>('1. Data'!D85-'1. Data'!$D$1604)/('1. Data'!$D$1603-'1. Data'!$D$1604)</f>
        <v>0.26</v>
      </c>
      <c r="E88" s="62">
        <f>('1. Data'!E85-'1. Data'!$E$1604)/('1. Data'!$E$1603-'1. Data'!$E$1604)</f>
        <v>6.164383561643836E-2</v>
      </c>
      <c r="F88" s="62">
        <f>('1. Data'!F85-'1. Data'!$F$1604)/('1. Data'!$F$1603-'1. Data'!$F$1604)</f>
        <v>0.66833333333333345</v>
      </c>
      <c r="G88" s="62">
        <f>('1. Data'!G85-'1. Data'!$G$1604)/('1. Data'!$G$1603-'1. Data'!$G$1604)</f>
        <v>0.21126760563380281</v>
      </c>
      <c r="H88" s="62">
        <f>('1. Data'!H85-'1. Data'!$H$1604)/('1. Data'!$H$1603-'1. Data'!$H$1604)</f>
        <v>0.15901060070671377</v>
      </c>
      <c r="I88" s="62">
        <v>1</v>
      </c>
      <c r="J88" s="62">
        <f>('1. Data'!J85-'1. Data'!$J$1604)/('1. Data'!$J$1603-'1. Data'!$J$1604)</f>
        <v>0.35384615384615387</v>
      </c>
      <c r="K88" s="62">
        <f>('1. Data'!K85-'1. Data'!$K$1604)/('1. Data'!$K$1603-'1. Data'!$K$1604)</f>
        <v>0.49411764705882344</v>
      </c>
      <c r="L88" s="62">
        <f>('1. Data'!L85-'1. Data'!$L$1604)/('1. Data'!$L$1603-'1. Data'!$L$1604)</f>
        <v>0.15384615384615385</v>
      </c>
      <c r="M88" s="62">
        <f>('1. Data'!M85-'1. Data'!$M$1604)/('1. Data'!$M$1603-'1. Data'!$M$1604)</f>
        <v>0.4</v>
      </c>
    </row>
    <row r="89" spans="1:13" ht="13.2" x14ac:dyDescent="0.25">
      <c r="A89" s="60">
        <v>85</v>
      </c>
      <c r="B89" s="62">
        <f>('1. Data'!B86-'1. Data'!$B$1604)/('1. Data'!$B$1603-'1. Data'!$B$1604)</f>
        <v>0.15044247787610621</v>
      </c>
      <c r="C89" s="62">
        <f>('1. Data'!C86-'1. Data'!$C$1604)/('1. Data'!$C$1603-'1. Data'!$C$1604)</f>
        <v>0.13333333333333333</v>
      </c>
      <c r="D89" s="62">
        <f>('1. Data'!D86-'1. Data'!$D$1604)/('1. Data'!$D$1603-'1. Data'!$D$1604)</f>
        <v>0.48</v>
      </c>
      <c r="E89" s="62">
        <f>('1. Data'!E86-'1. Data'!$E$1604)/('1. Data'!$E$1603-'1. Data'!$E$1604)</f>
        <v>6.164383561643836E-2</v>
      </c>
      <c r="F89" s="62">
        <f>('1. Data'!F86-'1. Data'!$F$1604)/('1. Data'!$F$1603-'1. Data'!$F$1604)</f>
        <v>0.11500000000000002</v>
      </c>
      <c r="G89" s="62">
        <f>('1. Data'!G86-'1. Data'!$G$1604)/('1. Data'!$G$1603-'1. Data'!$G$1604)</f>
        <v>0.23943661971830985</v>
      </c>
      <c r="H89" s="62">
        <f>('1. Data'!H86-'1. Data'!$H$1604)/('1. Data'!$H$1603-'1. Data'!$H$1604)</f>
        <v>0.19434628975265017</v>
      </c>
      <c r="I89" s="62">
        <v>1</v>
      </c>
      <c r="J89" s="62">
        <f>('1. Data'!J86-'1. Data'!$J$1604)/('1. Data'!$J$1603-'1. Data'!$J$1604)</f>
        <v>0.5692307692307691</v>
      </c>
      <c r="K89" s="62">
        <f>('1. Data'!K86-'1. Data'!$K$1604)/('1. Data'!$K$1603-'1. Data'!$K$1604)</f>
        <v>0.28235294117647064</v>
      </c>
      <c r="L89" s="62">
        <f>('1. Data'!L86-'1. Data'!$L$1604)/('1. Data'!$L$1603-'1. Data'!$L$1604)</f>
        <v>0.29230769230769238</v>
      </c>
      <c r="M89" s="62">
        <f>('1. Data'!M86-'1. Data'!$M$1604)/('1. Data'!$M$1603-'1. Data'!$M$1604)</f>
        <v>0.6</v>
      </c>
    </row>
    <row r="90" spans="1:13" ht="13.2" x14ac:dyDescent="0.25">
      <c r="A90" s="60">
        <v>86</v>
      </c>
      <c r="B90" s="62">
        <f>('1. Data'!B87-'1. Data'!$B$1604)/('1. Data'!$B$1603-'1. Data'!$B$1604)</f>
        <v>0.2035398230088496</v>
      </c>
      <c r="C90" s="62">
        <f>('1. Data'!C87-'1. Data'!$C$1604)/('1. Data'!$C$1603-'1. Data'!$C$1604)</f>
        <v>0.30000000000000004</v>
      </c>
      <c r="D90" s="62">
        <f>('1. Data'!D87-'1. Data'!$D$1604)/('1. Data'!$D$1603-'1. Data'!$D$1604)</f>
        <v>0.15</v>
      </c>
      <c r="E90" s="62">
        <f>('1. Data'!E87-'1. Data'!$E$1604)/('1. Data'!$E$1603-'1. Data'!$E$1604)</f>
        <v>8.9041095890410982E-2</v>
      </c>
      <c r="F90" s="62">
        <f>('1. Data'!F87-'1. Data'!$F$1604)/('1. Data'!$F$1603-'1. Data'!$F$1604)</f>
        <v>0.12666666666666668</v>
      </c>
      <c r="G90" s="62">
        <f>('1. Data'!G87-'1. Data'!$G$1604)/('1. Data'!$G$1603-'1. Data'!$G$1604)</f>
        <v>0.25352112676056338</v>
      </c>
      <c r="H90" s="62">
        <f>('1. Data'!H87-'1. Data'!$H$1604)/('1. Data'!$H$1603-'1. Data'!$H$1604)</f>
        <v>0.12014134275618374</v>
      </c>
      <c r="I90" s="62">
        <v>1</v>
      </c>
      <c r="J90" s="62">
        <f>('1. Data'!J87-'1. Data'!$J$1604)/('1. Data'!$J$1603-'1. Data'!$J$1604)</f>
        <v>0.54615384615384621</v>
      </c>
      <c r="K90" s="62">
        <f>('1. Data'!K87-'1. Data'!$K$1604)/('1. Data'!$K$1603-'1. Data'!$K$1604)</f>
        <v>0.17058823529411765</v>
      </c>
      <c r="L90" s="62">
        <f>('1. Data'!L87-'1. Data'!$L$1604)/('1. Data'!$L$1603-'1. Data'!$L$1604)</f>
        <v>0.26153846153846144</v>
      </c>
      <c r="M90" s="62">
        <f>('1. Data'!M87-'1. Data'!$M$1604)/('1. Data'!$M$1603-'1. Data'!$M$1604)</f>
        <v>0.4</v>
      </c>
    </row>
    <row r="91" spans="1:13" ht="13.2" x14ac:dyDescent="0.25">
      <c r="A91" s="60">
        <v>87</v>
      </c>
      <c r="B91" s="62">
        <f>('1. Data'!B88-'1. Data'!$B$1604)/('1. Data'!$B$1603-'1. Data'!$B$1604)</f>
        <v>0.35398230088495575</v>
      </c>
      <c r="C91" s="62">
        <f>('1. Data'!C88-'1. Data'!$C$1604)/('1. Data'!$C$1603-'1. Data'!$C$1604)</f>
        <v>0.26</v>
      </c>
      <c r="D91" s="62">
        <f>('1. Data'!D88-'1. Data'!$D$1604)/('1. Data'!$D$1603-'1. Data'!$D$1604)</f>
        <v>0.28000000000000003</v>
      </c>
      <c r="E91" s="62">
        <f>('1. Data'!E88-'1. Data'!$E$1604)/('1. Data'!$E$1603-'1. Data'!$E$1604)</f>
        <v>6.8493150684931503E-2</v>
      </c>
      <c r="F91" s="62">
        <f>('1. Data'!F88-'1. Data'!$F$1604)/('1. Data'!$F$1603-'1. Data'!$F$1604)</f>
        <v>0.18333333333333335</v>
      </c>
      <c r="G91" s="62">
        <f>('1. Data'!G88-'1. Data'!$G$1604)/('1. Data'!$G$1603-'1. Data'!$G$1604)</f>
        <v>0.26760563380281688</v>
      </c>
      <c r="H91" s="62">
        <f>('1. Data'!H88-'1. Data'!$H$1604)/('1. Data'!$H$1603-'1. Data'!$H$1604)</f>
        <v>0.45936395759717313</v>
      </c>
      <c r="I91" s="62">
        <v>1</v>
      </c>
      <c r="J91" s="62">
        <f>('1. Data'!J88-'1. Data'!$J$1604)/('1. Data'!$J$1603-'1. Data'!$J$1604)</f>
        <v>0.17692307692307693</v>
      </c>
      <c r="K91" s="62">
        <f>('1. Data'!K88-'1. Data'!$K$1604)/('1. Data'!$K$1603-'1. Data'!$K$1604)</f>
        <v>0.97058823529411764</v>
      </c>
      <c r="L91" s="62">
        <f>('1. Data'!L88-'1. Data'!$L$1604)/('1. Data'!$L$1603-'1. Data'!$L$1604)</f>
        <v>0.23076923076923078</v>
      </c>
      <c r="M91" s="62">
        <f>('1. Data'!M88-'1. Data'!$M$1604)/('1. Data'!$M$1603-'1. Data'!$M$1604)</f>
        <v>0.6</v>
      </c>
    </row>
    <row r="92" spans="1:13" ht="13.2" x14ac:dyDescent="0.25">
      <c r="A92" s="60">
        <v>88</v>
      </c>
      <c r="B92" s="62">
        <f>('1. Data'!B89-'1. Data'!$B$1604)/('1. Data'!$B$1603-'1. Data'!$B$1604)</f>
        <v>0.27433628318584075</v>
      </c>
      <c r="C92" s="62">
        <f>('1. Data'!C89-'1. Data'!$C$1604)/('1. Data'!$C$1603-'1. Data'!$C$1604)</f>
        <v>0.26</v>
      </c>
      <c r="D92" s="62">
        <f>('1. Data'!D89-'1. Data'!$D$1604)/('1. Data'!$D$1603-'1. Data'!$D$1604)</f>
        <v>0.26</v>
      </c>
      <c r="E92" s="62">
        <f>('1. Data'!E89-'1. Data'!$E$1604)/('1. Data'!$E$1603-'1. Data'!$E$1604)</f>
        <v>6.8493150684931503E-2</v>
      </c>
      <c r="F92" s="62">
        <f>('1. Data'!F89-'1. Data'!$F$1604)/('1. Data'!$F$1603-'1. Data'!$F$1604)</f>
        <v>0.10333333333333333</v>
      </c>
      <c r="G92" s="62">
        <f>('1. Data'!G89-'1. Data'!$G$1604)/('1. Data'!$G$1603-'1. Data'!$G$1604)</f>
        <v>0.11267605633802817</v>
      </c>
      <c r="H92" s="62">
        <f>('1. Data'!H89-'1. Data'!$H$1604)/('1. Data'!$H$1603-'1. Data'!$H$1604)</f>
        <v>8.8339222614840993E-2</v>
      </c>
      <c r="I92" s="62">
        <v>1</v>
      </c>
      <c r="J92" s="62">
        <f>('1. Data'!J89-'1. Data'!$J$1604)/('1. Data'!$J$1603-'1. Data'!$J$1604)</f>
        <v>0.53076923076923077</v>
      </c>
      <c r="K92" s="62">
        <f>('1. Data'!K89-'1. Data'!$K$1604)/('1. Data'!$K$1603-'1. Data'!$K$1604)</f>
        <v>0.2</v>
      </c>
      <c r="L92" s="62">
        <f>('1. Data'!L89-'1. Data'!$L$1604)/('1. Data'!$L$1603-'1. Data'!$L$1604)</f>
        <v>0.18461538461538451</v>
      </c>
      <c r="M92" s="62">
        <f>('1. Data'!M89-'1. Data'!$M$1604)/('1. Data'!$M$1603-'1. Data'!$M$1604)</f>
        <v>0.4</v>
      </c>
    </row>
    <row r="93" spans="1:13" ht="13.2" x14ac:dyDescent="0.25">
      <c r="A93" s="60">
        <v>89</v>
      </c>
      <c r="B93" s="62">
        <f>('1. Data'!B90-'1. Data'!$B$1604)/('1. Data'!$B$1603-'1. Data'!$B$1604)</f>
        <v>0.4159292035398231</v>
      </c>
      <c r="C93" s="62">
        <f>('1. Data'!C90-'1. Data'!$C$1604)/('1. Data'!$C$1603-'1. Data'!$C$1604)</f>
        <v>0.19333333333333336</v>
      </c>
      <c r="D93" s="62">
        <f>('1. Data'!D90-'1. Data'!$D$1604)/('1. Data'!$D$1603-'1. Data'!$D$1604)</f>
        <v>0.44</v>
      </c>
      <c r="E93" s="62">
        <f>('1. Data'!E90-'1. Data'!$E$1604)/('1. Data'!$E$1603-'1. Data'!$E$1604)</f>
        <v>8.2191780821917818E-2</v>
      </c>
      <c r="F93" s="62">
        <f>('1. Data'!F90-'1. Data'!$F$1604)/('1. Data'!$F$1603-'1. Data'!$F$1604)</f>
        <v>0.17833333333333334</v>
      </c>
      <c r="G93" s="62">
        <f>('1. Data'!G90-'1. Data'!$G$1604)/('1. Data'!$G$1603-'1. Data'!$G$1604)</f>
        <v>0.46478873239436619</v>
      </c>
      <c r="H93" s="62">
        <f>('1. Data'!H90-'1. Data'!$H$1604)/('1. Data'!$H$1603-'1. Data'!$H$1604)</f>
        <v>0.4204946996466431</v>
      </c>
      <c r="I93" s="62">
        <v>1</v>
      </c>
      <c r="J93" s="62">
        <f>('1. Data'!J90-'1. Data'!$J$1604)/('1. Data'!$J$1603-'1. Data'!$J$1604)</f>
        <v>0.33846153846153848</v>
      </c>
      <c r="K93" s="62">
        <f>('1. Data'!K90-'1. Data'!$K$1604)/('1. Data'!$K$1603-'1. Data'!$K$1604)</f>
        <v>0.54117647058823526</v>
      </c>
      <c r="L93" s="62">
        <f>('1. Data'!L90-'1. Data'!$L$1604)/('1. Data'!$L$1603-'1. Data'!$L$1604)</f>
        <v>0.16923076923076918</v>
      </c>
      <c r="M93" s="62">
        <f>('1. Data'!M90-'1. Data'!$M$1604)/('1. Data'!$M$1603-'1. Data'!$M$1604)</f>
        <v>0.4</v>
      </c>
    </row>
    <row r="94" spans="1:13" ht="13.2" x14ac:dyDescent="0.25">
      <c r="A94" s="60">
        <v>90</v>
      </c>
      <c r="B94" s="62">
        <f>('1. Data'!B91-'1. Data'!$B$1604)/('1. Data'!$B$1603-'1. Data'!$B$1604)</f>
        <v>0.21238938053097348</v>
      </c>
      <c r="C94" s="62">
        <f>('1. Data'!C91-'1. Data'!$C$1604)/('1. Data'!$C$1603-'1. Data'!$C$1604)</f>
        <v>0.34666666666666668</v>
      </c>
      <c r="D94" s="62">
        <f>('1. Data'!D91-'1. Data'!$D$1604)/('1. Data'!$D$1603-'1. Data'!$D$1604)</f>
        <v>0.08</v>
      </c>
      <c r="E94" s="62">
        <f>('1. Data'!E91-'1. Data'!$E$1604)/('1. Data'!$E$1603-'1. Data'!$E$1604)</f>
        <v>6.164383561643836E-2</v>
      </c>
      <c r="F94" s="62">
        <f>('1. Data'!F91-'1. Data'!$F$1604)/('1. Data'!$F$1603-'1. Data'!$F$1604)</f>
        <v>0.12666666666666668</v>
      </c>
      <c r="G94" s="62">
        <f>('1. Data'!G91-'1. Data'!$G$1604)/('1. Data'!$G$1603-'1. Data'!$G$1604)</f>
        <v>9.8591549295774641E-2</v>
      </c>
      <c r="H94" s="62">
        <f>('1. Data'!H91-'1. Data'!$H$1604)/('1. Data'!$H$1603-'1. Data'!$H$1604)</f>
        <v>6.3604240282685506E-2</v>
      </c>
      <c r="I94" s="62">
        <v>1</v>
      </c>
      <c r="J94" s="62">
        <f>('1. Data'!J91-'1. Data'!$J$1604)/('1. Data'!$J$1603-'1. Data'!$J$1604)</f>
        <v>0.6</v>
      </c>
      <c r="K94" s="62">
        <f>('1. Data'!K91-'1. Data'!$K$1604)/('1. Data'!$K$1603-'1. Data'!$K$1604)</f>
        <v>0.13529411764705884</v>
      </c>
      <c r="L94" s="62">
        <f>('1. Data'!L91-'1. Data'!$L$1604)/('1. Data'!$L$1603-'1. Data'!$L$1604)</f>
        <v>9.2307692307692257E-2</v>
      </c>
      <c r="M94" s="62">
        <f>('1. Data'!M91-'1. Data'!$M$1604)/('1. Data'!$M$1603-'1. Data'!$M$1604)</f>
        <v>0.4</v>
      </c>
    </row>
    <row r="95" spans="1:13" ht="13.2" x14ac:dyDescent="0.25">
      <c r="A95" s="60">
        <v>91</v>
      </c>
      <c r="B95" s="62">
        <f>('1. Data'!B92-'1. Data'!$B$1604)/('1. Data'!$B$1603-'1. Data'!$B$1604)</f>
        <v>0.29203539823008856</v>
      </c>
      <c r="C95" s="62">
        <f>('1. Data'!C92-'1. Data'!$C$1604)/('1. Data'!$C$1603-'1. Data'!$C$1604)</f>
        <v>0.28000000000000003</v>
      </c>
      <c r="D95" s="62">
        <f>('1. Data'!D92-'1. Data'!$D$1604)/('1. Data'!$D$1603-'1. Data'!$D$1604)</f>
        <v>0.26</v>
      </c>
      <c r="E95" s="62">
        <f>('1. Data'!E92-'1. Data'!$E$1604)/('1. Data'!$E$1603-'1. Data'!$E$1604)</f>
        <v>6.8493150684931503E-2</v>
      </c>
      <c r="F95" s="62">
        <f>('1. Data'!F92-'1. Data'!$F$1604)/('1. Data'!$F$1603-'1. Data'!$F$1604)</f>
        <v>0.13166666666666668</v>
      </c>
      <c r="G95" s="62">
        <f>('1. Data'!G92-'1. Data'!$G$1604)/('1. Data'!$G$1603-'1. Data'!$G$1604)</f>
        <v>0.57746478873239437</v>
      </c>
      <c r="H95" s="62">
        <f>('1. Data'!H92-'1. Data'!$H$1604)/('1. Data'!$H$1603-'1. Data'!$H$1604)</f>
        <v>0.47349823321554768</v>
      </c>
      <c r="I95" s="62">
        <v>1</v>
      </c>
      <c r="J95" s="62">
        <f>('1. Data'!J92-'1. Data'!$J$1604)/('1. Data'!$J$1603-'1. Data'!$J$1604)</f>
        <v>0.40769230769230758</v>
      </c>
      <c r="K95" s="62">
        <f>('1. Data'!K92-'1. Data'!$K$1604)/('1. Data'!$K$1603-'1. Data'!$K$1604)</f>
        <v>0.14117647058823532</v>
      </c>
      <c r="L95" s="62">
        <f>('1. Data'!L92-'1. Data'!$L$1604)/('1. Data'!$L$1603-'1. Data'!$L$1604)</f>
        <v>0.16923076923076918</v>
      </c>
      <c r="M95" s="62">
        <f>('1. Data'!M92-'1. Data'!$M$1604)/('1. Data'!$M$1603-'1. Data'!$M$1604)</f>
        <v>0.4</v>
      </c>
    </row>
    <row r="96" spans="1:13" ht="13.2" x14ac:dyDescent="0.25">
      <c r="A96" s="60">
        <v>92</v>
      </c>
      <c r="B96" s="62">
        <f>('1. Data'!B93-'1. Data'!$B$1604)/('1. Data'!$B$1603-'1. Data'!$B$1604)</f>
        <v>0.35398230088495575</v>
      </c>
      <c r="C96" s="62">
        <f>('1. Data'!C93-'1. Data'!$C$1604)/('1. Data'!$C$1603-'1. Data'!$C$1604)</f>
        <v>0.26</v>
      </c>
      <c r="D96" s="62">
        <f>('1. Data'!D93-'1. Data'!$D$1604)/('1. Data'!$D$1603-'1. Data'!$D$1604)</f>
        <v>0.28000000000000003</v>
      </c>
      <c r="E96" s="62">
        <f>('1. Data'!E93-'1. Data'!$E$1604)/('1. Data'!$E$1603-'1. Data'!$E$1604)</f>
        <v>6.8493150684931503E-2</v>
      </c>
      <c r="F96" s="62">
        <f>('1. Data'!F93-'1. Data'!$F$1604)/('1. Data'!$F$1603-'1. Data'!$F$1604)</f>
        <v>0.18333333333333335</v>
      </c>
      <c r="G96" s="62">
        <f>('1. Data'!G93-'1. Data'!$G$1604)/('1. Data'!$G$1603-'1. Data'!$G$1604)</f>
        <v>0.26760563380281688</v>
      </c>
      <c r="H96" s="62">
        <f>('1. Data'!H93-'1. Data'!$H$1604)/('1. Data'!$H$1603-'1. Data'!$H$1604)</f>
        <v>0.45936395759717313</v>
      </c>
      <c r="I96" s="62">
        <v>1</v>
      </c>
      <c r="J96" s="62">
        <f>('1. Data'!J93-'1. Data'!$J$1604)/('1. Data'!$J$1603-'1. Data'!$J$1604)</f>
        <v>0.17692307692307693</v>
      </c>
      <c r="K96" s="62">
        <f>('1. Data'!K93-'1. Data'!$K$1604)/('1. Data'!$K$1603-'1. Data'!$K$1604)</f>
        <v>0.97058823529411764</v>
      </c>
      <c r="L96" s="62">
        <f>('1. Data'!L93-'1. Data'!$L$1604)/('1. Data'!$L$1603-'1. Data'!$L$1604)</f>
        <v>0.23076923076923078</v>
      </c>
      <c r="M96" s="62">
        <f>('1. Data'!M93-'1. Data'!$M$1604)/('1. Data'!$M$1603-'1. Data'!$M$1604)</f>
        <v>0.6</v>
      </c>
    </row>
    <row r="97" spans="1:13" ht="13.2" x14ac:dyDescent="0.25">
      <c r="A97" s="60">
        <v>93</v>
      </c>
      <c r="B97" s="62">
        <f>('1. Data'!B94-'1. Data'!$B$1604)/('1. Data'!$B$1603-'1. Data'!$B$1604)</f>
        <v>0.35398230088495575</v>
      </c>
      <c r="C97" s="62">
        <f>('1. Data'!C94-'1. Data'!$C$1604)/('1. Data'!$C$1603-'1. Data'!$C$1604)</f>
        <v>0.26</v>
      </c>
      <c r="D97" s="62">
        <f>('1. Data'!D94-'1. Data'!$D$1604)/('1. Data'!$D$1603-'1. Data'!$D$1604)</f>
        <v>0.28999999999999998</v>
      </c>
      <c r="E97" s="62">
        <f>('1. Data'!E94-'1. Data'!$E$1604)/('1. Data'!$E$1603-'1. Data'!$E$1604)</f>
        <v>7.5342465753424667E-2</v>
      </c>
      <c r="F97" s="62">
        <f>('1. Data'!F94-'1. Data'!$F$1604)/('1. Data'!$F$1603-'1. Data'!$F$1604)</f>
        <v>0.18333333333333335</v>
      </c>
      <c r="G97" s="62">
        <f>('1. Data'!G94-'1. Data'!$G$1604)/('1. Data'!$G$1603-'1. Data'!$G$1604)</f>
        <v>0.25352112676056338</v>
      </c>
      <c r="H97" s="62">
        <f>('1. Data'!H94-'1. Data'!$H$1604)/('1. Data'!$H$1603-'1. Data'!$H$1604)</f>
        <v>0.44876325088339225</v>
      </c>
      <c r="I97" s="62">
        <v>1</v>
      </c>
      <c r="J97" s="62">
        <f>('1. Data'!J94-'1. Data'!$J$1604)/('1. Data'!$J$1603-'1. Data'!$J$1604)</f>
        <v>0.17692307692307693</v>
      </c>
      <c r="K97" s="62">
        <f>('1. Data'!K94-'1. Data'!$K$1604)/('1. Data'!$K$1603-'1. Data'!$K$1604)</f>
        <v>0.9882352941176471</v>
      </c>
      <c r="L97" s="62">
        <f>('1. Data'!L94-'1. Data'!$L$1604)/('1. Data'!$L$1603-'1. Data'!$L$1604)</f>
        <v>0.21538461538461545</v>
      </c>
      <c r="M97" s="62">
        <f>('1. Data'!M94-'1. Data'!$M$1604)/('1. Data'!$M$1603-'1. Data'!$M$1604)</f>
        <v>0.4</v>
      </c>
    </row>
    <row r="98" spans="1:13" ht="13.2" x14ac:dyDescent="0.25">
      <c r="A98" s="60">
        <v>94</v>
      </c>
      <c r="B98" s="62">
        <f>('1. Data'!B95-'1. Data'!$B$1604)/('1. Data'!$B$1603-'1. Data'!$B$1604)</f>
        <v>0.27433628318584075</v>
      </c>
      <c r="C98" s="62">
        <f>('1. Data'!C95-'1. Data'!$C$1604)/('1. Data'!$C$1603-'1. Data'!$C$1604)</f>
        <v>0.26</v>
      </c>
      <c r="D98" s="62">
        <f>('1. Data'!D95-'1. Data'!$D$1604)/('1. Data'!$D$1603-'1. Data'!$D$1604)</f>
        <v>0.26</v>
      </c>
      <c r="E98" s="62">
        <f>('1. Data'!E95-'1. Data'!$E$1604)/('1. Data'!$E$1603-'1. Data'!$E$1604)</f>
        <v>6.8493150684931503E-2</v>
      </c>
      <c r="F98" s="62">
        <f>('1. Data'!F95-'1. Data'!$F$1604)/('1. Data'!$F$1603-'1. Data'!$F$1604)</f>
        <v>0.10333333333333333</v>
      </c>
      <c r="G98" s="62">
        <f>('1. Data'!G95-'1. Data'!$G$1604)/('1. Data'!$G$1603-'1. Data'!$G$1604)</f>
        <v>0.11267605633802817</v>
      </c>
      <c r="H98" s="62">
        <f>('1. Data'!H95-'1. Data'!$H$1604)/('1. Data'!$H$1603-'1. Data'!$H$1604)</f>
        <v>8.8339222614840993E-2</v>
      </c>
      <c r="I98" s="62">
        <v>1</v>
      </c>
      <c r="J98" s="62">
        <f>('1. Data'!J95-'1. Data'!$J$1604)/('1. Data'!$J$1603-'1. Data'!$J$1604)</f>
        <v>0.53076923076923077</v>
      </c>
      <c r="K98" s="62">
        <f>('1. Data'!K95-'1. Data'!$K$1604)/('1. Data'!$K$1603-'1. Data'!$K$1604)</f>
        <v>0.2</v>
      </c>
      <c r="L98" s="62">
        <f>('1. Data'!L95-'1. Data'!$L$1604)/('1. Data'!$L$1603-'1. Data'!$L$1604)</f>
        <v>0.18461538461538451</v>
      </c>
      <c r="M98" s="62">
        <f>('1. Data'!M95-'1. Data'!$M$1604)/('1. Data'!$M$1603-'1. Data'!$M$1604)</f>
        <v>0.4</v>
      </c>
    </row>
    <row r="99" spans="1:13" ht="13.2" x14ac:dyDescent="0.25">
      <c r="A99" s="60">
        <v>95</v>
      </c>
      <c r="B99" s="62">
        <f>('1. Data'!B96-'1. Data'!$B$1604)/('1. Data'!$B$1603-'1. Data'!$B$1604)</f>
        <v>3.5398230088495602E-2</v>
      </c>
      <c r="C99" s="62">
        <f>('1. Data'!C96-'1. Data'!$C$1604)/('1. Data'!$C$1603-'1. Data'!$C$1604)</f>
        <v>0.6133333333333334</v>
      </c>
      <c r="D99" s="62">
        <f>('1. Data'!D96-'1. Data'!$D$1604)/('1. Data'!$D$1603-'1. Data'!$D$1604)</f>
        <v>0.04</v>
      </c>
      <c r="E99" s="62">
        <f>('1. Data'!E96-'1. Data'!$E$1604)/('1. Data'!$E$1603-'1. Data'!$E$1604)</f>
        <v>3.4246575342465745E-2</v>
      </c>
      <c r="F99" s="62">
        <f>('1. Data'!F96-'1. Data'!$F$1604)/('1. Data'!$F$1603-'1. Data'!$F$1604)</f>
        <v>7.4999999999999997E-2</v>
      </c>
      <c r="G99" s="62">
        <f>('1. Data'!G96-'1. Data'!$G$1604)/('1. Data'!$G$1603-'1. Data'!$G$1604)</f>
        <v>0.56338028169014087</v>
      </c>
      <c r="H99" s="62">
        <f>('1. Data'!H96-'1. Data'!$H$1604)/('1. Data'!$H$1603-'1. Data'!$H$1604)</f>
        <v>0.27915194346289751</v>
      </c>
      <c r="I99" s="62">
        <v>1</v>
      </c>
      <c r="J99" s="62">
        <f>('1. Data'!J96-'1. Data'!$J$1604)/('1. Data'!$J$1603-'1. Data'!$J$1604)</f>
        <v>0.80769230769230771</v>
      </c>
      <c r="K99" s="62">
        <f>('1. Data'!K96-'1. Data'!$K$1604)/('1. Data'!$K$1603-'1. Data'!$K$1604)</f>
        <v>0.10588235294117647</v>
      </c>
      <c r="L99" s="62">
        <f>('1. Data'!L96-'1. Data'!$L$1604)/('1. Data'!$L$1603-'1. Data'!$L$1604)</f>
        <v>0.32307692307692304</v>
      </c>
      <c r="M99" s="62">
        <f>('1. Data'!M96-'1. Data'!$M$1604)/('1. Data'!$M$1603-'1. Data'!$M$1604)</f>
        <v>0.2</v>
      </c>
    </row>
    <row r="100" spans="1:13" ht="13.2" x14ac:dyDescent="0.25">
      <c r="A100" s="60">
        <v>96</v>
      </c>
      <c r="B100" s="62">
        <f>('1. Data'!B97-'1. Data'!$B$1604)/('1. Data'!$B$1603-'1. Data'!$B$1604)</f>
        <v>8.8495575221239405E-3</v>
      </c>
      <c r="C100" s="62">
        <f>('1. Data'!C97-'1. Data'!$C$1604)/('1. Data'!$C$1603-'1. Data'!$C$1604)</f>
        <v>0.33333333333333331</v>
      </c>
      <c r="D100" s="62">
        <f>('1. Data'!D97-'1. Data'!$D$1604)/('1. Data'!$D$1603-'1. Data'!$D$1604)</f>
        <v>0.17</v>
      </c>
      <c r="E100" s="62">
        <f>('1. Data'!E97-'1. Data'!$E$1604)/('1. Data'!$E$1603-'1. Data'!$E$1604)</f>
        <v>9.5890410958904104E-2</v>
      </c>
      <c r="F100" s="62">
        <f>('1. Data'!F97-'1. Data'!$F$1604)/('1. Data'!$F$1603-'1. Data'!$F$1604)</f>
        <v>9.6666666666666498E-2</v>
      </c>
      <c r="G100" s="62">
        <f>('1. Data'!G97-'1. Data'!$G$1604)/('1. Data'!$G$1603-'1. Data'!$G$1604)</f>
        <v>0.22535211267605634</v>
      </c>
      <c r="H100" s="62">
        <f>('1. Data'!H97-'1. Data'!$H$1604)/('1. Data'!$H$1603-'1. Data'!$H$1604)</f>
        <v>0.35335689045936397</v>
      </c>
      <c r="I100" s="62">
        <v>1</v>
      </c>
      <c r="J100" s="62">
        <f>('1. Data'!J97-'1. Data'!$J$1604)/('1. Data'!$J$1603-'1. Data'!$J$1604)</f>
        <v>0.88461538461538469</v>
      </c>
      <c r="K100" s="62">
        <f>('1. Data'!K97-'1. Data'!$K$1604)/('1. Data'!$K$1603-'1. Data'!$K$1604)</f>
        <v>0.17647058823529413</v>
      </c>
      <c r="L100" s="62">
        <f>('1. Data'!L97-'1. Data'!$L$1604)/('1. Data'!$L$1603-'1. Data'!$L$1604)</f>
        <v>0.69230769230769229</v>
      </c>
      <c r="M100" s="62">
        <f>('1. Data'!M97-'1. Data'!$M$1604)/('1. Data'!$M$1603-'1. Data'!$M$1604)</f>
        <v>0.6</v>
      </c>
    </row>
    <row r="101" spans="1:13" ht="13.2" x14ac:dyDescent="0.25">
      <c r="A101" s="60">
        <v>97</v>
      </c>
      <c r="B101" s="62">
        <f>('1. Data'!B98-'1. Data'!$B$1604)/('1. Data'!$B$1603-'1. Data'!$B$1604)</f>
        <v>0.19469026548672566</v>
      </c>
      <c r="C101" s="62">
        <f>('1. Data'!C98-'1. Data'!$C$1604)/('1. Data'!$C$1603-'1. Data'!$C$1604)</f>
        <v>0.45</v>
      </c>
      <c r="D101" s="62">
        <f>('1. Data'!D98-'1. Data'!$D$1604)/('1. Data'!$D$1603-'1. Data'!$D$1604)</f>
        <v>0</v>
      </c>
      <c r="E101" s="62">
        <f>('1. Data'!E98-'1. Data'!$E$1604)/('1. Data'!$E$1603-'1. Data'!$E$1604)</f>
        <v>0.14383561643835618</v>
      </c>
      <c r="F101" s="62">
        <f>('1. Data'!F98-'1. Data'!$F$1604)/('1. Data'!$F$1603-'1. Data'!$F$1604)</f>
        <v>0.16999999999999998</v>
      </c>
      <c r="G101" s="62">
        <f>('1. Data'!G98-'1. Data'!$G$1604)/('1. Data'!$G$1603-'1. Data'!$G$1604)</f>
        <v>9.8591549295774641E-2</v>
      </c>
      <c r="H101" s="62">
        <f>('1. Data'!H98-'1. Data'!$H$1604)/('1. Data'!$H$1603-'1. Data'!$H$1604)</f>
        <v>6.0070671378091869E-2</v>
      </c>
      <c r="I101" s="62">
        <v>1</v>
      </c>
      <c r="J101" s="62">
        <f>('1. Data'!J98-'1. Data'!$J$1604)/('1. Data'!$J$1603-'1. Data'!$J$1604)</f>
        <v>0.57692307692307698</v>
      </c>
      <c r="K101" s="62">
        <f>('1. Data'!K98-'1. Data'!$K$1604)/('1. Data'!$K$1603-'1. Data'!$K$1604)</f>
        <v>0.15294117647058827</v>
      </c>
      <c r="L101" s="62">
        <f>('1. Data'!L98-'1. Data'!$L$1604)/('1. Data'!$L$1603-'1. Data'!$L$1604)</f>
        <v>0.3538461538461537</v>
      </c>
      <c r="M101" s="62">
        <f>('1. Data'!M98-'1. Data'!$M$1604)/('1. Data'!$M$1603-'1. Data'!$M$1604)</f>
        <v>0.4</v>
      </c>
    </row>
    <row r="102" spans="1:13" ht="13.2" x14ac:dyDescent="0.25">
      <c r="A102" s="60">
        <v>98</v>
      </c>
      <c r="B102" s="62">
        <f>('1. Data'!B99-'1. Data'!$B$1604)/('1. Data'!$B$1603-'1. Data'!$B$1604)</f>
        <v>0.21238938053097348</v>
      </c>
      <c r="C102" s="62">
        <f>('1. Data'!C99-'1. Data'!$C$1604)/('1. Data'!$C$1603-'1. Data'!$C$1604)</f>
        <v>0.26666666666666666</v>
      </c>
      <c r="D102" s="62">
        <f>('1. Data'!D99-'1. Data'!$D$1604)/('1. Data'!$D$1603-'1. Data'!$D$1604)</f>
        <v>0.25</v>
      </c>
      <c r="E102" s="62">
        <f>('1. Data'!E99-'1. Data'!$E$1604)/('1. Data'!$E$1603-'1. Data'!$E$1604)</f>
        <v>7.5342465753424667E-2</v>
      </c>
      <c r="F102" s="62">
        <f>('1. Data'!F99-'1. Data'!$F$1604)/('1. Data'!$F$1603-'1. Data'!$F$1604)</f>
        <v>0.11666666666666668</v>
      </c>
      <c r="G102" s="62">
        <f>('1. Data'!G99-'1. Data'!$G$1604)/('1. Data'!$G$1603-'1. Data'!$G$1604)</f>
        <v>2.8169014084507043E-2</v>
      </c>
      <c r="H102" s="62">
        <f>('1. Data'!H99-'1. Data'!$H$1604)/('1. Data'!$H$1603-'1. Data'!$H$1604)</f>
        <v>5.6537102473498232E-2</v>
      </c>
      <c r="I102" s="62">
        <v>1</v>
      </c>
      <c r="J102" s="62">
        <f>('1. Data'!J99-'1. Data'!$J$1604)/('1. Data'!$J$1603-'1. Data'!$J$1604)</f>
        <v>0.42307692307692302</v>
      </c>
      <c r="K102" s="62">
        <f>('1. Data'!K99-'1. Data'!$K$1604)/('1. Data'!$K$1603-'1. Data'!$K$1604)</f>
        <v>0.19411764705882353</v>
      </c>
      <c r="L102" s="62">
        <f>('1. Data'!L99-'1. Data'!$L$1604)/('1. Data'!$L$1603-'1. Data'!$L$1604)</f>
        <v>0.12307692307692292</v>
      </c>
      <c r="M102" s="62">
        <f>('1. Data'!M99-'1. Data'!$M$1604)/('1. Data'!$M$1603-'1. Data'!$M$1604)</f>
        <v>0.4</v>
      </c>
    </row>
    <row r="103" spans="1:13" ht="13.2" x14ac:dyDescent="0.25">
      <c r="A103" s="60">
        <v>99</v>
      </c>
      <c r="B103" s="62">
        <f>('1. Data'!B100-'1. Data'!$B$1604)/('1. Data'!$B$1603-'1. Data'!$B$1604)</f>
        <v>0.26548672566371678</v>
      </c>
      <c r="C103" s="62">
        <f>('1. Data'!C100-'1. Data'!$C$1604)/('1. Data'!$C$1603-'1. Data'!$C$1604)</f>
        <v>0.53333333333333333</v>
      </c>
      <c r="D103" s="62">
        <f>('1. Data'!D100-'1. Data'!$D$1604)/('1. Data'!$D$1603-'1. Data'!$D$1604)</f>
        <v>0.06</v>
      </c>
      <c r="E103" s="62">
        <f>('1. Data'!E100-'1. Data'!$E$1604)/('1. Data'!$E$1603-'1. Data'!$E$1604)</f>
        <v>0.10958904109589042</v>
      </c>
      <c r="F103" s="62">
        <f>('1. Data'!F100-'1. Data'!$F$1604)/('1. Data'!$F$1603-'1. Data'!$F$1604)</f>
        <v>0.13166666666666668</v>
      </c>
      <c r="G103" s="62">
        <f>('1. Data'!G100-'1. Data'!$G$1604)/('1. Data'!$G$1603-'1. Data'!$G$1604)</f>
        <v>5.6338028169014086E-2</v>
      </c>
      <c r="H103" s="62">
        <f>('1. Data'!H100-'1. Data'!$H$1604)/('1. Data'!$H$1603-'1. Data'!$H$1604)</f>
        <v>1.4134275618374558E-2</v>
      </c>
      <c r="I103" s="62">
        <v>1</v>
      </c>
      <c r="J103" s="62">
        <f>('1. Data'!J100-'1. Data'!$J$1604)/('1. Data'!$J$1603-'1. Data'!$J$1604)</f>
        <v>0.53076923076923077</v>
      </c>
      <c r="K103" s="62">
        <f>('1. Data'!K100-'1. Data'!$K$1604)/('1. Data'!$K$1603-'1. Data'!$K$1604)</f>
        <v>0.15294117647058827</v>
      </c>
      <c r="L103" s="62">
        <f>('1. Data'!L100-'1. Data'!$L$1604)/('1. Data'!$L$1603-'1. Data'!$L$1604)</f>
        <v>0.21538461538461545</v>
      </c>
      <c r="M103" s="62">
        <f>('1. Data'!M100-'1. Data'!$M$1604)/('1. Data'!$M$1603-'1. Data'!$M$1604)</f>
        <v>0.4</v>
      </c>
    </row>
    <row r="104" spans="1:13" ht="13.2" x14ac:dyDescent="0.25">
      <c r="A104" s="60">
        <v>100</v>
      </c>
      <c r="B104" s="62">
        <f>('1. Data'!B101-'1. Data'!$B$1604)/('1. Data'!$B$1603-'1. Data'!$B$1604)</f>
        <v>0.30973451327433627</v>
      </c>
      <c r="C104" s="62">
        <f>('1. Data'!C101-'1. Data'!$C$1604)/('1. Data'!$C$1603-'1. Data'!$C$1604)</f>
        <v>0.29666666666666669</v>
      </c>
      <c r="D104" s="62">
        <f>('1. Data'!D101-'1. Data'!$D$1604)/('1. Data'!$D$1603-'1. Data'!$D$1604)</f>
        <v>0.18</v>
      </c>
      <c r="E104" s="62">
        <f>('1. Data'!E101-'1. Data'!$E$1604)/('1. Data'!$E$1603-'1. Data'!$E$1604)</f>
        <v>6.8493150684931503E-2</v>
      </c>
      <c r="F104" s="62">
        <f>('1. Data'!F101-'1. Data'!$F$1604)/('1. Data'!$F$1603-'1. Data'!$F$1604)</f>
        <v>0.13333333333333333</v>
      </c>
      <c r="G104" s="62">
        <f>('1. Data'!G101-'1. Data'!$G$1604)/('1. Data'!$G$1603-'1. Data'!$G$1604)</f>
        <v>0.16901408450704225</v>
      </c>
      <c r="H104" s="62">
        <f>('1. Data'!H101-'1. Data'!$H$1604)/('1. Data'!$H$1603-'1. Data'!$H$1604)</f>
        <v>0.10247349823321555</v>
      </c>
      <c r="I104" s="62">
        <v>1</v>
      </c>
      <c r="J104" s="62">
        <f>('1. Data'!J101-'1. Data'!$J$1604)/('1. Data'!$J$1603-'1. Data'!$J$1604)</f>
        <v>0.46153846153846134</v>
      </c>
      <c r="K104" s="62">
        <f>('1. Data'!K101-'1. Data'!$K$1604)/('1. Data'!$K$1603-'1. Data'!$K$1604)</f>
        <v>0.17058823529411765</v>
      </c>
      <c r="L104" s="62">
        <f>('1. Data'!L101-'1. Data'!$L$1604)/('1. Data'!$L$1603-'1. Data'!$L$1604)</f>
        <v>9.2307692307692257E-2</v>
      </c>
      <c r="M104" s="62">
        <f>('1. Data'!M101-'1. Data'!$M$1604)/('1. Data'!$M$1603-'1. Data'!$M$1604)</f>
        <v>0.6</v>
      </c>
    </row>
    <row r="105" spans="1:13" ht="13.2" x14ac:dyDescent="0.25">
      <c r="A105" s="60">
        <v>101</v>
      </c>
      <c r="B105" s="62">
        <f>('1. Data'!B102-'1. Data'!$B$1604)/('1. Data'!$B$1603-'1. Data'!$B$1604)</f>
        <v>0.32743362831858414</v>
      </c>
      <c r="C105" s="62">
        <f>('1. Data'!C102-'1. Data'!$C$1604)/('1. Data'!$C$1603-'1. Data'!$C$1604)</f>
        <v>0.34</v>
      </c>
      <c r="D105" s="62">
        <f>('1. Data'!D102-'1. Data'!$D$1604)/('1. Data'!$D$1603-'1. Data'!$D$1604)</f>
        <v>0.3</v>
      </c>
      <c r="E105" s="62">
        <f>('1. Data'!E102-'1. Data'!$E$1604)/('1. Data'!$E$1603-'1. Data'!$E$1604)</f>
        <v>8.2191780821917818E-2</v>
      </c>
      <c r="F105" s="62">
        <f>('1. Data'!F102-'1. Data'!$F$1604)/('1. Data'!$F$1603-'1. Data'!$F$1604)</f>
        <v>0.14000000000000001</v>
      </c>
      <c r="G105" s="62">
        <f>('1. Data'!G102-'1. Data'!$G$1604)/('1. Data'!$G$1603-'1. Data'!$G$1604)</f>
        <v>0.14084507042253522</v>
      </c>
      <c r="H105" s="62">
        <f>('1. Data'!H102-'1. Data'!$H$1604)/('1. Data'!$H$1603-'1. Data'!$H$1604)</f>
        <v>0.15547703180212014</v>
      </c>
      <c r="I105" s="62">
        <v>1</v>
      </c>
      <c r="J105" s="62">
        <f>('1. Data'!J102-'1. Data'!$J$1604)/('1. Data'!$J$1603-'1. Data'!$J$1604)</f>
        <v>0.53846153846153832</v>
      </c>
      <c r="K105" s="62">
        <f>('1. Data'!K102-'1. Data'!$K$1604)/('1. Data'!$K$1603-'1. Data'!$K$1604)</f>
        <v>0.18235294117647058</v>
      </c>
      <c r="L105" s="62">
        <f>('1. Data'!L102-'1. Data'!$L$1604)/('1. Data'!$L$1603-'1. Data'!$L$1604)</f>
        <v>0.27692307692307677</v>
      </c>
      <c r="M105" s="62">
        <f>('1. Data'!M102-'1. Data'!$M$1604)/('1. Data'!$M$1603-'1. Data'!$M$1604)</f>
        <v>0.6</v>
      </c>
    </row>
    <row r="106" spans="1:13" ht="13.2" x14ac:dyDescent="0.25">
      <c r="A106" s="60">
        <v>102</v>
      </c>
      <c r="B106" s="62">
        <f>('1. Data'!B103-'1. Data'!$B$1604)/('1. Data'!$B$1603-'1. Data'!$B$1604)</f>
        <v>0.2831858407079646</v>
      </c>
      <c r="C106" s="62">
        <f>('1. Data'!C103-'1. Data'!$C$1604)/('1. Data'!$C$1603-'1. Data'!$C$1604)</f>
        <v>0.26666666666666666</v>
      </c>
      <c r="D106" s="62">
        <f>('1. Data'!D103-'1. Data'!$D$1604)/('1. Data'!$D$1603-'1. Data'!$D$1604)</f>
        <v>0.3</v>
      </c>
      <c r="E106" s="62">
        <f>('1. Data'!E103-'1. Data'!$E$1604)/('1. Data'!$E$1603-'1. Data'!$E$1604)</f>
        <v>6.8493150684931503E-2</v>
      </c>
      <c r="F106" s="62">
        <f>('1. Data'!F103-'1. Data'!$F$1604)/('1. Data'!$F$1603-'1. Data'!$F$1604)</f>
        <v>0.125</v>
      </c>
      <c r="G106" s="62">
        <f>('1. Data'!G103-'1. Data'!$G$1604)/('1. Data'!$G$1603-'1. Data'!$G$1604)</f>
        <v>9.8591549295774641E-2</v>
      </c>
      <c r="H106" s="62">
        <f>('1. Data'!H103-'1. Data'!$H$1604)/('1. Data'!$H$1603-'1. Data'!$H$1604)</f>
        <v>5.6537102473498232E-2</v>
      </c>
      <c r="I106" s="62">
        <v>1</v>
      </c>
      <c r="J106" s="62">
        <f>('1. Data'!J103-'1. Data'!$J$1604)/('1. Data'!$J$1603-'1. Data'!$J$1604)</f>
        <v>0.46923076923076917</v>
      </c>
      <c r="K106" s="62">
        <f>('1. Data'!K103-'1. Data'!$K$1604)/('1. Data'!$K$1603-'1. Data'!$K$1604)</f>
        <v>0.15294117647058827</v>
      </c>
      <c r="L106" s="62">
        <f>('1. Data'!L103-'1. Data'!$L$1604)/('1. Data'!$L$1603-'1. Data'!$L$1604)</f>
        <v>0.30769230769230771</v>
      </c>
      <c r="M106" s="62">
        <f>('1. Data'!M103-'1. Data'!$M$1604)/('1. Data'!$M$1603-'1. Data'!$M$1604)</f>
        <v>0.6</v>
      </c>
    </row>
    <row r="107" spans="1:13" ht="13.2" x14ac:dyDescent="0.25">
      <c r="A107" s="60">
        <v>103</v>
      </c>
      <c r="B107" s="62">
        <f>('1. Data'!B104-'1. Data'!$B$1604)/('1. Data'!$B$1603-'1. Data'!$B$1604)</f>
        <v>0.30973451327433627</v>
      </c>
      <c r="C107" s="62">
        <f>('1. Data'!C104-'1. Data'!$C$1604)/('1. Data'!$C$1603-'1. Data'!$C$1604)</f>
        <v>0.29666666666666669</v>
      </c>
      <c r="D107" s="62">
        <f>('1. Data'!D104-'1. Data'!$D$1604)/('1. Data'!$D$1603-'1. Data'!$D$1604)</f>
        <v>0.18</v>
      </c>
      <c r="E107" s="62">
        <f>('1. Data'!E104-'1. Data'!$E$1604)/('1. Data'!$E$1603-'1. Data'!$E$1604)</f>
        <v>6.8493150684931503E-2</v>
      </c>
      <c r="F107" s="62">
        <f>('1. Data'!F104-'1. Data'!$F$1604)/('1. Data'!$F$1603-'1. Data'!$F$1604)</f>
        <v>0.13333333333333333</v>
      </c>
      <c r="G107" s="62">
        <f>('1. Data'!G104-'1. Data'!$G$1604)/('1. Data'!$G$1603-'1. Data'!$G$1604)</f>
        <v>0.16901408450704225</v>
      </c>
      <c r="H107" s="62">
        <f>('1. Data'!H104-'1. Data'!$H$1604)/('1. Data'!$H$1603-'1. Data'!$H$1604)</f>
        <v>0.10247349823321555</v>
      </c>
      <c r="I107" s="62">
        <v>1</v>
      </c>
      <c r="J107" s="62">
        <f>('1. Data'!J104-'1. Data'!$J$1604)/('1. Data'!$J$1603-'1. Data'!$J$1604)</f>
        <v>0.46153846153846134</v>
      </c>
      <c r="K107" s="62">
        <f>('1. Data'!K104-'1. Data'!$K$1604)/('1. Data'!$K$1603-'1. Data'!$K$1604)</f>
        <v>0.17058823529411765</v>
      </c>
      <c r="L107" s="62">
        <f>('1. Data'!L104-'1. Data'!$L$1604)/('1. Data'!$L$1603-'1. Data'!$L$1604)</f>
        <v>9.2307692307692257E-2</v>
      </c>
      <c r="M107" s="62">
        <f>('1. Data'!M104-'1. Data'!$M$1604)/('1. Data'!$M$1603-'1. Data'!$M$1604)</f>
        <v>0.6</v>
      </c>
    </row>
    <row r="108" spans="1:13" ht="13.2" x14ac:dyDescent="0.25">
      <c r="A108" s="60">
        <v>104</v>
      </c>
      <c r="B108" s="62">
        <f>('1. Data'!B105-'1. Data'!$B$1604)/('1. Data'!$B$1603-'1. Data'!$B$1604)</f>
        <v>0.30973451327433627</v>
      </c>
      <c r="C108" s="62">
        <f>('1. Data'!C105-'1. Data'!$C$1604)/('1. Data'!$C$1603-'1. Data'!$C$1604)</f>
        <v>0.31666666666666665</v>
      </c>
      <c r="D108" s="62">
        <f>('1. Data'!D105-'1. Data'!$D$1604)/('1. Data'!$D$1603-'1. Data'!$D$1604)</f>
        <v>0.22</v>
      </c>
      <c r="E108" s="62">
        <f>('1. Data'!E105-'1. Data'!$E$1604)/('1. Data'!$E$1603-'1. Data'!$E$1604)</f>
        <v>8.2191780821917818E-2</v>
      </c>
      <c r="F108" s="62">
        <f>('1. Data'!F105-'1. Data'!$F$1604)/('1. Data'!$F$1603-'1. Data'!$F$1604)</f>
        <v>0.12833333333333333</v>
      </c>
      <c r="G108" s="62">
        <f>('1. Data'!G105-'1. Data'!$G$1604)/('1. Data'!$G$1603-'1. Data'!$G$1604)</f>
        <v>0.15492957746478872</v>
      </c>
      <c r="H108" s="62">
        <f>('1. Data'!H105-'1. Data'!$H$1604)/('1. Data'!$H$1603-'1. Data'!$H$1604)</f>
        <v>0.20848056537102475</v>
      </c>
      <c r="I108" s="62">
        <v>1</v>
      </c>
      <c r="J108" s="62">
        <f>('1. Data'!J105-'1. Data'!$J$1604)/('1. Data'!$J$1603-'1. Data'!$J$1604)</f>
        <v>0.45384615384615379</v>
      </c>
      <c r="K108" s="62">
        <f>('1. Data'!K105-'1. Data'!$K$1604)/('1. Data'!$K$1603-'1. Data'!$K$1604)</f>
        <v>0.1235294117647059</v>
      </c>
      <c r="L108" s="62">
        <f>('1. Data'!L105-'1. Data'!$L$1604)/('1. Data'!$L$1603-'1. Data'!$L$1604)</f>
        <v>0.12307692307692292</v>
      </c>
      <c r="M108" s="62">
        <f>('1. Data'!M105-'1. Data'!$M$1604)/('1. Data'!$M$1603-'1. Data'!$M$1604)</f>
        <v>0.4</v>
      </c>
    </row>
    <row r="109" spans="1:13" ht="13.2" x14ac:dyDescent="0.25">
      <c r="A109" s="60">
        <v>105</v>
      </c>
      <c r="B109" s="62">
        <f>('1. Data'!B106-'1. Data'!$B$1604)/('1. Data'!$B$1603-'1. Data'!$B$1604)</f>
        <v>0.23008849557522126</v>
      </c>
      <c r="C109" s="62">
        <f>('1. Data'!C106-'1. Data'!$C$1604)/('1. Data'!$C$1603-'1. Data'!$C$1604)</f>
        <v>0.26</v>
      </c>
      <c r="D109" s="62">
        <f>('1. Data'!D106-'1. Data'!$D$1604)/('1. Data'!$D$1603-'1. Data'!$D$1604)</f>
        <v>0.24</v>
      </c>
      <c r="E109" s="62">
        <f>('1. Data'!E106-'1. Data'!$E$1604)/('1. Data'!$E$1603-'1. Data'!$E$1604)</f>
        <v>8.9041095890410982E-2</v>
      </c>
      <c r="F109" s="62">
        <f>('1. Data'!F106-'1. Data'!$F$1604)/('1. Data'!$F$1603-'1. Data'!$F$1604)</f>
        <v>0.11666666666666668</v>
      </c>
      <c r="G109" s="62">
        <f>('1. Data'!G106-'1. Data'!$G$1604)/('1. Data'!$G$1603-'1. Data'!$G$1604)</f>
        <v>5.6338028169014086E-2</v>
      </c>
      <c r="H109" s="62">
        <f>('1. Data'!H106-'1. Data'!$H$1604)/('1. Data'!$H$1603-'1. Data'!$H$1604)</f>
        <v>0.10600706713780919</v>
      </c>
      <c r="I109" s="62">
        <v>1</v>
      </c>
      <c r="J109" s="62">
        <f>('1. Data'!J106-'1. Data'!$J$1604)/('1. Data'!$J$1603-'1. Data'!$J$1604)</f>
        <v>0.48461538461538461</v>
      </c>
      <c r="K109" s="62">
        <f>('1. Data'!K106-'1. Data'!$K$1604)/('1. Data'!$K$1603-'1. Data'!$K$1604)</f>
        <v>0.10588235294117647</v>
      </c>
      <c r="L109" s="62">
        <f>('1. Data'!L106-'1. Data'!$L$1604)/('1. Data'!$L$1603-'1. Data'!$L$1604)</f>
        <v>0.15384615384615385</v>
      </c>
      <c r="M109" s="62">
        <f>('1. Data'!M106-'1. Data'!$M$1604)/('1. Data'!$M$1603-'1. Data'!$M$1604)</f>
        <v>0.4</v>
      </c>
    </row>
    <row r="110" spans="1:13" ht="13.2" x14ac:dyDescent="0.25">
      <c r="A110" s="60">
        <v>106</v>
      </c>
      <c r="B110" s="62">
        <f>('1. Data'!B107-'1. Data'!$B$1604)/('1. Data'!$B$1603-'1. Data'!$B$1604)</f>
        <v>0.30973451327433627</v>
      </c>
      <c r="C110" s="62">
        <f>('1. Data'!C107-'1. Data'!$C$1604)/('1. Data'!$C$1603-'1. Data'!$C$1604)</f>
        <v>0.31666666666666665</v>
      </c>
      <c r="D110" s="62">
        <f>('1. Data'!D107-'1. Data'!$D$1604)/('1. Data'!$D$1603-'1. Data'!$D$1604)</f>
        <v>0.22</v>
      </c>
      <c r="E110" s="62">
        <f>('1. Data'!E107-'1. Data'!$E$1604)/('1. Data'!$E$1603-'1. Data'!$E$1604)</f>
        <v>8.2191780821917818E-2</v>
      </c>
      <c r="F110" s="62">
        <f>('1. Data'!F107-'1. Data'!$F$1604)/('1. Data'!$F$1603-'1. Data'!$F$1604)</f>
        <v>0.12833333333333333</v>
      </c>
      <c r="G110" s="62">
        <f>('1. Data'!G107-'1. Data'!$G$1604)/('1. Data'!$G$1603-'1. Data'!$G$1604)</f>
        <v>0.15492957746478872</v>
      </c>
      <c r="H110" s="62">
        <f>('1. Data'!H107-'1. Data'!$H$1604)/('1. Data'!$H$1603-'1. Data'!$H$1604)</f>
        <v>0.20848056537102475</v>
      </c>
      <c r="I110" s="62">
        <v>1</v>
      </c>
      <c r="J110" s="62">
        <f>('1. Data'!J107-'1. Data'!$J$1604)/('1. Data'!$J$1603-'1. Data'!$J$1604)</f>
        <v>0.45384615384615379</v>
      </c>
      <c r="K110" s="62">
        <f>('1. Data'!K107-'1. Data'!$K$1604)/('1. Data'!$K$1603-'1. Data'!$K$1604)</f>
        <v>0.1235294117647059</v>
      </c>
      <c r="L110" s="62">
        <f>('1. Data'!L107-'1. Data'!$L$1604)/('1. Data'!$L$1603-'1. Data'!$L$1604)</f>
        <v>0.12307692307692292</v>
      </c>
      <c r="M110" s="62">
        <f>('1. Data'!M107-'1. Data'!$M$1604)/('1. Data'!$M$1603-'1. Data'!$M$1604)</f>
        <v>0.4</v>
      </c>
    </row>
    <row r="111" spans="1:13" ht="13.2" x14ac:dyDescent="0.25">
      <c r="A111" s="60">
        <v>107</v>
      </c>
      <c r="B111" s="62">
        <f>('1. Data'!B108-'1. Data'!$B$1604)/('1. Data'!$B$1603-'1. Data'!$B$1604)</f>
        <v>0.2831858407079646</v>
      </c>
      <c r="C111" s="62">
        <f>('1. Data'!C108-'1. Data'!$C$1604)/('1. Data'!$C$1603-'1. Data'!$C$1604)</f>
        <v>0.20666666666666664</v>
      </c>
      <c r="D111" s="62">
        <f>('1. Data'!D108-'1. Data'!$D$1604)/('1. Data'!$D$1603-'1. Data'!$D$1604)</f>
        <v>0.68</v>
      </c>
      <c r="E111" s="62">
        <f>('1. Data'!E108-'1. Data'!$E$1604)/('1. Data'!$E$1603-'1. Data'!$E$1604)</f>
        <v>5.4794520547945202E-2</v>
      </c>
      <c r="F111" s="62">
        <f>('1. Data'!F108-'1. Data'!$F$1604)/('1. Data'!$F$1603-'1. Data'!$F$1604)</f>
        <v>0.77833333333333343</v>
      </c>
      <c r="G111" s="62">
        <f>('1. Data'!G108-'1. Data'!$G$1604)/('1. Data'!$G$1603-'1. Data'!$G$1604)</f>
        <v>0.23943661971830985</v>
      </c>
      <c r="H111" s="62">
        <f>('1. Data'!H108-'1. Data'!$H$1604)/('1. Data'!$H$1603-'1. Data'!$H$1604)</f>
        <v>0.22261484098939929</v>
      </c>
      <c r="I111" s="62">
        <v>1</v>
      </c>
      <c r="J111" s="62">
        <f>('1. Data'!J108-'1. Data'!$J$1604)/('1. Data'!$J$1603-'1. Data'!$J$1604)</f>
        <v>0.29230769230769227</v>
      </c>
      <c r="K111" s="62">
        <f>('1. Data'!K108-'1. Data'!$K$1604)/('1. Data'!$K$1603-'1. Data'!$K$1604)</f>
        <v>0.59411764705882353</v>
      </c>
      <c r="L111" s="62">
        <f>('1. Data'!L108-'1. Data'!$L$1604)/('1. Data'!$L$1603-'1. Data'!$L$1604)</f>
        <v>0.13846153846153852</v>
      </c>
      <c r="M111" s="62">
        <f>('1. Data'!M108-'1. Data'!$M$1604)/('1. Data'!$M$1603-'1. Data'!$M$1604)</f>
        <v>0.4</v>
      </c>
    </row>
    <row r="112" spans="1:13" ht="13.2" x14ac:dyDescent="0.25">
      <c r="A112" s="60">
        <v>108</v>
      </c>
      <c r="B112" s="62">
        <f>('1. Data'!B109-'1. Data'!$B$1604)/('1. Data'!$B$1603-'1. Data'!$B$1604)</f>
        <v>0.14159292035398233</v>
      </c>
      <c r="C112" s="62">
        <f>('1. Data'!C109-'1. Data'!$C$1604)/('1. Data'!$C$1603-'1. Data'!$C$1604)</f>
        <v>0.35333333333333333</v>
      </c>
      <c r="D112" s="62">
        <f>('1. Data'!D109-'1. Data'!$D$1604)/('1. Data'!$D$1603-'1. Data'!$D$1604)</f>
        <v>0.31</v>
      </c>
      <c r="E112" s="62">
        <f>('1. Data'!E109-'1. Data'!$E$1604)/('1. Data'!$E$1603-'1. Data'!$E$1604)</f>
        <v>5.4794520547945202E-2</v>
      </c>
      <c r="F112" s="62">
        <f>('1. Data'!F109-'1. Data'!$F$1604)/('1. Data'!$F$1603-'1. Data'!$F$1604)</f>
        <v>0.14666666666666667</v>
      </c>
      <c r="G112" s="62">
        <f>('1. Data'!G109-'1. Data'!$G$1604)/('1. Data'!$G$1603-'1. Data'!$G$1604)</f>
        <v>0.19718309859154928</v>
      </c>
      <c r="H112" s="62">
        <f>('1. Data'!H109-'1. Data'!$H$1604)/('1. Data'!$H$1603-'1. Data'!$H$1604)</f>
        <v>0.20494699646643111</v>
      </c>
      <c r="I112" s="62">
        <v>1</v>
      </c>
      <c r="J112" s="62">
        <f>('1. Data'!J109-'1. Data'!$J$1604)/('1. Data'!$J$1603-'1. Data'!$J$1604)</f>
        <v>0.58461538461538454</v>
      </c>
      <c r="K112" s="62">
        <f>('1. Data'!K109-'1. Data'!$K$1604)/('1. Data'!$K$1603-'1. Data'!$K$1604)</f>
        <v>0.28823529411764709</v>
      </c>
      <c r="L112" s="62">
        <f>('1. Data'!L109-'1. Data'!$L$1604)/('1. Data'!$L$1603-'1. Data'!$L$1604)</f>
        <v>0.13846153846153852</v>
      </c>
      <c r="M112" s="62">
        <f>('1. Data'!M109-'1. Data'!$M$1604)/('1. Data'!$M$1603-'1. Data'!$M$1604)</f>
        <v>0.4</v>
      </c>
    </row>
    <row r="113" spans="1:13" ht="13.2" x14ac:dyDescent="0.25">
      <c r="A113" s="60">
        <v>109</v>
      </c>
      <c r="B113" s="62">
        <f>('1. Data'!B110-'1. Data'!$B$1604)/('1. Data'!$B$1603-'1. Data'!$B$1604)</f>
        <v>0.30088495575221241</v>
      </c>
      <c r="C113" s="62">
        <f>('1. Data'!C110-'1. Data'!$C$1604)/('1. Data'!$C$1603-'1. Data'!$C$1604)</f>
        <v>0.15333333333333335</v>
      </c>
      <c r="D113" s="62">
        <f>('1. Data'!D110-'1. Data'!$D$1604)/('1. Data'!$D$1603-'1. Data'!$D$1604)</f>
        <v>0.53</v>
      </c>
      <c r="E113" s="62">
        <f>('1. Data'!E110-'1. Data'!$E$1604)/('1. Data'!$E$1603-'1. Data'!$E$1604)</f>
        <v>0.10958904109589042</v>
      </c>
      <c r="F113" s="62">
        <f>('1. Data'!F110-'1. Data'!$F$1604)/('1. Data'!$F$1603-'1. Data'!$F$1604)</f>
        <v>0.15166666666666667</v>
      </c>
      <c r="G113" s="62">
        <f>('1. Data'!G110-'1. Data'!$G$1604)/('1. Data'!$G$1603-'1. Data'!$G$1604)</f>
        <v>0.23943661971830985</v>
      </c>
      <c r="H113" s="62">
        <f>('1. Data'!H110-'1. Data'!$H$1604)/('1. Data'!$H$1603-'1. Data'!$H$1604)</f>
        <v>0.26148409893992935</v>
      </c>
      <c r="I113" s="62">
        <v>1</v>
      </c>
      <c r="J113" s="62">
        <f>('1. Data'!J110-'1. Data'!$J$1604)/('1. Data'!$J$1603-'1. Data'!$J$1604)</f>
        <v>0.51538461538461544</v>
      </c>
      <c r="K113" s="62">
        <f>('1. Data'!K110-'1. Data'!$K$1604)/('1. Data'!$K$1603-'1. Data'!$K$1604)</f>
        <v>0.29411764705882354</v>
      </c>
      <c r="L113" s="62">
        <f>('1. Data'!L110-'1. Data'!$L$1604)/('1. Data'!$L$1603-'1. Data'!$L$1604)</f>
        <v>0.18461538461538451</v>
      </c>
      <c r="M113" s="62">
        <f>('1. Data'!M110-'1. Data'!$M$1604)/('1. Data'!$M$1603-'1. Data'!$M$1604)</f>
        <v>0.6</v>
      </c>
    </row>
    <row r="114" spans="1:13" ht="13.2" x14ac:dyDescent="0.25">
      <c r="A114" s="60">
        <v>110</v>
      </c>
      <c r="B114" s="62">
        <f>('1. Data'!B111-'1. Data'!$B$1604)/('1. Data'!$B$1603-'1. Data'!$B$1604)</f>
        <v>0.30973451327433627</v>
      </c>
      <c r="C114" s="62">
        <f>('1. Data'!C111-'1. Data'!$C$1604)/('1. Data'!$C$1603-'1. Data'!$C$1604)</f>
        <v>0.45666666666666672</v>
      </c>
      <c r="D114" s="62">
        <f>('1. Data'!D111-'1. Data'!$D$1604)/('1. Data'!$D$1603-'1. Data'!$D$1604)</f>
        <v>0.52</v>
      </c>
      <c r="E114" s="62">
        <f>('1. Data'!E111-'1. Data'!$E$1604)/('1. Data'!$E$1603-'1. Data'!$E$1604)</f>
        <v>7.5342465753424667E-2</v>
      </c>
      <c r="F114" s="62">
        <f>('1. Data'!F111-'1. Data'!$F$1604)/('1. Data'!$F$1603-'1. Data'!$F$1604)</f>
        <v>0.20333333333333334</v>
      </c>
      <c r="G114" s="62">
        <f>('1. Data'!G111-'1. Data'!$G$1604)/('1. Data'!$G$1603-'1. Data'!$G$1604)</f>
        <v>0.50704225352112675</v>
      </c>
      <c r="H114" s="62">
        <f>('1. Data'!H111-'1. Data'!$H$1604)/('1. Data'!$H$1603-'1. Data'!$H$1604)</f>
        <v>0.51943462897526504</v>
      </c>
      <c r="I114" s="62">
        <v>1</v>
      </c>
      <c r="J114" s="62">
        <f>('1. Data'!J111-'1. Data'!$J$1604)/('1. Data'!$J$1603-'1. Data'!$J$1604)</f>
        <v>0.39230769230769219</v>
      </c>
      <c r="K114" s="62">
        <f>('1. Data'!K111-'1. Data'!$K$1604)/('1. Data'!$K$1603-'1. Data'!$K$1604)</f>
        <v>0.22941176470588234</v>
      </c>
      <c r="L114" s="62">
        <f>('1. Data'!L111-'1. Data'!$L$1604)/('1. Data'!$L$1603-'1. Data'!$L$1604)</f>
        <v>0.13846153846153852</v>
      </c>
      <c r="M114" s="62">
        <f>('1. Data'!M111-'1. Data'!$M$1604)/('1. Data'!$M$1603-'1. Data'!$M$1604)</f>
        <v>0.4</v>
      </c>
    </row>
    <row r="115" spans="1:13" ht="13.2" x14ac:dyDescent="0.25">
      <c r="A115" s="60">
        <v>111</v>
      </c>
      <c r="B115" s="62">
        <f>('1. Data'!B112-'1. Data'!$B$1604)/('1. Data'!$B$1603-'1. Data'!$B$1604)</f>
        <v>0.2831858407079646</v>
      </c>
      <c r="C115" s="62">
        <f>('1. Data'!C112-'1. Data'!$C$1604)/('1. Data'!$C$1603-'1. Data'!$C$1604)</f>
        <v>0.3066666666666667</v>
      </c>
      <c r="D115" s="62">
        <f>('1. Data'!D112-'1. Data'!$D$1604)/('1. Data'!$D$1603-'1. Data'!$D$1604)</f>
        <v>0.19</v>
      </c>
      <c r="E115" s="62">
        <f>('1. Data'!E112-'1. Data'!$E$1604)/('1. Data'!$E$1603-'1. Data'!$E$1604)</f>
        <v>6.164383561643836E-2</v>
      </c>
      <c r="F115" s="62">
        <f>('1. Data'!F112-'1. Data'!$F$1604)/('1. Data'!$F$1603-'1. Data'!$F$1604)</f>
        <v>0.17333333333333334</v>
      </c>
      <c r="G115" s="62">
        <f>('1. Data'!G112-'1. Data'!$G$1604)/('1. Data'!$G$1603-'1. Data'!$G$1604)</f>
        <v>0.15492957746478872</v>
      </c>
      <c r="H115" s="62">
        <f>('1. Data'!H112-'1. Data'!$H$1604)/('1. Data'!$H$1603-'1. Data'!$H$1604)</f>
        <v>0.14487632508833923</v>
      </c>
      <c r="I115" s="62">
        <v>1</v>
      </c>
      <c r="J115" s="62">
        <f>('1. Data'!J112-'1. Data'!$J$1604)/('1. Data'!$J$1603-'1. Data'!$J$1604)</f>
        <v>0.37692307692307681</v>
      </c>
      <c r="K115" s="62">
        <f>('1. Data'!K112-'1. Data'!$K$1604)/('1. Data'!$K$1603-'1. Data'!$K$1604)</f>
        <v>0.37058823529411772</v>
      </c>
      <c r="L115" s="62">
        <f>('1. Data'!L112-'1. Data'!$L$1604)/('1. Data'!$L$1603-'1. Data'!$L$1604)</f>
        <v>0.16923076923076918</v>
      </c>
      <c r="M115" s="62">
        <f>('1. Data'!M112-'1. Data'!$M$1604)/('1. Data'!$M$1603-'1. Data'!$M$1604)</f>
        <v>0.4</v>
      </c>
    </row>
    <row r="116" spans="1:13" ht="13.2" x14ac:dyDescent="0.25">
      <c r="A116" s="60">
        <v>112</v>
      </c>
      <c r="B116" s="62">
        <f>('1. Data'!B113-'1. Data'!$B$1604)/('1. Data'!$B$1603-'1. Data'!$B$1604)</f>
        <v>0.33628318584070799</v>
      </c>
      <c r="C116" s="62">
        <f>('1. Data'!C113-'1. Data'!$C$1604)/('1. Data'!$C$1603-'1. Data'!$C$1604)</f>
        <v>0.34666666666666668</v>
      </c>
      <c r="D116" s="62">
        <f>('1. Data'!D113-'1. Data'!$D$1604)/('1. Data'!$D$1603-'1. Data'!$D$1604)</f>
        <v>0.09</v>
      </c>
      <c r="E116" s="62">
        <f>('1. Data'!E113-'1. Data'!$E$1604)/('1. Data'!$E$1603-'1. Data'!$E$1604)</f>
        <v>8.9041095890410982E-2</v>
      </c>
      <c r="F116" s="62">
        <f>('1. Data'!F113-'1. Data'!$F$1604)/('1. Data'!$F$1603-'1. Data'!$F$1604)</f>
        <v>0.14000000000000001</v>
      </c>
      <c r="G116" s="62">
        <f>('1. Data'!G113-'1. Data'!$G$1604)/('1. Data'!$G$1603-'1. Data'!$G$1604)</f>
        <v>0.14084507042253522</v>
      </c>
      <c r="H116" s="62">
        <f>('1. Data'!H113-'1. Data'!$H$1604)/('1. Data'!$H$1603-'1. Data'!$H$1604)</f>
        <v>0.36042402826855124</v>
      </c>
      <c r="I116" s="62">
        <v>1</v>
      </c>
      <c r="J116" s="62">
        <f>('1. Data'!J113-'1. Data'!$J$1604)/('1. Data'!$J$1603-'1. Data'!$J$1604)</f>
        <v>0.34615384615384598</v>
      </c>
      <c r="K116" s="62">
        <f>('1. Data'!K113-'1. Data'!$K$1604)/('1. Data'!$K$1603-'1. Data'!$K$1604)</f>
        <v>0.21176470588235297</v>
      </c>
      <c r="L116" s="62">
        <f>('1. Data'!L113-'1. Data'!$L$1604)/('1. Data'!$L$1603-'1. Data'!$L$1604)</f>
        <v>0.21538461538461545</v>
      </c>
      <c r="M116" s="62">
        <f>('1. Data'!M113-'1. Data'!$M$1604)/('1. Data'!$M$1603-'1. Data'!$M$1604)</f>
        <v>0.4</v>
      </c>
    </row>
    <row r="117" spans="1:13" ht="13.2" x14ac:dyDescent="0.25">
      <c r="A117" s="60">
        <v>113</v>
      </c>
      <c r="B117" s="62">
        <f>('1. Data'!B114-'1. Data'!$B$1604)/('1. Data'!$B$1603-'1. Data'!$B$1604)</f>
        <v>0.33628318584070799</v>
      </c>
      <c r="C117" s="62">
        <f>('1. Data'!C114-'1. Data'!$C$1604)/('1. Data'!$C$1603-'1. Data'!$C$1604)</f>
        <v>0.33333333333333331</v>
      </c>
      <c r="D117" s="62">
        <f>('1. Data'!D114-'1. Data'!$D$1604)/('1. Data'!$D$1603-'1. Data'!$D$1604)</f>
        <v>0.1</v>
      </c>
      <c r="E117" s="62">
        <f>('1. Data'!E114-'1. Data'!$E$1604)/('1. Data'!$E$1603-'1. Data'!$E$1604)</f>
        <v>8.9041095890410982E-2</v>
      </c>
      <c r="F117" s="62">
        <f>('1. Data'!F114-'1. Data'!$F$1604)/('1. Data'!$F$1603-'1. Data'!$F$1604)</f>
        <v>0.14166666666666669</v>
      </c>
      <c r="G117" s="62">
        <f>('1. Data'!G114-'1. Data'!$G$1604)/('1. Data'!$G$1603-'1. Data'!$G$1604)</f>
        <v>0.18309859154929578</v>
      </c>
      <c r="H117" s="62">
        <f>('1. Data'!H114-'1. Data'!$H$1604)/('1. Data'!$H$1603-'1. Data'!$H$1604)</f>
        <v>0.37102473498233218</v>
      </c>
      <c r="I117" s="62">
        <v>1</v>
      </c>
      <c r="J117" s="62">
        <f>('1. Data'!J114-'1. Data'!$J$1604)/('1. Data'!$J$1603-'1. Data'!$J$1604)</f>
        <v>0.34615384615384598</v>
      </c>
      <c r="K117" s="62">
        <f>('1. Data'!K114-'1. Data'!$K$1604)/('1. Data'!$K$1603-'1. Data'!$K$1604)</f>
        <v>0.21176470588235297</v>
      </c>
      <c r="L117" s="62">
        <f>('1. Data'!L114-'1. Data'!$L$1604)/('1. Data'!$L$1603-'1. Data'!$L$1604)</f>
        <v>0.21538461538461545</v>
      </c>
      <c r="M117" s="62">
        <f>('1. Data'!M114-'1. Data'!$M$1604)/('1. Data'!$M$1603-'1. Data'!$M$1604)</f>
        <v>0.4</v>
      </c>
    </row>
    <row r="118" spans="1:13" ht="13.2" x14ac:dyDescent="0.25">
      <c r="A118" s="60">
        <v>114</v>
      </c>
      <c r="B118" s="62">
        <f>('1. Data'!B115-'1. Data'!$B$1604)/('1. Data'!$B$1603-'1. Data'!$B$1604)</f>
        <v>0.48672566371681414</v>
      </c>
      <c r="C118" s="62">
        <f>('1. Data'!C115-'1. Data'!$C$1604)/('1. Data'!$C$1603-'1. Data'!$C$1604)</f>
        <v>0.13999999999999999</v>
      </c>
      <c r="D118" s="62">
        <f>('1. Data'!D115-'1. Data'!$D$1604)/('1. Data'!$D$1603-'1. Data'!$D$1604)</f>
        <v>0.44</v>
      </c>
      <c r="E118" s="62">
        <f>('1. Data'!E115-'1. Data'!$E$1604)/('1. Data'!$E$1603-'1. Data'!$E$1604)</f>
        <v>9.5890410958904104E-2</v>
      </c>
      <c r="F118" s="62">
        <f>('1. Data'!F115-'1. Data'!$F$1604)/('1. Data'!$F$1603-'1. Data'!$F$1604)</f>
        <v>0.13333333333333333</v>
      </c>
      <c r="G118" s="62">
        <f>('1. Data'!G115-'1. Data'!$G$1604)/('1. Data'!$G$1603-'1. Data'!$G$1604)</f>
        <v>0.29577464788732394</v>
      </c>
      <c r="H118" s="62">
        <f>('1. Data'!H115-'1. Data'!$H$1604)/('1. Data'!$H$1603-'1. Data'!$H$1604)</f>
        <v>0.14134275618374559</v>
      </c>
      <c r="I118" s="62">
        <v>1</v>
      </c>
      <c r="J118" s="62">
        <f>('1. Data'!J115-'1. Data'!$J$1604)/('1. Data'!$J$1603-'1. Data'!$J$1604)</f>
        <v>0.47692307692307673</v>
      </c>
      <c r="K118" s="62">
        <f>('1. Data'!K115-'1. Data'!$K$1604)/('1. Data'!$K$1603-'1. Data'!$K$1604)</f>
        <v>0.21764705882352944</v>
      </c>
      <c r="L118" s="62">
        <f>('1. Data'!L115-'1. Data'!$L$1604)/('1. Data'!$L$1603-'1. Data'!$L$1604)</f>
        <v>0.19999999999999984</v>
      </c>
      <c r="M118" s="62">
        <f>('1. Data'!M115-'1. Data'!$M$1604)/('1. Data'!$M$1603-'1. Data'!$M$1604)</f>
        <v>0.6</v>
      </c>
    </row>
    <row r="119" spans="1:13" ht="13.2" x14ac:dyDescent="0.25">
      <c r="A119" s="60">
        <v>115</v>
      </c>
      <c r="B119" s="62">
        <f>('1. Data'!B116-'1. Data'!$B$1604)/('1. Data'!$B$1603-'1. Data'!$B$1604)</f>
        <v>0.2831858407079646</v>
      </c>
      <c r="C119" s="62">
        <f>('1. Data'!C116-'1. Data'!$C$1604)/('1. Data'!$C$1603-'1. Data'!$C$1604)</f>
        <v>0.3066666666666667</v>
      </c>
      <c r="D119" s="62">
        <f>('1. Data'!D116-'1. Data'!$D$1604)/('1. Data'!$D$1603-'1. Data'!$D$1604)</f>
        <v>0.19</v>
      </c>
      <c r="E119" s="62">
        <f>('1. Data'!E116-'1. Data'!$E$1604)/('1. Data'!$E$1603-'1. Data'!$E$1604)</f>
        <v>6.164383561643836E-2</v>
      </c>
      <c r="F119" s="62">
        <f>('1. Data'!F116-'1. Data'!$F$1604)/('1. Data'!$F$1603-'1. Data'!$F$1604)</f>
        <v>0.17333333333333334</v>
      </c>
      <c r="G119" s="62">
        <f>('1. Data'!G116-'1. Data'!$G$1604)/('1. Data'!$G$1603-'1. Data'!$G$1604)</f>
        <v>0.15492957746478872</v>
      </c>
      <c r="H119" s="62">
        <f>('1. Data'!H116-'1. Data'!$H$1604)/('1. Data'!$H$1603-'1. Data'!$H$1604)</f>
        <v>0.14487632508833923</v>
      </c>
      <c r="I119" s="62">
        <v>1</v>
      </c>
      <c r="J119" s="62">
        <f>('1. Data'!J116-'1. Data'!$J$1604)/('1. Data'!$J$1603-'1. Data'!$J$1604)</f>
        <v>0.37692307692307681</v>
      </c>
      <c r="K119" s="62">
        <f>('1. Data'!K116-'1. Data'!$K$1604)/('1. Data'!$K$1603-'1. Data'!$K$1604)</f>
        <v>0.37058823529411772</v>
      </c>
      <c r="L119" s="62">
        <f>('1. Data'!L116-'1. Data'!$L$1604)/('1. Data'!$L$1603-'1. Data'!$L$1604)</f>
        <v>0.16923076923076918</v>
      </c>
      <c r="M119" s="62">
        <f>('1. Data'!M116-'1. Data'!$M$1604)/('1. Data'!$M$1603-'1. Data'!$M$1604)</f>
        <v>0.4</v>
      </c>
    </row>
    <row r="120" spans="1:13" ht="13.2" x14ac:dyDescent="0.25">
      <c r="A120" s="60">
        <v>116</v>
      </c>
      <c r="B120" s="62">
        <f>('1. Data'!B117-'1. Data'!$B$1604)/('1. Data'!$B$1603-'1. Data'!$B$1604)</f>
        <v>0.42477876106194695</v>
      </c>
      <c r="C120" s="62">
        <f>('1. Data'!C117-'1. Data'!$C$1604)/('1. Data'!$C$1603-'1. Data'!$C$1604)</f>
        <v>0.20000000000000004</v>
      </c>
      <c r="D120" s="62">
        <f>('1. Data'!D117-'1. Data'!$D$1604)/('1. Data'!$D$1603-'1. Data'!$D$1604)</f>
        <v>0.31</v>
      </c>
      <c r="E120" s="62">
        <f>('1. Data'!E117-'1. Data'!$E$1604)/('1. Data'!$E$1603-'1. Data'!$E$1604)</f>
        <v>8.9041095890410982E-2</v>
      </c>
      <c r="F120" s="62">
        <f>('1. Data'!F117-'1. Data'!$F$1604)/('1. Data'!$F$1603-'1. Data'!$F$1604)</f>
        <v>0.15</v>
      </c>
      <c r="G120" s="62">
        <f>('1. Data'!G117-'1. Data'!$G$1604)/('1. Data'!$G$1603-'1. Data'!$G$1604)</f>
        <v>0.16901408450704225</v>
      </c>
      <c r="H120" s="62">
        <f>('1. Data'!H117-'1. Data'!$H$1604)/('1. Data'!$H$1603-'1. Data'!$H$1604)</f>
        <v>0.19787985865724381</v>
      </c>
      <c r="I120" s="62">
        <v>1</v>
      </c>
      <c r="J120" s="62">
        <f>('1. Data'!J117-'1. Data'!$J$1604)/('1. Data'!$J$1603-'1. Data'!$J$1604)</f>
        <v>0.28461538461538438</v>
      </c>
      <c r="K120" s="62">
        <f>('1. Data'!K117-'1. Data'!$K$1604)/('1. Data'!$K$1603-'1. Data'!$K$1604)</f>
        <v>0.19411764705882353</v>
      </c>
      <c r="L120" s="62">
        <f>('1. Data'!L117-'1. Data'!$L$1604)/('1. Data'!$L$1603-'1. Data'!$L$1604)</f>
        <v>0.32307692307692304</v>
      </c>
      <c r="M120" s="62">
        <f>('1. Data'!M117-'1. Data'!$M$1604)/('1. Data'!$M$1603-'1. Data'!$M$1604)</f>
        <v>0.6</v>
      </c>
    </row>
    <row r="121" spans="1:13" ht="13.2" x14ac:dyDescent="0.25">
      <c r="A121" s="60">
        <v>117</v>
      </c>
      <c r="B121" s="62">
        <f>('1. Data'!B118-'1. Data'!$B$1604)/('1. Data'!$B$1603-'1. Data'!$B$1604)</f>
        <v>0.32743362831858414</v>
      </c>
      <c r="C121" s="62">
        <f>('1. Data'!C118-'1. Data'!$C$1604)/('1. Data'!$C$1603-'1. Data'!$C$1604)</f>
        <v>0.29333333333333339</v>
      </c>
      <c r="D121" s="62">
        <f>('1. Data'!D118-'1. Data'!$D$1604)/('1. Data'!$D$1603-'1. Data'!$D$1604)</f>
        <v>0.28000000000000003</v>
      </c>
      <c r="E121" s="62">
        <f>('1. Data'!E118-'1. Data'!$E$1604)/('1. Data'!$E$1603-'1. Data'!$E$1604)</f>
        <v>6.8493150684931503E-2</v>
      </c>
      <c r="F121" s="62">
        <f>('1. Data'!F118-'1. Data'!$F$1604)/('1. Data'!$F$1603-'1. Data'!$F$1604)</f>
        <v>0.12833333333333333</v>
      </c>
      <c r="G121" s="62">
        <f>('1. Data'!G118-'1. Data'!$G$1604)/('1. Data'!$G$1603-'1. Data'!$G$1604)</f>
        <v>0.14084507042253522</v>
      </c>
      <c r="H121" s="62">
        <f>('1. Data'!H118-'1. Data'!$H$1604)/('1. Data'!$H$1603-'1. Data'!$H$1604)</f>
        <v>0.12014134275618374</v>
      </c>
      <c r="I121" s="62">
        <v>1</v>
      </c>
      <c r="J121" s="62">
        <f>('1. Data'!J118-'1. Data'!$J$1604)/('1. Data'!$J$1603-'1. Data'!$J$1604)</f>
        <v>0.53076923076923077</v>
      </c>
      <c r="K121" s="62">
        <f>('1. Data'!K118-'1. Data'!$K$1604)/('1. Data'!$K$1603-'1. Data'!$K$1604)</f>
        <v>0.18235294117647058</v>
      </c>
      <c r="L121" s="62">
        <f>('1. Data'!L118-'1. Data'!$L$1604)/('1. Data'!$L$1603-'1. Data'!$L$1604)</f>
        <v>0.24615384615384611</v>
      </c>
      <c r="M121" s="62">
        <f>('1. Data'!M118-'1. Data'!$M$1604)/('1. Data'!$M$1603-'1. Data'!$M$1604)</f>
        <v>0.6</v>
      </c>
    </row>
    <row r="122" spans="1:13" ht="13.2" x14ac:dyDescent="0.25">
      <c r="A122" s="60">
        <v>118</v>
      </c>
      <c r="B122" s="62">
        <f>('1. Data'!B119-'1. Data'!$B$1604)/('1. Data'!$B$1603-'1. Data'!$B$1604)</f>
        <v>0.2831858407079646</v>
      </c>
      <c r="C122" s="62">
        <f>('1. Data'!C119-'1. Data'!$C$1604)/('1. Data'!$C$1603-'1. Data'!$C$1604)</f>
        <v>0.3066666666666667</v>
      </c>
      <c r="D122" s="62">
        <f>('1. Data'!D119-'1. Data'!$D$1604)/('1. Data'!$D$1603-'1. Data'!$D$1604)</f>
        <v>0.12</v>
      </c>
      <c r="E122" s="62">
        <f>('1. Data'!E119-'1. Data'!$E$1604)/('1. Data'!$E$1603-'1. Data'!$E$1604)</f>
        <v>7.5342465753424667E-2</v>
      </c>
      <c r="F122" s="62">
        <f>('1. Data'!F119-'1. Data'!$F$1604)/('1. Data'!$F$1603-'1. Data'!$F$1604)</f>
        <v>0.13666666666666652</v>
      </c>
      <c r="G122" s="62">
        <f>('1. Data'!G119-'1. Data'!$G$1604)/('1. Data'!$G$1603-'1. Data'!$G$1604)</f>
        <v>8.4507042253521125E-2</v>
      </c>
      <c r="H122" s="62">
        <f>('1. Data'!H119-'1. Data'!$H$1604)/('1. Data'!$H$1603-'1. Data'!$H$1604)</f>
        <v>7.7738515901060068E-2</v>
      </c>
      <c r="I122" s="62">
        <v>1</v>
      </c>
      <c r="J122" s="62">
        <f>('1. Data'!J119-'1. Data'!$J$1604)/('1. Data'!$J$1603-'1. Data'!$J$1604)</f>
        <v>0.51538461538461544</v>
      </c>
      <c r="K122" s="62">
        <f>('1. Data'!K119-'1. Data'!$K$1604)/('1. Data'!$K$1603-'1. Data'!$K$1604)</f>
        <v>0.11764705882352942</v>
      </c>
      <c r="L122" s="62">
        <f>('1. Data'!L119-'1. Data'!$L$1604)/('1. Data'!$L$1603-'1. Data'!$L$1604)</f>
        <v>0.15384615384615385</v>
      </c>
      <c r="M122" s="62">
        <f>('1. Data'!M119-'1. Data'!$M$1604)/('1. Data'!$M$1603-'1. Data'!$M$1604)</f>
        <v>0.6</v>
      </c>
    </row>
    <row r="123" spans="1:13" ht="13.2" x14ac:dyDescent="0.25">
      <c r="A123" s="60">
        <v>119</v>
      </c>
      <c r="B123" s="62">
        <f>('1. Data'!B120-'1. Data'!$B$1604)/('1. Data'!$B$1603-'1. Data'!$B$1604)</f>
        <v>0.37168141592920362</v>
      </c>
      <c r="C123" s="62">
        <f>('1. Data'!C120-'1. Data'!$C$1604)/('1. Data'!$C$1603-'1. Data'!$C$1604)</f>
        <v>0.30000000000000004</v>
      </c>
      <c r="D123" s="62">
        <f>('1. Data'!D120-'1. Data'!$D$1604)/('1. Data'!$D$1603-'1. Data'!$D$1604)</f>
        <v>0.04</v>
      </c>
      <c r="E123" s="62">
        <f>('1. Data'!E120-'1. Data'!$E$1604)/('1. Data'!$E$1603-'1. Data'!$E$1604)</f>
        <v>8.9041095890410982E-2</v>
      </c>
      <c r="F123" s="62">
        <f>('1. Data'!F120-'1. Data'!$F$1604)/('1. Data'!$F$1603-'1. Data'!$F$1604)</f>
        <v>0.19833333333333333</v>
      </c>
      <c r="G123" s="62">
        <f>('1. Data'!G120-'1. Data'!$G$1604)/('1. Data'!$G$1603-'1. Data'!$G$1604)</f>
        <v>0.18309859154929578</v>
      </c>
      <c r="H123" s="62">
        <f>('1. Data'!H120-'1. Data'!$H$1604)/('1. Data'!$H$1603-'1. Data'!$H$1604)</f>
        <v>0.17667844522968199</v>
      </c>
      <c r="I123" s="62">
        <v>1</v>
      </c>
      <c r="J123" s="62">
        <f>('1. Data'!J120-'1. Data'!$J$1604)/('1. Data'!$J$1603-'1. Data'!$J$1604)</f>
        <v>0.39230769230769219</v>
      </c>
      <c r="K123" s="62">
        <f>('1. Data'!K120-'1. Data'!$K$1604)/('1. Data'!$K$1603-'1. Data'!$K$1604)</f>
        <v>0.17647058823529413</v>
      </c>
      <c r="L123" s="62">
        <f>('1. Data'!L120-'1. Data'!$L$1604)/('1. Data'!$L$1603-'1. Data'!$L$1604)</f>
        <v>0.38461538461538464</v>
      </c>
      <c r="M123" s="62">
        <f>('1. Data'!M120-'1. Data'!$M$1604)/('1. Data'!$M$1603-'1. Data'!$M$1604)</f>
        <v>0.6</v>
      </c>
    </row>
    <row r="124" spans="1:13" ht="13.2" x14ac:dyDescent="0.25">
      <c r="A124" s="60">
        <v>120</v>
      </c>
      <c r="B124" s="62">
        <f>('1. Data'!B121-'1. Data'!$B$1604)/('1. Data'!$B$1603-'1. Data'!$B$1604)</f>
        <v>0.21238938053097348</v>
      </c>
      <c r="C124" s="62">
        <f>('1. Data'!C121-'1. Data'!$C$1604)/('1. Data'!$C$1603-'1. Data'!$C$1604)</f>
        <v>0.39333333333333331</v>
      </c>
      <c r="D124" s="62">
        <f>('1. Data'!D121-'1. Data'!$D$1604)/('1. Data'!$D$1603-'1. Data'!$D$1604)</f>
        <v>0.08</v>
      </c>
      <c r="E124" s="62">
        <f>('1. Data'!E121-'1. Data'!$E$1604)/('1. Data'!$E$1603-'1. Data'!$E$1604)</f>
        <v>6.164383561643836E-2</v>
      </c>
      <c r="F124" s="62">
        <f>('1. Data'!F121-'1. Data'!$F$1604)/('1. Data'!$F$1603-'1. Data'!$F$1604)</f>
        <v>0.16166666666666651</v>
      </c>
      <c r="G124" s="62">
        <f>('1. Data'!G121-'1. Data'!$G$1604)/('1. Data'!$G$1603-'1. Data'!$G$1604)</f>
        <v>0.29577464788732394</v>
      </c>
      <c r="H124" s="62">
        <f>('1. Data'!H121-'1. Data'!$H$1604)/('1. Data'!$H$1603-'1. Data'!$H$1604)</f>
        <v>0.29328621908127206</v>
      </c>
      <c r="I124" s="62">
        <v>1</v>
      </c>
      <c r="J124" s="62">
        <f>('1. Data'!J121-'1. Data'!$J$1604)/('1. Data'!$J$1603-'1. Data'!$J$1604)</f>
        <v>0.49230769230769211</v>
      </c>
      <c r="K124" s="62">
        <f>('1. Data'!K121-'1. Data'!$K$1604)/('1. Data'!$K$1603-'1. Data'!$K$1604)</f>
        <v>0.14117647058823532</v>
      </c>
      <c r="L124" s="62">
        <f>('1. Data'!L121-'1. Data'!$L$1604)/('1. Data'!$L$1603-'1. Data'!$L$1604)</f>
        <v>0.12307692307692292</v>
      </c>
      <c r="M124" s="62">
        <f>('1. Data'!M121-'1. Data'!$M$1604)/('1. Data'!$M$1603-'1. Data'!$M$1604)</f>
        <v>0.6</v>
      </c>
    </row>
    <row r="125" spans="1:13" ht="13.2" x14ac:dyDescent="0.25">
      <c r="A125" s="60">
        <v>121</v>
      </c>
      <c r="B125" s="62">
        <f>('1. Data'!B122-'1. Data'!$B$1604)/('1. Data'!$B$1603-'1. Data'!$B$1604)</f>
        <v>0.23893805309734514</v>
      </c>
      <c r="C125" s="62">
        <f>('1. Data'!C122-'1. Data'!$C$1604)/('1. Data'!$C$1603-'1. Data'!$C$1604)</f>
        <v>0.64666666666666672</v>
      </c>
      <c r="D125" s="62">
        <f>('1. Data'!D122-'1. Data'!$D$1604)/('1. Data'!$D$1603-'1. Data'!$D$1604)</f>
        <v>0.09</v>
      </c>
      <c r="E125" s="62">
        <f>('1. Data'!E122-'1. Data'!$E$1604)/('1. Data'!$E$1603-'1. Data'!$E$1604)</f>
        <v>5.4794520547945202E-2</v>
      </c>
      <c r="F125" s="62">
        <f>('1. Data'!F122-'1. Data'!$F$1604)/('1. Data'!$F$1603-'1. Data'!$F$1604)</f>
        <v>0.29666666666666669</v>
      </c>
      <c r="G125" s="62">
        <f>('1. Data'!G122-'1. Data'!$G$1604)/('1. Data'!$G$1603-'1. Data'!$G$1604)</f>
        <v>0.12676056338028169</v>
      </c>
      <c r="H125" s="62">
        <f>('1. Data'!H122-'1. Data'!$H$1604)/('1. Data'!$H$1603-'1. Data'!$H$1604)</f>
        <v>0.29328621908127206</v>
      </c>
      <c r="I125" s="62">
        <v>1</v>
      </c>
      <c r="J125" s="62">
        <f>('1. Data'!J122-'1. Data'!$J$1604)/('1. Data'!$J$1603-'1. Data'!$J$1604)</f>
        <v>0.46153846153846134</v>
      </c>
      <c r="K125" s="62">
        <f>('1. Data'!K122-'1. Data'!$K$1604)/('1. Data'!$K$1603-'1. Data'!$K$1604)</f>
        <v>0.1588235294117647</v>
      </c>
      <c r="L125" s="62">
        <f>('1. Data'!L122-'1. Data'!$L$1604)/('1. Data'!$L$1603-'1. Data'!$L$1604)</f>
        <v>9.2307692307692257E-2</v>
      </c>
      <c r="M125" s="62">
        <f>('1. Data'!M122-'1. Data'!$M$1604)/('1. Data'!$M$1603-'1. Data'!$M$1604)</f>
        <v>0.4</v>
      </c>
    </row>
    <row r="126" spans="1:13" ht="13.2" x14ac:dyDescent="0.25">
      <c r="A126" s="60">
        <v>122</v>
      </c>
      <c r="B126" s="62">
        <f>('1. Data'!B123-'1. Data'!$B$1604)/('1. Data'!$B$1603-'1. Data'!$B$1604)</f>
        <v>0.37168141592920362</v>
      </c>
      <c r="C126" s="62">
        <f>('1. Data'!C123-'1. Data'!$C$1604)/('1. Data'!$C$1603-'1. Data'!$C$1604)</f>
        <v>0.30000000000000004</v>
      </c>
      <c r="D126" s="62">
        <f>('1. Data'!D123-'1. Data'!$D$1604)/('1. Data'!$D$1603-'1. Data'!$D$1604)</f>
        <v>0.04</v>
      </c>
      <c r="E126" s="62">
        <f>('1. Data'!E123-'1. Data'!$E$1604)/('1. Data'!$E$1603-'1. Data'!$E$1604)</f>
        <v>8.9041095890410982E-2</v>
      </c>
      <c r="F126" s="62">
        <f>('1. Data'!F123-'1. Data'!$F$1604)/('1. Data'!$F$1603-'1. Data'!$F$1604)</f>
        <v>0.19833333333333333</v>
      </c>
      <c r="G126" s="62">
        <f>('1. Data'!G123-'1. Data'!$G$1604)/('1. Data'!$G$1603-'1. Data'!$G$1604)</f>
        <v>0.18309859154929578</v>
      </c>
      <c r="H126" s="62">
        <f>('1. Data'!H123-'1. Data'!$H$1604)/('1. Data'!$H$1603-'1. Data'!$H$1604)</f>
        <v>0.17667844522968199</v>
      </c>
      <c r="I126" s="62">
        <v>1</v>
      </c>
      <c r="J126" s="62">
        <f>('1. Data'!J123-'1. Data'!$J$1604)/('1. Data'!$J$1603-'1. Data'!$J$1604)</f>
        <v>0.39230769230769219</v>
      </c>
      <c r="K126" s="62">
        <f>('1. Data'!K123-'1. Data'!$K$1604)/('1. Data'!$K$1603-'1. Data'!$K$1604)</f>
        <v>0.17647058823529413</v>
      </c>
      <c r="L126" s="62">
        <f>('1. Data'!L123-'1. Data'!$L$1604)/('1. Data'!$L$1603-'1. Data'!$L$1604)</f>
        <v>0.38461538461538464</v>
      </c>
      <c r="M126" s="62">
        <f>('1. Data'!M123-'1. Data'!$M$1604)/('1. Data'!$M$1603-'1. Data'!$M$1604)</f>
        <v>0.6</v>
      </c>
    </row>
    <row r="127" spans="1:13" ht="13.2" x14ac:dyDescent="0.25">
      <c r="A127" s="60">
        <v>123</v>
      </c>
      <c r="B127" s="62">
        <f>('1. Data'!B124-'1. Data'!$B$1604)/('1. Data'!$B$1603-'1. Data'!$B$1604)</f>
        <v>0.23893805309734514</v>
      </c>
      <c r="C127" s="62">
        <f>('1. Data'!C124-'1. Data'!$C$1604)/('1. Data'!$C$1603-'1. Data'!$C$1604)</f>
        <v>0.39666666666666667</v>
      </c>
      <c r="D127" s="62">
        <f>('1. Data'!D124-'1. Data'!$D$1604)/('1. Data'!$D$1603-'1. Data'!$D$1604)</f>
        <v>0</v>
      </c>
      <c r="E127" s="62">
        <f>('1. Data'!E124-'1. Data'!$E$1604)/('1. Data'!$E$1603-'1. Data'!$E$1604)</f>
        <v>0.10958904109589042</v>
      </c>
      <c r="F127" s="62">
        <f>('1. Data'!F124-'1. Data'!$F$1604)/('1. Data'!$F$1603-'1. Data'!$F$1604)</f>
        <v>0.125</v>
      </c>
      <c r="G127" s="62">
        <f>('1. Data'!G124-'1. Data'!$G$1604)/('1. Data'!$G$1603-'1. Data'!$G$1604)</f>
        <v>2.8169014084507043E-2</v>
      </c>
      <c r="H127" s="62">
        <f>('1. Data'!H124-'1. Data'!$H$1604)/('1. Data'!$H$1603-'1. Data'!$H$1604)</f>
        <v>2.4734982332155476E-2</v>
      </c>
      <c r="I127" s="62">
        <v>1</v>
      </c>
      <c r="J127" s="62">
        <f>('1. Data'!J124-'1. Data'!$J$1604)/('1. Data'!$J$1603-'1. Data'!$J$1604)</f>
        <v>0.60769230769230775</v>
      </c>
      <c r="K127" s="62">
        <f>('1. Data'!K124-'1. Data'!$K$1604)/('1. Data'!$K$1603-'1. Data'!$K$1604)</f>
        <v>0.12941176470588237</v>
      </c>
      <c r="L127" s="62">
        <f>('1. Data'!L124-'1. Data'!$L$1604)/('1. Data'!$L$1603-'1. Data'!$L$1604)</f>
        <v>0.12307692307692292</v>
      </c>
      <c r="M127" s="62">
        <f>('1. Data'!M124-'1. Data'!$M$1604)/('1. Data'!$M$1603-'1. Data'!$M$1604)</f>
        <v>0.4</v>
      </c>
    </row>
    <row r="128" spans="1:13" ht="13.2" x14ac:dyDescent="0.25">
      <c r="A128" s="60">
        <v>124</v>
      </c>
      <c r="B128" s="62">
        <f>('1. Data'!B125-'1. Data'!$B$1604)/('1. Data'!$B$1603-'1. Data'!$B$1604)</f>
        <v>0.30088495575221241</v>
      </c>
      <c r="C128" s="62">
        <f>('1. Data'!C125-'1. Data'!$C$1604)/('1. Data'!$C$1603-'1. Data'!$C$1604)</f>
        <v>0.40666666666666668</v>
      </c>
      <c r="D128" s="62">
        <f>('1. Data'!D125-'1. Data'!$D$1604)/('1. Data'!$D$1603-'1. Data'!$D$1604)</f>
        <v>0</v>
      </c>
      <c r="E128" s="62">
        <f>('1. Data'!E125-'1. Data'!$E$1604)/('1. Data'!$E$1603-'1. Data'!$E$1604)</f>
        <v>0.11643835616438358</v>
      </c>
      <c r="F128" s="62">
        <f>('1. Data'!F125-'1. Data'!$F$1604)/('1. Data'!$F$1603-'1. Data'!$F$1604)</f>
        <v>0.13333333333333333</v>
      </c>
      <c r="G128" s="62">
        <f>('1. Data'!G125-'1. Data'!$G$1604)/('1. Data'!$G$1603-'1. Data'!$G$1604)</f>
        <v>0.14084507042253522</v>
      </c>
      <c r="H128" s="62">
        <f>('1. Data'!H125-'1. Data'!$H$1604)/('1. Data'!$H$1603-'1. Data'!$H$1604)</f>
        <v>9.8939929328621903E-2</v>
      </c>
      <c r="I128" s="62">
        <v>1</v>
      </c>
      <c r="J128" s="62">
        <f>('1. Data'!J125-'1. Data'!$J$1604)/('1. Data'!$J$1603-'1. Data'!$J$1604)</f>
        <v>0.5692307692307691</v>
      </c>
      <c r="K128" s="62">
        <f>('1. Data'!K125-'1. Data'!$K$1604)/('1. Data'!$K$1603-'1. Data'!$K$1604)</f>
        <v>0.13529411764705884</v>
      </c>
      <c r="L128" s="62">
        <f>('1. Data'!L125-'1. Data'!$L$1604)/('1. Data'!$L$1603-'1. Data'!$L$1604)</f>
        <v>0.16923076923076918</v>
      </c>
      <c r="M128" s="62">
        <f>('1. Data'!M125-'1. Data'!$M$1604)/('1. Data'!$M$1603-'1. Data'!$M$1604)</f>
        <v>0.4</v>
      </c>
    </row>
    <row r="129" spans="1:13" ht="13.2" x14ac:dyDescent="0.25">
      <c r="A129" s="60">
        <v>125</v>
      </c>
      <c r="B129" s="62">
        <f>('1. Data'!B126-'1. Data'!$B$1604)/('1. Data'!$B$1603-'1. Data'!$B$1604)</f>
        <v>0.2831858407079646</v>
      </c>
      <c r="C129" s="62">
        <f>('1. Data'!C126-'1. Data'!$C$1604)/('1. Data'!$C$1603-'1. Data'!$C$1604)</f>
        <v>0.26666666666666666</v>
      </c>
      <c r="D129" s="62">
        <f>('1. Data'!D126-'1. Data'!$D$1604)/('1. Data'!$D$1603-'1. Data'!$D$1604)</f>
        <v>0.17</v>
      </c>
      <c r="E129" s="62">
        <f>('1. Data'!E126-'1. Data'!$E$1604)/('1. Data'!$E$1603-'1. Data'!$E$1604)</f>
        <v>4.7945205479452059E-2</v>
      </c>
      <c r="F129" s="62">
        <f>('1. Data'!F126-'1. Data'!$F$1604)/('1. Data'!$F$1603-'1. Data'!$F$1604)</f>
        <v>0.13666666666666652</v>
      </c>
      <c r="G129" s="62">
        <f>('1. Data'!G126-'1. Data'!$G$1604)/('1. Data'!$G$1603-'1. Data'!$G$1604)</f>
        <v>0.28169014084507044</v>
      </c>
      <c r="H129" s="62">
        <f>('1. Data'!H126-'1. Data'!$H$1604)/('1. Data'!$H$1603-'1. Data'!$H$1604)</f>
        <v>0.33922261484098942</v>
      </c>
      <c r="I129" s="62">
        <v>1</v>
      </c>
      <c r="J129" s="62">
        <f>('1. Data'!J126-'1. Data'!$J$1604)/('1. Data'!$J$1603-'1. Data'!$J$1604)</f>
        <v>0.53076923076923077</v>
      </c>
      <c r="K129" s="62">
        <f>('1. Data'!K126-'1. Data'!$K$1604)/('1. Data'!$K$1603-'1. Data'!$K$1604)</f>
        <v>0.10588235294117647</v>
      </c>
      <c r="L129" s="62">
        <f>('1. Data'!L126-'1. Data'!$L$1604)/('1. Data'!$L$1603-'1. Data'!$L$1604)</f>
        <v>0.16923076923076918</v>
      </c>
      <c r="M129" s="62">
        <f>('1. Data'!M126-'1. Data'!$M$1604)/('1. Data'!$M$1603-'1. Data'!$M$1604)</f>
        <v>0.4</v>
      </c>
    </row>
    <row r="130" spans="1:13" ht="13.2" x14ac:dyDescent="0.25">
      <c r="A130" s="60">
        <v>126</v>
      </c>
      <c r="B130" s="62">
        <f>('1. Data'!B127-'1. Data'!$B$1604)/('1. Data'!$B$1603-'1. Data'!$B$1604)</f>
        <v>0.38938053097345132</v>
      </c>
      <c r="C130" s="62">
        <f>('1. Data'!C127-'1. Data'!$C$1604)/('1. Data'!$C$1603-'1. Data'!$C$1604)</f>
        <v>0.34666666666666668</v>
      </c>
      <c r="D130" s="62">
        <f>('1. Data'!D127-'1. Data'!$D$1604)/('1. Data'!$D$1603-'1. Data'!$D$1604)</f>
        <v>0.04</v>
      </c>
      <c r="E130" s="62">
        <f>('1. Data'!E127-'1. Data'!$E$1604)/('1. Data'!$E$1603-'1. Data'!$E$1604)</f>
        <v>6.8493150684931503E-2</v>
      </c>
      <c r="F130" s="62">
        <f>('1. Data'!F127-'1. Data'!$F$1604)/('1. Data'!$F$1603-'1. Data'!$F$1604)</f>
        <v>0.24333333333333332</v>
      </c>
      <c r="G130" s="62">
        <f>('1. Data'!G127-'1. Data'!$G$1604)/('1. Data'!$G$1603-'1. Data'!$G$1604)</f>
        <v>0.36619718309859156</v>
      </c>
      <c r="H130" s="62">
        <f>('1. Data'!H127-'1. Data'!$H$1604)/('1. Data'!$H$1603-'1. Data'!$H$1604)</f>
        <v>0.29681978798586572</v>
      </c>
      <c r="I130" s="62">
        <v>1</v>
      </c>
      <c r="J130" s="62">
        <f>('1. Data'!J127-'1. Data'!$J$1604)/('1. Data'!$J$1603-'1. Data'!$J$1604)</f>
        <v>0.35384615384615387</v>
      </c>
      <c r="K130" s="62">
        <f>('1. Data'!K127-'1. Data'!$K$1604)/('1. Data'!$K$1603-'1. Data'!$K$1604)</f>
        <v>0.23529411764705882</v>
      </c>
      <c r="L130" s="62">
        <f>('1. Data'!L127-'1. Data'!$L$1604)/('1. Data'!$L$1603-'1. Data'!$L$1604)</f>
        <v>0.15384615384615385</v>
      </c>
      <c r="M130" s="62">
        <f>('1. Data'!M127-'1. Data'!$M$1604)/('1. Data'!$M$1603-'1. Data'!$M$1604)</f>
        <v>0.4</v>
      </c>
    </row>
    <row r="131" spans="1:13" ht="13.2" x14ac:dyDescent="0.25">
      <c r="A131" s="60">
        <v>127</v>
      </c>
      <c r="B131" s="62">
        <f>('1. Data'!B128-'1. Data'!$B$1604)/('1. Data'!$B$1603-'1. Data'!$B$1604)</f>
        <v>0.31858407079646012</v>
      </c>
      <c r="C131" s="62">
        <f>('1. Data'!C128-'1. Data'!$C$1604)/('1. Data'!$C$1603-'1. Data'!$C$1604)</f>
        <v>0.82</v>
      </c>
      <c r="D131" s="62">
        <f>('1. Data'!D128-'1. Data'!$D$1604)/('1. Data'!$D$1603-'1. Data'!$D$1604)</f>
        <v>0</v>
      </c>
      <c r="E131" s="62">
        <f>('1. Data'!E128-'1. Data'!$E$1604)/('1. Data'!$E$1603-'1. Data'!$E$1604)</f>
        <v>5.4794520547945202E-2</v>
      </c>
      <c r="F131" s="62">
        <f>('1. Data'!F128-'1. Data'!$F$1604)/('1. Data'!$F$1603-'1. Data'!$F$1604)</f>
        <v>0.13500000000000001</v>
      </c>
      <c r="G131" s="62">
        <f>('1. Data'!G128-'1. Data'!$G$1604)/('1. Data'!$G$1603-'1. Data'!$G$1604)</f>
        <v>2.8169014084507043E-2</v>
      </c>
      <c r="H131" s="62">
        <f>('1. Data'!H128-'1. Data'!$H$1604)/('1. Data'!$H$1603-'1. Data'!$H$1604)</f>
        <v>2.1201413427561839E-2</v>
      </c>
      <c r="I131" s="62">
        <v>1</v>
      </c>
      <c r="J131" s="62">
        <f>('1. Data'!J128-'1. Data'!$J$1604)/('1. Data'!$J$1603-'1. Data'!$J$1604)</f>
        <v>0.6384615384615383</v>
      </c>
      <c r="K131" s="62">
        <f>('1. Data'!K128-'1. Data'!$K$1604)/('1. Data'!$K$1603-'1. Data'!$K$1604)</f>
        <v>0.11176470588235295</v>
      </c>
      <c r="L131" s="62">
        <f>('1. Data'!L128-'1. Data'!$L$1604)/('1. Data'!$L$1603-'1. Data'!$L$1604)</f>
        <v>0.38461538461538464</v>
      </c>
      <c r="M131" s="62">
        <f>('1. Data'!M128-'1. Data'!$M$1604)/('1. Data'!$M$1603-'1. Data'!$M$1604)</f>
        <v>0.4</v>
      </c>
    </row>
    <row r="132" spans="1:13" ht="13.2" x14ac:dyDescent="0.25">
      <c r="A132" s="60">
        <v>128</v>
      </c>
      <c r="B132" s="62">
        <f>('1. Data'!B129-'1. Data'!$B$1604)/('1. Data'!$B$1603-'1. Data'!$B$1604)</f>
        <v>0.30973451327433627</v>
      </c>
      <c r="C132" s="62">
        <f>('1. Data'!C129-'1. Data'!$C$1604)/('1. Data'!$C$1603-'1. Data'!$C$1604)</f>
        <v>0.82</v>
      </c>
      <c r="D132" s="62">
        <f>('1. Data'!D129-'1. Data'!$D$1604)/('1. Data'!$D$1603-'1. Data'!$D$1604)</f>
        <v>0</v>
      </c>
      <c r="E132" s="62">
        <f>('1. Data'!E129-'1. Data'!$E$1604)/('1. Data'!$E$1603-'1. Data'!$E$1604)</f>
        <v>6.164383561643836E-2</v>
      </c>
      <c r="F132" s="62">
        <f>('1. Data'!F129-'1. Data'!$F$1604)/('1. Data'!$F$1603-'1. Data'!$F$1604)</f>
        <v>0.13666666666666652</v>
      </c>
      <c r="G132" s="62">
        <f>('1. Data'!G129-'1. Data'!$G$1604)/('1. Data'!$G$1603-'1. Data'!$G$1604)</f>
        <v>2.8169014084507043E-2</v>
      </c>
      <c r="H132" s="62">
        <f>('1. Data'!H129-'1. Data'!$H$1604)/('1. Data'!$H$1603-'1. Data'!$H$1604)</f>
        <v>2.1201413427561839E-2</v>
      </c>
      <c r="I132" s="62">
        <v>1</v>
      </c>
      <c r="J132" s="62">
        <f>('1. Data'!J129-'1. Data'!$J$1604)/('1. Data'!$J$1603-'1. Data'!$J$1604)</f>
        <v>0.64615384615384608</v>
      </c>
      <c r="K132" s="62">
        <f>('1. Data'!K129-'1. Data'!$K$1604)/('1. Data'!$K$1603-'1. Data'!$K$1604)</f>
        <v>0.10588235294117647</v>
      </c>
      <c r="L132" s="62">
        <f>('1. Data'!L129-'1. Data'!$L$1604)/('1. Data'!$L$1603-'1. Data'!$L$1604)</f>
        <v>0.38461538461538464</v>
      </c>
      <c r="M132" s="62">
        <f>('1. Data'!M129-'1. Data'!$M$1604)/('1. Data'!$M$1603-'1. Data'!$M$1604)</f>
        <v>0.4</v>
      </c>
    </row>
    <row r="133" spans="1:13" ht="13.2" x14ac:dyDescent="0.25">
      <c r="A133" s="60">
        <v>129</v>
      </c>
      <c r="B133" s="62">
        <f>('1. Data'!B130-'1. Data'!$B$1604)/('1. Data'!$B$1603-'1. Data'!$B$1604)</f>
        <v>0.30088495575221241</v>
      </c>
      <c r="C133" s="62">
        <f>('1. Data'!C130-'1. Data'!$C$1604)/('1. Data'!$C$1603-'1. Data'!$C$1604)</f>
        <v>0.32666666666666666</v>
      </c>
      <c r="D133" s="62">
        <f>('1. Data'!D130-'1. Data'!$D$1604)/('1. Data'!$D$1603-'1. Data'!$D$1604)</f>
        <v>0.16</v>
      </c>
      <c r="E133" s="62">
        <f>('1. Data'!E130-'1. Data'!$E$1604)/('1. Data'!$E$1603-'1. Data'!$E$1604)</f>
        <v>6.164383561643836E-2</v>
      </c>
      <c r="F133" s="62">
        <f>('1. Data'!F130-'1. Data'!$F$1604)/('1. Data'!$F$1603-'1. Data'!$F$1604)</f>
        <v>0.10833333333333334</v>
      </c>
      <c r="G133" s="62">
        <f>('1. Data'!G130-'1. Data'!$G$1604)/('1. Data'!$G$1603-'1. Data'!$G$1604)</f>
        <v>2.8169014084507043E-2</v>
      </c>
      <c r="H133" s="62">
        <f>('1. Data'!H130-'1. Data'!$H$1604)/('1. Data'!$H$1603-'1. Data'!$H$1604)</f>
        <v>3.5335689045936397E-2</v>
      </c>
      <c r="I133" s="62">
        <v>1</v>
      </c>
      <c r="J133" s="62">
        <f>('1. Data'!J130-'1. Data'!$J$1604)/('1. Data'!$J$1603-'1. Data'!$J$1604)</f>
        <v>0.55384615384615377</v>
      </c>
      <c r="K133" s="62">
        <f>('1. Data'!K130-'1. Data'!$K$1604)/('1. Data'!$K$1603-'1. Data'!$K$1604)</f>
        <v>0.36470588235294127</v>
      </c>
      <c r="L133" s="62">
        <f>('1. Data'!L130-'1. Data'!$L$1604)/('1. Data'!$L$1603-'1. Data'!$L$1604)</f>
        <v>0.32307692307692304</v>
      </c>
      <c r="M133" s="62">
        <f>('1. Data'!M130-'1. Data'!$M$1604)/('1. Data'!$M$1603-'1. Data'!$M$1604)</f>
        <v>0.8</v>
      </c>
    </row>
    <row r="134" spans="1:13" ht="13.2" x14ac:dyDescent="0.25">
      <c r="A134" s="60">
        <v>130</v>
      </c>
      <c r="B134" s="62">
        <f>('1. Data'!B131-'1. Data'!$B$1604)/('1. Data'!$B$1603-'1. Data'!$B$1604)</f>
        <v>0.13274336283185839</v>
      </c>
      <c r="C134" s="62">
        <f>('1. Data'!C131-'1. Data'!$C$1604)/('1. Data'!$C$1603-'1. Data'!$C$1604)</f>
        <v>0.18666666666666668</v>
      </c>
      <c r="D134" s="62">
        <f>('1. Data'!D131-'1. Data'!$D$1604)/('1. Data'!$D$1603-'1. Data'!$D$1604)</f>
        <v>0.15</v>
      </c>
      <c r="E134" s="62">
        <f>('1. Data'!E131-'1. Data'!$E$1604)/('1. Data'!$E$1603-'1. Data'!$E$1604)</f>
        <v>6.164383561643836E-2</v>
      </c>
      <c r="F134" s="62">
        <f>('1. Data'!F131-'1. Data'!$F$1604)/('1. Data'!$F$1603-'1. Data'!$F$1604)</f>
        <v>0.12</v>
      </c>
      <c r="G134" s="62">
        <f>('1. Data'!G131-'1. Data'!$G$1604)/('1. Data'!$G$1603-'1. Data'!$G$1604)</f>
        <v>7.0422535211267609E-2</v>
      </c>
      <c r="H134" s="62">
        <f>('1. Data'!H131-'1. Data'!$H$1604)/('1. Data'!$H$1603-'1. Data'!$H$1604)</f>
        <v>4.5936395759717315E-2</v>
      </c>
      <c r="I134" s="62">
        <v>1</v>
      </c>
      <c r="J134" s="62">
        <f>('1. Data'!J131-'1. Data'!$J$1604)/('1. Data'!$J$1603-'1. Data'!$J$1604)</f>
        <v>0.55384615384615377</v>
      </c>
      <c r="K134" s="62">
        <f>('1. Data'!K131-'1. Data'!$K$1604)/('1. Data'!$K$1603-'1. Data'!$K$1604)</f>
        <v>0.1588235294117647</v>
      </c>
      <c r="L134" s="62">
        <f>('1. Data'!L131-'1. Data'!$L$1604)/('1. Data'!$L$1603-'1. Data'!$L$1604)</f>
        <v>0.15384615384615385</v>
      </c>
      <c r="M134" s="62">
        <f>('1. Data'!M131-'1. Data'!$M$1604)/('1. Data'!$M$1603-'1. Data'!$M$1604)</f>
        <v>0.4</v>
      </c>
    </row>
    <row r="135" spans="1:13" ht="13.2" x14ac:dyDescent="0.25">
      <c r="A135" s="60">
        <v>131</v>
      </c>
      <c r="B135" s="62">
        <f>('1. Data'!B132-'1. Data'!$B$1604)/('1. Data'!$B$1603-'1. Data'!$B$1604)</f>
        <v>0.30088495575221241</v>
      </c>
      <c r="C135" s="62">
        <f>('1. Data'!C132-'1. Data'!$C$1604)/('1. Data'!$C$1603-'1. Data'!$C$1604)</f>
        <v>0.43</v>
      </c>
      <c r="D135" s="62">
        <f>('1. Data'!D132-'1. Data'!$D$1604)/('1. Data'!$D$1603-'1. Data'!$D$1604)</f>
        <v>0.56000000000000005</v>
      </c>
      <c r="E135" s="62">
        <f>('1. Data'!E132-'1. Data'!$E$1604)/('1. Data'!$E$1603-'1. Data'!$E$1604)</f>
        <v>7.5342465753424667E-2</v>
      </c>
      <c r="F135" s="62">
        <f>('1. Data'!F132-'1. Data'!$F$1604)/('1. Data'!$F$1603-'1. Data'!$F$1604)</f>
        <v>0.19666666666666666</v>
      </c>
      <c r="G135" s="62">
        <f>('1. Data'!G132-'1. Data'!$G$1604)/('1. Data'!$G$1603-'1. Data'!$G$1604)</f>
        <v>0.40845070422535212</v>
      </c>
      <c r="H135" s="62">
        <f>('1. Data'!H132-'1. Data'!$H$1604)/('1. Data'!$H$1603-'1. Data'!$H$1604)</f>
        <v>0.45229681978798586</v>
      </c>
      <c r="I135" s="62">
        <v>1</v>
      </c>
      <c r="J135" s="62">
        <f>('1. Data'!J132-'1. Data'!$J$1604)/('1. Data'!$J$1603-'1. Data'!$J$1604)</f>
        <v>0.41538461538461546</v>
      </c>
      <c r="K135" s="62">
        <f>('1. Data'!K132-'1. Data'!$K$1604)/('1. Data'!$K$1603-'1. Data'!$K$1604)</f>
        <v>0.21176470588235297</v>
      </c>
      <c r="L135" s="62">
        <f>('1. Data'!L132-'1. Data'!$L$1604)/('1. Data'!$L$1603-'1. Data'!$L$1604)</f>
        <v>0.15384615384615385</v>
      </c>
      <c r="M135" s="62">
        <f>('1. Data'!M132-'1. Data'!$M$1604)/('1. Data'!$M$1603-'1. Data'!$M$1604)</f>
        <v>0.4</v>
      </c>
    </row>
    <row r="136" spans="1:13" ht="13.2" x14ac:dyDescent="0.25">
      <c r="A136" s="60">
        <v>132</v>
      </c>
      <c r="B136" s="62">
        <f>('1. Data'!B133-'1. Data'!$B$1604)/('1. Data'!$B$1603-'1. Data'!$B$1604)</f>
        <v>8.8495575221238937E-2</v>
      </c>
      <c r="C136" s="62">
        <f>('1. Data'!C133-'1. Data'!$C$1604)/('1. Data'!$C$1603-'1. Data'!$C$1604)</f>
        <v>0.26666666666666666</v>
      </c>
      <c r="D136" s="62">
        <f>('1. Data'!D133-'1. Data'!$D$1604)/('1. Data'!$D$1603-'1. Data'!$D$1604)</f>
        <v>0.09</v>
      </c>
      <c r="E136" s="62">
        <f>('1. Data'!E133-'1. Data'!$E$1604)/('1. Data'!$E$1603-'1. Data'!$E$1604)</f>
        <v>9.5890410958904104E-2</v>
      </c>
      <c r="F136" s="62">
        <f>('1. Data'!F133-'1. Data'!$F$1604)/('1. Data'!$F$1603-'1. Data'!$F$1604)</f>
        <v>8.1666666666666679E-2</v>
      </c>
      <c r="G136" s="62">
        <f>('1. Data'!G133-'1. Data'!$G$1604)/('1. Data'!$G$1603-'1. Data'!$G$1604)</f>
        <v>0.22535211267605634</v>
      </c>
      <c r="H136" s="62">
        <f>('1. Data'!H133-'1. Data'!$H$1604)/('1. Data'!$H$1603-'1. Data'!$H$1604)</f>
        <v>0.32862190812720848</v>
      </c>
      <c r="I136" s="62">
        <v>1</v>
      </c>
      <c r="J136" s="62">
        <f>('1. Data'!J133-'1. Data'!$J$1604)/('1. Data'!$J$1603-'1. Data'!$J$1604)</f>
        <v>0.71538461538461529</v>
      </c>
      <c r="K136" s="62">
        <f>('1. Data'!K133-'1. Data'!$K$1604)/('1. Data'!$K$1603-'1. Data'!$K$1604)</f>
        <v>0.19411764705882353</v>
      </c>
      <c r="L136" s="62">
        <f>('1. Data'!L133-'1. Data'!$L$1604)/('1. Data'!$L$1603-'1. Data'!$L$1604)</f>
        <v>0.70769230769230762</v>
      </c>
      <c r="M136" s="62">
        <f>('1. Data'!M133-'1. Data'!$M$1604)/('1. Data'!$M$1603-'1. Data'!$M$1604)</f>
        <v>0.4</v>
      </c>
    </row>
    <row r="137" spans="1:13" ht="13.2" x14ac:dyDescent="0.25">
      <c r="A137" s="60">
        <v>133</v>
      </c>
      <c r="B137" s="62">
        <f>('1. Data'!B134-'1. Data'!$B$1604)/('1. Data'!$B$1603-'1. Data'!$B$1604)</f>
        <v>8.8495575221238937E-2</v>
      </c>
      <c r="C137" s="62">
        <f>('1. Data'!C134-'1. Data'!$C$1604)/('1. Data'!$C$1603-'1. Data'!$C$1604)</f>
        <v>0.26666666666666666</v>
      </c>
      <c r="D137" s="62">
        <f>('1. Data'!D134-'1. Data'!$D$1604)/('1. Data'!$D$1603-'1. Data'!$D$1604)</f>
        <v>0.09</v>
      </c>
      <c r="E137" s="62">
        <f>('1. Data'!E134-'1. Data'!$E$1604)/('1. Data'!$E$1603-'1. Data'!$E$1604)</f>
        <v>9.5890410958904104E-2</v>
      </c>
      <c r="F137" s="62">
        <f>('1. Data'!F134-'1. Data'!$F$1604)/('1. Data'!$F$1603-'1. Data'!$F$1604)</f>
        <v>8.1666666666666679E-2</v>
      </c>
      <c r="G137" s="62">
        <f>('1. Data'!G134-'1. Data'!$G$1604)/('1. Data'!$G$1603-'1. Data'!$G$1604)</f>
        <v>0.22535211267605634</v>
      </c>
      <c r="H137" s="62">
        <f>('1. Data'!H134-'1. Data'!$H$1604)/('1. Data'!$H$1603-'1. Data'!$H$1604)</f>
        <v>0.32862190812720848</v>
      </c>
      <c r="I137" s="62">
        <v>1</v>
      </c>
      <c r="J137" s="62">
        <f>('1. Data'!J134-'1. Data'!$J$1604)/('1. Data'!$J$1603-'1. Data'!$J$1604)</f>
        <v>0.71538461538461529</v>
      </c>
      <c r="K137" s="62">
        <f>('1. Data'!K134-'1. Data'!$K$1604)/('1. Data'!$K$1603-'1. Data'!$K$1604)</f>
        <v>0.19411764705882353</v>
      </c>
      <c r="L137" s="62">
        <f>('1. Data'!L134-'1. Data'!$L$1604)/('1. Data'!$L$1603-'1. Data'!$L$1604)</f>
        <v>0.70769230769230762</v>
      </c>
      <c r="M137" s="62">
        <f>('1. Data'!M134-'1. Data'!$M$1604)/('1. Data'!$M$1603-'1. Data'!$M$1604)</f>
        <v>0.4</v>
      </c>
    </row>
    <row r="138" spans="1:13" ht="13.2" x14ac:dyDescent="0.25">
      <c r="A138" s="60">
        <v>134</v>
      </c>
      <c r="B138" s="62">
        <f>('1. Data'!B135-'1. Data'!$B$1604)/('1. Data'!$B$1603-'1. Data'!$B$1604)</f>
        <v>0.17699115044247787</v>
      </c>
      <c r="C138" s="62">
        <f>('1. Data'!C135-'1. Data'!$C$1604)/('1. Data'!$C$1603-'1. Data'!$C$1604)</f>
        <v>0.26666666666666666</v>
      </c>
      <c r="D138" s="62">
        <f>('1. Data'!D135-'1. Data'!$D$1604)/('1. Data'!$D$1603-'1. Data'!$D$1604)</f>
        <v>0.01</v>
      </c>
      <c r="E138" s="62">
        <f>('1. Data'!E135-'1. Data'!$E$1604)/('1. Data'!$E$1603-'1. Data'!$E$1604)</f>
        <v>4.1095890410958902E-2</v>
      </c>
      <c r="F138" s="62">
        <f>('1. Data'!F135-'1. Data'!$F$1604)/('1. Data'!$F$1603-'1. Data'!$F$1604)</f>
        <v>0.1</v>
      </c>
      <c r="G138" s="62">
        <f>('1. Data'!G135-'1. Data'!$G$1604)/('1. Data'!$G$1603-'1. Data'!$G$1604)</f>
        <v>0.22535211267605634</v>
      </c>
      <c r="H138" s="62">
        <f>('1. Data'!H135-'1. Data'!$H$1604)/('1. Data'!$H$1603-'1. Data'!$H$1604)</f>
        <v>7.0671378091872794E-2</v>
      </c>
      <c r="I138" s="62">
        <v>1</v>
      </c>
      <c r="J138" s="62">
        <f>('1. Data'!J135-'1. Data'!$J$1604)/('1. Data'!$J$1603-'1. Data'!$J$1604)</f>
        <v>0.53846153846153832</v>
      </c>
      <c r="K138" s="62">
        <f>('1. Data'!K135-'1. Data'!$K$1604)/('1. Data'!$K$1603-'1. Data'!$K$1604)</f>
        <v>0.16470588235294117</v>
      </c>
      <c r="L138" s="62">
        <f>('1. Data'!L135-'1. Data'!$L$1604)/('1. Data'!$L$1603-'1. Data'!$L$1604)</f>
        <v>0.21538461538461545</v>
      </c>
      <c r="M138" s="62">
        <f>('1. Data'!M135-'1. Data'!$M$1604)/('1. Data'!$M$1603-'1. Data'!$M$1604)</f>
        <v>0.6</v>
      </c>
    </row>
    <row r="139" spans="1:13" ht="13.2" x14ac:dyDescent="0.25">
      <c r="A139" s="60">
        <v>135</v>
      </c>
      <c r="B139" s="62">
        <f>('1. Data'!B136-'1. Data'!$B$1604)/('1. Data'!$B$1603-'1. Data'!$B$1604)</f>
        <v>0.29203539823008856</v>
      </c>
      <c r="C139" s="62">
        <f>('1. Data'!C136-'1. Data'!$C$1604)/('1. Data'!$C$1603-'1. Data'!$C$1604)</f>
        <v>0.62666666666666671</v>
      </c>
      <c r="D139" s="62">
        <f>('1. Data'!D136-'1. Data'!$D$1604)/('1. Data'!$D$1603-'1. Data'!$D$1604)</f>
        <v>0.05</v>
      </c>
      <c r="E139" s="62">
        <f>('1. Data'!E136-'1. Data'!$E$1604)/('1. Data'!$E$1603-'1. Data'!$E$1604)</f>
        <v>8.9041095890410982E-2</v>
      </c>
      <c r="F139" s="62">
        <f>('1. Data'!F136-'1. Data'!$F$1604)/('1. Data'!$F$1603-'1. Data'!$F$1604)</f>
        <v>0.14000000000000001</v>
      </c>
      <c r="G139" s="62">
        <f>('1. Data'!G136-'1. Data'!$G$1604)/('1. Data'!$G$1603-'1. Data'!$G$1604)</f>
        <v>0.16901408450704225</v>
      </c>
      <c r="H139" s="62">
        <f>('1. Data'!H136-'1. Data'!$H$1604)/('1. Data'!$H$1603-'1. Data'!$H$1604)</f>
        <v>8.1272084805653705E-2</v>
      </c>
      <c r="I139" s="62">
        <v>1</v>
      </c>
      <c r="J139" s="62">
        <f>('1. Data'!J136-'1. Data'!$J$1604)/('1. Data'!$J$1603-'1. Data'!$J$1604)</f>
        <v>0.40000000000000008</v>
      </c>
      <c r="K139" s="62">
        <f>('1. Data'!K136-'1. Data'!$K$1604)/('1. Data'!$K$1603-'1. Data'!$K$1604)</f>
        <v>0.1470588235294118</v>
      </c>
      <c r="L139" s="62">
        <f>('1. Data'!L136-'1. Data'!$L$1604)/('1. Data'!$L$1603-'1. Data'!$L$1604)</f>
        <v>0.23076923076923078</v>
      </c>
      <c r="M139" s="62">
        <f>('1. Data'!M136-'1. Data'!$M$1604)/('1. Data'!$M$1603-'1. Data'!$M$1604)</f>
        <v>0.6</v>
      </c>
    </row>
    <row r="140" spans="1:13" ht="13.2" x14ac:dyDescent="0.25">
      <c r="A140" s="60">
        <v>136</v>
      </c>
      <c r="B140" s="62">
        <f>('1. Data'!B137-'1. Data'!$B$1604)/('1. Data'!$B$1603-'1. Data'!$B$1604)</f>
        <v>0.33628318584070799</v>
      </c>
      <c r="C140" s="62">
        <f>('1. Data'!C137-'1. Data'!$C$1604)/('1. Data'!$C$1603-'1. Data'!$C$1604)</f>
        <v>0.43</v>
      </c>
      <c r="D140" s="62">
        <f>('1. Data'!D137-'1. Data'!$D$1604)/('1. Data'!$D$1603-'1. Data'!$D$1604)</f>
        <v>0.11</v>
      </c>
      <c r="E140" s="62">
        <f>('1. Data'!E137-'1. Data'!$E$1604)/('1. Data'!$E$1603-'1. Data'!$E$1604)</f>
        <v>6.8493150684931503E-2</v>
      </c>
      <c r="F140" s="62">
        <f>('1. Data'!F137-'1. Data'!$F$1604)/('1. Data'!$F$1603-'1. Data'!$F$1604)</f>
        <v>0.15</v>
      </c>
      <c r="G140" s="62">
        <f>('1. Data'!G137-'1. Data'!$G$1604)/('1. Data'!$G$1603-'1. Data'!$G$1604)</f>
        <v>0.21126760563380281</v>
      </c>
      <c r="H140" s="62">
        <f>('1. Data'!H137-'1. Data'!$H$1604)/('1. Data'!$H$1603-'1. Data'!$H$1604)</f>
        <v>0.20141342756183744</v>
      </c>
      <c r="I140" s="62">
        <v>1</v>
      </c>
      <c r="J140" s="62">
        <f>('1. Data'!J137-'1. Data'!$J$1604)/('1. Data'!$J$1603-'1. Data'!$J$1604)</f>
        <v>0.37692307692307681</v>
      </c>
      <c r="K140" s="62">
        <f>('1. Data'!K137-'1. Data'!$K$1604)/('1. Data'!$K$1603-'1. Data'!$K$1604)</f>
        <v>0.30588235294117649</v>
      </c>
      <c r="L140" s="62">
        <f>('1. Data'!L137-'1. Data'!$L$1604)/('1. Data'!$L$1603-'1. Data'!$L$1604)</f>
        <v>0.18461538461538451</v>
      </c>
      <c r="M140" s="62">
        <f>('1. Data'!M137-'1. Data'!$M$1604)/('1. Data'!$M$1603-'1. Data'!$M$1604)</f>
        <v>0.4</v>
      </c>
    </row>
    <row r="141" spans="1:13" ht="13.2" x14ac:dyDescent="0.25">
      <c r="A141" s="60">
        <v>137</v>
      </c>
      <c r="B141" s="62">
        <f>('1. Data'!B138-'1. Data'!$B$1604)/('1. Data'!$B$1603-'1. Data'!$B$1604)</f>
        <v>0.32743362831858414</v>
      </c>
      <c r="C141" s="62">
        <f>('1. Data'!C138-'1. Data'!$C$1604)/('1. Data'!$C$1603-'1. Data'!$C$1604)</f>
        <v>0.41</v>
      </c>
      <c r="D141" s="62">
        <f>('1. Data'!D138-'1. Data'!$D$1604)/('1. Data'!$D$1603-'1. Data'!$D$1604)</f>
        <v>0.15</v>
      </c>
      <c r="E141" s="62">
        <f>('1. Data'!E138-'1. Data'!$E$1604)/('1. Data'!$E$1603-'1. Data'!$E$1604)</f>
        <v>6.164383561643836E-2</v>
      </c>
      <c r="F141" s="62">
        <f>('1. Data'!F138-'1. Data'!$F$1604)/('1. Data'!$F$1603-'1. Data'!$F$1604)</f>
        <v>0.14833333333333334</v>
      </c>
      <c r="G141" s="62">
        <f>('1. Data'!G138-'1. Data'!$G$1604)/('1. Data'!$G$1603-'1. Data'!$G$1604)</f>
        <v>0.12676056338028169</v>
      </c>
      <c r="H141" s="62">
        <f>('1. Data'!H138-'1. Data'!$H$1604)/('1. Data'!$H$1603-'1. Data'!$H$1604)</f>
        <v>0.16254416961130741</v>
      </c>
      <c r="I141" s="62">
        <v>1</v>
      </c>
      <c r="J141" s="62">
        <f>('1. Data'!J138-'1. Data'!$J$1604)/('1. Data'!$J$1603-'1. Data'!$J$1604)</f>
        <v>0.40769230769230758</v>
      </c>
      <c r="K141" s="62">
        <f>('1. Data'!K138-'1. Data'!$K$1604)/('1. Data'!$K$1603-'1. Data'!$K$1604)</f>
        <v>0.27647058823529413</v>
      </c>
      <c r="L141" s="62">
        <f>('1. Data'!L138-'1. Data'!$L$1604)/('1. Data'!$L$1603-'1. Data'!$L$1604)</f>
        <v>0.16923076923076918</v>
      </c>
      <c r="M141" s="62">
        <f>('1. Data'!M138-'1. Data'!$M$1604)/('1. Data'!$M$1603-'1. Data'!$M$1604)</f>
        <v>0.4</v>
      </c>
    </row>
    <row r="142" spans="1:13" ht="13.2" x14ac:dyDescent="0.25">
      <c r="A142" s="60">
        <v>138</v>
      </c>
      <c r="B142" s="62">
        <f>('1. Data'!B139-'1. Data'!$B$1604)/('1. Data'!$B$1603-'1. Data'!$B$1604)</f>
        <v>0.23008849557522126</v>
      </c>
      <c r="C142" s="62">
        <f>('1. Data'!C139-'1. Data'!$C$1604)/('1. Data'!$C$1603-'1. Data'!$C$1604)</f>
        <v>0.20999999999999996</v>
      </c>
      <c r="D142" s="62">
        <f>('1. Data'!D139-'1. Data'!$D$1604)/('1. Data'!$D$1603-'1. Data'!$D$1604)</f>
        <v>0.36</v>
      </c>
      <c r="E142" s="62">
        <f>('1. Data'!E139-'1. Data'!$E$1604)/('1. Data'!$E$1603-'1. Data'!$E$1604)</f>
        <v>7.5342465753424667E-2</v>
      </c>
      <c r="F142" s="62">
        <f>('1. Data'!F139-'1. Data'!$F$1604)/('1. Data'!$F$1603-'1. Data'!$F$1604)</f>
        <v>0.13500000000000001</v>
      </c>
      <c r="G142" s="62">
        <f>('1. Data'!G139-'1. Data'!$G$1604)/('1. Data'!$G$1603-'1. Data'!$G$1604)</f>
        <v>0.16901408450704225</v>
      </c>
      <c r="H142" s="62">
        <f>('1. Data'!H139-'1. Data'!$H$1604)/('1. Data'!$H$1603-'1. Data'!$H$1604)</f>
        <v>0.13780918727915195</v>
      </c>
      <c r="I142" s="62">
        <v>1</v>
      </c>
      <c r="J142" s="62">
        <f>('1. Data'!J139-'1. Data'!$J$1604)/('1. Data'!$J$1603-'1. Data'!$J$1604)</f>
        <v>0.6</v>
      </c>
      <c r="K142" s="62">
        <f>('1. Data'!K139-'1. Data'!$K$1604)/('1. Data'!$K$1603-'1. Data'!$K$1604)</f>
        <v>0.2</v>
      </c>
      <c r="L142" s="62">
        <f>('1. Data'!L139-'1. Data'!$L$1604)/('1. Data'!$L$1603-'1. Data'!$L$1604)</f>
        <v>0.12307692307692292</v>
      </c>
      <c r="M142" s="62">
        <f>('1. Data'!M139-'1. Data'!$M$1604)/('1. Data'!$M$1603-'1. Data'!$M$1604)</f>
        <v>0.4</v>
      </c>
    </row>
    <row r="143" spans="1:13" ht="13.2" x14ac:dyDescent="0.25">
      <c r="A143" s="60">
        <v>139</v>
      </c>
      <c r="B143" s="62">
        <f>('1. Data'!B140-'1. Data'!$B$1604)/('1. Data'!$B$1603-'1. Data'!$B$1604)</f>
        <v>0.2831858407079646</v>
      </c>
      <c r="C143" s="62">
        <f>('1. Data'!C140-'1. Data'!$C$1604)/('1. Data'!$C$1603-'1. Data'!$C$1604)</f>
        <v>0.3066666666666667</v>
      </c>
      <c r="D143" s="62">
        <f>('1. Data'!D140-'1. Data'!$D$1604)/('1. Data'!$D$1603-'1. Data'!$D$1604)</f>
        <v>0.19</v>
      </c>
      <c r="E143" s="62">
        <f>('1. Data'!E140-'1. Data'!$E$1604)/('1. Data'!$E$1603-'1. Data'!$E$1604)</f>
        <v>8.2191780821917818E-2</v>
      </c>
      <c r="F143" s="62">
        <f>('1. Data'!F140-'1. Data'!$F$1604)/('1. Data'!$F$1603-'1. Data'!$F$1604)</f>
        <v>0.13500000000000001</v>
      </c>
      <c r="G143" s="62">
        <f>('1. Data'!G140-'1. Data'!$G$1604)/('1. Data'!$G$1603-'1. Data'!$G$1604)</f>
        <v>0.19718309859154928</v>
      </c>
      <c r="H143" s="62">
        <f>('1. Data'!H140-'1. Data'!$H$1604)/('1. Data'!$H$1603-'1. Data'!$H$1604)</f>
        <v>0.34982332155477031</v>
      </c>
      <c r="I143" s="62">
        <v>1</v>
      </c>
      <c r="J143" s="62">
        <f>('1. Data'!J140-'1. Data'!$J$1604)/('1. Data'!$J$1603-'1. Data'!$J$1604)</f>
        <v>0.48461538461538461</v>
      </c>
      <c r="K143" s="62">
        <f>('1. Data'!K140-'1. Data'!$K$1604)/('1. Data'!$K$1603-'1. Data'!$K$1604)</f>
        <v>0.14117647058823532</v>
      </c>
      <c r="L143" s="62">
        <f>('1. Data'!L140-'1. Data'!$L$1604)/('1. Data'!$L$1603-'1. Data'!$L$1604)</f>
        <v>0.16923076923076918</v>
      </c>
      <c r="M143" s="62">
        <f>('1. Data'!M140-'1. Data'!$M$1604)/('1. Data'!$M$1603-'1. Data'!$M$1604)</f>
        <v>0.4</v>
      </c>
    </row>
    <row r="144" spans="1:13" ht="13.2" x14ac:dyDescent="0.25">
      <c r="A144" s="60">
        <v>140</v>
      </c>
      <c r="B144" s="62">
        <f>('1. Data'!B141-'1. Data'!$B$1604)/('1. Data'!$B$1603-'1. Data'!$B$1604)</f>
        <v>0.2831858407079646</v>
      </c>
      <c r="C144" s="62">
        <f>('1. Data'!C141-'1. Data'!$C$1604)/('1. Data'!$C$1603-'1. Data'!$C$1604)</f>
        <v>0.3066666666666667</v>
      </c>
      <c r="D144" s="62">
        <f>('1. Data'!D141-'1. Data'!$D$1604)/('1. Data'!$D$1603-'1. Data'!$D$1604)</f>
        <v>0.19</v>
      </c>
      <c r="E144" s="62">
        <f>('1. Data'!E141-'1. Data'!$E$1604)/('1. Data'!$E$1603-'1. Data'!$E$1604)</f>
        <v>7.5342465753424667E-2</v>
      </c>
      <c r="F144" s="62">
        <f>('1. Data'!F141-'1. Data'!$F$1604)/('1. Data'!$F$1603-'1. Data'!$F$1604)</f>
        <v>0.13500000000000001</v>
      </c>
      <c r="G144" s="62">
        <f>('1. Data'!G141-'1. Data'!$G$1604)/('1. Data'!$G$1603-'1. Data'!$G$1604)</f>
        <v>0.22535211267605634</v>
      </c>
      <c r="H144" s="62">
        <f>('1. Data'!H141-'1. Data'!$H$1604)/('1. Data'!$H$1603-'1. Data'!$H$1604)</f>
        <v>0.36042402826855124</v>
      </c>
      <c r="I144" s="62">
        <v>1</v>
      </c>
      <c r="J144" s="62">
        <f>('1. Data'!J141-'1. Data'!$J$1604)/('1. Data'!$J$1603-'1. Data'!$J$1604)</f>
        <v>0.47692307692307673</v>
      </c>
      <c r="K144" s="62">
        <f>('1. Data'!K141-'1. Data'!$K$1604)/('1. Data'!$K$1603-'1. Data'!$K$1604)</f>
        <v>0.14117647058823532</v>
      </c>
      <c r="L144" s="62">
        <f>('1. Data'!L141-'1. Data'!$L$1604)/('1. Data'!$L$1603-'1. Data'!$L$1604)</f>
        <v>0.16923076923076918</v>
      </c>
      <c r="M144" s="62">
        <f>('1. Data'!M141-'1. Data'!$M$1604)/('1. Data'!$M$1603-'1. Data'!$M$1604)</f>
        <v>0.4</v>
      </c>
    </row>
    <row r="145" spans="1:13" ht="13.2" x14ac:dyDescent="0.25">
      <c r="A145" s="60">
        <v>141</v>
      </c>
      <c r="B145" s="62">
        <f>('1. Data'!B142-'1. Data'!$B$1604)/('1. Data'!$B$1603-'1. Data'!$B$1604)</f>
        <v>0.33628318584070799</v>
      </c>
      <c r="C145" s="62">
        <f>('1. Data'!C142-'1. Data'!$C$1604)/('1. Data'!$C$1603-'1. Data'!$C$1604)</f>
        <v>0.43</v>
      </c>
      <c r="D145" s="62">
        <f>('1. Data'!D142-'1. Data'!$D$1604)/('1. Data'!$D$1603-'1. Data'!$D$1604)</f>
        <v>0.11</v>
      </c>
      <c r="E145" s="62">
        <f>('1. Data'!E142-'1. Data'!$E$1604)/('1. Data'!$E$1603-'1. Data'!$E$1604)</f>
        <v>6.8493150684931503E-2</v>
      </c>
      <c r="F145" s="62">
        <f>('1. Data'!F142-'1. Data'!$F$1604)/('1. Data'!$F$1603-'1. Data'!$F$1604)</f>
        <v>0.15</v>
      </c>
      <c r="G145" s="62">
        <f>('1. Data'!G142-'1. Data'!$G$1604)/('1. Data'!$G$1603-'1. Data'!$G$1604)</f>
        <v>0.21126760563380281</v>
      </c>
      <c r="H145" s="62">
        <f>('1. Data'!H142-'1. Data'!$H$1604)/('1. Data'!$H$1603-'1. Data'!$H$1604)</f>
        <v>0.20141342756183744</v>
      </c>
      <c r="I145" s="62">
        <v>1</v>
      </c>
      <c r="J145" s="62">
        <f>('1. Data'!J142-'1. Data'!$J$1604)/('1. Data'!$J$1603-'1. Data'!$J$1604)</f>
        <v>0.37692307692307681</v>
      </c>
      <c r="K145" s="62">
        <f>('1. Data'!K142-'1. Data'!$K$1604)/('1. Data'!$K$1603-'1. Data'!$K$1604)</f>
        <v>0.30588235294117649</v>
      </c>
      <c r="L145" s="62">
        <f>('1. Data'!L142-'1. Data'!$L$1604)/('1. Data'!$L$1603-'1. Data'!$L$1604)</f>
        <v>0.18461538461538451</v>
      </c>
      <c r="M145" s="62">
        <f>('1. Data'!M142-'1. Data'!$M$1604)/('1. Data'!$M$1603-'1. Data'!$M$1604)</f>
        <v>0.4</v>
      </c>
    </row>
    <row r="146" spans="1:13" ht="13.2" x14ac:dyDescent="0.25">
      <c r="A146" s="60">
        <v>142</v>
      </c>
      <c r="B146" s="62">
        <f>('1. Data'!B143-'1. Data'!$B$1604)/('1. Data'!$B$1603-'1. Data'!$B$1604)</f>
        <v>0.32743362831858414</v>
      </c>
      <c r="C146" s="62">
        <f>('1. Data'!C143-'1. Data'!$C$1604)/('1. Data'!$C$1603-'1. Data'!$C$1604)</f>
        <v>0.41</v>
      </c>
      <c r="D146" s="62">
        <f>('1. Data'!D143-'1. Data'!$D$1604)/('1. Data'!$D$1603-'1. Data'!$D$1604)</f>
        <v>0.15</v>
      </c>
      <c r="E146" s="62">
        <f>('1. Data'!E143-'1. Data'!$E$1604)/('1. Data'!$E$1603-'1. Data'!$E$1604)</f>
        <v>6.164383561643836E-2</v>
      </c>
      <c r="F146" s="62">
        <f>('1. Data'!F143-'1. Data'!$F$1604)/('1. Data'!$F$1603-'1. Data'!$F$1604)</f>
        <v>0.14833333333333334</v>
      </c>
      <c r="G146" s="62">
        <f>('1. Data'!G143-'1. Data'!$G$1604)/('1. Data'!$G$1603-'1. Data'!$G$1604)</f>
        <v>0.12676056338028169</v>
      </c>
      <c r="H146" s="62">
        <f>('1. Data'!H143-'1. Data'!$H$1604)/('1. Data'!$H$1603-'1. Data'!$H$1604)</f>
        <v>0.16254416961130741</v>
      </c>
      <c r="I146" s="62">
        <v>1</v>
      </c>
      <c r="J146" s="62">
        <f>('1. Data'!J143-'1. Data'!$J$1604)/('1. Data'!$J$1603-'1. Data'!$J$1604)</f>
        <v>0.40769230769230758</v>
      </c>
      <c r="K146" s="62">
        <f>('1. Data'!K143-'1. Data'!$K$1604)/('1. Data'!$K$1603-'1. Data'!$K$1604)</f>
        <v>0.27647058823529413</v>
      </c>
      <c r="L146" s="62">
        <f>('1. Data'!L143-'1. Data'!$L$1604)/('1. Data'!$L$1603-'1. Data'!$L$1604)</f>
        <v>0.16923076923076918</v>
      </c>
      <c r="M146" s="62">
        <f>('1. Data'!M143-'1. Data'!$M$1604)/('1. Data'!$M$1603-'1. Data'!$M$1604)</f>
        <v>0.4</v>
      </c>
    </row>
    <row r="147" spans="1:13" ht="13.2" x14ac:dyDescent="0.25">
      <c r="A147" s="60">
        <v>143</v>
      </c>
      <c r="B147" s="62">
        <f>('1. Data'!B144-'1. Data'!$B$1604)/('1. Data'!$B$1603-'1. Data'!$B$1604)</f>
        <v>5.3097345132743404E-2</v>
      </c>
      <c r="C147" s="62">
        <f>('1. Data'!C144-'1. Data'!$C$1604)/('1. Data'!$C$1603-'1. Data'!$C$1604)</f>
        <v>0.16</v>
      </c>
      <c r="D147" s="62">
        <f>('1. Data'!D144-'1. Data'!$D$1604)/('1. Data'!$D$1603-'1. Data'!$D$1604)</f>
        <v>0</v>
      </c>
      <c r="E147" s="62">
        <f>('1. Data'!E144-'1. Data'!$E$1604)/('1. Data'!$E$1603-'1. Data'!$E$1604)</f>
        <v>6.164383561643836E-2</v>
      </c>
      <c r="F147" s="62">
        <f>('1. Data'!F144-'1. Data'!$F$1604)/('1. Data'!$F$1603-'1. Data'!$F$1604)</f>
        <v>8.3333333333333343E-2</v>
      </c>
      <c r="G147" s="62">
        <f>('1. Data'!G144-'1. Data'!$G$1604)/('1. Data'!$G$1603-'1. Data'!$G$1604)</f>
        <v>0.36619718309859156</v>
      </c>
      <c r="H147" s="62">
        <f>('1. Data'!H144-'1. Data'!$H$1604)/('1. Data'!$H$1603-'1. Data'!$H$1604)</f>
        <v>0.20141342756183744</v>
      </c>
      <c r="I147" s="62">
        <v>1</v>
      </c>
      <c r="J147" s="62">
        <f>('1. Data'!J144-'1. Data'!$J$1604)/('1. Data'!$J$1603-'1. Data'!$J$1604)</f>
        <v>0.75384615384615394</v>
      </c>
      <c r="K147" s="62">
        <f>('1. Data'!K144-'1. Data'!$K$1604)/('1. Data'!$K$1603-'1. Data'!$K$1604)</f>
        <v>0.28823529411764709</v>
      </c>
      <c r="L147" s="62">
        <f>('1. Data'!L144-'1. Data'!$L$1604)/('1. Data'!$L$1603-'1. Data'!$L$1604)</f>
        <v>0.86153846153846148</v>
      </c>
      <c r="M147" s="62">
        <f>('1. Data'!M144-'1. Data'!$M$1604)/('1. Data'!$M$1603-'1. Data'!$M$1604)</f>
        <v>0.6</v>
      </c>
    </row>
    <row r="148" spans="1:13" ht="13.2" x14ac:dyDescent="0.25">
      <c r="A148" s="60">
        <v>144</v>
      </c>
      <c r="B148" s="62">
        <f>('1. Data'!B145-'1. Data'!$B$1604)/('1. Data'!$B$1603-'1. Data'!$B$1604)</f>
        <v>0.15044247787610621</v>
      </c>
      <c r="C148" s="62">
        <f>('1. Data'!C145-'1. Data'!$C$1604)/('1. Data'!$C$1603-'1. Data'!$C$1604)</f>
        <v>0.19333333333333336</v>
      </c>
      <c r="D148" s="62">
        <f>('1. Data'!D145-'1. Data'!$D$1604)/('1. Data'!$D$1603-'1. Data'!$D$1604)</f>
        <v>0.08</v>
      </c>
      <c r="E148" s="62">
        <f>('1. Data'!E145-'1. Data'!$E$1604)/('1. Data'!$E$1603-'1. Data'!$E$1604)</f>
        <v>5.4794520547945202E-2</v>
      </c>
      <c r="F148" s="62">
        <f>('1. Data'!F145-'1. Data'!$F$1604)/('1. Data'!$F$1603-'1. Data'!$F$1604)</f>
        <v>0.11000000000000001</v>
      </c>
      <c r="G148" s="62">
        <f>('1. Data'!G145-'1. Data'!$G$1604)/('1. Data'!$G$1603-'1. Data'!$G$1604)</f>
        <v>2.8169014084507043E-2</v>
      </c>
      <c r="H148" s="62">
        <f>('1. Data'!H145-'1. Data'!$H$1604)/('1. Data'!$H$1603-'1. Data'!$H$1604)</f>
        <v>4.9469964664310952E-2</v>
      </c>
      <c r="I148" s="62">
        <v>1</v>
      </c>
      <c r="J148" s="62">
        <f>('1. Data'!J145-'1. Data'!$J$1604)/('1. Data'!$J$1603-'1. Data'!$J$1604)</f>
        <v>0.49230769230769211</v>
      </c>
      <c r="K148" s="62">
        <f>('1. Data'!K145-'1. Data'!$K$1604)/('1. Data'!$K$1603-'1. Data'!$K$1604)</f>
        <v>0.16470588235294117</v>
      </c>
      <c r="L148" s="62">
        <f>('1. Data'!L145-'1. Data'!$L$1604)/('1. Data'!$L$1603-'1. Data'!$L$1604)</f>
        <v>0.15384615384615385</v>
      </c>
      <c r="M148" s="62">
        <f>('1. Data'!M145-'1. Data'!$M$1604)/('1. Data'!$M$1603-'1. Data'!$M$1604)</f>
        <v>0.4</v>
      </c>
    </row>
    <row r="149" spans="1:13" ht="13.2" x14ac:dyDescent="0.25">
      <c r="A149" s="60">
        <v>145</v>
      </c>
      <c r="B149" s="62">
        <f>('1. Data'!B146-'1. Data'!$B$1604)/('1. Data'!$B$1603-'1. Data'!$B$1604)</f>
        <v>5.3097345132743404E-2</v>
      </c>
      <c r="C149" s="62">
        <f>('1. Data'!C146-'1. Data'!$C$1604)/('1. Data'!$C$1603-'1. Data'!$C$1604)</f>
        <v>0.16</v>
      </c>
      <c r="D149" s="62">
        <f>('1. Data'!D146-'1. Data'!$D$1604)/('1. Data'!$D$1603-'1. Data'!$D$1604)</f>
        <v>0</v>
      </c>
      <c r="E149" s="62">
        <f>('1. Data'!E146-'1. Data'!$E$1604)/('1. Data'!$E$1603-'1. Data'!$E$1604)</f>
        <v>6.164383561643836E-2</v>
      </c>
      <c r="F149" s="62">
        <f>('1. Data'!F146-'1. Data'!$F$1604)/('1. Data'!$F$1603-'1. Data'!$F$1604)</f>
        <v>8.3333333333333343E-2</v>
      </c>
      <c r="G149" s="62">
        <f>('1. Data'!G146-'1. Data'!$G$1604)/('1. Data'!$G$1603-'1. Data'!$G$1604)</f>
        <v>0.36619718309859156</v>
      </c>
      <c r="H149" s="62">
        <f>('1. Data'!H146-'1. Data'!$H$1604)/('1. Data'!$H$1603-'1. Data'!$H$1604)</f>
        <v>0.20141342756183744</v>
      </c>
      <c r="I149" s="62">
        <v>1</v>
      </c>
      <c r="J149" s="62">
        <f>('1. Data'!J146-'1. Data'!$J$1604)/('1. Data'!$J$1603-'1. Data'!$J$1604)</f>
        <v>0.75384615384615394</v>
      </c>
      <c r="K149" s="62">
        <f>('1. Data'!K146-'1. Data'!$K$1604)/('1. Data'!$K$1603-'1. Data'!$K$1604)</f>
        <v>0.28823529411764709</v>
      </c>
      <c r="L149" s="62">
        <f>('1. Data'!L146-'1. Data'!$L$1604)/('1. Data'!$L$1603-'1. Data'!$L$1604)</f>
        <v>0.86153846153846148</v>
      </c>
      <c r="M149" s="62">
        <f>('1. Data'!M146-'1. Data'!$M$1604)/('1. Data'!$M$1603-'1. Data'!$M$1604)</f>
        <v>0.6</v>
      </c>
    </row>
    <row r="150" spans="1:13" ht="13.2" x14ac:dyDescent="0.25">
      <c r="A150" s="60">
        <v>146</v>
      </c>
      <c r="B150" s="62">
        <f>('1. Data'!B147-'1. Data'!$B$1604)/('1. Data'!$B$1603-'1. Data'!$B$1604)</f>
        <v>0.30973451327433627</v>
      </c>
      <c r="C150" s="62">
        <f>('1. Data'!C147-'1. Data'!$C$1604)/('1. Data'!$C$1603-'1. Data'!$C$1604)</f>
        <v>0.38000000000000006</v>
      </c>
      <c r="D150" s="62">
        <f>('1. Data'!D147-'1. Data'!$D$1604)/('1. Data'!$D$1603-'1. Data'!$D$1604)</f>
        <v>0.55000000000000004</v>
      </c>
      <c r="E150" s="62">
        <f>('1. Data'!E147-'1. Data'!$E$1604)/('1. Data'!$E$1603-'1. Data'!$E$1604)</f>
        <v>6.164383561643836E-2</v>
      </c>
      <c r="F150" s="62">
        <f>('1. Data'!F147-'1. Data'!$F$1604)/('1. Data'!$F$1603-'1. Data'!$F$1604)</f>
        <v>0.19499999999999834</v>
      </c>
      <c r="G150" s="62">
        <f>('1. Data'!G147-'1. Data'!$G$1604)/('1. Data'!$G$1603-'1. Data'!$G$1604)</f>
        <v>0.43661971830985913</v>
      </c>
      <c r="H150" s="62">
        <f>('1. Data'!H147-'1. Data'!$H$1604)/('1. Data'!$H$1603-'1. Data'!$H$1604)</f>
        <v>0.47703180212014135</v>
      </c>
      <c r="I150" s="62">
        <v>1</v>
      </c>
      <c r="J150" s="62">
        <f>('1. Data'!J147-'1. Data'!$J$1604)/('1. Data'!$J$1603-'1. Data'!$J$1604)</f>
        <v>0.36153846153846142</v>
      </c>
      <c r="K150" s="62">
        <f>('1. Data'!K147-'1. Data'!$K$1604)/('1. Data'!$K$1603-'1. Data'!$K$1604)</f>
        <v>0.18823529411764706</v>
      </c>
      <c r="L150" s="62">
        <f>('1. Data'!L147-'1. Data'!$L$1604)/('1. Data'!$L$1603-'1. Data'!$L$1604)</f>
        <v>0.15384615384615385</v>
      </c>
      <c r="M150" s="62">
        <f>('1. Data'!M147-'1. Data'!$M$1604)/('1. Data'!$M$1603-'1. Data'!$M$1604)</f>
        <v>0.4</v>
      </c>
    </row>
    <row r="151" spans="1:13" ht="13.2" x14ac:dyDescent="0.25">
      <c r="A151" s="60">
        <v>147</v>
      </c>
      <c r="B151" s="62">
        <f>('1. Data'!B148-'1. Data'!$B$1604)/('1. Data'!$B$1603-'1. Data'!$B$1604)</f>
        <v>0.10619469026548674</v>
      </c>
      <c r="C151" s="62">
        <f>('1. Data'!C148-'1. Data'!$C$1604)/('1. Data'!$C$1603-'1. Data'!$C$1604)</f>
        <v>0.38666666666666671</v>
      </c>
      <c r="D151" s="62">
        <f>('1. Data'!D148-'1. Data'!$D$1604)/('1. Data'!$D$1603-'1. Data'!$D$1604)</f>
        <v>0.02</v>
      </c>
      <c r="E151" s="62">
        <f>('1. Data'!E148-'1. Data'!$E$1604)/('1. Data'!$E$1603-'1. Data'!$E$1604)</f>
        <v>6.164383561643836E-2</v>
      </c>
      <c r="F151" s="62">
        <f>('1. Data'!F148-'1. Data'!$F$1604)/('1. Data'!$F$1603-'1. Data'!$F$1604)</f>
        <v>0.14499999999999999</v>
      </c>
      <c r="G151" s="62">
        <f>('1. Data'!G148-'1. Data'!$G$1604)/('1. Data'!$G$1603-'1. Data'!$G$1604)</f>
        <v>0.28169014084507044</v>
      </c>
      <c r="H151" s="62">
        <f>('1. Data'!H148-'1. Data'!$H$1604)/('1. Data'!$H$1603-'1. Data'!$H$1604)</f>
        <v>0.31095406360424027</v>
      </c>
      <c r="I151" s="62">
        <v>1</v>
      </c>
      <c r="J151" s="62">
        <f>('1. Data'!J148-'1. Data'!$J$1604)/('1. Data'!$J$1603-'1. Data'!$J$1604)</f>
        <v>0.64615384615384608</v>
      </c>
      <c r="K151" s="62">
        <f>('1. Data'!K148-'1. Data'!$K$1604)/('1. Data'!$K$1603-'1. Data'!$K$1604)</f>
        <v>0.12941176470588237</v>
      </c>
      <c r="L151" s="62">
        <f>('1. Data'!L148-'1. Data'!$L$1604)/('1. Data'!$L$1603-'1. Data'!$L$1604)</f>
        <v>0.24615384615384611</v>
      </c>
      <c r="M151" s="62">
        <f>('1. Data'!M148-'1. Data'!$M$1604)/('1. Data'!$M$1603-'1. Data'!$M$1604)</f>
        <v>0.4</v>
      </c>
    </row>
    <row r="152" spans="1:13" ht="13.2" x14ac:dyDescent="0.25">
      <c r="A152" s="60">
        <v>148</v>
      </c>
      <c r="B152" s="62">
        <f>('1. Data'!B149-'1. Data'!$B$1604)/('1. Data'!$B$1603-'1. Data'!$B$1604)</f>
        <v>0.26548672566371678</v>
      </c>
      <c r="C152" s="62">
        <f>('1. Data'!C149-'1. Data'!$C$1604)/('1. Data'!$C$1603-'1. Data'!$C$1604)</f>
        <v>0.26</v>
      </c>
      <c r="D152" s="62">
        <f>('1. Data'!D149-'1. Data'!$D$1604)/('1. Data'!$D$1603-'1. Data'!$D$1604)</f>
        <v>0.26</v>
      </c>
      <c r="E152" s="62">
        <f>('1. Data'!E149-'1. Data'!$E$1604)/('1. Data'!$E$1603-'1. Data'!$E$1604)</f>
        <v>4.7945205479452059E-2</v>
      </c>
      <c r="F152" s="62">
        <f>('1. Data'!F149-'1. Data'!$F$1604)/('1. Data'!$F$1603-'1. Data'!$F$1604)</f>
        <v>0.39333333333333331</v>
      </c>
      <c r="G152" s="62">
        <f>('1. Data'!G149-'1. Data'!$G$1604)/('1. Data'!$G$1603-'1. Data'!$G$1604)</f>
        <v>0.12676056338028169</v>
      </c>
      <c r="H152" s="62">
        <f>('1. Data'!H149-'1. Data'!$H$1604)/('1. Data'!$H$1603-'1. Data'!$H$1604)</f>
        <v>0.28975265017667845</v>
      </c>
      <c r="I152" s="62">
        <v>1</v>
      </c>
      <c r="J152" s="62">
        <f>('1. Data'!J149-'1. Data'!$J$1604)/('1. Data'!$J$1603-'1. Data'!$J$1604)</f>
        <v>0.31538461538461521</v>
      </c>
      <c r="K152" s="62">
        <f>('1. Data'!K149-'1. Data'!$K$1604)/('1. Data'!$K$1603-'1. Data'!$K$1604)</f>
        <v>0.29411764705882354</v>
      </c>
      <c r="L152" s="62">
        <f>('1. Data'!L149-'1. Data'!$L$1604)/('1. Data'!$L$1603-'1. Data'!$L$1604)</f>
        <v>0.13846153846153852</v>
      </c>
      <c r="M152" s="62">
        <f>('1. Data'!M149-'1. Data'!$M$1604)/('1. Data'!$M$1603-'1. Data'!$M$1604)</f>
        <v>0.4</v>
      </c>
    </row>
    <row r="153" spans="1:13" ht="13.2" x14ac:dyDescent="0.25">
      <c r="A153" s="60">
        <v>149</v>
      </c>
      <c r="B153" s="62">
        <f>('1. Data'!B150-'1. Data'!$B$1604)/('1. Data'!$B$1603-'1. Data'!$B$1604)</f>
        <v>0.2035398230088496</v>
      </c>
      <c r="C153" s="62">
        <f>('1. Data'!C150-'1. Data'!$C$1604)/('1. Data'!$C$1603-'1. Data'!$C$1604)</f>
        <v>0.26</v>
      </c>
      <c r="D153" s="62">
        <f>('1. Data'!D150-'1. Data'!$D$1604)/('1. Data'!$D$1603-'1. Data'!$D$1604)</f>
        <v>0.1</v>
      </c>
      <c r="E153" s="62">
        <f>('1. Data'!E150-'1. Data'!$E$1604)/('1. Data'!$E$1603-'1. Data'!$E$1604)</f>
        <v>9.5890410958904104E-2</v>
      </c>
      <c r="F153" s="62">
        <f>('1. Data'!F150-'1. Data'!$F$1604)/('1. Data'!$F$1603-'1. Data'!$F$1604)</f>
        <v>0.12333333333333334</v>
      </c>
      <c r="G153" s="62">
        <f>('1. Data'!G150-'1. Data'!$G$1604)/('1. Data'!$G$1603-'1. Data'!$G$1604)</f>
        <v>0.15492957746478872</v>
      </c>
      <c r="H153" s="62">
        <f>('1. Data'!H150-'1. Data'!$H$1604)/('1. Data'!$H$1603-'1. Data'!$H$1604)</f>
        <v>8.4805653710247356E-2</v>
      </c>
      <c r="I153" s="62">
        <v>1</v>
      </c>
      <c r="J153" s="62">
        <f>('1. Data'!J150-'1. Data'!$J$1604)/('1. Data'!$J$1603-'1. Data'!$J$1604)</f>
        <v>0.55384615384615377</v>
      </c>
      <c r="K153" s="62">
        <f>('1. Data'!K150-'1. Data'!$K$1604)/('1. Data'!$K$1603-'1. Data'!$K$1604)</f>
        <v>0.16470588235294117</v>
      </c>
      <c r="L153" s="62">
        <f>('1. Data'!L150-'1. Data'!$L$1604)/('1. Data'!$L$1603-'1. Data'!$L$1604)</f>
        <v>0.27692307692307677</v>
      </c>
      <c r="M153" s="62">
        <f>('1. Data'!M150-'1. Data'!$M$1604)/('1. Data'!$M$1603-'1. Data'!$M$1604)</f>
        <v>0.6</v>
      </c>
    </row>
    <row r="154" spans="1:13" ht="13.2" x14ac:dyDescent="0.25">
      <c r="A154" s="60">
        <v>150</v>
      </c>
      <c r="B154" s="62">
        <f>('1. Data'!B151-'1. Data'!$B$1604)/('1. Data'!$B$1603-'1. Data'!$B$1604)</f>
        <v>0.31858407079646012</v>
      </c>
      <c r="C154" s="62">
        <f>('1. Data'!C151-'1. Data'!$C$1604)/('1. Data'!$C$1603-'1. Data'!$C$1604)</f>
        <v>0.20000000000000004</v>
      </c>
      <c r="D154" s="62">
        <f>('1. Data'!D151-'1. Data'!$D$1604)/('1. Data'!$D$1603-'1. Data'!$D$1604)</f>
        <v>0.44</v>
      </c>
      <c r="E154" s="62">
        <f>('1. Data'!E151-'1. Data'!$E$1604)/('1. Data'!$E$1603-'1. Data'!$E$1604)</f>
        <v>0.13013698630136986</v>
      </c>
      <c r="F154" s="62">
        <f>('1. Data'!F151-'1. Data'!$F$1604)/('1. Data'!$F$1603-'1. Data'!$F$1604)</f>
        <v>0.14833333333333334</v>
      </c>
      <c r="G154" s="62">
        <f>('1. Data'!G151-'1. Data'!$G$1604)/('1. Data'!$G$1603-'1. Data'!$G$1604)</f>
        <v>0.14084507042253522</v>
      </c>
      <c r="H154" s="62">
        <f>('1. Data'!H151-'1. Data'!$H$1604)/('1. Data'!$H$1603-'1. Data'!$H$1604)</f>
        <v>0.13074204946996468</v>
      </c>
      <c r="I154" s="62">
        <v>1</v>
      </c>
      <c r="J154" s="62">
        <f>('1. Data'!J151-'1. Data'!$J$1604)/('1. Data'!$J$1603-'1. Data'!$J$1604)</f>
        <v>0.6384615384615383</v>
      </c>
      <c r="K154" s="62">
        <f>('1. Data'!K151-'1. Data'!$K$1604)/('1. Data'!$K$1603-'1. Data'!$K$1604)</f>
        <v>0.18235294117647058</v>
      </c>
      <c r="L154" s="62">
        <f>('1. Data'!L151-'1. Data'!$L$1604)/('1. Data'!$L$1603-'1. Data'!$L$1604)</f>
        <v>0.32307692307692304</v>
      </c>
      <c r="M154" s="62">
        <f>('1. Data'!M151-'1. Data'!$M$1604)/('1. Data'!$M$1603-'1. Data'!$M$1604)</f>
        <v>0.6</v>
      </c>
    </row>
    <row r="155" spans="1:13" ht="13.2" x14ac:dyDescent="0.25">
      <c r="A155" s="60">
        <v>151</v>
      </c>
      <c r="B155" s="62">
        <f>('1. Data'!B152-'1. Data'!$B$1604)/('1. Data'!$B$1603-'1. Data'!$B$1604)</f>
        <v>0.23893805309734514</v>
      </c>
      <c r="C155" s="62">
        <f>('1. Data'!C152-'1. Data'!$C$1604)/('1. Data'!$C$1603-'1. Data'!$C$1604)</f>
        <v>0.15333333333333335</v>
      </c>
      <c r="D155" s="62">
        <f>('1. Data'!D152-'1. Data'!$D$1604)/('1. Data'!$D$1603-'1. Data'!$D$1604)</f>
        <v>0.47</v>
      </c>
      <c r="E155" s="62">
        <f>('1. Data'!E152-'1. Data'!$E$1604)/('1. Data'!$E$1603-'1. Data'!$E$1604)</f>
        <v>8.2191780821917818E-2</v>
      </c>
      <c r="F155" s="62">
        <f>('1. Data'!F152-'1. Data'!$F$1604)/('1. Data'!$F$1603-'1. Data'!$F$1604)</f>
        <v>0.12833333333333333</v>
      </c>
      <c r="G155" s="62">
        <f>('1. Data'!G152-'1. Data'!$G$1604)/('1. Data'!$G$1603-'1. Data'!$G$1604)</f>
        <v>5.6338028169014086E-2</v>
      </c>
      <c r="H155" s="62">
        <f>('1. Data'!H152-'1. Data'!$H$1604)/('1. Data'!$H$1603-'1. Data'!$H$1604)</f>
        <v>1.7667844522968199E-2</v>
      </c>
      <c r="I155" s="62">
        <v>1</v>
      </c>
      <c r="J155" s="62">
        <f>('1. Data'!J152-'1. Data'!$J$1604)/('1. Data'!$J$1603-'1. Data'!$J$1604)</f>
        <v>0.48461538461538461</v>
      </c>
      <c r="K155" s="62">
        <f>('1. Data'!K152-'1. Data'!$K$1604)/('1. Data'!$K$1603-'1. Data'!$K$1604)</f>
        <v>0.13529411764705884</v>
      </c>
      <c r="L155" s="62">
        <f>('1. Data'!L152-'1. Data'!$L$1604)/('1. Data'!$L$1603-'1. Data'!$L$1604)</f>
        <v>0.29230769230769238</v>
      </c>
      <c r="M155" s="62">
        <f>('1. Data'!M152-'1. Data'!$M$1604)/('1. Data'!$M$1603-'1. Data'!$M$1604)</f>
        <v>0.6</v>
      </c>
    </row>
    <row r="156" spans="1:13" ht="13.2" x14ac:dyDescent="0.25">
      <c r="A156" s="60">
        <v>152</v>
      </c>
      <c r="B156" s="62">
        <f>('1. Data'!B153-'1. Data'!$B$1604)/('1. Data'!$B$1603-'1. Data'!$B$1604)</f>
        <v>0.40707964601769908</v>
      </c>
      <c r="C156" s="62">
        <f>('1. Data'!C153-'1. Data'!$C$1604)/('1. Data'!$C$1603-'1. Data'!$C$1604)</f>
        <v>0.28000000000000003</v>
      </c>
      <c r="D156" s="62">
        <f>('1. Data'!D153-'1. Data'!$D$1604)/('1. Data'!$D$1603-'1. Data'!$D$1604)</f>
        <v>1</v>
      </c>
      <c r="E156" s="62">
        <f>('1. Data'!E153-'1. Data'!$E$1604)/('1. Data'!$E$1603-'1. Data'!$E$1604)</f>
        <v>0.17123287671232876</v>
      </c>
      <c r="F156" s="62">
        <f>('1. Data'!F153-'1. Data'!$F$1604)/('1. Data'!$F$1603-'1. Data'!$F$1604)</f>
        <v>1.0166666666666666</v>
      </c>
      <c r="G156" s="62">
        <f>('1. Data'!G153-'1. Data'!$G$1604)/('1. Data'!$G$1603-'1. Data'!$G$1604)</f>
        <v>0.43661971830985913</v>
      </c>
      <c r="H156" s="62">
        <f>('1. Data'!H153-'1. Data'!$H$1604)/('1. Data'!$H$1603-'1. Data'!$H$1604)</f>
        <v>0.22261484098939929</v>
      </c>
      <c r="I156" s="62">
        <v>1</v>
      </c>
      <c r="J156" s="62">
        <f>('1. Data'!J153-'1. Data'!$J$1604)/('1. Data'!$J$1603-'1. Data'!$J$1604)</f>
        <v>3.0769230769230802E-2</v>
      </c>
      <c r="K156" s="62">
        <f>('1. Data'!K153-'1. Data'!$K$1604)/('1. Data'!$K$1603-'1. Data'!$K$1604)</f>
        <v>1</v>
      </c>
      <c r="L156" s="62">
        <f>('1. Data'!L153-'1. Data'!$L$1604)/('1. Data'!$L$1603-'1. Data'!$L$1604)</f>
        <v>0.15384615384615385</v>
      </c>
      <c r="M156" s="62">
        <f>('1. Data'!M153-'1. Data'!$M$1604)/('1. Data'!$M$1603-'1. Data'!$M$1604)</f>
        <v>0.2</v>
      </c>
    </row>
    <row r="157" spans="1:13" ht="13.2" x14ac:dyDescent="0.25">
      <c r="A157" s="60">
        <v>153</v>
      </c>
      <c r="B157" s="62">
        <f>('1. Data'!B154-'1. Data'!$B$1604)/('1. Data'!$B$1603-'1. Data'!$B$1604)</f>
        <v>0.25663716814159293</v>
      </c>
      <c r="C157" s="62">
        <f>('1. Data'!C154-'1. Data'!$C$1604)/('1. Data'!$C$1603-'1. Data'!$C$1604)</f>
        <v>0.33333333333333331</v>
      </c>
      <c r="D157" s="62">
        <f>('1. Data'!D154-'1. Data'!$D$1604)/('1. Data'!$D$1603-'1. Data'!$D$1604)</f>
        <v>0.03</v>
      </c>
      <c r="E157" s="62">
        <f>('1. Data'!E154-'1. Data'!$E$1604)/('1. Data'!$E$1603-'1. Data'!$E$1604)</f>
        <v>6.164383561643836E-2</v>
      </c>
      <c r="F157" s="62">
        <f>('1. Data'!F154-'1. Data'!$F$1604)/('1. Data'!$F$1603-'1. Data'!$F$1604)</f>
        <v>0.15833333333333335</v>
      </c>
      <c r="G157" s="62">
        <f>('1. Data'!G154-'1. Data'!$G$1604)/('1. Data'!$G$1603-'1. Data'!$G$1604)</f>
        <v>0.3380281690140845</v>
      </c>
      <c r="H157" s="62">
        <f>('1. Data'!H154-'1. Data'!$H$1604)/('1. Data'!$H$1603-'1. Data'!$H$1604)</f>
        <v>0.32862190812720848</v>
      </c>
      <c r="I157" s="62">
        <v>1</v>
      </c>
      <c r="J157" s="62">
        <f>('1. Data'!J154-'1. Data'!$J$1604)/('1. Data'!$J$1603-'1. Data'!$J$1604)</f>
        <v>0.5</v>
      </c>
      <c r="K157" s="62">
        <f>('1. Data'!K154-'1. Data'!$K$1604)/('1. Data'!$K$1603-'1. Data'!$K$1604)</f>
        <v>0.14117647058823532</v>
      </c>
      <c r="L157" s="62">
        <f>('1. Data'!L154-'1. Data'!$L$1604)/('1. Data'!$L$1603-'1. Data'!$L$1604)</f>
        <v>0.26153846153846144</v>
      </c>
      <c r="M157" s="62">
        <f>('1. Data'!M154-'1. Data'!$M$1604)/('1. Data'!$M$1603-'1. Data'!$M$1604)</f>
        <v>0.4</v>
      </c>
    </row>
    <row r="158" spans="1:13" ht="13.2" x14ac:dyDescent="0.25">
      <c r="A158" s="60">
        <v>154</v>
      </c>
      <c r="B158" s="62">
        <f>('1. Data'!B155-'1. Data'!$B$1604)/('1. Data'!$B$1603-'1. Data'!$B$1604)</f>
        <v>0.25663716814159293</v>
      </c>
      <c r="C158" s="62">
        <f>('1. Data'!C155-'1. Data'!$C$1604)/('1. Data'!$C$1603-'1. Data'!$C$1604)</f>
        <v>0.33333333333333331</v>
      </c>
      <c r="D158" s="62">
        <f>('1. Data'!D155-'1. Data'!$D$1604)/('1. Data'!$D$1603-'1. Data'!$D$1604)</f>
        <v>0.03</v>
      </c>
      <c r="E158" s="62">
        <f>('1. Data'!E155-'1. Data'!$E$1604)/('1. Data'!$E$1603-'1. Data'!$E$1604)</f>
        <v>6.164383561643836E-2</v>
      </c>
      <c r="F158" s="62">
        <f>('1. Data'!F155-'1. Data'!$F$1604)/('1. Data'!$F$1603-'1. Data'!$F$1604)</f>
        <v>0.15833333333333335</v>
      </c>
      <c r="G158" s="62">
        <f>('1. Data'!G155-'1. Data'!$G$1604)/('1. Data'!$G$1603-'1. Data'!$G$1604)</f>
        <v>0.3380281690140845</v>
      </c>
      <c r="H158" s="62">
        <f>('1. Data'!H155-'1. Data'!$H$1604)/('1. Data'!$H$1603-'1. Data'!$H$1604)</f>
        <v>0.32862190812720848</v>
      </c>
      <c r="I158" s="62">
        <v>1</v>
      </c>
      <c r="J158" s="62">
        <f>('1. Data'!J155-'1. Data'!$J$1604)/('1. Data'!$J$1603-'1. Data'!$J$1604)</f>
        <v>0.5</v>
      </c>
      <c r="K158" s="62">
        <f>('1. Data'!K155-'1. Data'!$K$1604)/('1. Data'!$K$1603-'1. Data'!$K$1604)</f>
        <v>0.14117647058823532</v>
      </c>
      <c r="L158" s="62">
        <f>('1. Data'!L155-'1. Data'!$L$1604)/('1. Data'!$L$1603-'1. Data'!$L$1604)</f>
        <v>0.26153846153846144</v>
      </c>
      <c r="M158" s="62">
        <f>('1. Data'!M155-'1. Data'!$M$1604)/('1. Data'!$M$1603-'1. Data'!$M$1604)</f>
        <v>0.4</v>
      </c>
    </row>
    <row r="159" spans="1:13" ht="13.2" x14ac:dyDescent="0.25">
      <c r="A159" s="60">
        <v>155</v>
      </c>
      <c r="B159" s="62">
        <f>('1. Data'!B156-'1. Data'!$B$1604)/('1. Data'!$B$1603-'1. Data'!$B$1604)</f>
        <v>0.22123893805309733</v>
      </c>
      <c r="C159" s="62">
        <f>('1. Data'!C156-'1. Data'!$C$1604)/('1. Data'!$C$1603-'1. Data'!$C$1604)</f>
        <v>0.21999999999999997</v>
      </c>
      <c r="D159" s="62">
        <f>('1. Data'!D156-'1. Data'!$D$1604)/('1. Data'!$D$1603-'1. Data'!$D$1604)</f>
        <v>0.42</v>
      </c>
      <c r="E159" s="62">
        <f>('1. Data'!E156-'1. Data'!$E$1604)/('1. Data'!$E$1603-'1. Data'!$E$1604)</f>
        <v>0.31506849315068491</v>
      </c>
      <c r="F159" s="62">
        <f>('1. Data'!F156-'1. Data'!$F$1604)/('1. Data'!$F$1603-'1. Data'!$F$1604)</f>
        <v>0.11666666666666668</v>
      </c>
      <c r="G159" s="62">
        <f>('1. Data'!G156-'1. Data'!$G$1604)/('1. Data'!$G$1603-'1. Data'!$G$1604)</f>
        <v>0.39436619718309857</v>
      </c>
      <c r="H159" s="62">
        <f>('1. Data'!H156-'1. Data'!$H$1604)/('1. Data'!$H$1603-'1. Data'!$H$1604)</f>
        <v>0.43462897526501765</v>
      </c>
      <c r="I159" s="62">
        <v>1</v>
      </c>
      <c r="J159" s="62">
        <f>('1. Data'!J156-'1. Data'!$J$1604)/('1. Data'!$J$1603-'1. Data'!$J$1604)</f>
        <v>0.55384615384615377</v>
      </c>
      <c r="K159" s="62">
        <f>('1. Data'!K156-'1. Data'!$K$1604)/('1. Data'!$K$1603-'1. Data'!$K$1604)</f>
        <v>0.24705882352941178</v>
      </c>
      <c r="L159" s="62">
        <f>('1. Data'!L156-'1. Data'!$L$1604)/('1. Data'!$L$1603-'1. Data'!$L$1604)</f>
        <v>0.32307692307692304</v>
      </c>
      <c r="M159" s="62">
        <f>('1. Data'!M156-'1. Data'!$M$1604)/('1. Data'!$M$1603-'1. Data'!$M$1604)</f>
        <v>0.4</v>
      </c>
    </row>
    <row r="160" spans="1:13" ht="13.2" x14ac:dyDescent="0.25">
      <c r="A160" s="60">
        <v>156</v>
      </c>
      <c r="B160" s="62">
        <f>('1. Data'!B157-'1. Data'!$B$1604)/('1. Data'!$B$1603-'1. Data'!$B$1604)</f>
        <v>0.22123893805309733</v>
      </c>
      <c r="C160" s="62">
        <f>('1. Data'!C157-'1. Data'!$C$1604)/('1. Data'!$C$1603-'1. Data'!$C$1604)</f>
        <v>0.21999999999999997</v>
      </c>
      <c r="D160" s="62">
        <f>('1. Data'!D157-'1. Data'!$D$1604)/('1. Data'!$D$1603-'1. Data'!$D$1604)</f>
        <v>0.42</v>
      </c>
      <c r="E160" s="62">
        <f>('1. Data'!E157-'1. Data'!$E$1604)/('1. Data'!$E$1603-'1. Data'!$E$1604)</f>
        <v>0.31506849315068491</v>
      </c>
      <c r="F160" s="62">
        <f>('1. Data'!F157-'1. Data'!$F$1604)/('1. Data'!$F$1603-'1. Data'!$F$1604)</f>
        <v>0.11833333333333333</v>
      </c>
      <c r="G160" s="62">
        <f>('1. Data'!G157-'1. Data'!$G$1604)/('1. Data'!$G$1603-'1. Data'!$G$1604)</f>
        <v>0.38028169014084506</v>
      </c>
      <c r="H160" s="62">
        <f>('1. Data'!H157-'1. Data'!$H$1604)/('1. Data'!$H$1603-'1. Data'!$H$1604)</f>
        <v>0.43109540636042404</v>
      </c>
      <c r="I160" s="62">
        <v>1</v>
      </c>
      <c r="J160" s="62">
        <f>('1. Data'!J157-'1. Data'!$J$1604)/('1. Data'!$J$1603-'1. Data'!$J$1604)</f>
        <v>0.55384615384615377</v>
      </c>
      <c r="K160" s="62">
        <f>('1. Data'!K157-'1. Data'!$K$1604)/('1. Data'!$K$1603-'1. Data'!$K$1604)</f>
        <v>0.2411764705882353</v>
      </c>
      <c r="L160" s="62">
        <f>('1. Data'!L157-'1. Data'!$L$1604)/('1. Data'!$L$1603-'1. Data'!$L$1604)</f>
        <v>0.32307692307692304</v>
      </c>
      <c r="M160" s="62">
        <f>('1. Data'!M157-'1. Data'!$M$1604)/('1. Data'!$M$1603-'1. Data'!$M$1604)</f>
        <v>0.4</v>
      </c>
    </row>
    <row r="161" spans="1:13" ht="13.2" x14ac:dyDescent="0.25">
      <c r="A161" s="60">
        <v>157</v>
      </c>
      <c r="B161" s="62">
        <f>('1. Data'!B158-'1. Data'!$B$1604)/('1. Data'!$B$1603-'1. Data'!$B$1604)</f>
        <v>0.22123893805309733</v>
      </c>
      <c r="C161" s="62">
        <f>('1. Data'!C158-'1. Data'!$C$1604)/('1. Data'!$C$1603-'1. Data'!$C$1604)</f>
        <v>0.21999999999999997</v>
      </c>
      <c r="D161" s="62">
        <f>('1. Data'!D158-'1. Data'!$D$1604)/('1. Data'!$D$1603-'1. Data'!$D$1604)</f>
        <v>0.42</v>
      </c>
      <c r="E161" s="62">
        <f>('1. Data'!E158-'1. Data'!$E$1604)/('1. Data'!$E$1603-'1. Data'!$E$1604)</f>
        <v>0.31506849315068491</v>
      </c>
      <c r="F161" s="62">
        <f>('1. Data'!F158-'1. Data'!$F$1604)/('1. Data'!$F$1603-'1. Data'!$F$1604)</f>
        <v>0.11666666666666668</v>
      </c>
      <c r="G161" s="62">
        <f>('1. Data'!G158-'1. Data'!$G$1604)/('1. Data'!$G$1603-'1. Data'!$G$1604)</f>
        <v>0.39436619718309857</v>
      </c>
      <c r="H161" s="62">
        <f>('1. Data'!H158-'1. Data'!$H$1604)/('1. Data'!$H$1603-'1. Data'!$H$1604)</f>
        <v>0.43462897526501765</v>
      </c>
      <c r="I161" s="62">
        <v>1</v>
      </c>
      <c r="J161" s="62">
        <f>('1. Data'!J158-'1. Data'!$J$1604)/('1. Data'!$J$1603-'1. Data'!$J$1604)</f>
        <v>0.55384615384615377</v>
      </c>
      <c r="K161" s="62">
        <f>('1. Data'!K158-'1. Data'!$K$1604)/('1. Data'!$K$1603-'1. Data'!$K$1604)</f>
        <v>0.24705882352941178</v>
      </c>
      <c r="L161" s="62">
        <f>('1. Data'!L158-'1. Data'!$L$1604)/('1. Data'!$L$1603-'1. Data'!$L$1604)</f>
        <v>0.32307692307692304</v>
      </c>
      <c r="M161" s="62">
        <f>('1. Data'!M158-'1. Data'!$M$1604)/('1. Data'!$M$1603-'1. Data'!$M$1604)</f>
        <v>0.4</v>
      </c>
    </row>
    <row r="162" spans="1:13" ht="13.2" x14ac:dyDescent="0.25">
      <c r="A162" s="60">
        <v>158</v>
      </c>
      <c r="B162" s="62">
        <f>('1. Data'!B159-'1. Data'!$B$1604)/('1. Data'!$B$1603-'1. Data'!$B$1604)</f>
        <v>0.22123893805309733</v>
      </c>
      <c r="C162" s="62">
        <f>('1. Data'!C159-'1. Data'!$C$1604)/('1. Data'!$C$1603-'1. Data'!$C$1604)</f>
        <v>0.21999999999999997</v>
      </c>
      <c r="D162" s="62">
        <f>('1. Data'!D159-'1. Data'!$D$1604)/('1. Data'!$D$1603-'1. Data'!$D$1604)</f>
        <v>0.42</v>
      </c>
      <c r="E162" s="62">
        <f>('1. Data'!E159-'1. Data'!$E$1604)/('1. Data'!$E$1603-'1. Data'!$E$1604)</f>
        <v>0.31506849315068491</v>
      </c>
      <c r="F162" s="62">
        <f>('1. Data'!F159-'1. Data'!$F$1604)/('1. Data'!$F$1603-'1. Data'!$F$1604)</f>
        <v>0.11833333333333333</v>
      </c>
      <c r="G162" s="62">
        <f>('1. Data'!G159-'1. Data'!$G$1604)/('1. Data'!$G$1603-'1. Data'!$G$1604)</f>
        <v>0.38028169014084506</v>
      </c>
      <c r="H162" s="62">
        <f>('1. Data'!H159-'1. Data'!$H$1604)/('1. Data'!$H$1603-'1. Data'!$H$1604)</f>
        <v>0.43109540636042404</v>
      </c>
      <c r="I162" s="62">
        <v>1</v>
      </c>
      <c r="J162" s="62">
        <f>('1. Data'!J159-'1. Data'!$J$1604)/('1. Data'!$J$1603-'1. Data'!$J$1604)</f>
        <v>0.55384615384615377</v>
      </c>
      <c r="K162" s="62">
        <f>('1. Data'!K159-'1. Data'!$K$1604)/('1. Data'!$K$1603-'1. Data'!$K$1604)</f>
        <v>0.2411764705882353</v>
      </c>
      <c r="L162" s="62">
        <f>('1. Data'!L159-'1. Data'!$L$1604)/('1. Data'!$L$1603-'1. Data'!$L$1604)</f>
        <v>0.32307692307692304</v>
      </c>
      <c r="M162" s="62">
        <f>('1. Data'!M159-'1. Data'!$M$1604)/('1. Data'!$M$1603-'1. Data'!$M$1604)</f>
        <v>0.4</v>
      </c>
    </row>
    <row r="163" spans="1:13" ht="13.2" x14ac:dyDescent="0.25">
      <c r="A163" s="60">
        <v>159</v>
      </c>
      <c r="B163" s="62">
        <f>('1. Data'!B160-'1. Data'!$B$1604)/('1. Data'!$B$1603-'1. Data'!$B$1604)</f>
        <v>0.22123893805309733</v>
      </c>
      <c r="C163" s="62">
        <f>('1. Data'!C160-'1. Data'!$C$1604)/('1. Data'!$C$1603-'1. Data'!$C$1604)</f>
        <v>0.38666666666666671</v>
      </c>
      <c r="D163" s="62">
        <f>('1. Data'!D160-'1. Data'!$D$1604)/('1. Data'!$D$1603-'1. Data'!$D$1604)</f>
        <v>0</v>
      </c>
      <c r="E163" s="62">
        <f>('1. Data'!E160-'1. Data'!$E$1604)/('1. Data'!$E$1603-'1. Data'!$E$1604)</f>
        <v>8.9041095890410982E-2</v>
      </c>
      <c r="F163" s="62">
        <f>('1. Data'!F160-'1. Data'!$F$1604)/('1. Data'!$F$1603-'1. Data'!$F$1604)</f>
        <v>0.12166666666666666</v>
      </c>
      <c r="G163" s="62">
        <f>('1. Data'!G160-'1. Data'!$G$1604)/('1. Data'!$G$1603-'1. Data'!$G$1604)</f>
        <v>0.15492957746478872</v>
      </c>
      <c r="H163" s="62">
        <f>('1. Data'!H160-'1. Data'!$H$1604)/('1. Data'!$H$1603-'1. Data'!$H$1604)</f>
        <v>5.6537102473498232E-2</v>
      </c>
      <c r="I163" s="62">
        <v>1</v>
      </c>
      <c r="J163" s="62">
        <f>('1. Data'!J160-'1. Data'!$J$1604)/('1. Data'!$J$1603-'1. Data'!$J$1604)</f>
        <v>0.6</v>
      </c>
      <c r="K163" s="62">
        <f>('1. Data'!K160-'1. Data'!$K$1604)/('1. Data'!$K$1603-'1. Data'!$K$1604)</f>
        <v>0.11764705882352942</v>
      </c>
      <c r="L163" s="62">
        <f>('1. Data'!L160-'1. Data'!$L$1604)/('1. Data'!$L$1603-'1. Data'!$L$1604)</f>
        <v>0.13846153846153852</v>
      </c>
      <c r="M163" s="62">
        <f>('1. Data'!M160-'1. Data'!$M$1604)/('1. Data'!$M$1603-'1. Data'!$M$1604)</f>
        <v>0.4</v>
      </c>
    </row>
    <row r="164" spans="1:13" ht="13.2" x14ac:dyDescent="0.25">
      <c r="A164" s="60">
        <v>160</v>
      </c>
      <c r="B164" s="62">
        <f>('1. Data'!B161-'1. Data'!$B$1604)/('1. Data'!$B$1603-'1. Data'!$B$1604)</f>
        <v>0.19469026548672566</v>
      </c>
      <c r="C164" s="62">
        <f>('1. Data'!C161-'1. Data'!$C$1604)/('1. Data'!$C$1603-'1. Data'!$C$1604)</f>
        <v>0.33333333333333331</v>
      </c>
      <c r="D164" s="62">
        <f>('1. Data'!D161-'1. Data'!$D$1604)/('1. Data'!$D$1603-'1. Data'!$D$1604)</f>
        <v>0.18</v>
      </c>
      <c r="E164" s="62">
        <f>('1. Data'!E161-'1. Data'!$E$1604)/('1. Data'!$E$1603-'1. Data'!$E$1604)</f>
        <v>6.8493150684931503E-2</v>
      </c>
      <c r="F164" s="62">
        <f>('1. Data'!F161-'1. Data'!$F$1604)/('1. Data'!$F$1603-'1. Data'!$F$1604)</f>
        <v>0.13166666666666668</v>
      </c>
      <c r="G164" s="62">
        <f>('1. Data'!G161-'1. Data'!$G$1604)/('1. Data'!$G$1603-'1. Data'!$G$1604)</f>
        <v>0.23943661971830985</v>
      </c>
      <c r="H164" s="62">
        <f>('1. Data'!H161-'1. Data'!$H$1604)/('1. Data'!$H$1603-'1. Data'!$H$1604)</f>
        <v>0.28268551236749118</v>
      </c>
      <c r="I164" s="62">
        <v>1</v>
      </c>
      <c r="J164" s="62">
        <f>('1. Data'!J161-'1. Data'!$J$1604)/('1. Data'!$J$1603-'1. Data'!$J$1604)</f>
        <v>0.68461538461538451</v>
      </c>
      <c r="K164" s="62">
        <f>('1. Data'!K161-'1. Data'!$K$1604)/('1. Data'!$K$1603-'1. Data'!$K$1604)</f>
        <v>0.1588235294117647</v>
      </c>
      <c r="L164" s="62">
        <f>('1. Data'!L161-'1. Data'!$L$1604)/('1. Data'!$L$1603-'1. Data'!$L$1604)</f>
        <v>0.13846153846153852</v>
      </c>
      <c r="M164" s="62">
        <f>('1. Data'!M161-'1. Data'!$M$1604)/('1. Data'!$M$1603-'1. Data'!$M$1604)</f>
        <v>0.6</v>
      </c>
    </row>
    <row r="165" spans="1:13" ht="13.2" x14ac:dyDescent="0.25">
      <c r="A165" s="60">
        <v>161</v>
      </c>
      <c r="B165" s="62">
        <f>('1. Data'!B162-'1. Data'!$B$1604)/('1. Data'!$B$1603-'1. Data'!$B$1604)</f>
        <v>0.26548672566371678</v>
      </c>
      <c r="C165" s="62">
        <f>('1. Data'!C162-'1. Data'!$C$1604)/('1. Data'!$C$1603-'1. Data'!$C$1604)</f>
        <v>0.56666666666666665</v>
      </c>
      <c r="D165" s="62">
        <f>('1. Data'!D162-'1. Data'!$D$1604)/('1. Data'!$D$1603-'1. Data'!$D$1604)</f>
        <v>0.03</v>
      </c>
      <c r="E165" s="62">
        <f>('1. Data'!E162-'1. Data'!$E$1604)/('1. Data'!$E$1603-'1. Data'!$E$1604)</f>
        <v>7.5342465753424667E-2</v>
      </c>
      <c r="F165" s="62">
        <f>('1. Data'!F162-'1. Data'!$F$1604)/('1. Data'!$F$1603-'1. Data'!$F$1604)</f>
        <v>0.15</v>
      </c>
      <c r="G165" s="62">
        <f>('1. Data'!G162-'1. Data'!$G$1604)/('1. Data'!$G$1603-'1. Data'!$G$1604)</f>
        <v>8.4507042253521125E-2</v>
      </c>
      <c r="H165" s="62">
        <f>('1. Data'!H162-'1. Data'!$H$1604)/('1. Data'!$H$1603-'1. Data'!$H$1604)</f>
        <v>4.9469964664310952E-2</v>
      </c>
      <c r="I165" s="62">
        <v>1</v>
      </c>
      <c r="J165" s="62">
        <f>('1. Data'!J162-'1. Data'!$J$1604)/('1. Data'!$J$1603-'1. Data'!$J$1604)</f>
        <v>0.38461538461538469</v>
      </c>
      <c r="K165" s="62">
        <f>('1. Data'!K162-'1. Data'!$K$1604)/('1. Data'!$K$1603-'1. Data'!$K$1604)</f>
        <v>0.15294117647058827</v>
      </c>
      <c r="L165" s="62">
        <f>('1. Data'!L162-'1. Data'!$L$1604)/('1. Data'!$L$1603-'1. Data'!$L$1604)</f>
        <v>0.18461538461538451</v>
      </c>
      <c r="M165" s="62">
        <f>('1. Data'!M162-'1. Data'!$M$1604)/('1. Data'!$M$1603-'1. Data'!$M$1604)</f>
        <v>0.4</v>
      </c>
    </row>
    <row r="166" spans="1:13" ht="13.2" x14ac:dyDescent="0.25">
      <c r="A166" s="60">
        <v>162</v>
      </c>
      <c r="B166" s="62">
        <f>('1. Data'!B163-'1. Data'!$B$1604)/('1. Data'!$B$1603-'1. Data'!$B$1604)</f>
        <v>0.26548672566371678</v>
      </c>
      <c r="C166" s="62">
        <f>('1. Data'!C163-'1. Data'!$C$1604)/('1. Data'!$C$1603-'1. Data'!$C$1604)</f>
        <v>0.38666666666666671</v>
      </c>
      <c r="D166" s="62">
        <f>('1. Data'!D163-'1. Data'!$D$1604)/('1. Data'!$D$1603-'1. Data'!$D$1604)</f>
        <v>0.02</v>
      </c>
      <c r="E166" s="62">
        <f>('1. Data'!E163-'1. Data'!$E$1604)/('1. Data'!$E$1603-'1. Data'!$E$1604)</f>
        <v>2.7397260273972605E-2</v>
      </c>
      <c r="F166" s="62">
        <f>('1. Data'!F163-'1. Data'!$F$1604)/('1. Data'!$F$1603-'1. Data'!$F$1604)</f>
        <v>0.12</v>
      </c>
      <c r="G166" s="62">
        <f>('1. Data'!G163-'1. Data'!$G$1604)/('1. Data'!$G$1603-'1. Data'!$G$1604)</f>
        <v>0.11267605633802817</v>
      </c>
      <c r="H166" s="62">
        <f>('1. Data'!H163-'1. Data'!$H$1604)/('1. Data'!$H$1603-'1. Data'!$H$1604)</f>
        <v>4.9469964664310952E-2</v>
      </c>
      <c r="I166" s="62">
        <v>1</v>
      </c>
      <c r="J166" s="62">
        <f>('1. Data'!J163-'1. Data'!$J$1604)/('1. Data'!$J$1603-'1. Data'!$J$1604)</f>
        <v>0.36153846153846142</v>
      </c>
      <c r="K166" s="62">
        <f>('1. Data'!K163-'1. Data'!$K$1604)/('1. Data'!$K$1603-'1. Data'!$K$1604)</f>
        <v>0.45882352941176474</v>
      </c>
      <c r="L166" s="62">
        <f>('1. Data'!L163-'1. Data'!$L$1604)/('1. Data'!$L$1603-'1. Data'!$L$1604)</f>
        <v>0.12307692307692292</v>
      </c>
      <c r="M166" s="62">
        <f>('1. Data'!M163-'1. Data'!$M$1604)/('1. Data'!$M$1603-'1. Data'!$M$1604)</f>
        <v>0.2</v>
      </c>
    </row>
    <row r="167" spans="1:13" ht="13.2" x14ac:dyDescent="0.25">
      <c r="A167" s="60">
        <v>163</v>
      </c>
      <c r="B167" s="62">
        <f>('1. Data'!B164-'1. Data'!$B$1604)/('1. Data'!$B$1603-'1. Data'!$B$1604)</f>
        <v>0.2831858407079646</v>
      </c>
      <c r="C167" s="62">
        <f>('1. Data'!C164-'1. Data'!$C$1604)/('1. Data'!$C$1603-'1. Data'!$C$1604)</f>
        <v>0.28666666666666668</v>
      </c>
      <c r="D167" s="62">
        <f>('1. Data'!D164-'1. Data'!$D$1604)/('1. Data'!$D$1603-'1. Data'!$D$1604)</f>
        <v>0.04</v>
      </c>
      <c r="E167" s="62">
        <f>('1. Data'!E164-'1. Data'!$E$1604)/('1. Data'!$E$1603-'1. Data'!$E$1604)</f>
        <v>5.4794520547945202E-2</v>
      </c>
      <c r="F167" s="62">
        <f>('1. Data'!F164-'1. Data'!$F$1604)/('1. Data'!$F$1603-'1. Data'!$F$1604)</f>
        <v>0.12666666666666668</v>
      </c>
      <c r="G167" s="62">
        <f>('1. Data'!G164-'1. Data'!$G$1604)/('1. Data'!$G$1603-'1. Data'!$G$1604)</f>
        <v>0.22535211267605634</v>
      </c>
      <c r="H167" s="62">
        <f>('1. Data'!H164-'1. Data'!$H$1604)/('1. Data'!$H$1603-'1. Data'!$H$1604)</f>
        <v>8.8339222614840993E-2</v>
      </c>
      <c r="I167" s="62">
        <v>1</v>
      </c>
      <c r="J167" s="62">
        <f>('1. Data'!J164-'1. Data'!$J$1604)/('1. Data'!$J$1603-'1. Data'!$J$1604)</f>
        <v>0.48461538461538461</v>
      </c>
      <c r="K167" s="62">
        <f>('1. Data'!K164-'1. Data'!$K$1604)/('1. Data'!$K$1603-'1. Data'!$K$1604)</f>
        <v>0.15294117647058827</v>
      </c>
      <c r="L167" s="62">
        <f>('1. Data'!L164-'1. Data'!$L$1604)/('1. Data'!$L$1603-'1. Data'!$L$1604)</f>
        <v>0.24615384615384611</v>
      </c>
      <c r="M167" s="62">
        <f>('1. Data'!M164-'1. Data'!$M$1604)/('1. Data'!$M$1603-'1. Data'!$M$1604)</f>
        <v>0.6</v>
      </c>
    </row>
    <row r="168" spans="1:13" ht="13.2" x14ac:dyDescent="0.25">
      <c r="A168" s="60">
        <v>164</v>
      </c>
      <c r="B168" s="62">
        <f>('1. Data'!B165-'1. Data'!$B$1604)/('1. Data'!$B$1603-'1. Data'!$B$1604)</f>
        <v>0.24778761061946908</v>
      </c>
      <c r="C168" s="62">
        <f>('1. Data'!C165-'1. Data'!$C$1604)/('1. Data'!$C$1603-'1. Data'!$C$1604)</f>
        <v>0.33333333333333331</v>
      </c>
      <c r="D168" s="62">
        <f>('1. Data'!D165-'1. Data'!$D$1604)/('1. Data'!$D$1603-'1. Data'!$D$1604)</f>
        <v>0.26</v>
      </c>
      <c r="E168" s="62">
        <f>('1. Data'!E165-'1. Data'!$E$1604)/('1. Data'!$E$1603-'1. Data'!$E$1604)</f>
        <v>0.43835616438356162</v>
      </c>
      <c r="F168" s="62">
        <f>('1. Data'!F165-'1. Data'!$F$1604)/('1. Data'!$F$1603-'1. Data'!$F$1604)</f>
        <v>0.11666666666666668</v>
      </c>
      <c r="G168" s="62">
        <f>('1. Data'!G165-'1. Data'!$G$1604)/('1. Data'!$G$1603-'1. Data'!$G$1604)</f>
        <v>0.49295774647887325</v>
      </c>
      <c r="H168" s="62">
        <f>('1. Data'!H165-'1. Data'!$H$1604)/('1. Data'!$H$1603-'1. Data'!$H$1604)</f>
        <v>0.40636042402826855</v>
      </c>
      <c r="I168" s="62">
        <v>1</v>
      </c>
      <c r="J168" s="62">
        <f>('1. Data'!J165-'1. Data'!$J$1604)/('1. Data'!$J$1603-'1. Data'!$J$1604)</f>
        <v>0.51538461538461544</v>
      </c>
      <c r="K168" s="62">
        <f>('1. Data'!K165-'1. Data'!$K$1604)/('1. Data'!$K$1603-'1. Data'!$K$1604)</f>
        <v>0.11176470588235295</v>
      </c>
      <c r="L168" s="62">
        <f>('1. Data'!L165-'1. Data'!$L$1604)/('1. Data'!$L$1603-'1. Data'!$L$1604)</f>
        <v>0.15384615384615385</v>
      </c>
      <c r="M168" s="62">
        <f>('1. Data'!M165-'1. Data'!$M$1604)/('1. Data'!$M$1603-'1. Data'!$M$1604)</f>
        <v>0.4</v>
      </c>
    </row>
    <row r="169" spans="1:13" ht="13.2" x14ac:dyDescent="0.25">
      <c r="A169" s="60">
        <v>165</v>
      </c>
      <c r="B169" s="62">
        <f>('1. Data'!B166-'1. Data'!$B$1604)/('1. Data'!$B$1603-'1. Data'!$B$1604)</f>
        <v>0.23893805309734514</v>
      </c>
      <c r="C169" s="62">
        <f>('1. Data'!C166-'1. Data'!$C$1604)/('1. Data'!$C$1603-'1. Data'!$C$1604)</f>
        <v>0.32666666666666666</v>
      </c>
      <c r="D169" s="62">
        <f>('1. Data'!D166-'1. Data'!$D$1604)/('1. Data'!$D$1603-'1. Data'!$D$1604)</f>
        <v>0.26</v>
      </c>
      <c r="E169" s="62">
        <f>('1. Data'!E166-'1. Data'!$E$1604)/('1. Data'!$E$1603-'1. Data'!$E$1604)</f>
        <v>0.4315068493150685</v>
      </c>
      <c r="F169" s="62">
        <f>('1. Data'!F166-'1. Data'!$F$1604)/('1. Data'!$F$1603-'1. Data'!$F$1604)</f>
        <v>0.11666666666666668</v>
      </c>
      <c r="G169" s="62">
        <f>('1. Data'!G166-'1. Data'!$G$1604)/('1. Data'!$G$1603-'1. Data'!$G$1604)</f>
        <v>0.47887323943661969</v>
      </c>
      <c r="H169" s="62">
        <f>('1. Data'!H166-'1. Data'!$H$1604)/('1. Data'!$H$1603-'1. Data'!$H$1604)</f>
        <v>0.40636042402826855</v>
      </c>
      <c r="I169" s="62">
        <v>1</v>
      </c>
      <c r="J169" s="62">
        <f>('1. Data'!J166-'1. Data'!$J$1604)/('1. Data'!$J$1603-'1. Data'!$J$1604)</f>
        <v>0.51538461538461544</v>
      </c>
      <c r="K169" s="62">
        <f>('1. Data'!K166-'1. Data'!$K$1604)/('1. Data'!$K$1603-'1. Data'!$K$1604)</f>
        <v>0.11176470588235295</v>
      </c>
      <c r="L169" s="62">
        <f>('1. Data'!L166-'1. Data'!$L$1604)/('1. Data'!$L$1603-'1. Data'!$L$1604)</f>
        <v>0.15384615384615385</v>
      </c>
      <c r="M169" s="62">
        <f>('1. Data'!M166-'1. Data'!$M$1604)/('1. Data'!$M$1603-'1. Data'!$M$1604)</f>
        <v>0.4</v>
      </c>
    </row>
    <row r="170" spans="1:13" ht="13.2" x14ac:dyDescent="0.25">
      <c r="A170" s="60">
        <v>166</v>
      </c>
      <c r="B170" s="62">
        <f>('1. Data'!B167-'1. Data'!$B$1604)/('1. Data'!$B$1603-'1. Data'!$B$1604)</f>
        <v>0.2831858407079646</v>
      </c>
      <c r="C170" s="62">
        <f>('1. Data'!C167-'1. Data'!$C$1604)/('1. Data'!$C$1603-'1. Data'!$C$1604)</f>
        <v>0.35333333333333333</v>
      </c>
      <c r="D170" s="62">
        <f>('1. Data'!D167-'1. Data'!$D$1604)/('1. Data'!$D$1603-'1. Data'!$D$1604)</f>
        <v>0.48</v>
      </c>
      <c r="E170" s="62">
        <f>('1. Data'!E167-'1. Data'!$E$1604)/('1. Data'!$E$1603-'1. Data'!$E$1604)</f>
        <v>5.4794520547945202E-2</v>
      </c>
      <c r="F170" s="62">
        <f>('1. Data'!F167-'1. Data'!$F$1604)/('1. Data'!$F$1603-'1. Data'!$F$1604)</f>
        <v>0.16666666666666669</v>
      </c>
      <c r="G170" s="62">
        <f>('1. Data'!G167-'1. Data'!$G$1604)/('1. Data'!$G$1603-'1. Data'!$G$1604)</f>
        <v>0.18309859154929578</v>
      </c>
      <c r="H170" s="62">
        <f>('1. Data'!H167-'1. Data'!$H$1604)/('1. Data'!$H$1603-'1. Data'!$H$1604)</f>
        <v>0.31802120141342755</v>
      </c>
      <c r="I170" s="62">
        <v>1</v>
      </c>
      <c r="J170" s="62">
        <f>('1. Data'!J167-'1. Data'!$J$1604)/('1. Data'!$J$1603-'1. Data'!$J$1604)</f>
        <v>0.37692307692307681</v>
      </c>
      <c r="K170" s="62">
        <f>('1. Data'!K167-'1. Data'!$K$1604)/('1. Data'!$K$1603-'1. Data'!$K$1604)</f>
        <v>0.18823529411764706</v>
      </c>
      <c r="L170" s="62">
        <f>('1. Data'!L167-'1. Data'!$L$1604)/('1. Data'!$L$1603-'1. Data'!$L$1604)</f>
        <v>0.16923076923076918</v>
      </c>
      <c r="M170" s="62">
        <f>('1. Data'!M167-'1. Data'!$M$1604)/('1. Data'!$M$1603-'1. Data'!$M$1604)</f>
        <v>0.4</v>
      </c>
    </row>
    <row r="171" spans="1:13" ht="13.2" x14ac:dyDescent="0.25">
      <c r="A171" s="60">
        <v>167</v>
      </c>
      <c r="B171" s="62">
        <f>('1. Data'!B168-'1. Data'!$B$1604)/('1. Data'!$B$1603-'1. Data'!$B$1604)</f>
        <v>0.19469026548672566</v>
      </c>
      <c r="C171" s="62">
        <f>('1. Data'!C168-'1. Data'!$C$1604)/('1. Data'!$C$1603-'1. Data'!$C$1604)</f>
        <v>0.36000000000000004</v>
      </c>
      <c r="D171" s="62">
        <f>('1. Data'!D168-'1. Data'!$D$1604)/('1. Data'!$D$1603-'1. Data'!$D$1604)</f>
        <v>0.1</v>
      </c>
      <c r="E171" s="62">
        <f>('1. Data'!E168-'1. Data'!$E$1604)/('1. Data'!$E$1603-'1. Data'!$E$1604)</f>
        <v>8.2191780821917818E-2</v>
      </c>
      <c r="F171" s="62">
        <f>('1. Data'!F168-'1. Data'!$F$1604)/('1. Data'!$F$1603-'1. Data'!$F$1604)</f>
        <v>0.14166666666666669</v>
      </c>
      <c r="G171" s="62">
        <f>('1. Data'!G168-'1. Data'!$G$1604)/('1. Data'!$G$1603-'1. Data'!$G$1604)</f>
        <v>0.23943661971830985</v>
      </c>
      <c r="H171" s="62">
        <f>('1. Data'!H168-'1. Data'!$H$1604)/('1. Data'!$H$1603-'1. Data'!$H$1604)</f>
        <v>0.33568904593639576</v>
      </c>
      <c r="I171" s="62">
        <v>1</v>
      </c>
      <c r="J171" s="62">
        <f>('1. Data'!J168-'1. Data'!$J$1604)/('1. Data'!$J$1603-'1. Data'!$J$1604)</f>
        <v>0.49230769230769211</v>
      </c>
      <c r="K171" s="62">
        <f>('1. Data'!K168-'1. Data'!$K$1604)/('1. Data'!$K$1603-'1. Data'!$K$1604)</f>
        <v>0.12941176470588237</v>
      </c>
      <c r="L171" s="62">
        <f>('1. Data'!L168-'1. Data'!$L$1604)/('1. Data'!$L$1603-'1. Data'!$L$1604)</f>
        <v>0.27692307692307677</v>
      </c>
      <c r="M171" s="62">
        <f>('1. Data'!M168-'1. Data'!$M$1604)/('1. Data'!$M$1603-'1. Data'!$M$1604)</f>
        <v>0.4</v>
      </c>
    </row>
    <row r="172" spans="1:13" ht="13.2" x14ac:dyDescent="0.25">
      <c r="A172" s="60">
        <v>168</v>
      </c>
      <c r="B172" s="62">
        <f>('1. Data'!B169-'1. Data'!$B$1604)/('1. Data'!$B$1603-'1. Data'!$B$1604)</f>
        <v>0.23893805309734514</v>
      </c>
      <c r="C172" s="62">
        <f>('1. Data'!C169-'1. Data'!$C$1604)/('1. Data'!$C$1603-'1. Data'!$C$1604)</f>
        <v>0.30000000000000004</v>
      </c>
      <c r="D172" s="62">
        <f>('1. Data'!D169-'1. Data'!$D$1604)/('1. Data'!$D$1603-'1. Data'!$D$1604)</f>
        <v>0.03</v>
      </c>
      <c r="E172" s="62">
        <f>('1. Data'!E169-'1. Data'!$E$1604)/('1. Data'!$E$1603-'1. Data'!$E$1604)</f>
        <v>4.7945205479452059E-2</v>
      </c>
      <c r="F172" s="62">
        <f>('1. Data'!F169-'1. Data'!$F$1604)/('1. Data'!$F$1603-'1. Data'!$F$1604)</f>
        <v>0.12</v>
      </c>
      <c r="G172" s="62">
        <f>('1. Data'!G169-'1. Data'!$G$1604)/('1. Data'!$G$1603-'1. Data'!$G$1604)</f>
        <v>0.22535211267605634</v>
      </c>
      <c r="H172" s="62">
        <f>('1. Data'!H169-'1. Data'!$H$1604)/('1. Data'!$H$1603-'1. Data'!$H$1604)</f>
        <v>0.12720848056537101</v>
      </c>
      <c r="I172" s="62">
        <v>1</v>
      </c>
      <c r="J172" s="62">
        <f>('1. Data'!J169-'1. Data'!$J$1604)/('1. Data'!$J$1603-'1. Data'!$J$1604)</f>
        <v>0.51538461538461544</v>
      </c>
      <c r="K172" s="62">
        <f>('1. Data'!K169-'1. Data'!$K$1604)/('1. Data'!$K$1603-'1. Data'!$K$1604)</f>
        <v>0.10588235294117647</v>
      </c>
      <c r="L172" s="62">
        <f>('1. Data'!L169-'1. Data'!$L$1604)/('1. Data'!$L$1603-'1. Data'!$L$1604)</f>
        <v>9.2307692307692257E-2</v>
      </c>
      <c r="M172" s="62">
        <f>('1. Data'!M169-'1. Data'!$M$1604)/('1. Data'!$M$1603-'1. Data'!$M$1604)</f>
        <v>0.2</v>
      </c>
    </row>
    <row r="173" spans="1:13" ht="13.2" x14ac:dyDescent="0.25">
      <c r="A173" s="60">
        <v>169</v>
      </c>
      <c r="B173" s="62">
        <f>('1. Data'!B170-'1. Data'!$B$1604)/('1. Data'!$B$1603-'1. Data'!$B$1604)</f>
        <v>0.19469026548672566</v>
      </c>
      <c r="C173" s="62">
        <f>('1. Data'!C170-'1. Data'!$C$1604)/('1. Data'!$C$1603-'1. Data'!$C$1604)</f>
        <v>0.35333333333333333</v>
      </c>
      <c r="D173" s="62">
        <f>('1. Data'!D170-'1. Data'!$D$1604)/('1. Data'!$D$1603-'1. Data'!$D$1604)</f>
        <v>7.0000000000000007E-2</v>
      </c>
      <c r="E173" s="62">
        <f>('1. Data'!E170-'1. Data'!$E$1604)/('1. Data'!$E$1603-'1. Data'!$E$1604)</f>
        <v>8.2191780821917818E-2</v>
      </c>
      <c r="F173" s="62">
        <f>('1. Data'!F170-'1. Data'!$F$1604)/('1. Data'!$F$1603-'1. Data'!$F$1604)</f>
        <v>0.14833333333333334</v>
      </c>
      <c r="G173" s="62">
        <f>('1. Data'!G170-'1. Data'!$G$1604)/('1. Data'!$G$1603-'1. Data'!$G$1604)</f>
        <v>0.14084507042253522</v>
      </c>
      <c r="H173" s="62">
        <f>('1. Data'!H170-'1. Data'!$H$1604)/('1. Data'!$H$1603-'1. Data'!$H$1604)</f>
        <v>0.13427561837455831</v>
      </c>
      <c r="I173" s="62">
        <v>1</v>
      </c>
      <c r="J173" s="62">
        <f>('1. Data'!J170-'1. Data'!$J$1604)/('1. Data'!$J$1603-'1. Data'!$J$1604)</f>
        <v>0.59230769230769242</v>
      </c>
      <c r="K173" s="62">
        <f>('1. Data'!K170-'1. Data'!$K$1604)/('1. Data'!$K$1603-'1. Data'!$K$1604)</f>
        <v>0.1470588235294118</v>
      </c>
      <c r="L173" s="62">
        <f>('1. Data'!L170-'1. Data'!$L$1604)/('1. Data'!$L$1603-'1. Data'!$L$1604)</f>
        <v>0.30769230769230771</v>
      </c>
      <c r="M173" s="62">
        <f>('1. Data'!M170-'1. Data'!$M$1604)/('1. Data'!$M$1603-'1. Data'!$M$1604)</f>
        <v>0.6</v>
      </c>
    </row>
    <row r="174" spans="1:13" ht="13.2" x14ac:dyDescent="0.25">
      <c r="A174" s="60">
        <v>170</v>
      </c>
      <c r="B174" s="62">
        <f>('1. Data'!B171-'1. Data'!$B$1604)/('1. Data'!$B$1603-'1. Data'!$B$1604)</f>
        <v>0.25663716814159293</v>
      </c>
      <c r="C174" s="62">
        <f>('1. Data'!C171-'1. Data'!$C$1604)/('1. Data'!$C$1603-'1. Data'!$C$1604)</f>
        <v>0.40333333333333332</v>
      </c>
      <c r="D174" s="62">
        <f>('1. Data'!D171-'1. Data'!$D$1604)/('1. Data'!$D$1603-'1. Data'!$D$1604)</f>
        <v>0.24</v>
      </c>
      <c r="E174" s="62">
        <f>('1. Data'!E171-'1. Data'!$E$1604)/('1. Data'!$E$1603-'1. Data'!$E$1604)</f>
        <v>6.164383561643836E-2</v>
      </c>
      <c r="F174" s="62">
        <f>('1. Data'!F171-'1. Data'!$F$1604)/('1. Data'!$F$1603-'1. Data'!$F$1604)</f>
        <v>0.6</v>
      </c>
      <c r="G174" s="62">
        <f>('1. Data'!G171-'1. Data'!$G$1604)/('1. Data'!$G$1603-'1. Data'!$G$1604)</f>
        <v>0.19718309859154928</v>
      </c>
      <c r="H174" s="62">
        <f>('1. Data'!H171-'1. Data'!$H$1604)/('1. Data'!$H$1603-'1. Data'!$H$1604)</f>
        <v>0.20141342756183744</v>
      </c>
      <c r="I174" s="62">
        <v>1</v>
      </c>
      <c r="J174" s="62">
        <f>('1. Data'!J171-'1. Data'!$J$1604)/('1. Data'!$J$1603-'1. Data'!$J$1604)</f>
        <v>0.23076923076923067</v>
      </c>
      <c r="K174" s="62">
        <f>('1. Data'!K171-'1. Data'!$K$1604)/('1. Data'!$K$1603-'1. Data'!$K$1604)</f>
        <v>0.75882352941176479</v>
      </c>
      <c r="L174" s="62">
        <f>('1. Data'!L171-'1. Data'!$L$1604)/('1. Data'!$L$1603-'1. Data'!$L$1604)</f>
        <v>0.16923076923076918</v>
      </c>
      <c r="M174" s="62">
        <f>('1. Data'!M171-'1. Data'!$M$1604)/('1. Data'!$M$1603-'1. Data'!$M$1604)</f>
        <v>0.4</v>
      </c>
    </row>
    <row r="175" spans="1:13" ht="13.2" x14ac:dyDescent="0.25">
      <c r="A175" s="60">
        <v>171</v>
      </c>
      <c r="B175" s="62">
        <f>('1. Data'!B172-'1. Data'!$B$1604)/('1. Data'!$B$1603-'1. Data'!$B$1604)</f>
        <v>0.29203539823008856</v>
      </c>
      <c r="C175" s="62">
        <f>('1. Data'!C172-'1. Data'!$C$1604)/('1. Data'!$C$1603-'1. Data'!$C$1604)</f>
        <v>0.52333333333333332</v>
      </c>
      <c r="D175" s="62">
        <f>('1. Data'!D172-'1. Data'!$D$1604)/('1. Data'!$D$1603-'1. Data'!$D$1604)</f>
        <v>0.03</v>
      </c>
      <c r="E175" s="62">
        <f>('1. Data'!E172-'1. Data'!$E$1604)/('1. Data'!$E$1603-'1. Data'!$E$1604)</f>
        <v>6.164383561643836E-2</v>
      </c>
      <c r="F175" s="62">
        <f>('1. Data'!F172-'1. Data'!$F$1604)/('1. Data'!$F$1603-'1. Data'!$F$1604)</f>
        <v>9.6666666666666498E-2</v>
      </c>
      <c r="G175" s="62">
        <f>('1. Data'!G172-'1. Data'!$G$1604)/('1. Data'!$G$1603-'1. Data'!$G$1604)</f>
        <v>4.2253521126760563E-2</v>
      </c>
      <c r="H175" s="62">
        <f>('1. Data'!H172-'1. Data'!$H$1604)/('1. Data'!$H$1603-'1. Data'!$H$1604)</f>
        <v>7.0671378091872791E-3</v>
      </c>
      <c r="I175" s="62">
        <v>1</v>
      </c>
      <c r="J175" s="62">
        <f>('1. Data'!J172-'1. Data'!$J$1604)/('1. Data'!$J$1603-'1. Data'!$J$1604)</f>
        <v>0.50769230769230755</v>
      </c>
      <c r="K175" s="62">
        <f>('1. Data'!K172-'1. Data'!$K$1604)/('1. Data'!$K$1603-'1. Data'!$K$1604)</f>
        <v>1.7647058823529429E-2</v>
      </c>
      <c r="L175" s="62">
        <f>('1. Data'!L172-'1. Data'!$L$1604)/('1. Data'!$L$1603-'1. Data'!$L$1604)</f>
        <v>0.10769230769230759</v>
      </c>
      <c r="M175" s="62">
        <f>('1. Data'!M172-'1. Data'!$M$1604)/('1. Data'!$M$1603-'1. Data'!$M$1604)</f>
        <v>0.2</v>
      </c>
    </row>
    <row r="176" spans="1:13" ht="13.2" x14ac:dyDescent="0.25">
      <c r="A176" s="60">
        <v>172</v>
      </c>
      <c r="B176" s="62">
        <f>('1. Data'!B173-'1. Data'!$B$1604)/('1. Data'!$B$1603-'1. Data'!$B$1604)</f>
        <v>0.30088495575221241</v>
      </c>
      <c r="C176" s="62">
        <f>('1. Data'!C173-'1. Data'!$C$1604)/('1. Data'!$C$1603-'1. Data'!$C$1604)</f>
        <v>0.21333333333333329</v>
      </c>
      <c r="D176" s="62">
        <f>('1. Data'!D173-'1. Data'!$D$1604)/('1. Data'!$D$1603-'1. Data'!$D$1604)</f>
        <v>0.17</v>
      </c>
      <c r="E176" s="62">
        <f>('1. Data'!E173-'1. Data'!$E$1604)/('1. Data'!$E$1603-'1. Data'!$E$1604)</f>
        <v>7.5342465753424667E-2</v>
      </c>
      <c r="F176" s="62">
        <f>('1. Data'!F173-'1. Data'!$F$1604)/('1. Data'!$F$1603-'1. Data'!$F$1604)</f>
        <v>0.12166666666666666</v>
      </c>
      <c r="G176" s="62">
        <f>('1. Data'!G173-'1. Data'!$G$1604)/('1. Data'!$G$1603-'1. Data'!$G$1604)</f>
        <v>7.0422535211267609E-2</v>
      </c>
      <c r="H176" s="62">
        <f>('1. Data'!H173-'1. Data'!$H$1604)/('1. Data'!$H$1603-'1. Data'!$H$1604)</f>
        <v>4.2402826855123678E-2</v>
      </c>
      <c r="I176" s="62">
        <v>1</v>
      </c>
      <c r="J176" s="62">
        <f>('1. Data'!J173-'1. Data'!$J$1604)/('1. Data'!$J$1603-'1. Data'!$J$1604)</f>
        <v>0.45384615384615379</v>
      </c>
      <c r="K176" s="62">
        <f>('1. Data'!K173-'1. Data'!$K$1604)/('1. Data'!$K$1603-'1. Data'!$K$1604)</f>
        <v>0.18235294117647058</v>
      </c>
      <c r="L176" s="62">
        <f>('1. Data'!L173-'1. Data'!$L$1604)/('1. Data'!$L$1603-'1. Data'!$L$1604)</f>
        <v>0.12307692307692292</v>
      </c>
      <c r="M176" s="62">
        <f>('1. Data'!M173-'1. Data'!$M$1604)/('1. Data'!$M$1603-'1. Data'!$M$1604)</f>
        <v>0.6</v>
      </c>
    </row>
    <row r="177" spans="1:13" ht="13.2" x14ac:dyDescent="0.25">
      <c r="A177" s="60">
        <v>173</v>
      </c>
      <c r="B177" s="62">
        <f>('1. Data'!B174-'1. Data'!$B$1604)/('1. Data'!$B$1603-'1. Data'!$B$1604)</f>
        <v>0.30088495575221241</v>
      </c>
      <c r="C177" s="62">
        <f>('1. Data'!C174-'1. Data'!$C$1604)/('1. Data'!$C$1603-'1. Data'!$C$1604)</f>
        <v>0.21333333333333329</v>
      </c>
      <c r="D177" s="62">
        <f>('1. Data'!D174-'1. Data'!$D$1604)/('1. Data'!$D$1603-'1. Data'!$D$1604)</f>
        <v>0.17</v>
      </c>
      <c r="E177" s="62">
        <f>('1. Data'!E174-'1. Data'!$E$1604)/('1. Data'!$E$1603-'1. Data'!$E$1604)</f>
        <v>7.5342465753424667E-2</v>
      </c>
      <c r="F177" s="62">
        <f>('1. Data'!F174-'1. Data'!$F$1604)/('1. Data'!$F$1603-'1. Data'!$F$1604)</f>
        <v>0.12166666666666666</v>
      </c>
      <c r="G177" s="62">
        <f>('1. Data'!G174-'1. Data'!$G$1604)/('1. Data'!$G$1603-'1. Data'!$G$1604)</f>
        <v>7.0422535211267609E-2</v>
      </c>
      <c r="H177" s="62">
        <f>('1. Data'!H174-'1. Data'!$H$1604)/('1. Data'!$H$1603-'1. Data'!$H$1604)</f>
        <v>4.2402826855123678E-2</v>
      </c>
      <c r="I177" s="62">
        <v>1</v>
      </c>
      <c r="J177" s="62">
        <f>('1. Data'!J174-'1. Data'!$J$1604)/('1. Data'!$J$1603-'1. Data'!$J$1604)</f>
        <v>0.45384615384615379</v>
      </c>
      <c r="K177" s="62">
        <f>('1. Data'!K174-'1. Data'!$K$1604)/('1. Data'!$K$1603-'1. Data'!$K$1604)</f>
        <v>0.18235294117647058</v>
      </c>
      <c r="L177" s="62">
        <f>('1. Data'!L174-'1. Data'!$L$1604)/('1. Data'!$L$1603-'1. Data'!$L$1604)</f>
        <v>0.12307692307692292</v>
      </c>
      <c r="M177" s="62">
        <f>('1. Data'!M174-'1. Data'!$M$1604)/('1. Data'!$M$1603-'1. Data'!$M$1604)</f>
        <v>0.6</v>
      </c>
    </row>
    <row r="178" spans="1:13" ht="13.2" x14ac:dyDescent="0.25">
      <c r="A178" s="60">
        <v>174</v>
      </c>
      <c r="B178" s="62">
        <f>('1. Data'!B175-'1. Data'!$B$1604)/('1. Data'!$B$1603-'1. Data'!$B$1604)</f>
        <v>0.24778761061946908</v>
      </c>
      <c r="C178" s="62">
        <f>('1. Data'!C175-'1. Data'!$C$1604)/('1. Data'!$C$1603-'1. Data'!$C$1604)</f>
        <v>0.34666666666666668</v>
      </c>
      <c r="D178" s="62">
        <f>('1. Data'!D175-'1. Data'!$D$1604)/('1. Data'!$D$1603-'1. Data'!$D$1604)</f>
        <v>0.05</v>
      </c>
      <c r="E178" s="62">
        <f>('1. Data'!E175-'1. Data'!$E$1604)/('1. Data'!$E$1603-'1. Data'!$E$1604)</f>
        <v>6.8493150684931503E-2</v>
      </c>
      <c r="F178" s="62">
        <f>('1. Data'!F175-'1. Data'!$F$1604)/('1. Data'!$F$1603-'1. Data'!$F$1604)</f>
        <v>0.11333333333333334</v>
      </c>
      <c r="G178" s="62">
        <f>('1. Data'!G175-'1. Data'!$G$1604)/('1. Data'!$G$1603-'1. Data'!$G$1604)</f>
        <v>0.323943661971831</v>
      </c>
      <c r="H178" s="62">
        <f>('1. Data'!H175-'1. Data'!$H$1604)/('1. Data'!$H$1603-'1. Data'!$H$1604)</f>
        <v>0.12720848056537101</v>
      </c>
      <c r="I178" s="62">
        <v>1</v>
      </c>
      <c r="J178" s="62">
        <f>('1. Data'!J175-'1. Data'!$J$1604)/('1. Data'!$J$1603-'1. Data'!$J$1604)</f>
        <v>0.55384615384615377</v>
      </c>
      <c r="K178" s="62">
        <f>('1. Data'!K175-'1. Data'!$K$1604)/('1. Data'!$K$1603-'1. Data'!$K$1604)</f>
        <v>0.1588235294117647</v>
      </c>
      <c r="L178" s="62">
        <f>('1. Data'!L175-'1. Data'!$L$1604)/('1. Data'!$L$1603-'1. Data'!$L$1604)</f>
        <v>0.47692307692307689</v>
      </c>
      <c r="M178" s="62">
        <f>('1. Data'!M175-'1. Data'!$M$1604)/('1. Data'!$M$1603-'1. Data'!$M$1604)</f>
        <v>0.6</v>
      </c>
    </row>
    <row r="179" spans="1:13" ht="13.2" x14ac:dyDescent="0.25">
      <c r="A179" s="60">
        <v>175</v>
      </c>
      <c r="B179" s="62">
        <f>('1. Data'!B176-'1. Data'!$B$1604)/('1. Data'!$B$1603-'1. Data'!$B$1604)</f>
        <v>0.23893805309734514</v>
      </c>
      <c r="C179" s="62">
        <f>('1. Data'!C176-'1. Data'!$C$1604)/('1. Data'!$C$1603-'1. Data'!$C$1604)</f>
        <v>0.18666666666666668</v>
      </c>
      <c r="D179" s="62">
        <f>('1. Data'!D176-'1. Data'!$D$1604)/('1. Data'!$D$1603-'1. Data'!$D$1604)</f>
        <v>0.21</v>
      </c>
      <c r="E179" s="62">
        <f>('1. Data'!E176-'1. Data'!$E$1604)/('1. Data'!$E$1603-'1. Data'!$E$1604)</f>
        <v>7.5342465753424667E-2</v>
      </c>
      <c r="F179" s="62">
        <f>('1. Data'!F176-'1. Data'!$F$1604)/('1. Data'!$F$1603-'1. Data'!$F$1604)</f>
        <v>0.13333333333333333</v>
      </c>
      <c r="G179" s="62">
        <f>('1. Data'!G176-'1. Data'!$G$1604)/('1. Data'!$G$1603-'1. Data'!$G$1604)</f>
        <v>8.4507042253521125E-2</v>
      </c>
      <c r="H179" s="62">
        <f>('1. Data'!H176-'1. Data'!$H$1604)/('1. Data'!$H$1603-'1. Data'!$H$1604)</f>
        <v>0.10247349823321555</v>
      </c>
      <c r="I179" s="62">
        <v>1</v>
      </c>
      <c r="J179" s="62">
        <f>('1. Data'!J176-'1. Data'!$J$1604)/('1. Data'!$J$1603-'1. Data'!$J$1604)</f>
        <v>0.48461538461538461</v>
      </c>
      <c r="K179" s="62">
        <f>('1. Data'!K176-'1. Data'!$K$1604)/('1. Data'!$K$1603-'1. Data'!$K$1604)</f>
        <v>9.9999999999999992E-2</v>
      </c>
      <c r="L179" s="62">
        <f>('1. Data'!L176-'1. Data'!$L$1604)/('1. Data'!$L$1603-'1. Data'!$L$1604)</f>
        <v>0.16923076923076918</v>
      </c>
      <c r="M179" s="62">
        <f>('1. Data'!M176-'1. Data'!$M$1604)/('1. Data'!$M$1603-'1. Data'!$M$1604)</f>
        <v>0.4</v>
      </c>
    </row>
    <row r="180" spans="1:13" ht="13.2" x14ac:dyDescent="0.25">
      <c r="A180" s="60">
        <v>176</v>
      </c>
      <c r="B180" s="62">
        <f>('1. Data'!B177-'1. Data'!$B$1604)/('1. Data'!$B$1603-'1. Data'!$B$1604)</f>
        <v>0.2035398230088496</v>
      </c>
      <c r="C180" s="62">
        <f>('1. Data'!C177-'1. Data'!$C$1604)/('1. Data'!$C$1603-'1. Data'!$C$1604)</f>
        <v>0.26666666666666666</v>
      </c>
      <c r="D180" s="62">
        <f>('1. Data'!D177-'1. Data'!$D$1604)/('1. Data'!$D$1603-'1. Data'!$D$1604)</f>
        <v>0.04</v>
      </c>
      <c r="E180" s="62">
        <f>('1. Data'!E177-'1. Data'!$E$1604)/('1. Data'!$E$1603-'1. Data'!$E$1604)</f>
        <v>4.1095890410958902E-2</v>
      </c>
      <c r="F180" s="62">
        <f>('1. Data'!F177-'1. Data'!$F$1604)/('1. Data'!$F$1603-'1. Data'!$F$1604)</f>
        <v>0.14166666666666669</v>
      </c>
      <c r="G180" s="62">
        <f>('1. Data'!G177-'1. Data'!$G$1604)/('1. Data'!$G$1603-'1. Data'!$G$1604)</f>
        <v>0.25352112676056338</v>
      </c>
      <c r="H180" s="62">
        <f>('1. Data'!H177-'1. Data'!$H$1604)/('1. Data'!$H$1603-'1. Data'!$H$1604)</f>
        <v>0.1519434628975265</v>
      </c>
      <c r="I180" s="62">
        <v>1</v>
      </c>
      <c r="J180" s="62">
        <f>('1. Data'!J177-'1. Data'!$J$1604)/('1. Data'!$J$1603-'1. Data'!$J$1604)</f>
        <v>0.5</v>
      </c>
      <c r="K180" s="62">
        <f>('1. Data'!K177-'1. Data'!$K$1604)/('1. Data'!$K$1603-'1. Data'!$K$1604)</f>
        <v>0.28235294117647064</v>
      </c>
      <c r="L180" s="62">
        <f>('1. Data'!L177-'1. Data'!$L$1604)/('1. Data'!$L$1603-'1. Data'!$L$1604)</f>
        <v>0.16923076923076918</v>
      </c>
      <c r="M180" s="62">
        <f>('1. Data'!M177-'1. Data'!$M$1604)/('1. Data'!$M$1603-'1. Data'!$M$1604)</f>
        <v>0.4</v>
      </c>
    </row>
    <row r="181" spans="1:13" ht="13.2" x14ac:dyDescent="0.25">
      <c r="A181" s="60">
        <v>177</v>
      </c>
      <c r="B181" s="62">
        <f>('1. Data'!B178-'1. Data'!$B$1604)/('1. Data'!$B$1603-'1. Data'!$B$1604)</f>
        <v>0.23893805309734514</v>
      </c>
      <c r="C181" s="62">
        <f>('1. Data'!C178-'1. Data'!$C$1604)/('1. Data'!$C$1603-'1. Data'!$C$1604)</f>
        <v>0.18666666666666668</v>
      </c>
      <c r="D181" s="62">
        <f>('1. Data'!D178-'1. Data'!$D$1604)/('1. Data'!$D$1603-'1. Data'!$D$1604)</f>
        <v>0.21</v>
      </c>
      <c r="E181" s="62">
        <f>('1. Data'!E178-'1. Data'!$E$1604)/('1. Data'!$E$1603-'1. Data'!$E$1604)</f>
        <v>7.5342465753424667E-2</v>
      </c>
      <c r="F181" s="62">
        <f>('1. Data'!F178-'1. Data'!$F$1604)/('1. Data'!$F$1603-'1. Data'!$F$1604)</f>
        <v>0.13333333333333333</v>
      </c>
      <c r="G181" s="62">
        <f>('1. Data'!G178-'1. Data'!$G$1604)/('1. Data'!$G$1603-'1. Data'!$G$1604)</f>
        <v>8.4507042253521125E-2</v>
      </c>
      <c r="H181" s="62">
        <f>('1. Data'!H178-'1. Data'!$H$1604)/('1. Data'!$H$1603-'1. Data'!$H$1604)</f>
        <v>0.10247349823321555</v>
      </c>
      <c r="I181" s="62">
        <v>1</v>
      </c>
      <c r="J181" s="62">
        <f>('1. Data'!J178-'1. Data'!$J$1604)/('1. Data'!$J$1603-'1. Data'!$J$1604)</f>
        <v>0.48461538461538461</v>
      </c>
      <c r="K181" s="62">
        <f>('1. Data'!K178-'1. Data'!$K$1604)/('1. Data'!$K$1603-'1. Data'!$K$1604)</f>
        <v>9.9999999999999992E-2</v>
      </c>
      <c r="L181" s="62">
        <f>('1. Data'!L178-'1. Data'!$L$1604)/('1. Data'!$L$1603-'1. Data'!$L$1604)</f>
        <v>0.16923076923076918</v>
      </c>
      <c r="M181" s="62">
        <f>('1. Data'!M178-'1. Data'!$M$1604)/('1. Data'!$M$1603-'1. Data'!$M$1604)</f>
        <v>0.4</v>
      </c>
    </row>
    <row r="182" spans="1:13" ht="13.2" x14ac:dyDescent="0.25">
      <c r="A182" s="60">
        <v>178</v>
      </c>
      <c r="B182" s="62">
        <f>('1. Data'!B179-'1. Data'!$B$1604)/('1. Data'!$B$1603-'1. Data'!$B$1604)</f>
        <v>0.25663716814159293</v>
      </c>
      <c r="C182" s="62">
        <f>('1. Data'!C179-'1. Data'!$C$1604)/('1. Data'!$C$1603-'1. Data'!$C$1604)</f>
        <v>0.28000000000000003</v>
      </c>
      <c r="D182" s="62">
        <f>('1. Data'!D179-'1. Data'!$D$1604)/('1. Data'!$D$1603-'1. Data'!$D$1604)</f>
        <v>0.42</v>
      </c>
      <c r="E182" s="62">
        <f>('1. Data'!E179-'1. Data'!$E$1604)/('1. Data'!$E$1603-'1. Data'!$E$1604)</f>
        <v>9.5890410958904104E-2</v>
      </c>
      <c r="F182" s="62">
        <f>('1. Data'!F179-'1. Data'!$F$1604)/('1. Data'!$F$1603-'1. Data'!$F$1604)</f>
        <v>0.14499999999999999</v>
      </c>
      <c r="G182" s="62">
        <f>('1. Data'!G179-'1. Data'!$G$1604)/('1. Data'!$G$1603-'1. Data'!$G$1604)</f>
        <v>9.8591549295774641E-2</v>
      </c>
      <c r="H182" s="62">
        <f>('1. Data'!H179-'1. Data'!$H$1604)/('1. Data'!$H$1603-'1. Data'!$H$1604)</f>
        <v>0.11307420494699646</v>
      </c>
      <c r="I182" s="62">
        <v>1</v>
      </c>
      <c r="J182" s="62">
        <f>('1. Data'!J179-'1. Data'!$J$1604)/('1. Data'!$J$1603-'1. Data'!$J$1604)</f>
        <v>0.67692307692307696</v>
      </c>
      <c r="K182" s="62">
        <f>('1. Data'!K179-'1. Data'!$K$1604)/('1. Data'!$K$1603-'1. Data'!$K$1604)</f>
        <v>0.18235294117647058</v>
      </c>
      <c r="L182" s="62">
        <f>('1. Data'!L179-'1. Data'!$L$1604)/('1. Data'!$L$1603-'1. Data'!$L$1604)</f>
        <v>0.32307692307692304</v>
      </c>
      <c r="M182" s="62">
        <f>('1. Data'!M179-'1. Data'!$M$1604)/('1. Data'!$M$1603-'1. Data'!$M$1604)</f>
        <v>0.6</v>
      </c>
    </row>
    <row r="183" spans="1:13" ht="13.2" x14ac:dyDescent="0.25">
      <c r="A183" s="60">
        <v>179</v>
      </c>
      <c r="B183" s="62">
        <f>('1. Data'!B180-'1. Data'!$B$1604)/('1. Data'!$B$1603-'1. Data'!$B$1604)</f>
        <v>0.21238938053097348</v>
      </c>
      <c r="C183" s="62">
        <f>('1. Data'!C180-'1. Data'!$C$1604)/('1. Data'!$C$1603-'1. Data'!$C$1604)</f>
        <v>0.47000000000000003</v>
      </c>
      <c r="D183" s="62">
        <f>('1. Data'!D180-'1. Data'!$D$1604)/('1. Data'!$D$1603-'1. Data'!$D$1604)</f>
        <v>0</v>
      </c>
      <c r="E183" s="62">
        <f>('1. Data'!E180-'1. Data'!$E$1604)/('1. Data'!$E$1603-'1. Data'!$E$1604)</f>
        <v>0.10958904109589042</v>
      </c>
      <c r="F183" s="62">
        <f>('1. Data'!F180-'1. Data'!$F$1604)/('1. Data'!$F$1603-'1. Data'!$F$1604)</f>
        <v>0.11333333333333334</v>
      </c>
      <c r="G183" s="62">
        <f>('1. Data'!G180-'1. Data'!$G$1604)/('1. Data'!$G$1603-'1. Data'!$G$1604)</f>
        <v>8.4507042253521125E-2</v>
      </c>
      <c r="H183" s="62">
        <f>('1. Data'!H180-'1. Data'!$H$1604)/('1. Data'!$H$1603-'1. Data'!$H$1604)</f>
        <v>4.9469964664310952E-2</v>
      </c>
      <c r="I183" s="62">
        <v>1</v>
      </c>
      <c r="J183" s="62">
        <f>('1. Data'!J180-'1. Data'!$J$1604)/('1. Data'!$J$1603-'1. Data'!$J$1604)</f>
        <v>0.6</v>
      </c>
      <c r="K183" s="62">
        <f>('1. Data'!K180-'1. Data'!$K$1604)/('1. Data'!$K$1603-'1. Data'!$K$1604)</f>
        <v>0.15294117647058827</v>
      </c>
      <c r="L183" s="62">
        <f>('1. Data'!L180-'1. Data'!$L$1604)/('1. Data'!$L$1603-'1. Data'!$L$1604)</f>
        <v>0.18461538461538451</v>
      </c>
      <c r="M183" s="62">
        <f>('1. Data'!M180-'1. Data'!$M$1604)/('1. Data'!$M$1603-'1. Data'!$M$1604)</f>
        <v>0.4</v>
      </c>
    </row>
    <row r="184" spans="1:13" ht="13.2" x14ac:dyDescent="0.25">
      <c r="A184" s="60">
        <v>180</v>
      </c>
      <c r="B184" s="62">
        <f>('1. Data'!B181-'1. Data'!$B$1604)/('1. Data'!$B$1603-'1. Data'!$B$1604)</f>
        <v>0.37168141592920362</v>
      </c>
      <c r="C184" s="62">
        <f>('1. Data'!C181-'1. Data'!$C$1604)/('1. Data'!$C$1603-'1. Data'!$C$1604)</f>
        <v>0.34</v>
      </c>
      <c r="D184" s="62">
        <f>('1. Data'!D181-'1. Data'!$D$1604)/('1. Data'!$D$1603-'1. Data'!$D$1604)</f>
        <v>0.14000000000000001</v>
      </c>
      <c r="E184" s="62">
        <f>('1. Data'!E181-'1. Data'!$E$1604)/('1. Data'!$E$1603-'1. Data'!$E$1604)</f>
        <v>0.10273972602739727</v>
      </c>
      <c r="F184" s="62">
        <f>('1. Data'!F181-'1. Data'!$F$1604)/('1. Data'!$F$1603-'1. Data'!$F$1604)</f>
        <v>0.11166666666666668</v>
      </c>
      <c r="G184" s="62">
        <f>('1. Data'!G181-'1. Data'!$G$1604)/('1. Data'!$G$1603-'1. Data'!$G$1604)</f>
        <v>0.12676056338028169</v>
      </c>
      <c r="H184" s="62">
        <f>('1. Data'!H181-'1. Data'!$H$1604)/('1. Data'!$H$1603-'1. Data'!$H$1604)</f>
        <v>0.12720848056537101</v>
      </c>
      <c r="I184" s="62">
        <v>1</v>
      </c>
      <c r="J184" s="62">
        <f>('1. Data'!J181-'1. Data'!$J$1604)/('1. Data'!$J$1603-'1. Data'!$J$1604)</f>
        <v>0.37692307692307681</v>
      </c>
      <c r="K184" s="62">
        <f>('1. Data'!K181-'1. Data'!$K$1604)/('1. Data'!$K$1603-'1. Data'!$K$1604)</f>
        <v>0.17058823529411765</v>
      </c>
      <c r="L184" s="62">
        <f>('1. Data'!L181-'1. Data'!$L$1604)/('1. Data'!$L$1603-'1. Data'!$L$1604)</f>
        <v>0.16923076923076918</v>
      </c>
      <c r="M184" s="62">
        <f>('1. Data'!M181-'1. Data'!$M$1604)/('1. Data'!$M$1603-'1. Data'!$M$1604)</f>
        <v>0.4</v>
      </c>
    </row>
    <row r="185" spans="1:13" ht="13.2" x14ac:dyDescent="0.25">
      <c r="A185" s="60">
        <v>181</v>
      </c>
      <c r="B185" s="62">
        <f>('1. Data'!B182-'1. Data'!$B$1604)/('1. Data'!$B$1603-'1. Data'!$B$1604)</f>
        <v>0.37168141592920362</v>
      </c>
      <c r="C185" s="62">
        <f>('1. Data'!C182-'1. Data'!$C$1604)/('1. Data'!$C$1603-'1. Data'!$C$1604)</f>
        <v>0.34</v>
      </c>
      <c r="D185" s="62">
        <f>('1. Data'!D182-'1. Data'!$D$1604)/('1. Data'!$D$1603-'1. Data'!$D$1604)</f>
        <v>0.14000000000000001</v>
      </c>
      <c r="E185" s="62">
        <f>('1. Data'!E182-'1. Data'!$E$1604)/('1. Data'!$E$1603-'1. Data'!$E$1604)</f>
        <v>0.10273972602739727</v>
      </c>
      <c r="F185" s="62">
        <f>('1. Data'!F182-'1. Data'!$F$1604)/('1. Data'!$F$1603-'1. Data'!$F$1604)</f>
        <v>0.11166666666666668</v>
      </c>
      <c r="G185" s="62">
        <f>('1. Data'!G182-'1. Data'!$G$1604)/('1. Data'!$G$1603-'1. Data'!$G$1604)</f>
        <v>0.12676056338028169</v>
      </c>
      <c r="H185" s="62">
        <f>('1. Data'!H182-'1. Data'!$H$1604)/('1. Data'!$H$1603-'1. Data'!$H$1604)</f>
        <v>0.12720848056537101</v>
      </c>
      <c r="I185" s="62">
        <v>1</v>
      </c>
      <c r="J185" s="62">
        <f>('1. Data'!J182-'1. Data'!$J$1604)/('1. Data'!$J$1603-'1. Data'!$J$1604)</f>
        <v>0.37692307692307681</v>
      </c>
      <c r="K185" s="62">
        <f>('1. Data'!K182-'1. Data'!$K$1604)/('1. Data'!$K$1603-'1. Data'!$K$1604)</f>
        <v>0.17058823529411765</v>
      </c>
      <c r="L185" s="62">
        <f>('1. Data'!L182-'1. Data'!$L$1604)/('1. Data'!$L$1603-'1. Data'!$L$1604)</f>
        <v>0.16923076923076918</v>
      </c>
      <c r="M185" s="62">
        <f>('1. Data'!M182-'1. Data'!$M$1604)/('1. Data'!$M$1603-'1. Data'!$M$1604)</f>
        <v>0.4</v>
      </c>
    </row>
    <row r="186" spans="1:13" ht="13.2" x14ac:dyDescent="0.25">
      <c r="A186" s="60">
        <v>182</v>
      </c>
      <c r="B186" s="62">
        <f>('1. Data'!B183-'1. Data'!$B$1604)/('1. Data'!$B$1603-'1. Data'!$B$1604)</f>
        <v>0.38053097345132747</v>
      </c>
      <c r="C186" s="62">
        <f>('1. Data'!C183-'1. Data'!$C$1604)/('1. Data'!$C$1603-'1. Data'!$C$1604)</f>
        <v>0.34</v>
      </c>
      <c r="D186" s="62">
        <f>('1. Data'!D183-'1. Data'!$D$1604)/('1. Data'!$D$1603-'1. Data'!$D$1604)</f>
        <v>0.49</v>
      </c>
      <c r="E186" s="62">
        <f>('1. Data'!E183-'1. Data'!$E$1604)/('1. Data'!$E$1603-'1. Data'!$E$1604)</f>
        <v>7.5342465753424667E-2</v>
      </c>
      <c r="F186" s="62">
        <f>('1. Data'!F183-'1. Data'!$F$1604)/('1. Data'!$F$1603-'1. Data'!$F$1604)</f>
        <v>0.45000000000000007</v>
      </c>
      <c r="G186" s="62">
        <f>('1. Data'!G183-'1. Data'!$G$1604)/('1. Data'!$G$1603-'1. Data'!$G$1604)</f>
        <v>0.30985915492957744</v>
      </c>
      <c r="H186" s="62">
        <f>('1. Data'!H183-'1. Data'!$H$1604)/('1. Data'!$H$1603-'1. Data'!$H$1604)</f>
        <v>0.36749116607773852</v>
      </c>
      <c r="I186" s="62">
        <v>1</v>
      </c>
      <c r="J186" s="62">
        <f>('1. Data'!J183-'1. Data'!$J$1604)/('1. Data'!$J$1603-'1. Data'!$J$1604)</f>
        <v>0.32307692307692304</v>
      </c>
      <c r="K186" s="62">
        <f>('1. Data'!K183-'1. Data'!$K$1604)/('1. Data'!$K$1603-'1. Data'!$K$1604)</f>
        <v>0.42352941176470588</v>
      </c>
      <c r="L186" s="62">
        <f>('1. Data'!L183-'1. Data'!$L$1604)/('1. Data'!$L$1603-'1. Data'!$L$1604)</f>
        <v>0.13846153846153852</v>
      </c>
      <c r="M186" s="62">
        <f>('1. Data'!M183-'1. Data'!$M$1604)/('1. Data'!$M$1603-'1. Data'!$M$1604)</f>
        <v>0.4</v>
      </c>
    </row>
    <row r="187" spans="1:13" ht="13.2" x14ac:dyDescent="0.25">
      <c r="A187" s="60">
        <v>183</v>
      </c>
      <c r="B187" s="62">
        <f>('1. Data'!B184-'1. Data'!$B$1604)/('1. Data'!$B$1603-'1. Data'!$B$1604)</f>
        <v>0.23008849557522126</v>
      </c>
      <c r="C187" s="62">
        <f>('1. Data'!C184-'1. Data'!$C$1604)/('1. Data'!$C$1603-'1. Data'!$C$1604)</f>
        <v>0.42</v>
      </c>
      <c r="D187" s="62">
        <f>('1. Data'!D184-'1. Data'!$D$1604)/('1. Data'!$D$1603-'1. Data'!$D$1604)</f>
        <v>0.02</v>
      </c>
      <c r="E187" s="62">
        <f>('1. Data'!E184-'1. Data'!$E$1604)/('1. Data'!$E$1603-'1. Data'!$E$1604)</f>
        <v>0.10958904109589042</v>
      </c>
      <c r="F187" s="62">
        <f>('1. Data'!F184-'1. Data'!$F$1604)/('1. Data'!$F$1603-'1. Data'!$F$1604)</f>
        <v>0.12666666666666668</v>
      </c>
      <c r="G187" s="62">
        <f>('1. Data'!G184-'1. Data'!$G$1604)/('1. Data'!$G$1603-'1. Data'!$G$1604)</f>
        <v>0.21126760563380281</v>
      </c>
      <c r="H187" s="62">
        <f>('1. Data'!H184-'1. Data'!$H$1604)/('1. Data'!$H$1603-'1. Data'!$H$1604)</f>
        <v>0.12720848056537101</v>
      </c>
      <c r="I187" s="62">
        <v>1</v>
      </c>
      <c r="J187" s="62">
        <f>('1. Data'!J184-'1. Data'!$J$1604)/('1. Data'!$J$1603-'1. Data'!$J$1604)</f>
        <v>0.5692307692307691</v>
      </c>
      <c r="K187" s="62">
        <f>('1. Data'!K184-'1. Data'!$K$1604)/('1. Data'!$K$1603-'1. Data'!$K$1604)</f>
        <v>0.12941176470588237</v>
      </c>
      <c r="L187" s="62">
        <f>('1. Data'!L184-'1. Data'!$L$1604)/('1. Data'!$L$1603-'1. Data'!$L$1604)</f>
        <v>0.13846153846153852</v>
      </c>
      <c r="M187" s="62">
        <f>('1. Data'!M184-'1. Data'!$M$1604)/('1. Data'!$M$1603-'1. Data'!$M$1604)</f>
        <v>0.4</v>
      </c>
    </row>
    <row r="188" spans="1:13" ht="13.2" x14ac:dyDescent="0.25">
      <c r="A188" s="60">
        <v>184</v>
      </c>
      <c r="B188" s="62">
        <f>('1. Data'!B185-'1. Data'!$B$1604)/('1. Data'!$B$1603-'1. Data'!$B$1604)</f>
        <v>0.19469026548672566</v>
      </c>
      <c r="C188" s="62">
        <f>('1. Data'!C185-'1. Data'!$C$1604)/('1. Data'!$C$1603-'1. Data'!$C$1604)</f>
        <v>0.34</v>
      </c>
      <c r="D188" s="62">
        <f>('1. Data'!D185-'1. Data'!$D$1604)/('1. Data'!$D$1603-'1. Data'!$D$1604)</f>
        <v>0.2</v>
      </c>
      <c r="E188" s="62">
        <f>('1. Data'!E185-'1. Data'!$E$1604)/('1. Data'!$E$1603-'1. Data'!$E$1604)</f>
        <v>6.164383561643836E-2</v>
      </c>
      <c r="F188" s="62">
        <f>('1. Data'!F185-'1. Data'!$F$1604)/('1. Data'!$F$1603-'1. Data'!$F$1604)</f>
        <v>0.12833333333333333</v>
      </c>
      <c r="G188" s="62">
        <f>('1. Data'!G185-'1. Data'!$G$1604)/('1. Data'!$G$1603-'1. Data'!$G$1604)</f>
        <v>0.14084507042253522</v>
      </c>
      <c r="H188" s="62">
        <f>('1. Data'!H185-'1. Data'!$H$1604)/('1. Data'!$H$1603-'1. Data'!$H$1604)</f>
        <v>0.20848056537102475</v>
      </c>
      <c r="I188" s="62">
        <v>1</v>
      </c>
      <c r="J188" s="62">
        <f>('1. Data'!J185-'1. Data'!$J$1604)/('1. Data'!$J$1603-'1. Data'!$J$1604)</f>
        <v>0.64615384615384608</v>
      </c>
      <c r="K188" s="62">
        <f>('1. Data'!K185-'1. Data'!$K$1604)/('1. Data'!$K$1603-'1. Data'!$K$1604)</f>
        <v>0.16470588235294117</v>
      </c>
      <c r="L188" s="62">
        <f>('1. Data'!L185-'1. Data'!$L$1604)/('1. Data'!$L$1603-'1. Data'!$L$1604)</f>
        <v>0.13846153846153852</v>
      </c>
      <c r="M188" s="62">
        <f>('1. Data'!M185-'1. Data'!$M$1604)/('1. Data'!$M$1603-'1. Data'!$M$1604)</f>
        <v>0.4</v>
      </c>
    </row>
    <row r="189" spans="1:13" ht="13.2" x14ac:dyDescent="0.25">
      <c r="A189" s="60">
        <v>185</v>
      </c>
      <c r="B189" s="62">
        <f>('1. Data'!B186-'1. Data'!$B$1604)/('1. Data'!$B$1603-'1. Data'!$B$1604)</f>
        <v>0.18584070796460181</v>
      </c>
      <c r="C189" s="62">
        <f>('1. Data'!C186-'1. Data'!$C$1604)/('1. Data'!$C$1603-'1. Data'!$C$1604)</f>
        <v>0.34666666666666668</v>
      </c>
      <c r="D189" s="62">
        <f>('1. Data'!D186-'1. Data'!$D$1604)/('1. Data'!$D$1603-'1. Data'!$D$1604)</f>
        <v>0.21</v>
      </c>
      <c r="E189" s="62">
        <f>('1. Data'!E186-'1. Data'!$E$1604)/('1. Data'!$E$1603-'1. Data'!$E$1604)</f>
        <v>6.8493150684931503E-2</v>
      </c>
      <c r="F189" s="62">
        <f>('1. Data'!F186-'1. Data'!$F$1604)/('1. Data'!$F$1603-'1. Data'!$F$1604)</f>
        <v>0.13166666666666668</v>
      </c>
      <c r="G189" s="62">
        <f>('1. Data'!G186-'1. Data'!$G$1604)/('1. Data'!$G$1603-'1. Data'!$G$1604)</f>
        <v>9.8591549295774641E-2</v>
      </c>
      <c r="H189" s="62">
        <f>('1. Data'!H186-'1. Data'!$H$1604)/('1. Data'!$H$1603-'1. Data'!$H$1604)</f>
        <v>0.19787985865724381</v>
      </c>
      <c r="I189" s="62">
        <v>1</v>
      </c>
      <c r="J189" s="62">
        <f>('1. Data'!J186-'1. Data'!$J$1604)/('1. Data'!$J$1603-'1. Data'!$J$1604)</f>
        <v>0.63076923076923075</v>
      </c>
      <c r="K189" s="62">
        <f>('1. Data'!K186-'1. Data'!$K$1604)/('1. Data'!$K$1603-'1. Data'!$K$1604)</f>
        <v>0.16470588235294117</v>
      </c>
      <c r="L189" s="62">
        <f>('1. Data'!L186-'1. Data'!$L$1604)/('1. Data'!$L$1603-'1. Data'!$L$1604)</f>
        <v>0.13846153846153852</v>
      </c>
      <c r="M189" s="62">
        <f>('1. Data'!M186-'1. Data'!$M$1604)/('1. Data'!$M$1603-'1. Data'!$M$1604)</f>
        <v>0.6</v>
      </c>
    </row>
    <row r="190" spans="1:13" ht="13.2" x14ac:dyDescent="0.25">
      <c r="A190" s="60">
        <v>186</v>
      </c>
      <c r="B190" s="62">
        <f>('1. Data'!B187-'1. Data'!$B$1604)/('1. Data'!$B$1603-'1. Data'!$B$1604)</f>
        <v>0.38053097345132747</v>
      </c>
      <c r="C190" s="62">
        <f>('1. Data'!C187-'1. Data'!$C$1604)/('1. Data'!$C$1603-'1. Data'!$C$1604)</f>
        <v>0.13999999999999999</v>
      </c>
      <c r="D190" s="62">
        <f>('1. Data'!D187-'1. Data'!$D$1604)/('1. Data'!$D$1603-'1. Data'!$D$1604)</f>
        <v>0.56999999999999995</v>
      </c>
      <c r="E190" s="62">
        <f>('1. Data'!E187-'1. Data'!$E$1604)/('1. Data'!$E$1603-'1. Data'!$E$1604)</f>
        <v>7.5342465753424667E-2</v>
      </c>
      <c r="F190" s="62">
        <f>('1. Data'!F187-'1. Data'!$F$1604)/('1. Data'!$F$1603-'1. Data'!$F$1604)</f>
        <v>0.185</v>
      </c>
      <c r="G190" s="62">
        <f>('1. Data'!G187-'1. Data'!$G$1604)/('1. Data'!$G$1603-'1. Data'!$G$1604)</f>
        <v>0.352112676056338</v>
      </c>
      <c r="H190" s="62">
        <f>('1. Data'!H187-'1. Data'!$H$1604)/('1. Data'!$H$1603-'1. Data'!$H$1604)</f>
        <v>0.27915194346289751</v>
      </c>
      <c r="I190" s="62">
        <v>1</v>
      </c>
      <c r="J190" s="62">
        <f>('1. Data'!J187-'1. Data'!$J$1604)/('1. Data'!$J$1603-'1. Data'!$J$1604)</f>
        <v>0.43076923076923052</v>
      </c>
      <c r="K190" s="62">
        <f>('1. Data'!K187-'1. Data'!$K$1604)/('1. Data'!$K$1603-'1. Data'!$K$1604)</f>
        <v>0.13529411764705884</v>
      </c>
      <c r="L190" s="62">
        <f>('1. Data'!L187-'1. Data'!$L$1604)/('1. Data'!$L$1603-'1. Data'!$L$1604)</f>
        <v>0.19999999999999984</v>
      </c>
      <c r="M190" s="62">
        <f>('1. Data'!M187-'1. Data'!$M$1604)/('1. Data'!$M$1603-'1. Data'!$M$1604)</f>
        <v>0.4</v>
      </c>
    </row>
    <row r="191" spans="1:13" ht="13.2" x14ac:dyDescent="0.25">
      <c r="A191" s="60">
        <v>187</v>
      </c>
      <c r="B191" s="62">
        <f>('1. Data'!B188-'1. Data'!$B$1604)/('1. Data'!$B$1603-'1. Data'!$B$1604)</f>
        <v>0.24778761061946908</v>
      </c>
      <c r="C191" s="62">
        <f>('1. Data'!C188-'1. Data'!$C$1604)/('1. Data'!$C$1603-'1. Data'!$C$1604)</f>
        <v>0.19333333333333336</v>
      </c>
      <c r="D191" s="62">
        <f>('1. Data'!D188-'1. Data'!$D$1604)/('1. Data'!$D$1603-'1. Data'!$D$1604)</f>
        <v>0.48</v>
      </c>
      <c r="E191" s="62">
        <f>('1. Data'!E188-'1. Data'!$E$1604)/('1. Data'!$E$1603-'1. Data'!$E$1604)</f>
        <v>7.5342465753424667E-2</v>
      </c>
      <c r="F191" s="62">
        <f>('1. Data'!F188-'1. Data'!$F$1604)/('1. Data'!$F$1603-'1. Data'!$F$1604)</f>
        <v>0.13666666666666652</v>
      </c>
      <c r="G191" s="62">
        <f>('1. Data'!G188-'1. Data'!$G$1604)/('1. Data'!$G$1603-'1. Data'!$G$1604)</f>
        <v>0.18309859154929578</v>
      </c>
      <c r="H191" s="62">
        <f>('1. Data'!H188-'1. Data'!$H$1604)/('1. Data'!$H$1603-'1. Data'!$H$1604)</f>
        <v>0.21554770318021202</v>
      </c>
      <c r="I191" s="62">
        <v>1</v>
      </c>
      <c r="J191" s="62">
        <f>('1. Data'!J188-'1. Data'!$J$1604)/('1. Data'!$J$1603-'1. Data'!$J$1604)</f>
        <v>0.49230769230769211</v>
      </c>
      <c r="K191" s="62">
        <f>('1. Data'!K188-'1. Data'!$K$1604)/('1. Data'!$K$1603-'1. Data'!$K$1604)</f>
        <v>0.1470588235294118</v>
      </c>
      <c r="L191" s="62">
        <f>('1. Data'!L188-'1. Data'!$L$1604)/('1. Data'!$L$1603-'1. Data'!$L$1604)</f>
        <v>0.12307692307692292</v>
      </c>
      <c r="M191" s="62">
        <f>('1. Data'!M188-'1. Data'!$M$1604)/('1. Data'!$M$1603-'1. Data'!$M$1604)</f>
        <v>0.4</v>
      </c>
    </row>
    <row r="192" spans="1:13" ht="13.2" x14ac:dyDescent="0.25">
      <c r="A192" s="60">
        <v>188</v>
      </c>
      <c r="B192" s="62">
        <f>('1. Data'!B189-'1. Data'!$B$1604)/('1. Data'!$B$1603-'1. Data'!$B$1604)</f>
        <v>0.27433628318584075</v>
      </c>
      <c r="C192" s="62">
        <f>('1. Data'!C189-'1. Data'!$C$1604)/('1. Data'!$C$1603-'1. Data'!$C$1604)</f>
        <v>0.40333333333333332</v>
      </c>
      <c r="D192" s="62">
        <f>('1. Data'!D189-'1. Data'!$D$1604)/('1. Data'!$D$1603-'1. Data'!$D$1604)</f>
        <v>0.1</v>
      </c>
      <c r="E192" s="62">
        <f>('1. Data'!E189-'1. Data'!$E$1604)/('1. Data'!$E$1603-'1. Data'!$E$1604)</f>
        <v>0.11643835616438358</v>
      </c>
      <c r="F192" s="62">
        <f>('1. Data'!F189-'1. Data'!$F$1604)/('1. Data'!$F$1603-'1. Data'!$F$1604)</f>
        <v>0.14000000000000001</v>
      </c>
      <c r="G192" s="62">
        <f>('1. Data'!G189-'1. Data'!$G$1604)/('1. Data'!$G$1603-'1. Data'!$G$1604)</f>
        <v>0.11267605633802817</v>
      </c>
      <c r="H192" s="62">
        <f>('1. Data'!H189-'1. Data'!$H$1604)/('1. Data'!$H$1603-'1. Data'!$H$1604)</f>
        <v>7.0671378091872794E-2</v>
      </c>
      <c r="I192" s="62">
        <v>1</v>
      </c>
      <c r="J192" s="62">
        <f>('1. Data'!J189-'1. Data'!$J$1604)/('1. Data'!$J$1603-'1. Data'!$J$1604)</f>
        <v>0.53076923076923077</v>
      </c>
      <c r="K192" s="62">
        <f>('1. Data'!K189-'1. Data'!$K$1604)/('1. Data'!$K$1603-'1. Data'!$K$1604)</f>
        <v>0.11176470588235295</v>
      </c>
      <c r="L192" s="62">
        <f>('1. Data'!L189-'1. Data'!$L$1604)/('1. Data'!$L$1603-'1. Data'!$L$1604)</f>
        <v>0.19999999999999984</v>
      </c>
      <c r="M192" s="62">
        <f>('1. Data'!M189-'1. Data'!$M$1604)/('1. Data'!$M$1603-'1. Data'!$M$1604)</f>
        <v>0.4</v>
      </c>
    </row>
    <row r="193" spans="1:13" ht="13.2" x14ac:dyDescent="0.25">
      <c r="A193" s="60">
        <v>189</v>
      </c>
      <c r="B193" s="62">
        <f>('1. Data'!B190-'1. Data'!$B$1604)/('1. Data'!$B$1603-'1. Data'!$B$1604)</f>
        <v>0.29203539823008856</v>
      </c>
      <c r="C193" s="62">
        <f>('1. Data'!C190-'1. Data'!$C$1604)/('1. Data'!$C$1603-'1. Data'!$C$1604)</f>
        <v>0.26666666666666666</v>
      </c>
      <c r="D193" s="62">
        <f>('1. Data'!D190-'1. Data'!$D$1604)/('1. Data'!$D$1603-'1. Data'!$D$1604)</f>
        <v>0.33</v>
      </c>
      <c r="E193" s="62">
        <f>('1. Data'!E190-'1. Data'!$E$1604)/('1. Data'!$E$1603-'1. Data'!$E$1604)</f>
        <v>7.5342465753424667E-2</v>
      </c>
      <c r="F193" s="62">
        <f>('1. Data'!F190-'1. Data'!$F$1604)/('1. Data'!$F$1603-'1. Data'!$F$1604)</f>
        <v>0.14000000000000001</v>
      </c>
      <c r="G193" s="62">
        <f>('1. Data'!G190-'1. Data'!$G$1604)/('1. Data'!$G$1603-'1. Data'!$G$1604)</f>
        <v>0.19718309859154928</v>
      </c>
      <c r="H193" s="62">
        <f>('1. Data'!H190-'1. Data'!$H$1604)/('1. Data'!$H$1603-'1. Data'!$H$1604)</f>
        <v>0.48409893992932862</v>
      </c>
      <c r="I193" s="62">
        <v>1</v>
      </c>
      <c r="J193" s="62">
        <f>('1. Data'!J190-'1. Data'!$J$1604)/('1. Data'!$J$1603-'1. Data'!$J$1604)</f>
        <v>0.38461538461538469</v>
      </c>
      <c r="K193" s="62">
        <f>('1. Data'!K190-'1. Data'!$K$1604)/('1. Data'!$K$1603-'1. Data'!$K$1604)</f>
        <v>0.1470588235294118</v>
      </c>
      <c r="L193" s="62">
        <f>('1. Data'!L190-'1. Data'!$L$1604)/('1. Data'!$L$1603-'1. Data'!$L$1604)</f>
        <v>0.16923076923076918</v>
      </c>
      <c r="M193" s="62">
        <f>('1. Data'!M190-'1. Data'!$M$1604)/('1. Data'!$M$1603-'1. Data'!$M$1604)</f>
        <v>0.4</v>
      </c>
    </row>
    <row r="194" spans="1:13" ht="13.2" x14ac:dyDescent="0.25">
      <c r="A194" s="60">
        <v>190</v>
      </c>
      <c r="B194" s="62">
        <f>('1. Data'!B191-'1. Data'!$B$1604)/('1. Data'!$B$1603-'1. Data'!$B$1604)</f>
        <v>0.29203539823008856</v>
      </c>
      <c r="C194" s="62">
        <f>('1. Data'!C191-'1. Data'!$C$1604)/('1. Data'!$C$1603-'1. Data'!$C$1604)</f>
        <v>0.26</v>
      </c>
      <c r="D194" s="62">
        <f>('1. Data'!D191-'1. Data'!$D$1604)/('1. Data'!$D$1603-'1. Data'!$D$1604)</f>
        <v>0.32</v>
      </c>
      <c r="E194" s="62">
        <f>('1. Data'!E191-'1. Data'!$E$1604)/('1. Data'!$E$1603-'1. Data'!$E$1604)</f>
        <v>6.8493150684931503E-2</v>
      </c>
      <c r="F194" s="62">
        <f>('1. Data'!F191-'1. Data'!$F$1604)/('1. Data'!$F$1603-'1. Data'!$F$1604)</f>
        <v>0.13666666666666652</v>
      </c>
      <c r="G194" s="62">
        <f>('1. Data'!G191-'1. Data'!$G$1604)/('1. Data'!$G$1603-'1. Data'!$G$1604)</f>
        <v>0.22535211267605634</v>
      </c>
      <c r="H194" s="62">
        <f>('1. Data'!H191-'1. Data'!$H$1604)/('1. Data'!$H$1603-'1. Data'!$H$1604)</f>
        <v>0.48763250883392228</v>
      </c>
      <c r="I194" s="62">
        <v>1</v>
      </c>
      <c r="J194" s="62">
        <f>('1. Data'!J191-'1. Data'!$J$1604)/('1. Data'!$J$1603-'1. Data'!$J$1604)</f>
        <v>0.38461538461538469</v>
      </c>
      <c r="K194" s="62">
        <f>('1. Data'!K191-'1. Data'!$K$1604)/('1. Data'!$K$1603-'1. Data'!$K$1604)</f>
        <v>0.1470588235294118</v>
      </c>
      <c r="L194" s="62">
        <f>('1. Data'!L191-'1. Data'!$L$1604)/('1. Data'!$L$1603-'1. Data'!$L$1604)</f>
        <v>0.16923076923076918</v>
      </c>
      <c r="M194" s="62">
        <f>('1. Data'!M191-'1. Data'!$M$1604)/('1. Data'!$M$1603-'1. Data'!$M$1604)</f>
        <v>0.4</v>
      </c>
    </row>
    <row r="195" spans="1:13" ht="13.2" x14ac:dyDescent="0.25">
      <c r="A195" s="60">
        <v>191</v>
      </c>
      <c r="B195" s="62">
        <f>('1. Data'!B192-'1. Data'!$B$1604)/('1. Data'!$B$1603-'1. Data'!$B$1604)</f>
        <v>0.31858407079646012</v>
      </c>
      <c r="C195" s="62">
        <f>('1. Data'!C192-'1. Data'!$C$1604)/('1. Data'!$C$1603-'1. Data'!$C$1604)</f>
        <v>0.26666666666666666</v>
      </c>
      <c r="D195" s="62">
        <f>('1. Data'!D192-'1. Data'!$D$1604)/('1. Data'!$D$1603-'1. Data'!$D$1604)</f>
        <v>0.35</v>
      </c>
      <c r="E195" s="62">
        <f>('1. Data'!E192-'1. Data'!$E$1604)/('1. Data'!$E$1603-'1. Data'!$E$1604)</f>
        <v>0.13698630136986301</v>
      </c>
      <c r="F195" s="62">
        <f>('1. Data'!F192-'1. Data'!$F$1604)/('1. Data'!$F$1603-'1. Data'!$F$1604)</f>
        <v>0.12833333333333333</v>
      </c>
      <c r="G195" s="62">
        <f>('1. Data'!G192-'1. Data'!$G$1604)/('1. Data'!$G$1603-'1. Data'!$G$1604)</f>
        <v>0.28169014084507044</v>
      </c>
      <c r="H195" s="62">
        <f>('1. Data'!H192-'1. Data'!$H$1604)/('1. Data'!$H$1603-'1. Data'!$H$1604)</f>
        <v>0.42756183745583037</v>
      </c>
      <c r="I195" s="62">
        <v>1</v>
      </c>
      <c r="J195" s="62">
        <f>('1. Data'!J192-'1. Data'!$J$1604)/('1. Data'!$J$1603-'1. Data'!$J$1604)</f>
        <v>0.40769230769230758</v>
      </c>
      <c r="K195" s="62">
        <f>('1. Data'!K192-'1. Data'!$K$1604)/('1. Data'!$K$1603-'1. Data'!$K$1604)</f>
        <v>0.18823529411764706</v>
      </c>
      <c r="L195" s="62">
        <f>('1. Data'!L192-'1. Data'!$L$1604)/('1. Data'!$L$1603-'1. Data'!$L$1604)</f>
        <v>0.15384615384615385</v>
      </c>
      <c r="M195" s="62">
        <f>('1. Data'!M192-'1. Data'!$M$1604)/('1. Data'!$M$1603-'1. Data'!$M$1604)</f>
        <v>0.4</v>
      </c>
    </row>
    <row r="196" spans="1:13" ht="13.2" x14ac:dyDescent="0.25">
      <c r="A196" s="60">
        <v>192</v>
      </c>
      <c r="B196" s="62">
        <f>('1. Data'!B193-'1. Data'!$B$1604)/('1. Data'!$B$1603-'1. Data'!$B$1604)</f>
        <v>0.15929203539823014</v>
      </c>
      <c r="C196" s="62">
        <f>('1. Data'!C193-'1. Data'!$C$1604)/('1. Data'!$C$1603-'1. Data'!$C$1604)</f>
        <v>0.18000000000000002</v>
      </c>
      <c r="D196" s="62">
        <f>('1. Data'!D193-'1. Data'!$D$1604)/('1. Data'!$D$1603-'1. Data'!$D$1604)</f>
        <v>0.25</v>
      </c>
      <c r="E196" s="62">
        <f>('1. Data'!E193-'1. Data'!$E$1604)/('1. Data'!$E$1603-'1. Data'!$E$1604)</f>
        <v>6.8493150684931503E-2</v>
      </c>
      <c r="F196" s="62">
        <f>('1. Data'!F193-'1. Data'!$F$1604)/('1. Data'!$F$1603-'1. Data'!$F$1604)</f>
        <v>0.12333333333333334</v>
      </c>
      <c r="G196" s="62">
        <f>('1. Data'!G193-'1. Data'!$G$1604)/('1. Data'!$G$1603-'1. Data'!$G$1604)</f>
        <v>0.28169014084507044</v>
      </c>
      <c r="H196" s="62">
        <f>('1. Data'!H193-'1. Data'!$H$1604)/('1. Data'!$H$1603-'1. Data'!$H$1604)</f>
        <v>0.1519434628975265</v>
      </c>
      <c r="I196" s="62">
        <v>1</v>
      </c>
      <c r="J196" s="62">
        <f>('1. Data'!J193-'1. Data'!$J$1604)/('1. Data'!$J$1603-'1. Data'!$J$1604)</f>
        <v>0.66923076923076907</v>
      </c>
      <c r="K196" s="62">
        <f>('1. Data'!K193-'1. Data'!$K$1604)/('1. Data'!$K$1603-'1. Data'!$K$1604)</f>
        <v>0.18823529411764706</v>
      </c>
      <c r="L196" s="62">
        <f>('1. Data'!L193-'1. Data'!$L$1604)/('1. Data'!$L$1603-'1. Data'!$L$1604)</f>
        <v>0.21538461538461545</v>
      </c>
      <c r="M196" s="62">
        <f>('1. Data'!M193-'1. Data'!$M$1604)/('1. Data'!$M$1603-'1. Data'!$M$1604)</f>
        <v>0.6</v>
      </c>
    </row>
    <row r="197" spans="1:13" ht="13.2" x14ac:dyDescent="0.25">
      <c r="A197" s="60">
        <v>193</v>
      </c>
      <c r="B197" s="62">
        <f>('1. Data'!B194-'1. Data'!$B$1604)/('1. Data'!$B$1603-'1. Data'!$B$1604)</f>
        <v>0.19469026548672566</v>
      </c>
      <c r="C197" s="62">
        <f>('1. Data'!C194-'1. Data'!$C$1604)/('1. Data'!$C$1603-'1. Data'!$C$1604)</f>
        <v>0.35333333333333333</v>
      </c>
      <c r="D197" s="62">
        <f>('1. Data'!D194-'1. Data'!$D$1604)/('1. Data'!$D$1603-'1. Data'!$D$1604)</f>
        <v>0.12</v>
      </c>
      <c r="E197" s="62">
        <f>('1. Data'!E194-'1. Data'!$E$1604)/('1. Data'!$E$1603-'1. Data'!$E$1604)</f>
        <v>0.19863013698630136</v>
      </c>
      <c r="F197" s="62">
        <f>('1. Data'!F194-'1. Data'!$F$1604)/('1. Data'!$F$1603-'1. Data'!$F$1604)</f>
        <v>0.16500000000000001</v>
      </c>
      <c r="G197" s="62">
        <f>('1. Data'!G194-'1. Data'!$G$1604)/('1. Data'!$G$1603-'1. Data'!$G$1604)</f>
        <v>0.21126760563380281</v>
      </c>
      <c r="H197" s="62">
        <f>('1. Data'!H194-'1. Data'!$H$1604)/('1. Data'!$H$1603-'1. Data'!$H$1604)</f>
        <v>0.42402826855123676</v>
      </c>
      <c r="I197" s="62">
        <v>1</v>
      </c>
      <c r="J197" s="62">
        <f>('1. Data'!J194-'1. Data'!$J$1604)/('1. Data'!$J$1603-'1. Data'!$J$1604)</f>
        <v>0.4461538461538459</v>
      </c>
      <c r="K197" s="62">
        <f>('1. Data'!K194-'1. Data'!$K$1604)/('1. Data'!$K$1603-'1. Data'!$K$1604)</f>
        <v>0.18235294117647058</v>
      </c>
      <c r="L197" s="62">
        <f>('1. Data'!L194-'1. Data'!$L$1604)/('1. Data'!$L$1603-'1. Data'!$L$1604)</f>
        <v>0.16923076923076918</v>
      </c>
      <c r="M197" s="62">
        <f>('1. Data'!M194-'1. Data'!$M$1604)/('1. Data'!$M$1603-'1. Data'!$M$1604)</f>
        <v>0.4</v>
      </c>
    </row>
    <row r="198" spans="1:13" ht="13.2" x14ac:dyDescent="0.25">
      <c r="A198" s="60">
        <v>194</v>
      </c>
      <c r="B198" s="62">
        <f>('1. Data'!B195-'1. Data'!$B$1604)/('1. Data'!$B$1603-'1. Data'!$B$1604)</f>
        <v>0.26548672566371678</v>
      </c>
      <c r="C198" s="62">
        <f>('1. Data'!C195-'1. Data'!$C$1604)/('1. Data'!$C$1603-'1. Data'!$C$1604)</f>
        <v>0.30000000000000004</v>
      </c>
      <c r="D198" s="62">
        <f>('1. Data'!D195-'1. Data'!$D$1604)/('1. Data'!$D$1603-'1. Data'!$D$1604)</f>
        <v>0.21</v>
      </c>
      <c r="E198" s="62">
        <f>('1. Data'!E195-'1. Data'!$E$1604)/('1. Data'!$E$1603-'1. Data'!$E$1604)</f>
        <v>8.9041095890410982E-2</v>
      </c>
      <c r="F198" s="62">
        <f>('1. Data'!F195-'1. Data'!$F$1604)/('1. Data'!$F$1603-'1. Data'!$F$1604)</f>
        <v>0.11833333333333333</v>
      </c>
      <c r="G198" s="62">
        <f>('1. Data'!G195-'1. Data'!$G$1604)/('1. Data'!$G$1603-'1. Data'!$G$1604)</f>
        <v>8.4507042253521125E-2</v>
      </c>
      <c r="H198" s="62">
        <f>('1. Data'!H195-'1. Data'!$H$1604)/('1. Data'!$H$1603-'1. Data'!$H$1604)</f>
        <v>7.7738515901060068E-2</v>
      </c>
      <c r="I198" s="62">
        <v>1</v>
      </c>
      <c r="J198" s="62">
        <f>('1. Data'!J195-'1. Data'!$J$1604)/('1. Data'!$J$1603-'1. Data'!$J$1604)</f>
        <v>0.4461538461538459</v>
      </c>
      <c r="K198" s="62">
        <f>('1. Data'!K195-'1. Data'!$K$1604)/('1. Data'!$K$1603-'1. Data'!$K$1604)</f>
        <v>0.1470588235294118</v>
      </c>
      <c r="L198" s="62">
        <f>('1. Data'!L195-'1. Data'!$L$1604)/('1. Data'!$L$1603-'1. Data'!$L$1604)</f>
        <v>0.19999999999999984</v>
      </c>
      <c r="M198" s="62">
        <f>('1. Data'!M195-'1. Data'!$M$1604)/('1. Data'!$M$1603-'1. Data'!$M$1604)</f>
        <v>0.4</v>
      </c>
    </row>
    <row r="199" spans="1:13" ht="13.2" x14ac:dyDescent="0.25">
      <c r="A199" s="60">
        <v>195</v>
      </c>
      <c r="B199" s="62">
        <f>('1. Data'!B196-'1. Data'!$B$1604)/('1. Data'!$B$1603-'1. Data'!$B$1604)</f>
        <v>0.26548672566371678</v>
      </c>
      <c r="C199" s="62">
        <f>('1. Data'!C196-'1. Data'!$C$1604)/('1. Data'!$C$1603-'1. Data'!$C$1604)</f>
        <v>0.30000000000000004</v>
      </c>
      <c r="D199" s="62">
        <f>('1. Data'!D196-'1. Data'!$D$1604)/('1. Data'!$D$1603-'1. Data'!$D$1604)</f>
        <v>0.21</v>
      </c>
      <c r="E199" s="62">
        <f>('1. Data'!E196-'1. Data'!$E$1604)/('1. Data'!$E$1603-'1. Data'!$E$1604)</f>
        <v>8.9041095890410982E-2</v>
      </c>
      <c r="F199" s="62">
        <f>('1. Data'!F196-'1. Data'!$F$1604)/('1. Data'!$F$1603-'1. Data'!$F$1604)</f>
        <v>0.11833333333333333</v>
      </c>
      <c r="G199" s="62">
        <f>('1. Data'!G196-'1. Data'!$G$1604)/('1. Data'!$G$1603-'1. Data'!$G$1604)</f>
        <v>8.4507042253521125E-2</v>
      </c>
      <c r="H199" s="62">
        <f>('1. Data'!H196-'1. Data'!$H$1604)/('1. Data'!$H$1603-'1. Data'!$H$1604)</f>
        <v>7.7738515901060068E-2</v>
      </c>
      <c r="I199" s="62">
        <v>1</v>
      </c>
      <c r="J199" s="62">
        <f>('1. Data'!J196-'1. Data'!$J$1604)/('1. Data'!$J$1603-'1. Data'!$J$1604)</f>
        <v>0.4461538461538459</v>
      </c>
      <c r="K199" s="62">
        <f>('1. Data'!K196-'1. Data'!$K$1604)/('1. Data'!$K$1603-'1. Data'!$K$1604)</f>
        <v>0.1470588235294118</v>
      </c>
      <c r="L199" s="62">
        <f>('1. Data'!L196-'1. Data'!$L$1604)/('1. Data'!$L$1603-'1. Data'!$L$1604)</f>
        <v>0.19999999999999984</v>
      </c>
      <c r="M199" s="62">
        <f>('1. Data'!M196-'1. Data'!$M$1604)/('1. Data'!$M$1603-'1. Data'!$M$1604)</f>
        <v>0.4</v>
      </c>
    </row>
    <row r="200" spans="1:13" ht="13.2" x14ac:dyDescent="0.25">
      <c r="A200" s="60">
        <v>196</v>
      </c>
      <c r="B200" s="62">
        <f>('1. Data'!B197-'1. Data'!$B$1604)/('1. Data'!$B$1603-'1. Data'!$B$1604)</f>
        <v>0.2831858407079646</v>
      </c>
      <c r="C200" s="62">
        <f>('1. Data'!C197-'1. Data'!$C$1604)/('1. Data'!$C$1603-'1. Data'!$C$1604)</f>
        <v>0.32666666666666666</v>
      </c>
      <c r="D200" s="62">
        <f>('1. Data'!D197-'1. Data'!$D$1604)/('1. Data'!$D$1603-'1. Data'!$D$1604)</f>
        <v>0.33</v>
      </c>
      <c r="E200" s="62">
        <f>('1. Data'!E197-'1. Data'!$E$1604)/('1. Data'!$E$1603-'1. Data'!$E$1604)</f>
        <v>7.5342465753424667E-2</v>
      </c>
      <c r="F200" s="62">
        <f>('1. Data'!F197-'1. Data'!$F$1604)/('1. Data'!$F$1603-'1. Data'!$F$1604)</f>
        <v>0.12333333333333334</v>
      </c>
      <c r="G200" s="62">
        <f>('1. Data'!G197-'1. Data'!$G$1604)/('1. Data'!$G$1603-'1. Data'!$G$1604)</f>
        <v>0.323943661971831</v>
      </c>
      <c r="H200" s="62">
        <f>('1. Data'!H197-'1. Data'!$H$1604)/('1. Data'!$H$1603-'1. Data'!$H$1604)</f>
        <v>0.40282685512367489</v>
      </c>
      <c r="I200" s="62">
        <v>1</v>
      </c>
      <c r="J200" s="62">
        <f>('1. Data'!J197-'1. Data'!$J$1604)/('1. Data'!$J$1603-'1. Data'!$J$1604)</f>
        <v>0.42307692307692302</v>
      </c>
      <c r="K200" s="62">
        <f>('1. Data'!K197-'1. Data'!$K$1604)/('1. Data'!$K$1603-'1. Data'!$K$1604)</f>
        <v>0.14117647058823532</v>
      </c>
      <c r="L200" s="62">
        <f>('1. Data'!L197-'1. Data'!$L$1604)/('1. Data'!$L$1603-'1. Data'!$L$1604)</f>
        <v>0.15384615384615385</v>
      </c>
      <c r="M200" s="62">
        <f>('1. Data'!M197-'1. Data'!$M$1604)/('1. Data'!$M$1603-'1. Data'!$M$1604)</f>
        <v>0.4</v>
      </c>
    </row>
    <row r="201" spans="1:13" ht="13.2" x14ac:dyDescent="0.25">
      <c r="A201" s="60">
        <v>197</v>
      </c>
      <c r="B201" s="62">
        <f>('1. Data'!B198-'1. Data'!$B$1604)/('1. Data'!$B$1603-'1. Data'!$B$1604)</f>
        <v>0.23893805309734514</v>
      </c>
      <c r="C201" s="62">
        <f>('1. Data'!C198-'1. Data'!$C$1604)/('1. Data'!$C$1603-'1. Data'!$C$1604)</f>
        <v>0.32</v>
      </c>
      <c r="D201" s="62">
        <f>('1. Data'!D198-'1. Data'!$D$1604)/('1. Data'!$D$1603-'1. Data'!$D$1604)</f>
        <v>0.3</v>
      </c>
      <c r="E201" s="62">
        <f>('1. Data'!E198-'1. Data'!$E$1604)/('1. Data'!$E$1603-'1. Data'!$E$1604)</f>
        <v>0.10273972602739727</v>
      </c>
      <c r="F201" s="62">
        <f>('1. Data'!F198-'1. Data'!$F$1604)/('1. Data'!$F$1603-'1. Data'!$F$1604)</f>
        <v>0.12333333333333334</v>
      </c>
      <c r="G201" s="62">
        <f>('1. Data'!G198-'1. Data'!$G$1604)/('1. Data'!$G$1603-'1. Data'!$G$1604)</f>
        <v>0.19718309859154928</v>
      </c>
      <c r="H201" s="62">
        <f>('1. Data'!H198-'1. Data'!$H$1604)/('1. Data'!$H$1603-'1. Data'!$H$1604)</f>
        <v>0.17314487632508835</v>
      </c>
      <c r="I201" s="62">
        <v>1</v>
      </c>
      <c r="J201" s="62">
        <f>('1. Data'!J198-'1. Data'!$J$1604)/('1. Data'!$J$1603-'1. Data'!$J$1604)</f>
        <v>0.58461538461538454</v>
      </c>
      <c r="K201" s="62">
        <f>('1. Data'!K198-'1. Data'!$K$1604)/('1. Data'!$K$1603-'1. Data'!$K$1604)</f>
        <v>0.17058823529411765</v>
      </c>
      <c r="L201" s="62">
        <f>('1. Data'!L198-'1. Data'!$L$1604)/('1. Data'!$L$1603-'1. Data'!$L$1604)</f>
        <v>0.27692307692307677</v>
      </c>
      <c r="M201" s="62">
        <f>('1. Data'!M198-'1. Data'!$M$1604)/('1. Data'!$M$1603-'1. Data'!$M$1604)</f>
        <v>0.4</v>
      </c>
    </row>
    <row r="202" spans="1:13" ht="13.2" x14ac:dyDescent="0.25">
      <c r="A202" s="60">
        <v>198</v>
      </c>
      <c r="B202" s="62">
        <f>('1. Data'!B199-'1. Data'!$B$1604)/('1. Data'!$B$1603-'1. Data'!$B$1604)</f>
        <v>0.61061946902654862</v>
      </c>
      <c r="C202" s="62">
        <f>('1. Data'!C199-'1. Data'!$C$1604)/('1. Data'!$C$1603-'1. Data'!$C$1604)</f>
        <v>0.13333333333333333</v>
      </c>
      <c r="D202" s="62">
        <f>('1. Data'!D199-'1. Data'!$D$1604)/('1. Data'!$D$1603-'1. Data'!$D$1604)</f>
        <v>0.6</v>
      </c>
      <c r="E202" s="62">
        <f>('1. Data'!E199-'1. Data'!$E$1604)/('1. Data'!$E$1603-'1. Data'!$E$1604)</f>
        <v>7.5342465753424667E-2</v>
      </c>
      <c r="F202" s="62">
        <f>('1. Data'!F199-'1. Data'!$F$1604)/('1. Data'!$F$1603-'1. Data'!$F$1604)</f>
        <v>0.11166666666666668</v>
      </c>
      <c r="G202" s="62">
        <f>('1. Data'!G199-'1. Data'!$G$1604)/('1. Data'!$G$1603-'1. Data'!$G$1604)</f>
        <v>0.15492957746478872</v>
      </c>
      <c r="H202" s="62">
        <f>('1. Data'!H199-'1. Data'!$H$1604)/('1. Data'!$H$1603-'1. Data'!$H$1604)</f>
        <v>7.4204946996466431E-2</v>
      </c>
      <c r="I202" s="62">
        <v>1</v>
      </c>
      <c r="J202" s="62">
        <f>('1. Data'!J199-'1. Data'!$J$1604)/('1. Data'!$J$1603-'1. Data'!$J$1604)</f>
        <v>0.31538461538461521</v>
      </c>
      <c r="K202" s="62">
        <f>('1. Data'!K199-'1. Data'!$K$1604)/('1. Data'!$K$1603-'1. Data'!$K$1604)</f>
        <v>0.39411764705882352</v>
      </c>
      <c r="L202" s="62">
        <f>('1. Data'!L199-'1. Data'!$L$1604)/('1. Data'!$L$1603-'1. Data'!$L$1604)</f>
        <v>0.26153846153846144</v>
      </c>
      <c r="M202" s="62">
        <f>('1. Data'!M199-'1. Data'!$M$1604)/('1. Data'!$M$1603-'1. Data'!$M$1604)</f>
        <v>0.6</v>
      </c>
    </row>
    <row r="203" spans="1:13" ht="13.2" x14ac:dyDescent="0.25">
      <c r="A203" s="60">
        <v>199</v>
      </c>
      <c r="B203" s="62">
        <f>('1. Data'!B200-'1. Data'!$B$1604)/('1. Data'!$B$1603-'1. Data'!$B$1604)</f>
        <v>7.0796460176991205E-2</v>
      </c>
      <c r="C203" s="62">
        <f>('1. Data'!C200-'1. Data'!$C$1604)/('1. Data'!$C$1603-'1. Data'!$C$1604)</f>
        <v>0.49</v>
      </c>
      <c r="D203" s="62">
        <f>('1. Data'!D200-'1. Data'!$D$1604)/('1. Data'!$D$1603-'1. Data'!$D$1604)</f>
        <v>0.08</v>
      </c>
      <c r="E203" s="62">
        <f>('1. Data'!E200-'1. Data'!$E$1604)/('1. Data'!$E$1603-'1. Data'!$E$1604)</f>
        <v>2.0547945205479447E-2</v>
      </c>
      <c r="F203" s="62">
        <f>('1. Data'!F200-'1. Data'!$F$1604)/('1. Data'!$F$1603-'1. Data'!$F$1604)</f>
        <v>7.6666666666666675E-2</v>
      </c>
      <c r="G203" s="62">
        <f>('1. Data'!G200-'1. Data'!$G$1604)/('1. Data'!$G$1603-'1. Data'!$G$1604)</f>
        <v>0.16901408450704225</v>
      </c>
      <c r="H203" s="62">
        <f>('1. Data'!H200-'1. Data'!$H$1604)/('1. Data'!$H$1603-'1. Data'!$H$1604)</f>
        <v>0.30742049469964666</v>
      </c>
      <c r="I203" s="62">
        <v>1</v>
      </c>
      <c r="J203" s="62">
        <f>('1. Data'!J200-'1. Data'!$J$1604)/('1. Data'!$J$1603-'1. Data'!$J$1604)</f>
        <v>0.66923076923076907</v>
      </c>
      <c r="K203" s="62">
        <f>('1. Data'!K200-'1. Data'!$K$1604)/('1. Data'!$K$1603-'1. Data'!$K$1604)</f>
        <v>0.3235294117647059</v>
      </c>
      <c r="L203" s="62">
        <f>('1. Data'!L200-'1. Data'!$L$1604)/('1. Data'!$L$1603-'1. Data'!$L$1604)</f>
        <v>0.70769230769230762</v>
      </c>
      <c r="M203" s="62">
        <f>('1. Data'!M200-'1. Data'!$M$1604)/('1. Data'!$M$1603-'1. Data'!$M$1604)</f>
        <v>0.8</v>
      </c>
    </row>
    <row r="204" spans="1:13" ht="13.2" x14ac:dyDescent="0.25">
      <c r="A204" s="60">
        <v>200</v>
      </c>
      <c r="B204" s="62">
        <f>('1. Data'!B201-'1. Data'!$B$1604)/('1. Data'!$B$1603-'1. Data'!$B$1604)</f>
        <v>0.2035398230088496</v>
      </c>
      <c r="C204" s="62">
        <f>('1. Data'!C201-'1. Data'!$C$1604)/('1. Data'!$C$1603-'1. Data'!$C$1604)</f>
        <v>0.66</v>
      </c>
      <c r="D204" s="62">
        <f>('1. Data'!D201-'1. Data'!$D$1604)/('1. Data'!$D$1603-'1. Data'!$D$1604)</f>
        <v>0.06</v>
      </c>
      <c r="E204" s="62">
        <f>('1. Data'!E201-'1. Data'!$E$1604)/('1. Data'!$E$1603-'1. Data'!$E$1604)</f>
        <v>8.2191780821917818E-2</v>
      </c>
      <c r="F204" s="62">
        <f>('1. Data'!F201-'1. Data'!$F$1604)/('1. Data'!$F$1603-'1. Data'!$F$1604)</f>
        <v>0.10166666666666667</v>
      </c>
      <c r="G204" s="62">
        <f>('1. Data'!G201-'1. Data'!$G$1604)/('1. Data'!$G$1603-'1. Data'!$G$1604)</f>
        <v>0.15492957746478872</v>
      </c>
      <c r="H204" s="62">
        <f>('1. Data'!H201-'1. Data'!$H$1604)/('1. Data'!$H$1603-'1. Data'!$H$1604)</f>
        <v>8.8339222614840993E-2</v>
      </c>
      <c r="I204" s="62">
        <v>1</v>
      </c>
      <c r="J204" s="62">
        <f>('1. Data'!J201-'1. Data'!$J$1604)/('1. Data'!$J$1603-'1. Data'!$J$1604)</f>
        <v>0.62307692307692286</v>
      </c>
      <c r="K204" s="62">
        <f>('1. Data'!K201-'1. Data'!$K$1604)/('1. Data'!$K$1603-'1. Data'!$K$1604)</f>
        <v>7.6470588235294124E-2</v>
      </c>
      <c r="L204" s="62">
        <f>('1. Data'!L201-'1. Data'!$L$1604)/('1. Data'!$L$1603-'1. Data'!$L$1604)</f>
        <v>0.46153846153846156</v>
      </c>
      <c r="M204" s="62">
        <f>('1. Data'!M201-'1. Data'!$M$1604)/('1. Data'!$M$1603-'1. Data'!$M$1604)</f>
        <v>0.2</v>
      </c>
    </row>
    <row r="205" spans="1:13" ht="13.2" x14ac:dyDescent="0.25">
      <c r="A205" s="60">
        <v>201</v>
      </c>
      <c r="B205" s="62">
        <f>('1. Data'!B202-'1. Data'!$B$1604)/('1. Data'!$B$1603-'1. Data'!$B$1604)</f>
        <v>0.44247787610619466</v>
      </c>
      <c r="C205" s="62">
        <f>('1. Data'!C202-'1. Data'!$C$1604)/('1. Data'!$C$1603-'1. Data'!$C$1604)</f>
        <v>0.14666666666666667</v>
      </c>
      <c r="D205" s="62">
        <f>('1. Data'!D202-'1. Data'!$D$1604)/('1. Data'!$D$1603-'1. Data'!$D$1604)</f>
        <v>0.47</v>
      </c>
      <c r="E205" s="62">
        <f>('1. Data'!E202-'1. Data'!$E$1604)/('1. Data'!$E$1603-'1. Data'!$E$1604)</f>
        <v>3.4246575342465745E-2</v>
      </c>
      <c r="F205" s="62">
        <f>('1. Data'!F202-'1. Data'!$F$1604)/('1. Data'!$F$1603-'1. Data'!$F$1604)</f>
        <v>9.3333333333333171E-2</v>
      </c>
      <c r="G205" s="62">
        <f>('1. Data'!G202-'1. Data'!$G$1604)/('1. Data'!$G$1603-'1. Data'!$G$1604)</f>
        <v>0.11267605633802817</v>
      </c>
      <c r="H205" s="62">
        <f>('1. Data'!H202-'1. Data'!$H$1604)/('1. Data'!$H$1603-'1. Data'!$H$1604)</f>
        <v>6.3604240282685506E-2</v>
      </c>
      <c r="I205" s="62">
        <v>1</v>
      </c>
      <c r="J205" s="62">
        <f>('1. Data'!J202-'1. Data'!$J$1604)/('1. Data'!$J$1603-'1. Data'!$J$1604)</f>
        <v>0.40000000000000008</v>
      </c>
      <c r="K205" s="62">
        <f>('1. Data'!K202-'1. Data'!$K$1604)/('1. Data'!$K$1603-'1. Data'!$K$1604)</f>
        <v>0.30588235294117649</v>
      </c>
      <c r="L205" s="62">
        <f>('1. Data'!L202-'1. Data'!$L$1604)/('1. Data'!$L$1603-'1. Data'!$L$1604)</f>
        <v>0.29230769230769238</v>
      </c>
      <c r="M205" s="62">
        <f>('1. Data'!M202-'1. Data'!$M$1604)/('1. Data'!$M$1603-'1. Data'!$M$1604)</f>
        <v>0.8</v>
      </c>
    </row>
    <row r="206" spans="1:13" ht="13.2" x14ac:dyDescent="0.25">
      <c r="A206" s="60">
        <v>202</v>
      </c>
      <c r="B206" s="62">
        <f>('1. Data'!B203-'1. Data'!$B$1604)/('1. Data'!$B$1603-'1. Data'!$B$1604)</f>
        <v>0.37168141592920362</v>
      </c>
      <c r="C206" s="62">
        <f>('1. Data'!C203-'1. Data'!$C$1604)/('1. Data'!$C$1603-'1. Data'!$C$1604)</f>
        <v>0.18000000000000002</v>
      </c>
      <c r="D206" s="62">
        <f>('1. Data'!D203-'1. Data'!$D$1604)/('1. Data'!$D$1603-'1. Data'!$D$1604)</f>
        <v>0.48</v>
      </c>
      <c r="E206" s="62">
        <f>('1. Data'!E203-'1. Data'!$E$1604)/('1. Data'!$E$1603-'1. Data'!$E$1604)</f>
        <v>8.2191780821917818E-2</v>
      </c>
      <c r="F206" s="62">
        <f>('1. Data'!F203-'1. Data'!$F$1604)/('1. Data'!$F$1603-'1. Data'!$F$1604)</f>
        <v>0.16166666666666651</v>
      </c>
      <c r="G206" s="62">
        <f>('1. Data'!G203-'1. Data'!$G$1604)/('1. Data'!$G$1603-'1. Data'!$G$1604)</f>
        <v>0.53521126760563376</v>
      </c>
      <c r="H206" s="62">
        <f>('1. Data'!H203-'1. Data'!$H$1604)/('1. Data'!$H$1603-'1. Data'!$H$1604)</f>
        <v>0.49116607773851589</v>
      </c>
      <c r="I206" s="62">
        <v>1</v>
      </c>
      <c r="J206" s="62">
        <f>('1. Data'!J203-'1. Data'!$J$1604)/('1. Data'!$J$1603-'1. Data'!$J$1604)</f>
        <v>0.26153846153846144</v>
      </c>
      <c r="K206" s="62">
        <f>('1. Data'!K203-'1. Data'!$K$1604)/('1. Data'!$K$1603-'1. Data'!$K$1604)</f>
        <v>0.42941176470588233</v>
      </c>
      <c r="L206" s="62">
        <f>('1. Data'!L203-'1. Data'!$L$1604)/('1. Data'!$L$1603-'1. Data'!$L$1604)</f>
        <v>0.13846153846153852</v>
      </c>
      <c r="M206" s="62">
        <f>('1. Data'!M203-'1. Data'!$M$1604)/('1. Data'!$M$1603-'1. Data'!$M$1604)</f>
        <v>0.4</v>
      </c>
    </row>
    <row r="207" spans="1:13" ht="13.2" x14ac:dyDescent="0.25">
      <c r="A207" s="60">
        <v>203</v>
      </c>
      <c r="B207" s="62">
        <f>('1. Data'!B204-'1. Data'!$B$1604)/('1. Data'!$B$1603-'1. Data'!$B$1604)</f>
        <v>0.19469026548672566</v>
      </c>
      <c r="C207" s="62">
        <f>('1. Data'!C204-'1. Data'!$C$1604)/('1. Data'!$C$1603-'1. Data'!$C$1604)</f>
        <v>0.26666666666666666</v>
      </c>
      <c r="D207" s="62">
        <f>('1. Data'!D204-'1. Data'!$D$1604)/('1. Data'!$D$1603-'1. Data'!$D$1604)</f>
        <v>0.11</v>
      </c>
      <c r="E207" s="62">
        <f>('1. Data'!E204-'1. Data'!$E$1604)/('1. Data'!$E$1603-'1. Data'!$E$1604)</f>
        <v>4.1095890410958902E-2</v>
      </c>
      <c r="F207" s="62">
        <f>('1. Data'!F204-'1. Data'!$F$1604)/('1. Data'!$F$1603-'1. Data'!$F$1604)</f>
        <v>0.125</v>
      </c>
      <c r="G207" s="62">
        <f>('1. Data'!G204-'1. Data'!$G$1604)/('1. Data'!$G$1603-'1. Data'!$G$1604)</f>
        <v>0.21126760563380281</v>
      </c>
      <c r="H207" s="62">
        <f>('1. Data'!H204-'1. Data'!$H$1604)/('1. Data'!$H$1603-'1. Data'!$H$1604)</f>
        <v>0.1519434628975265</v>
      </c>
      <c r="I207" s="62">
        <v>1</v>
      </c>
      <c r="J207" s="62">
        <f>('1. Data'!J204-'1. Data'!$J$1604)/('1. Data'!$J$1603-'1. Data'!$J$1604)</f>
        <v>0.50769230769230755</v>
      </c>
      <c r="K207" s="62">
        <f>('1. Data'!K204-'1. Data'!$K$1604)/('1. Data'!$K$1603-'1. Data'!$K$1604)</f>
        <v>0.28823529411764709</v>
      </c>
      <c r="L207" s="62">
        <f>('1. Data'!L204-'1. Data'!$L$1604)/('1. Data'!$L$1603-'1. Data'!$L$1604)</f>
        <v>0.16923076923076918</v>
      </c>
      <c r="M207" s="62">
        <f>('1. Data'!M204-'1. Data'!$M$1604)/('1. Data'!$M$1603-'1. Data'!$M$1604)</f>
        <v>0.4</v>
      </c>
    </row>
    <row r="208" spans="1:13" ht="13.2" x14ac:dyDescent="0.25">
      <c r="A208" s="60">
        <v>204</v>
      </c>
      <c r="B208" s="62">
        <f>('1. Data'!B205-'1. Data'!$B$1604)/('1. Data'!$B$1603-'1. Data'!$B$1604)</f>
        <v>0.21238938053097348</v>
      </c>
      <c r="C208" s="62">
        <f>('1. Data'!C205-'1. Data'!$C$1604)/('1. Data'!$C$1603-'1. Data'!$C$1604)</f>
        <v>0.21333333333333329</v>
      </c>
      <c r="D208" s="62">
        <f>('1. Data'!D205-'1. Data'!$D$1604)/('1. Data'!$D$1603-'1. Data'!$D$1604)</f>
        <v>0.35</v>
      </c>
      <c r="E208" s="62">
        <f>('1. Data'!E205-'1. Data'!$E$1604)/('1. Data'!$E$1603-'1. Data'!$E$1604)</f>
        <v>4.7945205479452059E-2</v>
      </c>
      <c r="F208" s="62">
        <f>('1. Data'!F205-'1. Data'!$F$1604)/('1. Data'!$F$1603-'1. Data'!$F$1604)</f>
        <v>0.14666666666666667</v>
      </c>
      <c r="G208" s="62">
        <f>('1. Data'!G205-'1. Data'!$G$1604)/('1. Data'!$G$1603-'1. Data'!$G$1604)</f>
        <v>0.21126760563380281</v>
      </c>
      <c r="H208" s="62">
        <f>('1. Data'!H205-'1. Data'!$H$1604)/('1. Data'!$H$1603-'1. Data'!$H$1604)</f>
        <v>0.1166077738515901</v>
      </c>
      <c r="I208" s="62">
        <v>1</v>
      </c>
      <c r="J208" s="62">
        <f>('1. Data'!J205-'1. Data'!$J$1604)/('1. Data'!$J$1603-'1. Data'!$J$1604)</f>
        <v>0.49230769230769211</v>
      </c>
      <c r="K208" s="62">
        <f>('1. Data'!K205-'1. Data'!$K$1604)/('1. Data'!$K$1603-'1. Data'!$K$1604)</f>
        <v>0.1470588235294118</v>
      </c>
      <c r="L208" s="62">
        <f>('1. Data'!L205-'1. Data'!$L$1604)/('1. Data'!$L$1603-'1. Data'!$L$1604)</f>
        <v>0.12307692307692292</v>
      </c>
      <c r="M208" s="62">
        <f>('1. Data'!M205-'1. Data'!$M$1604)/('1. Data'!$M$1603-'1. Data'!$M$1604)</f>
        <v>0.4</v>
      </c>
    </row>
    <row r="209" spans="1:13" ht="13.2" x14ac:dyDescent="0.25">
      <c r="A209" s="60">
        <v>205</v>
      </c>
      <c r="B209" s="62">
        <f>('1. Data'!B206-'1. Data'!$B$1604)/('1. Data'!$B$1603-'1. Data'!$B$1604)</f>
        <v>0.21238938053097348</v>
      </c>
      <c r="C209" s="62">
        <f>('1. Data'!C206-'1. Data'!$C$1604)/('1. Data'!$C$1603-'1. Data'!$C$1604)</f>
        <v>0.21999999999999997</v>
      </c>
      <c r="D209" s="62">
        <f>('1. Data'!D206-'1. Data'!$D$1604)/('1. Data'!$D$1603-'1. Data'!$D$1604)</f>
        <v>0.36</v>
      </c>
      <c r="E209" s="62">
        <f>('1. Data'!E206-'1. Data'!$E$1604)/('1. Data'!$E$1603-'1. Data'!$E$1604)</f>
        <v>4.7945205479452059E-2</v>
      </c>
      <c r="F209" s="62">
        <f>('1. Data'!F206-'1. Data'!$F$1604)/('1. Data'!$F$1603-'1. Data'!$F$1604)</f>
        <v>0.14833333333333334</v>
      </c>
      <c r="G209" s="62">
        <f>('1. Data'!G206-'1. Data'!$G$1604)/('1. Data'!$G$1603-'1. Data'!$G$1604)</f>
        <v>0.18309859154929578</v>
      </c>
      <c r="H209" s="62">
        <f>('1. Data'!H206-'1. Data'!$H$1604)/('1. Data'!$H$1603-'1. Data'!$H$1604)</f>
        <v>0.10954063604240283</v>
      </c>
      <c r="I209" s="62">
        <v>1</v>
      </c>
      <c r="J209" s="62">
        <f>('1. Data'!J206-'1. Data'!$J$1604)/('1. Data'!$J$1603-'1. Data'!$J$1604)</f>
        <v>0.49230769230769211</v>
      </c>
      <c r="K209" s="62">
        <f>('1. Data'!K206-'1. Data'!$K$1604)/('1. Data'!$K$1603-'1. Data'!$K$1604)</f>
        <v>0.15294117647058827</v>
      </c>
      <c r="L209" s="62">
        <f>('1. Data'!L206-'1. Data'!$L$1604)/('1. Data'!$L$1603-'1. Data'!$L$1604)</f>
        <v>0.12307692307692292</v>
      </c>
      <c r="M209" s="62">
        <f>('1. Data'!M206-'1. Data'!$M$1604)/('1. Data'!$M$1603-'1. Data'!$M$1604)</f>
        <v>0.6</v>
      </c>
    </row>
    <row r="210" spans="1:13" ht="13.2" x14ac:dyDescent="0.25">
      <c r="A210" s="60">
        <v>206</v>
      </c>
      <c r="B210" s="62">
        <f>('1. Data'!B207-'1. Data'!$B$1604)/('1. Data'!$B$1603-'1. Data'!$B$1604)</f>
        <v>0.72566371681415931</v>
      </c>
      <c r="C210" s="62">
        <f>('1. Data'!C207-'1. Data'!$C$1604)/('1. Data'!$C$1603-'1. Data'!$C$1604)</f>
        <v>0.13333333333333333</v>
      </c>
      <c r="D210" s="62">
        <f>('1. Data'!D207-'1. Data'!$D$1604)/('1. Data'!$D$1603-'1. Data'!$D$1604)</f>
        <v>0.74</v>
      </c>
      <c r="E210" s="62">
        <f>('1. Data'!E207-'1. Data'!$E$1604)/('1. Data'!$E$1603-'1. Data'!$E$1604)</f>
        <v>0.11643835616438358</v>
      </c>
      <c r="F210" s="62">
        <f>('1. Data'!F207-'1. Data'!$F$1604)/('1. Data'!$F$1603-'1. Data'!$F$1604)</f>
        <v>0.15833333333333335</v>
      </c>
      <c r="G210" s="62">
        <f>('1. Data'!G207-'1. Data'!$G$1604)/('1. Data'!$G$1603-'1. Data'!$G$1604)</f>
        <v>0.11267605633802817</v>
      </c>
      <c r="H210" s="62">
        <f>('1. Data'!H207-'1. Data'!$H$1604)/('1. Data'!$H$1603-'1. Data'!$H$1604)</f>
        <v>7.7738515901060068E-2</v>
      </c>
      <c r="I210" s="62">
        <v>1</v>
      </c>
      <c r="J210" s="62">
        <f>('1. Data'!J207-'1. Data'!$J$1604)/('1. Data'!$J$1603-'1. Data'!$J$1604)</f>
        <v>0.38461538461538469</v>
      </c>
      <c r="K210" s="62">
        <f>('1. Data'!K207-'1. Data'!$K$1604)/('1. Data'!$K$1603-'1. Data'!$K$1604)</f>
        <v>0.27647058823529413</v>
      </c>
      <c r="L210" s="62">
        <f>('1. Data'!L207-'1. Data'!$L$1604)/('1. Data'!$L$1603-'1. Data'!$L$1604)</f>
        <v>0.36923076923076931</v>
      </c>
      <c r="M210" s="62">
        <f>('1. Data'!M207-'1. Data'!$M$1604)/('1. Data'!$M$1603-'1. Data'!$M$1604)</f>
        <v>0.8</v>
      </c>
    </row>
    <row r="211" spans="1:13" ht="13.2" x14ac:dyDescent="0.25">
      <c r="A211" s="60">
        <v>207</v>
      </c>
      <c r="B211" s="62">
        <f>('1. Data'!B208-'1. Data'!$B$1604)/('1. Data'!$B$1603-'1. Data'!$B$1604)</f>
        <v>0.72566371681415931</v>
      </c>
      <c r="C211" s="62">
        <f>('1. Data'!C208-'1. Data'!$C$1604)/('1. Data'!$C$1603-'1. Data'!$C$1604)</f>
        <v>0.13333333333333333</v>
      </c>
      <c r="D211" s="62">
        <f>('1. Data'!D208-'1. Data'!$D$1604)/('1. Data'!$D$1603-'1. Data'!$D$1604)</f>
        <v>0.74</v>
      </c>
      <c r="E211" s="62">
        <f>('1. Data'!E208-'1. Data'!$E$1604)/('1. Data'!$E$1603-'1. Data'!$E$1604)</f>
        <v>0.11643835616438358</v>
      </c>
      <c r="F211" s="62">
        <f>('1. Data'!F208-'1. Data'!$F$1604)/('1. Data'!$F$1603-'1. Data'!$F$1604)</f>
        <v>0.15833333333333335</v>
      </c>
      <c r="G211" s="62">
        <f>('1. Data'!G208-'1. Data'!$G$1604)/('1. Data'!$G$1603-'1. Data'!$G$1604)</f>
        <v>0.11267605633802817</v>
      </c>
      <c r="H211" s="62">
        <f>('1. Data'!H208-'1. Data'!$H$1604)/('1. Data'!$H$1603-'1. Data'!$H$1604)</f>
        <v>7.7738515901060068E-2</v>
      </c>
      <c r="I211" s="62">
        <v>1</v>
      </c>
      <c r="J211" s="62">
        <f>('1. Data'!J208-'1. Data'!$J$1604)/('1. Data'!$J$1603-'1. Data'!$J$1604)</f>
        <v>0.38461538461538469</v>
      </c>
      <c r="K211" s="62">
        <f>('1. Data'!K208-'1. Data'!$K$1604)/('1. Data'!$K$1603-'1. Data'!$K$1604)</f>
        <v>0.27647058823529413</v>
      </c>
      <c r="L211" s="62">
        <f>('1. Data'!L208-'1. Data'!$L$1604)/('1. Data'!$L$1603-'1. Data'!$L$1604)</f>
        <v>0.36923076923076931</v>
      </c>
      <c r="M211" s="62">
        <f>('1. Data'!M208-'1. Data'!$M$1604)/('1. Data'!$M$1603-'1. Data'!$M$1604)</f>
        <v>0.8</v>
      </c>
    </row>
    <row r="212" spans="1:13" ht="13.2" x14ac:dyDescent="0.25">
      <c r="A212" s="60">
        <v>208</v>
      </c>
      <c r="B212" s="62">
        <f>('1. Data'!B209-'1. Data'!$B$1604)/('1. Data'!$B$1603-'1. Data'!$B$1604)</f>
        <v>0.2831858407079646</v>
      </c>
      <c r="C212" s="62">
        <f>('1. Data'!C209-'1. Data'!$C$1604)/('1. Data'!$C$1603-'1. Data'!$C$1604)</f>
        <v>0.3133333333333333</v>
      </c>
      <c r="D212" s="62">
        <f>('1. Data'!D209-'1. Data'!$D$1604)/('1. Data'!$D$1603-'1. Data'!$D$1604)</f>
        <v>0.31</v>
      </c>
      <c r="E212" s="62">
        <f>('1. Data'!E209-'1. Data'!$E$1604)/('1. Data'!$E$1603-'1. Data'!$E$1604)</f>
        <v>6.164383561643836E-2</v>
      </c>
      <c r="F212" s="62">
        <f>('1. Data'!F209-'1. Data'!$F$1604)/('1. Data'!$F$1603-'1. Data'!$F$1604)</f>
        <v>0.11500000000000002</v>
      </c>
      <c r="G212" s="62">
        <f>('1. Data'!G209-'1. Data'!$G$1604)/('1. Data'!$G$1603-'1. Data'!$G$1604)</f>
        <v>0.352112676056338</v>
      </c>
      <c r="H212" s="62">
        <f>('1. Data'!H209-'1. Data'!$H$1604)/('1. Data'!$H$1603-'1. Data'!$H$1604)</f>
        <v>0.40282685512367489</v>
      </c>
      <c r="I212" s="62">
        <v>1</v>
      </c>
      <c r="J212" s="62">
        <f>('1. Data'!J209-'1. Data'!$J$1604)/('1. Data'!$J$1603-'1. Data'!$J$1604)</f>
        <v>0.45384615384615379</v>
      </c>
      <c r="K212" s="62">
        <f>('1. Data'!K209-'1. Data'!$K$1604)/('1. Data'!$K$1603-'1. Data'!$K$1604)</f>
        <v>0.13529411764705884</v>
      </c>
      <c r="L212" s="62">
        <f>('1. Data'!L209-'1. Data'!$L$1604)/('1. Data'!$L$1603-'1. Data'!$L$1604)</f>
        <v>0.13846153846153852</v>
      </c>
      <c r="M212" s="62">
        <f>('1. Data'!M209-'1. Data'!$M$1604)/('1. Data'!$M$1603-'1. Data'!$M$1604)</f>
        <v>0.4</v>
      </c>
    </row>
    <row r="213" spans="1:13" ht="13.2" x14ac:dyDescent="0.25">
      <c r="A213" s="60">
        <v>209</v>
      </c>
      <c r="B213" s="62">
        <f>('1. Data'!B210-'1. Data'!$B$1604)/('1. Data'!$B$1603-'1. Data'!$B$1604)</f>
        <v>0.2831858407079646</v>
      </c>
      <c r="C213" s="62">
        <f>('1. Data'!C210-'1. Data'!$C$1604)/('1. Data'!$C$1603-'1. Data'!$C$1604)</f>
        <v>0.22666666666666666</v>
      </c>
      <c r="D213" s="62">
        <f>('1. Data'!D210-'1. Data'!$D$1604)/('1. Data'!$D$1603-'1. Data'!$D$1604)</f>
        <v>0.28000000000000003</v>
      </c>
      <c r="E213" s="62">
        <f>('1. Data'!E210-'1. Data'!$E$1604)/('1. Data'!$E$1603-'1. Data'!$E$1604)</f>
        <v>0.12328767123287673</v>
      </c>
      <c r="F213" s="62">
        <f>('1. Data'!F210-'1. Data'!$F$1604)/('1. Data'!$F$1603-'1. Data'!$F$1604)</f>
        <v>0.16666666666666669</v>
      </c>
      <c r="G213" s="62">
        <f>('1. Data'!G210-'1. Data'!$G$1604)/('1. Data'!$G$1603-'1. Data'!$G$1604)</f>
        <v>0.23943661971830985</v>
      </c>
      <c r="H213" s="62">
        <f>('1. Data'!H210-'1. Data'!$H$1604)/('1. Data'!$H$1603-'1. Data'!$H$1604)</f>
        <v>0.31448763250883394</v>
      </c>
      <c r="I213" s="62">
        <v>1</v>
      </c>
      <c r="J213" s="62">
        <f>('1. Data'!J210-'1. Data'!$J$1604)/('1. Data'!$J$1603-'1. Data'!$J$1604)</f>
        <v>0.40000000000000008</v>
      </c>
      <c r="K213" s="62">
        <f>('1. Data'!K210-'1. Data'!$K$1604)/('1. Data'!$K$1603-'1. Data'!$K$1604)</f>
        <v>0.21764705882352944</v>
      </c>
      <c r="L213" s="62">
        <f>('1. Data'!L210-'1. Data'!$L$1604)/('1. Data'!$L$1603-'1. Data'!$L$1604)</f>
        <v>0.15384615384615385</v>
      </c>
      <c r="M213" s="62">
        <f>('1. Data'!M210-'1. Data'!$M$1604)/('1. Data'!$M$1603-'1. Data'!$M$1604)</f>
        <v>0.4</v>
      </c>
    </row>
    <row r="214" spans="1:13" ht="13.2" x14ac:dyDescent="0.25">
      <c r="A214" s="60">
        <v>210</v>
      </c>
      <c r="B214" s="62">
        <f>('1. Data'!B211-'1. Data'!$B$1604)/('1. Data'!$B$1603-'1. Data'!$B$1604)</f>
        <v>0.5663716814159292</v>
      </c>
      <c r="C214" s="62">
        <f>('1. Data'!C211-'1. Data'!$C$1604)/('1. Data'!$C$1603-'1. Data'!$C$1604)</f>
        <v>0.13333333333333333</v>
      </c>
      <c r="D214" s="62">
        <f>('1. Data'!D211-'1. Data'!$D$1604)/('1. Data'!$D$1603-'1. Data'!$D$1604)</f>
        <v>0.57999999999999996</v>
      </c>
      <c r="E214" s="62">
        <f>('1. Data'!E211-'1. Data'!$E$1604)/('1. Data'!$E$1603-'1. Data'!$E$1604)</f>
        <v>8.2191780821917818E-2</v>
      </c>
      <c r="F214" s="62">
        <f>('1. Data'!F211-'1. Data'!$F$1604)/('1. Data'!$F$1603-'1. Data'!$F$1604)</f>
        <v>0.09</v>
      </c>
      <c r="G214" s="62">
        <f>('1. Data'!G211-'1. Data'!$G$1604)/('1. Data'!$G$1603-'1. Data'!$G$1604)</f>
        <v>8.4507042253521125E-2</v>
      </c>
      <c r="H214" s="62">
        <f>('1. Data'!H211-'1. Data'!$H$1604)/('1. Data'!$H$1603-'1. Data'!$H$1604)</f>
        <v>4.5936395759717315E-2</v>
      </c>
      <c r="I214" s="62">
        <v>1</v>
      </c>
      <c r="J214" s="62">
        <f>('1. Data'!J211-'1. Data'!$J$1604)/('1. Data'!$J$1603-'1. Data'!$J$1604)</f>
        <v>0.46923076923076917</v>
      </c>
      <c r="K214" s="62">
        <f>('1. Data'!K211-'1. Data'!$K$1604)/('1. Data'!$K$1603-'1. Data'!$K$1604)</f>
        <v>0.34117647058823536</v>
      </c>
      <c r="L214" s="62">
        <f>('1. Data'!L211-'1. Data'!$L$1604)/('1. Data'!$L$1603-'1. Data'!$L$1604)</f>
        <v>0.32307692307692304</v>
      </c>
      <c r="M214" s="62">
        <f>('1. Data'!M211-'1. Data'!$M$1604)/('1. Data'!$M$1603-'1. Data'!$M$1604)</f>
        <v>0.8</v>
      </c>
    </row>
    <row r="215" spans="1:13" ht="13.2" x14ac:dyDescent="0.25">
      <c r="A215" s="60">
        <v>211</v>
      </c>
      <c r="B215" s="62">
        <f>('1. Data'!B212-'1. Data'!$B$1604)/('1. Data'!$B$1603-'1. Data'!$B$1604)</f>
        <v>0.45132743362831851</v>
      </c>
      <c r="C215" s="62">
        <f>('1. Data'!C212-'1. Data'!$C$1604)/('1. Data'!$C$1603-'1. Data'!$C$1604)</f>
        <v>0.28666666666666668</v>
      </c>
      <c r="D215" s="62">
        <f>('1. Data'!D212-'1. Data'!$D$1604)/('1. Data'!$D$1603-'1. Data'!$D$1604)</f>
        <v>0.6</v>
      </c>
      <c r="E215" s="62">
        <f>('1. Data'!E212-'1. Data'!$E$1604)/('1. Data'!$E$1603-'1. Data'!$E$1604)</f>
        <v>7.5342465753424667E-2</v>
      </c>
      <c r="F215" s="62">
        <f>('1. Data'!F212-'1. Data'!$F$1604)/('1. Data'!$F$1603-'1. Data'!$F$1604)</f>
        <v>6.5000000000000002E-2</v>
      </c>
      <c r="G215" s="62">
        <f>('1. Data'!G212-'1. Data'!$G$1604)/('1. Data'!$G$1603-'1. Data'!$G$1604)</f>
        <v>5.6338028169014086E-2</v>
      </c>
      <c r="H215" s="62">
        <f>('1. Data'!H212-'1. Data'!$H$1604)/('1. Data'!$H$1603-'1. Data'!$H$1604)</f>
        <v>4.5936395759717315E-2</v>
      </c>
      <c r="I215" s="62">
        <v>1</v>
      </c>
      <c r="J215" s="62">
        <f>('1. Data'!J212-'1. Data'!$J$1604)/('1. Data'!$J$1603-'1. Data'!$J$1604)</f>
        <v>0.46153846153846134</v>
      </c>
      <c r="K215" s="62">
        <f>('1. Data'!K212-'1. Data'!$K$1604)/('1. Data'!$K$1603-'1. Data'!$K$1604)</f>
        <v>0.3294117647058824</v>
      </c>
      <c r="L215" s="62">
        <f>('1. Data'!L212-'1. Data'!$L$1604)/('1. Data'!$L$1603-'1. Data'!$L$1604)</f>
        <v>0.61538461538461542</v>
      </c>
      <c r="M215" s="62">
        <f>('1. Data'!M212-'1. Data'!$M$1604)/('1. Data'!$M$1603-'1. Data'!$M$1604)</f>
        <v>0.6</v>
      </c>
    </row>
    <row r="216" spans="1:13" ht="13.2" x14ac:dyDescent="0.25">
      <c r="A216" s="60">
        <v>212</v>
      </c>
      <c r="B216" s="62">
        <f>('1. Data'!B213-'1. Data'!$B$1604)/('1. Data'!$B$1603-'1. Data'!$B$1604)</f>
        <v>0.30088495575221241</v>
      </c>
      <c r="C216" s="62">
        <f>('1. Data'!C213-'1. Data'!$C$1604)/('1. Data'!$C$1603-'1. Data'!$C$1604)</f>
        <v>0.41666666666666669</v>
      </c>
      <c r="D216" s="62">
        <f>('1. Data'!D213-'1. Data'!$D$1604)/('1. Data'!$D$1603-'1. Data'!$D$1604)</f>
        <v>0.24</v>
      </c>
      <c r="E216" s="62">
        <f>('1. Data'!E213-'1. Data'!$E$1604)/('1. Data'!$E$1603-'1. Data'!$E$1604)</f>
        <v>0.13013698630136986</v>
      </c>
      <c r="F216" s="62">
        <f>('1. Data'!F213-'1. Data'!$F$1604)/('1. Data'!$F$1603-'1. Data'!$F$1604)</f>
        <v>0.13833333333333334</v>
      </c>
      <c r="G216" s="62">
        <f>('1. Data'!G213-'1. Data'!$G$1604)/('1. Data'!$G$1603-'1. Data'!$G$1604)</f>
        <v>0.12676056338028169</v>
      </c>
      <c r="H216" s="62">
        <f>('1. Data'!H213-'1. Data'!$H$1604)/('1. Data'!$H$1603-'1. Data'!$H$1604)</f>
        <v>0.19787985865724381</v>
      </c>
      <c r="I216" s="62">
        <v>1</v>
      </c>
      <c r="J216" s="62">
        <f>('1. Data'!J213-'1. Data'!$J$1604)/('1. Data'!$J$1603-'1. Data'!$J$1604)</f>
        <v>0.5</v>
      </c>
      <c r="K216" s="62">
        <f>('1. Data'!K213-'1. Data'!$K$1604)/('1. Data'!$K$1603-'1. Data'!$K$1604)</f>
        <v>0.15294117647058827</v>
      </c>
      <c r="L216" s="62">
        <f>('1. Data'!L213-'1. Data'!$L$1604)/('1. Data'!$L$1603-'1. Data'!$L$1604)</f>
        <v>0.24615384615384611</v>
      </c>
      <c r="M216" s="62">
        <f>('1. Data'!M213-'1. Data'!$M$1604)/('1. Data'!$M$1603-'1. Data'!$M$1604)</f>
        <v>0.6</v>
      </c>
    </row>
    <row r="217" spans="1:13" ht="13.2" x14ac:dyDescent="0.25">
      <c r="A217" s="60">
        <v>213</v>
      </c>
      <c r="B217" s="62">
        <f>('1. Data'!B214-'1. Data'!$B$1604)/('1. Data'!$B$1603-'1. Data'!$B$1604)</f>
        <v>0.61946902654867253</v>
      </c>
      <c r="C217" s="62">
        <f>('1. Data'!C214-'1. Data'!$C$1604)/('1. Data'!$C$1603-'1. Data'!$C$1604)</f>
        <v>0.22666666666666666</v>
      </c>
      <c r="D217" s="62">
        <f>('1. Data'!D214-'1. Data'!$D$1604)/('1. Data'!$D$1603-'1. Data'!$D$1604)</f>
        <v>0.64</v>
      </c>
      <c r="E217" s="62">
        <f>('1. Data'!E214-'1. Data'!$E$1604)/('1. Data'!$E$1603-'1. Data'!$E$1604)</f>
        <v>8.2191780821917818E-2</v>
      </c>
      <c r="F217" s="62">
        <f>('1. Data'!F214-'1. Data'!$F$1604)/('1. Data'!$F$1603-'1. Data'!$F$1604)</f>
        <v>9.8333333333333328E-2</v>
      </c>
      <c r="G217" s="62">
        <f>('1. Data'!G214-'1. Data'!$G$1604)/('1. Data'!$G$1603-'1. Data'!$G$1604)</f>
        <v>5.6338028169014086E-2</v>
      </c>
      <c r="H217" s="62">
        <f>('1. Data'!H214-'1. Data'!$H$1604)/('1. Data'!$H$1603-'1. Data'!$H$1604)</f>
        <v>3.1802120141342753E-2</v>
      </c>
      <c r="I217" s="62">
        <v>1</v>
      </c>
      <c r="J217" s="62">
        <f>('1. Data'!J214-'1. Data'!$J$1604)/('1. Data'!$J$1603-'1. Data'!$J$1604)</f>
        <v>0.39230769230769219</v>
      </c>
      <c r="K217" s="62">
        <f>('1. Data'!K214-'1. Data'!$K$1604)/('1. Data'!$K$1603-'1. Data'!$K$1604)</f>
        <v>0.21764705882352944</v>
      </c>
      <c r="L217" s="62">
        <f>('1. Data'!L214-'1. Data'!$L$1604)/('1. Data'!$L$1603-'1. Data'!$L$1604)</f>
        <v>0.27692307692307677</v>
      </c>
      <c r="M217" s="62">
        <f>('1. Data'!M214-'1. Data'!$M$1604)/('1. Data'!$M$1603-'1. Data'!$M$1604)</f>
        <v>0.6</v>
      </c>
    </row>
    <row r="218" spans="1:13" ht="13.2" x14ac:dyDescent="0.25">
      <c r="A218" s="60">
        <v>214</v>
      </c>
      <c r="B218" s="62">
        <f>('1. Data'!B215-'1. Data'!$B$1604)/('1. Data'!$B$1603-'1. Data'!$B$1604)</f>
        <v>0.31858407079646012</v>
      </c>
      <c r="C218" s="62">
        <f>('1. Data'!C215-'1. Data'!$C$1604)/('1. Data'!$C$1603-'1. Data'!$C$1604)</f>
        <v>0.3133333333333333</v>
      </c>
      <c r="D218" s="62">
        <f>('1. Data'!D215-'1. Data'!$D$1604)/('1. Data'!$D$1603-'1. Data'!$D$1604)</f>
        <v>0.26</v>
      </c>
      <c r="E218" s="62">
        <f>('1. Data'!E215-'1. Data'!$E$1604)/('1. Data'!$E$1603-'1. Data'!$E$1604)</f>
        <v>8.9041095890410982E-2</v>
      </c>
      <c r="F218" s="62">
        <f>('1. Data'!F215-'1. Data'!$F$1604)/('1. Data'!$F$1603-'1. Data'!$F$1604)</f>
        <v>0.1</v>
      </c>
      <c r="G218" s="62">
        <f>('1. Data'!G215-'1. Data'!$G$1604)/('1. Data'!$G$1603-'1. Data'!$G$1604)</f>
        <v>0.38028169014084506</v>
      </c>
      <c r="H218" s="62">
        <f>('1. Data'!H215-'1. Data'!$H$1604)/('1. Data'!$H$1603-'1. Data'!$H$1604)</f>
        <v>0.20848056537102475</v>
      </c>
      <c r="I218" s="62">
        <v>1</v>
      </c>
      <c r="J218" s="62">
        <f>('1. Data'!J215-'1. Data'!$J$1604)/('1. Data'!$J$1603-'1. Data'!$J$1604)</f>
        <v>0.46153846153846134</v>
      </c>
      <c r="K218" s="62">
        <f>('1. Data'!K215-'1. Data'!$K$1604)/('1. Data'!$K$1603-'1. Data'!$K$1604)</f>
        <v>7.6470588235294124E-2</v>
      </c>
      <c r="L218" s="62">
        <f>('1. Data'!L215-'1. Data'!$L$1604)/('1. Data'!$L$1603-'1. Data'!$L$1604)</f>
        <v>0.26153846153846144</v>
      </c>
      <c r="M218" s="62">
        <f>('1. Data'!M215-'1. Data'!$M$1604)/('1. Data'!$M$1603-'1. Data'!$M$1604)</f>
        <v>0.4</v>
      </c>
    </row>
    <row r="219" spans="1:13" ht="13.2" x14ac:dyDescent="0.25">
      <c r="A219" s="60">
        <v>215</v>
      </c>
      <c r="B219" s="62">
        <f>('1. Data'!B216-'1. Data'!$B$1604)/('1. Data'!$B$1603-'1. Data'!$B$1604)</f>
        <v>0.2831858407079646</v>
      </c>
      <c r="C219" s="62">
        <f>('1. Data'!C216-'1. Data'!$C$1604)/('1. Data'!$C$1603-'1. Data'!$C$1604)</f>
        <v>0.42333333333333334</v>
      </c>
      <c r="D219" s="62">
        <f>('1. Data'!D216-'1. Data'!$D$1604)/('1. Data'!$D$1603-'1. Data'!$D$1604)</f>
        <v>0.08</v>
      </c>
      <c r="E219" s="62">
        <f>('1. Data'!E216-'1. Data'!$E$1604)/('1. Data'!$E$1603-'1. Data'!$E$1604)</f>
        <v>0.10273972602739727</v>
      </c>
      <c r="F219" s="62">
        <f>('1. Data'!F216-'1. Data'!$F$1604)/('1. Data'!$F$1603-'1. Data'!$F$1604)</f>
        <v>0.15333333333333335</v>
      </c>
      <c r="G219" s="62">
        <f>('1. Data'!G216-'1. Data'!$G$1604)/('1. Data'!$G$1603-'1. Data'!$G$1604)</f>
        <v>0.12676056338028169</v>
      </c>
      <c r="H219" s="62">
        <f>('1. Data'!H216-'1. Data'!$H$1604)/('1. Data'!$H$1603-'1. Data'!$H$1604)</f>
        <v>0.12367491166077739</v>
      </c>
      <c r="I219" s="62">
        <v>1</v>
      </c>
      <c r="J219" s="62">
        <f>('1. Data'!J216-'1. Data'!$J$1604)/('1. Data'!$J$1603-'1. Data'!$J$1604)</f>
        <v>0.41538461538461546</v>
      </c>
      <c r="K219" s="62">
        <f>('1. Data'!K216-'1. Data'!$K$1604)/('1. Data'!$K$1603-'1. Data'!$K$1604)</f>
        <v>0.2411764705882353</v>
      </c>
      <c r="L219" s="62">
        <f>('1. Data'!L216-'1. Data'!$L$1604)/('1. Data'!$L$1603-'1. Data'!$L$1604)</f>
        <v>0.21538461538461545</v>
      </c>
      <c r="M219" s="62">
        <f>('1. Data'!M216-'1. Data'!$M$1604)/('1. Data'!$M$1603-'1. Data'!$M$1604)</f>
        <v>0.6</v>
      </c>
    </row>
    <row r="220" spans="1:13" ht="13.2" x14ac:dyDescent="0.25">
      <c r="A220" s="60">
        <v>216</v>
      </c>
      <c r="B220" s="62">
        <f>('1. Data'!B217-'1. Data'!$B$1604)/('1. Data'!$B$1603-'1. Data'!$B$1604)</f>
        <v>0.21238938053097348</v>
      </c>
      <c r="C220" s="62">
        <f>('1. Data'!C217-'1. Data'!$C$1604)/('1. Data'!$C$1603-'1. Data'!$C$1604)</f>
        <v>0.26</v>
      </c>
      <c r="D220" s="62">
        <f>('1. Data'!D217-'1. Data'!$D$1604)/('1. Data'!$D$1603-'1. Data'!$D$1604)</f>
        <v>0.49</v>
      </c>
      <c r="E220" s="62">
        <f>('1. Data'!E217-'1. Data'!$E$1604)/('1. Data'!$E$1603-'1. Data'!$E$1604)</f>
        <v>0.32191780821917804</v>
      </c>
      <c r="F220" s="62">
        <f>('1. Data'!F217-'1. Data'!$F$1604)/('1. Data'!$F$1603-'1. Data'!$F$1604)</f>
        <v>0.1</v>
      </c>
      <c r="G220" s="62">
        <f>('1. Data'!G217-'1. Data'!$G$1604)/('1. Data'!$G$1603-'1. Data'!$G$1604)</f>
        <v>0.352112676056338</v>
      </c>
      <c r="H220" s="62">
        <f>('1. Data'!H217-'1. Data'!$H$1604)/('1. Data'!$H$1603-'1. Data'!$H$1604)</f>
        <v>0.40636042402826855</v>
      </c>
      <c r="I220" s="62">
        <v>1</v>
      </c>
      <c r="J220" s="62">
        <f>('1. Data'!J217-'1. Data'!$J$1604)/('1. Data'!$J$1603-'1. Data'!$J$1604)</f>
        <v>0.49230769230769211</v>
      </c>
      <c r="K220" s="62">
        <f>('1. Data'!K217-'1. Data'!$K$1604)/('1. Data'!$K$1603-'1. Data'!$K$1604)</f>
        <v>0.27058823529411768</v>
      </c>
      <c r="L220" s="62">
        <f>('1. Data'!L217-'1. Data'!$L$1604)/('1. Data'!$L$1603-'1. Data'!$L$1604)</f>
        <v>0.32307692307692304</v>
      </c>
      <c r="M220" s="62">
        <f>('1. Data'!M217-'1. Data'!$M$1604)/('1. Data'!$M$1603-'1. Data'!$M$1604)</f>
        <v>0.4</v>
      </c>
    </row>
    <row r="221" spans="1:13" ht="13.2" x14ac:dyDescent="0.25">
      <c r="A221" s="60">
        <v>217</v>
      </c>
      <c r="B221" s="62">
        <f>('1. Data'!B218-'1. Data'!$B$1604)/('1. Data'!$B$1603-'1. Data'!$B$1604)</f>
        <v>0.3628318584070796</v>
      </c>
      <c r="C221" s="62">
        <f>('1. Data'!C218-'1. Data'!$C$1604)/('1. Data'!$C$1603-'1. Data'!$C$1604)</f>
        <v>0.35000000000000003</v>
      </c>
      <c r="D221" s="62">
        <f>('1. Data'!D218-'1. Data'!$D$1604)/('1. Data'!$D$1603-'1. Data'!$D$1604)</f>
        <v>0.16</v>
      </c>
      <c r="E221" s="62">
        <f>('1. Data'!E218-'1. Data'!$E$1604)/('1. Data'!$E$1603-'1. Data'!$E$1604)</f>
        <v>7.5342465753424667E-2</v>
      </c>
      <c r="F221" s="62">
        <f>('1. Data'!F218-'1. Data'!$F$1604)/('1. Data'!$F$1603-'1. Data'!$F$1604)</f>
        <v>0.16833333333333167</v>
      </c>
      <c r="G221" s="62">
        <f>('1. Data'!G218-'1. Data'!$G$1604)/('1. Data'!$G$1603-'1. Data'!$G$1604)</f>
        <v>0.16901408450704225</v>
      </c>
      <c r="H221" s="62">
        <f>('1. Data'!H218-'1. Data'!$H$1604)/('1. Data'!$H$1603-'1. Data'!$H$1604)</f>
        <v>0.1519434628975265</v>
      </c>
      <c r="I221" s="62">
        <v>1</v>
      </c>
      <c r="J221" s="62">
        <f>('1. Data'!J218-'1. Data'!$J$1604)/('1. Data'!$J$1603-'1. Data'!$J$1604)</f>
        <v>0.33846153846153848</v>
      </c>
      <c r="K221" s="62">
        <f>('1. Data'!K218-'1. Data'!$K$1604)/('1. Data'!$K$1603-'1. Data'!$K$1604)</f>
        <v>0.1588235294117647</v>
      </c>
      <c r="L221" s="62">
        <f>('1. Data'!L218-'1. Data'!$L$1604)/('1. Data'!$L$1603-'1. Data'!$L$1604)</f>
        <v>0.39999999999999997</v>
      </c>
      <c r="M221" s="62">
        <f>('1. Data'!M218-'1. Data'!$M$1604)/('1. Data'!$M$1603-'1. Data'!$M$1604)</f>
        <v>0.4</v>
      </c>
    </row>
    <row r="222" spans="1:13" ht="13.2" x14ac:dyDescent="0.25">
      <c r="A222" s="60">
        <v>218</v>
      </c>
      <c r="B222" s="62">
        <f>('1. Data'!B219-'1. Data'!$B$1604)/('1. Data'!$B$1603-'1. Data'!$B$1604)</f>
        <v>0.30973451327433627</v>
      </c>
      <c r="C222" s="62">
        <f>('1. Data'!C219-'1. Data'!$C$1604)/('1. Data'!$C$1603-'1. Data'!$C$1604)</f>
        <v>0.41666666666666669</v>
      </c>
      <c r="D222" s="62">
        <f>('1. Data'!D219-'1. Data'!$D$1604)/('1. Data'!$D$1603-'1. Data'!$D$1604)</f>
        <v>0.22</v>
      </c>
      <c r="E222" s="62">
        <f>('1. Data'!E219-'1. Data'!$E$1604)/('1. Data'!$E$1603-'1. Data'!$E$1604)</f>
        <v>8.9041095890410982E-2</v>
      </c>
      <c r="F222" s="62">
        <f>('1. Data'!F219-'1. Data'!$F$1604)/('1. Data'!$F$1603-'1. Data'!$F$1604)</f>
        <v>0.12</v>
      </c>
      <c r="G222" s="62">
        <f>('1. Data'!G219-'1. Data'!$G$1604)/('1. Data'!$G$1603-'1. Data'!$G$1604)</f>
        <v>0.14084507042253522</v>
      </c>
      <c r="H222" s="62">
        <f>('1. Data'!H219-'1. Data'!$H$1604)/('1. Data'!$H$1603-'1. Data'!$H$1604)</f>
        <v>0.12367491166077739</v>
      </c>
      <c r="I222" s="62">
        <v>1</v>
      </c>
      <c r="J222" s="62">
        <f>('1. Data'!J219-'1. Data'!$J$1604)/('1. Data'!$J$1603-'1. Data'!$J$1604)</f>
        <v>0.50769230769230755</v>
      </c>
      <c r="K222" s="62">
        <f>('1. Data'!K219-'1. Data'!$K$1604)/('1. Data'!$K$1603-'1. Data'!$K$1604)</f>
        <v>0.1470588235294118</v>
      </c>
      <c r="L222" s="62">
        <f>('1. Data'!L219-'1. Data'!$L$1604)/('1. Data'!$L$1603-'1. Data'!$L$1604)</f>
        <v>0.10769230769230759</v>
      </c>
      <c r="M222" s="62">
        <f>('1. Data'!M219-'1. Data'!$M$1604)/('1. Data'!$M$1603-'1. Data'!$M$1604)</f>
        <v>0.4</v>
      </c>
    </row>
    <row r="223" spans="1:13" ht="13.2" x14ac:dyDescent="0.25">
      <c r="A223" s="60">
        <v>219</v>
      </c>
      <c r="B223" s="62">
        <f>('1. Data'!B220-'1. Data'!$B$1604)/('1. Data'!$B$1603-'1. Data'!$B$1604)</f>
        <v>0.25663716814159293</v>
      </c>
      <c r="C223" s="62">
        <f>('1. Data'!C220-'1. Data'!$C$1604)/('1. Data'!$C$1603-'1. Data'!$C$1604)</f>
        <v>0.26</v>
      </c>
      <c r="D223" s="62">
        <f>('1. Data'!D220-'1. Data'!$D$1604)/('1. Data'!$D$1603-'1. Data'!$D$1604)</f>
        <v>0.19</v>
      </c>
      <c r="E223" s="62">
        <f>('1. Data'!E220-'1. Data'!$E$1604)/('1. Data'!$E$1603-'1. Data'!$E$1604)</f>
        <v>6.8493150684931503E-2</v>
      </c>
      <c r="F223" s="62">
        <f>('1. Data'!F220-'1. Data'!$F$1604)/('1. Data'!$F$1603-'1. Data'!$F$1604)</f>
        <v>0.12666666666666668</v>
      </c>
      <c r="G223" s="62">
        <f>('1. Data'!G220-'1. Data'!$G$1604)/('1. Data'!$G$1603-'1. Data'!$G$1604)</f>
        <v>0.12676056338028169</v>
      </c>
      <c r="H223" s="62">
        <f>('1. Data'!H220-'1. Data'!$H$1604)/('1. Data'!$H$1603-'1. Data'!$H$1604)</f>
        <v>0.13427561837455831</v>
      </c>
      <c r="I223" s="62">
        <v>1</v>
      </c>
      <c r="J223" s="62">
        <f>('1. Data'!J220-'1. Data'!$J$1604)/('1. Data'!$J$1603-'1. Data'!$J$1604)</f>
        <v>0.53076923076923077</v>
      </c>
      <c r="K223" s="62">
        <f>('1. Data'!K220-'1. Data'!$K$1604)/('1. Data'!$K$1603-'1. Data'!$K$1604)</f>
        <v>0.14117647058823532</v>
      </c>
      <c r="L223" s="62">
        <f>('1. Data'!L220-'1. Data'!$L$1604)/('1. Data'!$L$1603-'1. Data'!$L$1604)</f>
        <v>0.19999999999999984</v>
      </c>
      <c r="M223" s="62">
        <f>('1. Data'!M220-'1. Data'!$M$1604)/('1. Data'!$M$1603-'1. Data'!$M$1604)</f>
        <v>0.4</v>
      </c>
    </row>
    <row r="224" spans="1:13" ht="13.2" x14ac:dyDescent="0.25">
      <c r="A224" s="60">
        <v>220</v>
      </c>
      <c r="B224" s="62">
        <f>('1. Data'!B221-'1. Data'!$B$1604)/('1. Data'!$B$1603-'1. Data'!$B$1604)</f>
        <v>0.2831858407079646</v>
      </c>
      <c r="C224" s="62">
        <f>('1. Data'!C221-'1. Data'!$C$1604)/('1. Data'!$C$1603-'1. Data'!$C$1604)</f>
        <v>0.28666666666666668</v>
      </c>
      <c r="D224" s="62">
        <f>('1. Data'!D221-'1. Data'!$D$1604)/('1. Data'!$D$1603-'1. Data'!$D$1604)</f>
        <v>0.33</v>
      </c>
      <c r="E224" s="62">
        <f>('1. Data'!E221-'1. Data'!$E$1604)/('1. Data'!$E$1603-'1. Data'!$E$1604)</f>
        <v>0.10273972602739727</v>
      </c>
      <c r="F224" s="62">
        <f>('1. Data'!F221-'1. Data'!$F$1604)/('1. Data'!$F$1603-'1. Data'!$F$1604)</f>
        <v>0.13333333333333333</v>
      </c>
      <c r="G224" s="62">
        <f>('1. Data'!G221-'1. Data'!$G$1604)/('1. Data'!$G$1603-'1. Data'!$G$1604)</f>
        <v>0.323943661971831</v>
      </c>
      <c r="H224" s="62">
        <f>('1. Data'!H221-'1. Data'!$H$1604)/('1. Data'!$H$1603-'1. Data'!$H$1604)</f>
        <v>0.48763250883392228</v>
      </c>
      <c r="I224" s="62">
        <v>1</v>
      </c>
      <c r="J224" s="62">
        <f>('1. Data'!J221-'1. Data'!$J$1604)/('1. Data'!$J$1603-'1. Data'!$J$1604)</f>
        <v>0.46153846153846134</v>
      </c>
      <c r="K224" s="62">
        <f>('1. Data'!K221-'1. Data'!$K$1604)/('1. Data'!$K$1603-'1. Data'!$K$1604)</f>
        <v>0.17647058823529413</v>
      </c>
      <c r="L224" s="62">
        <f>('1. Data'!L221-'1. Data'!$L$1604)/('1. Data'!$L$1603-'1. Data'!$L$1604)</f>
        <v>0.16923076923076918</v>
      </c>
      <c r="M224" s="62">
        <f>('1. Data'!M221-'1. Data'!$M$1604)/('1. Data'!$M$1603-'1. Data'!$M$1604)</f>
        <v>0.4</v>
      </c>
    </row>
    <row r="225" spans="1:13" ht="13.2" x14ac:dyDescent="0.25">
      <c r="A225" s="60">
        <v>221</v>
      </c>
      <c r="B225" s="62">
        <f>('1. Data'!B222-'1. Data'!$B$1604)/('1. Data'!$B$1603-'1. Data'!$B$1604)</f>
        <v>0.2831858407079646</v>
      </c>
      <c r="C225" s="62">
        <f>('1. Data'!C222-'1. Data'!$C$1604)/('1. Data'!$C$1603-'1. Data'!$C$1604)</f>
        <v>0.16</v>
      </c>
      <c r="D225" s="62">
        <f>('1. Data'!D222-'1. Data'!$D$1604)/('1. Data'!$D$1603-'1. Data'!$D$1604)</f>
        <v>0.37</v>
      </c>
      <c r="E225" s="62">
        <f>('1. Data'!E222-'1. Data'!$E$1604)/('1. Data'!$E$1603-'1. Data'!$E$1604)</f>
        <v>7.5342465753424667E-2</v>
      </c>
      <c r="F225" s="62">
        <f>('1. Data'!F222-'1. Data'!$F$1604)/('1. Data'!$F$1603-'1. Data'!$F$1604)</f>
        <v>0.13666666666666652</v>
      </c>
      <c r="G225" s="62">
        <f>('1. Data'!G222-'1. Data'!$G$1604)/('1. Data'!$G$1603-'1. Data'!$G$1604)</f>
        <v>0.323943661971831</v>
      </c>
      <c r="H225" s="62">
        <f>('1. Data'!H222-'1. Data'!$H$1604)/('1. Data'!$H$1603-'1. Data'!$H$1604)</f>
        <v>0.18374558303886926</v>
      </c>
      <c r="I225" s="62">
        <v>1</v>
      </c>
      <c r="J225" s="62">
        <f>('1. Data'!J222-'1. Data'!$J$1604)/('1. Data'!$J$1603-'1. Data'!$J$1604)</f>
        <v>0.49230769230769211</v>
      </c>
      <c r="K225" s="62">
        <f>('1. Data'!K222-'1. Data'!$K$1604)/('1. Data'!$K$1603-'1. Data'!$K$1604)</f>
        <v>0.17058823529411765</v>
      </c>
      <c r="L225" s="62">
        <f>('1. Data'!L222-'1. Data'!$L$1604)/('1. Data'!$L$1603-'1. Data'!$L$1604)</f>
        <v>0.15384615384615385</v>
      </c>
      <c r="M225" s="62">
        <f>('1. Data'!M222-'1. Data'!$M$1604)/('1. Data'!$M$1603-'1. Data'!$M$1604)</f>
        <v>0.6</v>
      </c>
    </row>
    <row r="226" spans="1:13" ht="13.2" x14ac:dyDescent="0.25">
      <c r="A226" s="60">
        <v>222</v>
      </c>
      <c r="B226" s="62">
        <f>('1. Data'!B223-'1. Data'!$B$1604)/('1. Data'!$B$1603-'1. Data'!$B$1604)</f>
        <v>0.24778761061946908</v>
      </c>
      <c r="C226" s="62">
        <f>('1. Data'!C223-'1. Data'!$C$1604)/('1. Data'!$C$1603-'1. Data'!$C$1604)</f>
        <v>0.28666666666666668</v>
      </c>
      <c r="D226" s="62">
        <f>('1. Data'!D223-'1. Data'!$D$1604)/('1. Data'!$D$1603-'1. Data'!$D$1604)</f>
        <v>0.26</v>
      </c>
      <c r="E226" s="62">
        <f>('1. Data'!E223-'1. Data'!$E$1604)/('1. Data'!$E$1603-'1. Data'!$E$1604)</f>
        <v>7.5342465753424667E-2</v>
      </c>
      <c r="F226" s="62">
        <f>('1. Data'!F223-'1. Data'!$F$1604)/('1. Data'!$F$1603-'1. Data'!$F$1604)</f>
        <v>0.16833333333333167</v>
      </c>
      <c r="G226" s="62">
        <f>('1. Data'!G223-'1. Data'!$G$1604)/('1. Data'!$G$1603-'1. Data'!$G$1604)</f>
        <v>0.21126760563380281</v>
      </c>
      <c r="H226" s="62">
        <f>('1. Data'!H223-'1. Data'!$H$1604)/('1. Data'!$H$1603-'1. Data'!$H$1604)</f>
        <v>0.2332155477031802</v>
      </c>
      <c r="I226" s="62">
        <v>1</v>
      </c>
      <c r="J226" s="62">
        <f>('1. Data'!J223-'1. Data'!$J$1604)/('1. Data'!$J$1603-'1. Data'!$J$1604)</f>
        <v>0.34615384615384598</v>
      </c>
      <c r="K226" s="62">
        <f>('1. Data'!K223-'1. Data'!$K$1604)/('1. Data'!$K$1603-'1. Data'!$K$1604)</f>
        <v>0.1588235294117647</v>
      </c>
      <c r="L226" s="62">
        <f>('1. Data'!L223-'1. Data'!$L$1604)/('1. Data'!$L$1603-'1. Data'!$L$1604)</f>
        <v>0.15384615384615385</v>
      </c>
      <c r="M226" s="62">
        <f>('1. Data'!M223-'1. Data'!$M$1604)/('1. Data'!$M$1603-'1. Data'!$M$1604)</f>
        <v>0.4</v>
      </c>
    </row>
    <row r="227" spans="1:13" ht="13.2" x14ac:dyDescent="0.25">
      <c r="A227" s="60">
        <v>223</v>
      </c>
      <c r="B227" s="62">
        <f>('1. Data'!B224-'1. Data'!$B$1604)/('1. Data'!$B$1603-'1. Data'!$B$1604)</f>
        <v>0.19469026548672566</v>
      </c>
      <c r="C227" s="62">
        <f>('1. Data'!C224-'1. Data'!$C$1604)/('1. Data'!$C$1603-'1. Data'!$C$1604)</f>
        <v>0.34</v>
      </c>
      <c r="D227" s="62">
        <f>('1. Data'!D224-'1. Data'!$D$1604)/('1. Data'!$D$1603-'1. Data'!$D$1604)</f>
        <v>0.04</v>
      </c>
      <c r="E227" s="62">
        <f>('1. Data'!E224-'1. Data'!$E$1604)/('1. Data'!$E$1603-'1. Data'!$E$1604)</f>
        <v>4.1095890410958902E-2</v>
      </c>
      <c r="F227" s="62">
        <f>('1. Data'!F224-'1. Data'!$F$1604)/('1. Data'!$F$1603-'1. Data'!$F$1604)</f>
        <v>9.5000000000000001E-2</v>
      </c>
      <c r="G227" s="62">
        <f>('1. Data'!G224-'1. Data'!$G$1604)/('1. Data'!$G$1603-'1. Data'!$G$1604)</f>
        <v>5.6338028169014086E-2</v>
      </c>
      <c r="H227" s="62">
        <f>('1. Data'!H224-'1. Data'!$H$1604)/('1. Data'!$H$1603-'1. Data'!$H$1604)</f>
        <v>1.4134275618374558E-2</v>
      </c>
      <c r="I227" s="62">
        <v>1</v>
      </c>
      <c r="J227" s="62">
        <f>('1. Data'!J224-'1. Data'!$J$1604)/('1. Data'!$J$1603-'1. Data'!$J$1604)</f>
        <v>0.55384615384615377</v>
      </c>
      <c r="K227" s="62">
        <f>('1. Data'!K224-'1. Data'!$K$1604)/('1. Data'!$K$1603-'1. Data'!$K$1604)</f>
        <v>0.17647058823529413</v>
      </c>
      <c r="L227" s="62">
        <f>('1. Data'!L224-'1. Data'!$L$1604)/('1. Data'!$L$1603-'1. Data'!$L$1604)</f>
        <v>0.16923076923076918</v>
      </c>
      <c r="M227" s="62">
        <f>('1. Data'!M224-'1. Data'!$M$1604)/('1. Data'!$M$1603-'1. Data'!$M$1604)</f>
        <v>0.4</v>
      </c>
    </row>
    <row r="228" spans="1:13" ht="13.2" x14ac:dyDescent="0.25">
      <c r="A228" s="60">
        <v>224</v>
      </c>
      <c r="B228" s="62">
        <f>('1. Data'!B225-'1. Data'!$B$1604)/('1. Data'!$B$1603-'1. Data'!$B$1604)</f>
        <v>0.35398230088495575</v>
      </c>
      <c r="C228" s="62">
        <f>('1. Data'!C225-'1. Data'!$C$1604)/('1. Data'!$C$1603-'1. Data'!$C$1604)</f>
        <v>0.36333333333333334</v>
      </c>
      <c r="D228" s="62">
        <f>('1. Data'!D225-'1. Data'!$D$1604)/('1. Data'!$D$1603-'1. Data'!$D$1604)</f>
        <v>0.25</v>
      </c>
      <c r="E228" s="62">
        <f>('1. Data'!E225-'1. Data'!$E$1604)/('1. Data'!$E$1603-'1. Data'!$E$1604)</f>
        <v>7.5342465753424667E-2</v>
      </c>
      <c r="F228" s="62">
        <f>('1. Data'!F225-'1. Data'!$F$1604)/('1. Data'!$F$1603-'1. Data'!$F$1604)</f>
        <v>0.13833333333333334</v>
      </c>
      <c r="G228" s="62">
        <f>('1. Data'!G225-'1. Data'!$G$1604)/('1. Data'!$G$1603-'1. Data'!$G$1604)</f>
        <v>9.8591549295774641E-2</v>
      </c>
      <c r="H228" s="62">
        <f>('1. Data'!H225-'1. Data'!$H$1604)/('1. Data'!$H$1603-'1. Data'!$H$1604)</f>
        <v>7.7738515901060068E-2</v>
      </c>
      <c r="I228" s="62">
        <v>1</v>
      </c>
      <c r="J228" s="62">
        <f>('1. Data'!J225-'1. Data'!$J$1604)/('1. Data'!$J$1603-'1. Data'!$J$1604)</f>
        <v>0.4461538461538459</v>
      </c>
      <c r="K228" s="62">
        <f>('1. Data'!K225-'1. Data'!$K$1604)/('1. Data'!$K$1603-'1. Data'!$K$1604)</f>
        <v>0.17647058823529413</v>
      </c>
      <c r="L228" s="62">
        <f>('1. Data'!L225-'1. Data'!$L$1604)/('1. Data'!$L$1603-'1. Data'!$L$1604)</f>
        <v>0.24615384615384611</v>
      </c>
      <c r="M228" s="62">
        <f>('1. Data'!M225-'1. Data'!$M$1604)/('1. Data'!$M$1603-'1. Data'!$M$1604)</f>
        <v>0.6</v>
      </c>
    </row>
    <row r="229" spans="1:13" ht="13.2" x14ac:dyDescent="0.25">
      <c r="A229" s="60">
        <v>225</v>
      </c>
      <c r="B229" s="62">
        <f>('1. Data'!B226-'1. Data'!$B$1604)/('1. Data'!$B$1603-'1. Data'!$B$1604)</f>
        <v>0.33628318584070799</v>
      </c>
      <c r="C229" s="62">
        <f>('1. Data'!C226-'1. Data'!$C$1604)/('1. Data'!$C$1603-'1. Data'!$C$1604)</f>
        <v>0.35666666666666669</v>
      </c>
      <c r="D229" s="62">
        <f>('1. Data'!D226-'1. Data'!$D$1604)/('1. Data'!$D$1603-'1. Data'!$D$1604)</f>
        <v>0.36</v>
      </c>
      <c r="E229" s="62">
        <f>('1. Data'!E226-'1. Data'!$E$1604)/('1. Data'!$E$1603-'1. Data'!$E$1604)</f>
        <v>7.5342465753424667E-2</v>
      </c>
      <c r="F229" s="62">
        <f>('1. Data'!F226-'1. Data'!$F$1604)/('1. Data'!$F$1603-'1. Data'!$F$1604)</f>
        <v>0.14833333333333334</v>
      </c>
      <c r="G229" s="62">
        <f>('1. Data'!G226-'1. Data'!$G$1604)/('1. Data'!$G$1603-'1. Data'!$G$1604)</f>
        <v>0.19718309859154928</v>
      </c>
      <c r="H229" s="62">
        <f>('1. Data'!H226-'1. Data'!$H$1604)/('1. Data'!$H$1603-'1. Data'!$H$1604)</f>
        <v>0.17314487632508835</v>
      </c>
      <c r="I229" s="62">
        <v>1</v>
      </c>
      <c r="J229" s="62">
        <f>('1. Data'!J226-'1. Data'!$J$1604)/('1. Data'!$J$1603-'1. Data'!$J$1604)</f>
        <v>0.46923076923076917</v>
      </c>
      <c r="K229" s="62">
        <f>('1. Data'!K226-'1. Data'!$K$1604)/('1. Data'!$K$1603-'1. Data'!$K$1604)</f>
        <v>0.1588235294117647</v>
      </c>
      <c r="L229" s="62">
        <f>('1. Data'!L226-'1. Data'!$L$1604)/('1. Data'!$L$1603-'1. Data'!$L$1604)</f>
        <v>0.30769230769230771</v>
      </c>
      <c r="M229" s="62">
        <f>('1. Data'!M226-'1. Data'!$M$1604)/('1. Data'!$M$1603-'1. Data'!$M$1604)</f>
        <v>0.2</v>
      </c>
    </row>
    <row r="230" spans="1:13" ht="13.2" x14ac:dyDescent="0.25">
      <c r="A230" s="60">
        <v>226</v>
      </c>
      <c r="B230" s="62">
        <f>('1. Data'!B227-'1. Data'!$B$1604)/('1. Data'!$B$1603-'1. Data'!$B$1604)</f>
        <v>0.27433628318584075</v>
      </c>
      <c r="C230" s="62">
        <f>('1. Data'!C227-'1. Data'!$C$1604)/('1. Data'!$C$1603-'1. Data'!$C$1604)</f>
        <v>0.21999999999999997</v>
      </c>
      <c r="D230" s="62">
        <f>('1. Data'!D227-'1. Data'!$D$1604)/('1. Data'!$D$1603-'1. Data'!$D$1604)</f>
        <v>0.25</v>
      </c>
      <c r="E230" s="62">
        <f>('1. Data'!E227-'1. Data'!$E$1604)/('1. Data'!$E$1603-'1. Data'!$E$1604)</f>
        <v>0.11643835616438358</v>
      </c>
      <c r="F230" s="62">
        <f>('1. Data'!F227-'1. Data'!$F$1604)/('1. Data'!$F$1603-'1. Data'!$F$1604)</f>
        <v>0.12166666666666666</v>
      </c>
      <c r="G230" s="62">
        <f>('1. Data'!G227-'1. Data'!$G$1604)/('1. Data'!$G$1603-'1. Data'!$G$1604)</f>
        <v>0.39436619718309857</v>
      </c>
      <c r="H230" s="62">
        <f>('1. Data'!H227-'1. Data'!$H$1604)/('1. Data'!$H$1603-'1. Data'!$H$1604)</f>
        <v>0.20141342756183744</v>
      </c>
      <c r="I230" s="62">
        <v>1</v>
      </c>
      <c r="J230" s="62">
        <f>('1. Data'!J227-'1. Data'!$J$1604)/('1. Data'!$J$1603-'1. Data'!$J$1604)</f>
        <v>0.51538461538461544</v>
      </c>
      <c r="K230" s="62">
        <f>('1. Data'!K227-'1. Data'!$K$1604)/('1. Data'!$K$1603-'1. Data'!$K$1604)</f>
        <v>0.16470588235294117</v>
      </c>
      <c r="L230" s="62">
        <f>('1. Data'!L227-'1. Data'!$L$1604)/('1. Data'!$L$1603-'1. Data'!$L$1604)</f>
        <v>0.32307692307692304</v>
      </c>
      <c r="M230" s="62">
        <f>('1. Data'!M227-'1. Data'!$M$1604)/('1. Data'!$M$1603-'1. Data'!$M$1604)</f>
        <v>0.6</v>
      </c>
    </row>
    <row r="231" spans="1:13" ht="13.2" x14ac:dyDescent="0.25">
      <c r="A231" s="60">
        <v>227</v>
      </c>
      <c r="B231" s="62">
        <f>('1. Data'!B228-'1. Data'!$B$1604)/('1. Data'!$B$1603-'1. Data'!$B$1604)</f>
        <v>0.38053097345132747</v>
      </c>
      <c r="C231" s="62">
        <f>('1. Data'!C228-'1. Data'!$C$1604)/('1. Data'!$C$1603-'1. Data'!$C$1604)</f>
        <v>0.32666666666666666</v>
      </c>
      <c r="D231" s="62">
        <f>('1. Data'!D228-'1. Data'!$D$1604)/('1. Data'!$D$1603-'1. Data'!$D$1604)</f>
        <v>0.5</v>
      </c>
      <c r="E231" s="62">
        <f>('1. Data'!E228-'1. Data'!$E$1604)/('1. Data'!$E$1603-'1. Data'!$E$1604)</f>
        <v>7.5342465753424667E-2</v>
      </c>
      <c r="F231" s="62">
        <f>('1. Data'!F228-'1. Data'!$F$1604)/('1. Data'!$F$1603-'1. Data'!$F$1604)</f>
        <v>0.56166666666666676</v>
      </c>
      <c r="G231" s="62">
        <f>('1. Data'!G228-'1. Data'!$G$1604)/('1. Data'!$G$1603-'1. Data'!$G$1604)</f>
        <v>0.36619718309859156</v>
      </c>
      <c r="H231" s="62">
        <f>('1. Data'!H228-'1. Data'!$H$1604)/('1. Data'!$H$1603-'1. Data'!$H$1604)</f>
        <v>0.26501766784452296</v>
      </c>
      <c r="I231" s="62">
        <v>1</v>
      </c>
      <c r="J231" s="62">
        <f>('1. Data'!J228-'1. Data'!$J$1604)/('1. Data'!$J$1603-'1. Data'!$J$1604)</f>
        <v>0.26153846153846144</v>
      </c>
      <c r="K231" s="62">
        <f>('1. Data'!K228-'1. Data'!$K$1604)/('1. Data'!$K$1603-'1. Data'!$K$1604)</f>
        <v>0.77058823529411768</v>
      </c>
      <c r="L231" s="62">
        <f>('1. Data'!L228-'1. Data'!$L$1604)/('1. Data'!$L$1603-'1. Data'!$L$1604)</f>
        <v>0.16923076923076918</v>
      </c>
      <c r="M231" s="62">
        <f>('1. Data'!M228-'1. Data'!$M$1604)/('1. Data'!$M$1603-'1. Data'!$M$1604)</f>
        <v>0.6</v>
      </c>
    </row>
    <row r="232" spans="1:13" ht="13.2" x14ac:dyDescent="0.25">
      <c r="A232" s="60">
        <v>228</v>
      </c>
      <c r="B232" s="62">
        <f>('1. Data'!B229-'1. Data'!$B$1604)/('1. Data'!$B$1603-'1. Data'!$B$1604)</f>
        <v>0.38938053097345132</v>
      </c>
      <c r="C232" s="62">
        <f>('1. Data'!C229-'1. Data'!$C$1604)/('1. Data'!$C$1603-'1. Data'!$C$1604)</f>
        <v>0.48</v>
      </c>
      <c r="D232" s="62">
        <f>('1. Data'!D229-'1. Data'!$D$1604)/('1. Data'!$D$1603-'1. Data'!$D$1604)</f>
        <v>0.14000000000000001</v>
      </c>
      <c r="E232" s="62">
        <f>('1. Data'!E229-'1. Data'!$E$1604)/('1. Data'!$E$1603-'1. Data'!$E$1604)</f>
        <v>0.11643835616438358</v>
      </c>
      <c r="F232" s="62">
        <f>('1. Data'!F229-'1. Data'!$F$1604)/('1. Data'!$F$1603-'1. Data'!$F$1604)</f>
        <v>0.14833333333333334</v>
      </c>
      <c r="G232" s="62">
        <f>('1. Data'!G229-'1. Data'!$G$1604)/('1. Data'!$G$1603-'1. Data'!$G$1604)</f>
        <v>0.11267605633802817</v>
      </c>
      <c r="H232" s="62">
        <f>('1. Data'!H229-'1. Data'!$H$1604)/('1. Data'!$H$1603-'1. Data'!$H$1604)</f>
        <v>6.0070671378091869E-2</v>
      </c>
      <c r="I232" s="62">
        <v>1</v>
      </c>
      <c r="J232" s="62">
        <f>('1. Data'!J229-'1. Data'!$J$1604)/('1. Data'!$J$1603-'1. Data'!$J$1604)</f>
        <v>0.53076923076923077</v>
      </c>
      <c r="K232" s="62">
        <f>('1. Data'!K229-'1. Data'!$K$1604)/('1. Data'!$K$1603-'1. Data'!$K$1604)</f>
        <v>0.19411764705882353</v>
      </c>
      <c r="L232" s="62">
        <f>('1. Data'!L229-'1. Data'!$L$1604)/('1. Data'!$L$1603-'1. Data'!$L$1604)</f>
        <v>0.21538461538461545</v>
      </c>
      <c r="M232" s="62">
        <f>('1. Data'!M229-'1. Data'!$M$1604)/('1. Data'!$M$1603-'1. Data'!$M$1604)</f>
        <v>0.4</v>
      </c>
    </row>
    <row r="233" spans="1:13" ht="13.2" x14ac:dyDescent="0.25">
      <c r="A233" s="60">
        <v>229</v>
      </c>
      <c r="B233" s="62">
        <f>('1. Data'!B230-'1. Data'!$B$1604)/('1. Data'!$B$1603-'1. Data'!$B$1604)</f>
        <v>0.27433628318584075</v>
      </c>
      <c r="C233" s="62">
        <f>('1. Data'!C230-'1. Data'!$C$1604)/('1. Data'!$C$1603-'1. Data'!$C$1604)</f>
        <v>0.21999999999999997</v>
      </c>
      <c r="D233" s="62">
        <f>('1. Data'!D230-'1. Data'!$D$1604)/('1. Data'!$D$1603-'1. Data'!$D$1604)</f>
        <v>0.25</v>
      </c>
      <c r="E233" s="62">
        <f>('1. Data'!E230-'1. Data'!$E$1604)/('1. Data'!$E$1603-'1. Data'!$E$1604)</f>
        <v>0.11643835616438358</v>
      </c>
      <c r="F233" s="62">
        <f>('1. Data'!F230-'1. Data'!$F$1604)/('1. Data'!$F$1603-'1. Data'!$F$1604)</f>
        <v>0.12166666666666666</v>
      </c>
      <c r="G233" s="62">
        <f>('1. Data'!G230-'1. Data'!$G$1604)/('1. Data'!$G$1603-'1. Data'!$G$1604)</f>
        <v>0.39436619718309857</v>
      </c>
      <c r="H233" s="62">
        <f>('1. Data'!H230-'1. Data'!$H$1604)/('1. Data'!$H$1603-'1. Data'!$H$1604)</f>
        <v>0.20141342756183744</v>
      </c>
      <c r="I233" s="62">
        <v>1</v>
      </c>
      <c r="J233" s="62">
        <f>('1. Data'!J230-'1. Data'!$J$1604)/('1. Data'!$J$1603-'1. Data'!$J$1604)</f>
        <v>0.51538461538461544</v>
      </c>
      <c r="K233" s="62">
        <f>('1. Data'!K230-'1. Data'!$K$1604)/('1. Data'!$K$1603-'1. Data'!$K$1604)</f>
        <v>0.16470588235294117</v>
      </c>
      <c r="L233" s="62">
        <f>('1. Data'!L230-'1. Data'!$L$1604)/('1. Data'!$L$1603-'1. Data'!$L$1604)</f>
        <v>0.32307692307692304</v>
      </c>
      <c r="M233" s="62">
        <f>('1. Data'!M230-'1. Data'!$M$1604)/('1. Data'!$M$1603-'1. Data'!$M$1604)</f>
        <v>0.6</v>
      </c>
    </row>
    <row r="234" spans="1:13" ht="13.2" x14ac:dyDescent="0.25">
      <c r="A234" s="60">
        <v>230</v>
      </c>
      <c r="B234" s="62">
        <f>('1. Data'!B231-'1. Data'!$B$1604)/('1. Data'!$B$1603-'1. Data'!$B$1604)</f>
        <v>0.2035398230088496</v>
      </c>
      <c r="C234" s="62">
        <f>('1. Data'!C231-'1. Data'!$C$1604)/('1. Data'!$C$1603-'1. Data'!$C$1604)</f>
        <v>0.28000000000000003</v>
      </c>
      <c r="D234" s="62">
        <f>('1. Data'!D231-'1. Data'!$D$1604)/('1. Data'!$D$1603-'1. Data'!$D$1604)</f>
        <v>0.25</v>
      </c>
      <c r="E234" s="62">
        <f>('1. Data'!E231-'1. Data'!$E$1604)/('1. Data'!$E$1603-'1. Data'!$E$1604)</f>
        <v>0.11643835616438358</v>
      </c>
      <c r="F234" s="62">
        <f>('1. Data'!F231-'1. Data'!$F$1604)/('1. Data'!$F$1603-'1. Data'!$F$1604)</f>
        <v>0.13500000000000001</v>
      </c>
      <c r="G234" s="62">
        <f>('1. Data'!G231-'1. Data'!$G$1604)/('1. Data'!$G$1603-'1. Data'!$G$1604)</f>
        <v>0.12676056338028169</v>
      </c>
      <c r="H234" s="62">
        <f>('1. Data'!H231-'1. Data'!$H$1604)/('1. Data'!$H$1603-'1. Data'!$H$1604)</f>
        <v>0.10954063604240283</v>
      </c>
      <c r="I234" s="62">
        <v>1</v>
      </c>
      <c r="J234" s="62">
        <f>('1. Data'!J231-'1. Data'!$J$1604)/('1. Data'!$J$1603-'1. Data'!$J$1604)</f>
        <v>0.58461538461538454</v>
      </c>
      <c r="K234" s="62">
        <f>('1. Data'!K231-'1. Data'!$K$1604)/('1. Data'!$K$1603-'1. Data'!$K$1604)</f>
        <v>0.11764705882352942</v>
      </c>
      <c r="L234" s="62">
        <f>('1. Data'!L231-'1. Data'!$L$1604)/('1. Data'!$L$1603-'1. Data'!$L$1604)</f>
        <v>0.39999999999999997</v>
      </c>
      <c r="M234" s="62">
        <f>('1. Data'!M231-'1. Data'!$M$1604)/('1. Data'!$M$1603-'1. Data'!$M$1604)</f>
        <v>0.4</v>
      </c>
    </row>
    <row r="235" spans="1:13" ht="13.2" x14ac:dyDescent="0.25">
      <c r="A235" s="60">
        <v>231</v>
      </c>
      <c r="B235" s="62">
        <f>('1. Data'!B232-'1. Data'!$B$1604)/('1. Data'!$B$1603-'1. Data'!$B$1604)</f>
        <v>5.3097345132743404E-2</v>
      </c>
      <c r="C235" s="62">
        <f>('1. Data'!C232-'1. Data'!$C$1604)/('1. Data'!$C$1603-'1. Data'!$C$1604)</f>
        <v>0.25333333333333335</v>
      </c>
      <c r="D235" s="62">
        <f>('1. Data'!D232-'1. Data'!$D$1604)/('1. Data'!$D$1603-'1. Data'!$D$1604)</f>
        <v>0.04</v>
      </c>
      <c r="E235" s="62">
        <f>('1. Data'!E232-'1. Data'!$E$1604)/('1. Data'!$E$1603-'1. Data'!$E$1604)</f>
        <v>4.7945205479452059E-2</v>
      </c>
      <c r="F235" s="62">
        <f>('1. Data'!F232-'1. Data'!$F$1604)/('1. Data'!$F$1603-'1. Data'!$F$1604)</f>
        <v>0.09</v>
      </c>
      <c r="G235" s="62">
        <f>('1. Data'!G232-'1. Data'!$G$1604)/('1. Data'!$G$1603-'1. Data'!$G$1604)</f>
        <v>0.25352112676056338</v>
      </c>
      <c r="H235" s="62">
        <f>('1. Data'!H232-'1. Data'!$H$1604)/('1. Data'!$H$1603-'1. Data'!$H$1604)</f>
        <v>0.35335689045936397</v>
      </c>
      <c r="I235" s="62">
        <v>1</v>
      </c>
      <c r="J235" s="62">
        <f>('1. Data'!J232-'1. Data'!$J$1604)/('1. Data'!$J$1603-'1. Data'!$J$1604)</f>
        <v>0.64615384615384608</v>
      </c>
      <c r="K235" s="62">
        <f>('1. Data'!K232-'1. Data'!$K$1604)/('1. Data'!$K$1603-'1. Data'!$K$1604)</f>
        <v>0.18823529411764706</v>
      </c>
      <c r="L235" s="62">
        <f>('1. Data'!L232-'1. Data'!$L$1604)/('1. Data'!$L$1603-'1. Data'!$L$1604)</f>
        <v>0.58461538461538443</v>
      </c>
      <c r="M235" s="62">
        <f>('1. Data'!M232-'1. Data'!$M$1604)/('1. Data'!$M$1603-'1. Data'!$M$1604)</f>
        <v>0.8</v>
      </c>
    </row>
    <row r="236" spans="1:13" ht="13.2" x14ac:dyDescent="0.25">
      <c r="A236" s="60">
        <v>232</v>
      </c>
      <c r="B236" s="62">
        <f>('1. Data'!B233-'1. Data'!$B$1604)/('1. Data'!$B$1603-'1. Data'!$B$1604)</f>
        <v>0.30088495575221241</v>
      </c>
      <c r="C236" s="62">
        <f>('1. Data'!C233-'1. Data'!$C$1604)/('1. Data'!$C$1603-'1. Data'!$C$1604)</f>
        <v>0.18666666666666668</v>
      </c>
      <c r="D236" s="62">
        <f>('1. Data'!D233-'1. Data'!$D$1604)/('1. Data'!$D$1603-'1. Data'!$D$1604)</f>
        <v>0.06</v>
      </c>
      <c r="E236" s="62">
        <f>('1. Data'!E233-'1. Data'!$E$1604)/('1. Data'!$E$1603-'1. Data'!$E$1604)</f>
        <v>6.164383561643836E-2</v>
      </c>
      <c r="F236" s="62">
        <f>('1. Data'!F233-'1. Data'!$F$1604)/('1. Data'!$F$1603-'1. Data'!$F$1604)</f>
        <v>0.13</v>
      </c>
      <c r="G236" s="62">
        <f>('1. Data'!G233-'1. Data'!$G$1604)/('1. Data'!$G$1603-'1. Data'!$G$1604)</f>
        <v>0.15492957746478872</v>
      </c>
      <c r="H236" s="62">
        <f>('1. Data'!H233-'1. Data'!$H$1604)/('1. Data'!$H$1603-'1. Data'!$H$1604)</f>
        <v>0.1519434628975265</v>
      </c>
      <c r="I236" s="62">
        <v>1</v>
      </c>
      <c r="J236" s="62">
        <f>('1. Data'!J233-'1. Data'!$J$1604)/('1. Data'!$J$1603-'1. Data'!$J$1604)</f>
        <v>0.51538461538461544</v>
      </c>
      <c r="K236" s="62">
        <f>('1. Data'!K233-'1. Data'!$K$1604)/('1. Data'!$K$1603-'1. Data'!$K$1604)</f>
        <v>0.12941176470588237</v>
      </c>
      <c r="L236" s="62">
        <f>('1. Data'!L233-'1. Data'!$L$1604)/('1. Data'!$L$1603-'1. Data'!$L$1604)</f>
        <v>0.23076923076923078</v>
      </c>
      <c r="M236" s="62">
        <f>('1. Data'!M233-'1. Data'!$M$1604)/('1. Data'!$M$1603-'1. Data'!$M$1604)</f>
        <v>0.6</v>
      </c>
    </row>
    <row r="237" spans="1:13" ht="13.2" x14ac:dyDescent="0.25">
      <c r="A237" s="60">
        <v>233</v>
      </c>
      <c r="B237" s="62">
        <f>('1. Data'!B234-'1. Data'!$B$1604)/('1. Data'!$B$1603-'1. Data'!$B$1604)</f>
        <v>0.3451327433628319</v>
      </c>
      <c r="C237" s="62">
        <f>('1. Data'!C234-'1. Data'!$C$1604)/('1. Data'!$C$1603-'1. Data'!$C$1604)</f>
        <v>0.18000000000000002</v>
      </c>
      <c r="D237" s="62">
        <f>('1. Data'!D234-'1. Data'!$D$1604)/('1. Data'!$D$1603-'1. Data'!$D$1604)</f>
        <v>0.2</v>
      </c>
      <c r="E237" s="62">
        <f>('1. Data'!E234-'1. Data'!$E$1604)/('1. Data'!$E$1603-'1. Data'!$E$1604)</f>
        <v>0.13013698630136986</v>
      </c>
      <c r="F237" s="62">
        <f>('1. Data'!F234-'1. Data'!$F$1604)/('1. Data'!$F$1603-'1. Data'!$F$1604)</f>
        <v>0.15</v>
      </c>
      <c r="G237" s="62">
        <f>('1. Data'!G234-'1. Data'!$G$1604)/('1. Data'!$G$1603-'1. Data'!$G$1604)</f>
        <v>0.23943661971830985</v>
      </c>
      <c r="H237" s="62">
        <f>('1. Data'!H234-'1. Data'!$H$1604)/('1. Data'!$H$1603-'1. Data'!$H$1604)</f>
        <v>0.18374558303886926</v>
      </c>
      <c r="I237" s="62">
        <v>1</v>
      </c>
      <c r="J237" s="62">
        <f>('1. Data'!J234-'1. Data'!$J$1604)/('1. Data'!$J$1603-'1. Data'!$J$1604)</f>
        <v>0.49230769230769211</v>
      </c>
      <c r="K237" s="62">
        <f>('1. Data'!K234-'1. Data'!$K$1604)/('1. Data'!$K$1603-'1. Data'!$K$1604)</f>
        <v>0.23529411764705882</v>
      </c>
      <c r="L237" s="62">
        <f>('1. Data'!L234-'1. Data'!$L$1604)/('1. Data'!$L$1603-'1. Data'!$L$1604)</f>
        <v>0.18461538461538451</v>
      </c>
      <c r="M237" s="62">
        <f>('1. Data'!M234-'1. Data'!$M$1604)/('1. Data'!$M$1603-'1. Data'!$M$1604)</f>
        <v>0.6</v>
      </c>
    </row>
    <row r="238" spans="1:13" ht="13.2" x14ac:dyDescent="0.25">
      <c r="A238" s="60">
        <v>234</v>
      </c>
      <c r="B238" s="62">
        <f>('1. Data'!B235-'1. Data'!$B$1604)/('1. Data'!$B$1603-'1. Data'!$B$1604)</f>
        <v>0.2035398230088496</v>
      </c>
      <c r="C238" s="62">
        <f>('1. Data'!C235-'1. Data'!$C$1604)/('1. Data'!$C$1603-'1. Data'!$C$1604)</f>
        <v>0.28000000000000003</v>
      </c>
      <c r="D238" s="62">
        <f>('1. Data'!D235-'1. Data'!$D$1604)/('1. Data'!$D$1603-'1. Data'!$D$1604)</f>
        <v>0.25</v>
      </c>
      <c r="E238" s="62">
        <f>('1. Data'!E235-'1. Data'!$E$1604)/('1. Data'!$E$1603-'1. Data'!$E$1604)</f>
        <v>0.11643835616438358</v>
      </c>
      <c r="F238" s="62">
        <f>('1. Data'!F235-'1. Data'!$F$1604)/('1. Data'!$F$1603-'1. Data'!$F$1604)</f>
        <v>0.13500000000000001</v>
      </c>
      <c r="G238" s="62">
        <f>('1. Data'!G235-'1. Data'!$G$1604)/('1. Data'!$G$1603-'1. Data'!$G$1604)</f>
        <v>0.12676056338028169</v>
      </c>
      <c r="H238" s="62">
        <f>('1. Data'!H235-'1. Data'!$H$1604)/('1. Data'!$H$1603-'1. Data'!$H$1604)</f>
        <v>0.10954063604240283</v>
      </c>
      <c r="I238" s="62">
        <v>1</v>
      </c>
      <c r="J238" s="62">
        <f>('1. Data'!J235-'1. Data'!$J$1604)/('1. Data'!$J$1603-'1. Data'!$J$1604)</f>
        <v>0.58461538461538454</v>
      </c>
      <c r="K238" s="62">
        <f>('1. Data'!K235-'1. Data'!$K$1604)/('1. Data'!$K$1603-'1. Data'!$K$1604)</f>
        <v>0.11764705882352942</v>
      </c>
      <c r="L238" s="62">
        <f>('1. Data'!L235-'1. Data'!$L$1604)/('1. Data'!$L$1603-'1. Data'!$L$1604)</f>
        <v>0.39999999999999997</v>
      </c>
      <c r="M238" s="62">
        <f>('1. Data'!M235-'1. Data'!$M$1604)/('1. Data'!$M$1603-'1. Data'!$M$1604)</f>
        <v>0.4</v>
      </c>
    </row>
    <row r="239" spans="1:13" ht="13.2" x14ac:dyDescent="0.25">
      <c r="A239" s="60">
        <v>235</v>
      </c>
      <c r="B239" s="62">
        <f>('1. Data'!B236-'1. Data'!$B$1604)/('1. Data'!$B$1603-'1. Data'!$B$1604)</f>
        <v>0.31858407079646012</v>
      </c>
      <c r="C239" s="62">
        <f>('1. Data'!C236-'1. Data'!$C$1604)/('1. Data'!$C$1603-'1. Data'!$C$1604)</f>
        <v>0.6</v>
      </c>
      <c r="D239" s="62">
        <f>('1. Data'!D236-'1. Data'!$D$1604)/('1. Data'!$D$1603-'1. Data'!$D$1604)</f>
        <v>0.09</v>
      </c>
      <c r="E239" s="62">
        <f>('1. Data'!E236-'1. Data'!$E$1604)/('1. Data'!$E$1603-'1. Data'!$E$1604)</f>
        <v>9.5890410958904104E-2</v>
      </c>
      <c r="F239" s="62">
        <f>('1. Data'!F236-'1. Data'!$F$1604)/('1. Data'!$F$1603-'1. Data'!$F$1604)</f>
        <v>0.10833333333333334</v>
      </c>
      <c r="G239" s="62">
        <f>('1. Data'!G236-'1. Data'!$G$1604)/('1. Data'!$G$1603-'1. Data'!$G$1604)</f>
        <v>8.4507042253521125E-2</v>
      </c>
      <c r="H239" s="62">
        <f>('1. Data'!H236-'1. Data'!$H$1604)/('1. Data'!$H$1603-'1. Data'!$H$1604)</f>
        <v>0.10954063604240283</v>
      </c>
      <c r="I239" s="62">
        <v>1</v>
      </c>
      <c r="J239" s="62">
        <f>('1. Data'!J236-'1. Data'!$J$1604)/('1. Data'!$J$1603-'1. Data'!$J$1604)</f>
        <v>0.47692307692307673</v>
      </c>
      <c r="K239" s="62">
        <f>('1. Data'!K236-'1. Data'!$K$1604)/('1. Data'!$K$1603-'1. Data'!$K$1604)</f>
        <v>0.1470588235294118</v>
      </c>
      <c r="L239" s="62">
        <f>('1. Data'!L236-'1. Data'!$L$1604)/('1. Data'!$L$1603-'1. Data'!$L$1604)</f>
        <v>9.2307692307692257E-2</v>
      </c>
      <c r="M239" s="62">
        <f>('1. Data'!M236-'1. Data'!$M$1604)/('1. Data'!$M$1603-'1. Data'!$M$1604)</f>
        <v>0.6</v>
      </c>
    </row>
    <row r="240" spans="1:13" ht="13.2" x14ac:dyDescent="0.25">
      <c r="A240" s="60">
        <v>236</v>
      </c>
      <c r="B240" s="62">
        <f>('1. Data'!B237-'1. Data'!$B$1604)/('1. Data'!$B$1603-'1. Data'!$B$1604)</f>
        <v>0.23008849557522126</v>
      </c>
      <c r="C240" s="62">
        <f>('1. Data'!C237-'1. Data'!$C$1604)/('1. Data'!$C$1603-'1. Data'!$C$1604)</f>
        <v>0.35333333333333333</v>
      </c>
      <c r="D240" s="62">
        <f>('1. Data'!D237-'1. Data'!$D$1604)/('1. Data'!$D$1603-'1. Data'!$D$1604)</f>
        <v>0</v>
      </c>
      <c r="E240" s="62">
        <f>('1. Data'!E237-'1. Data'!$E$1604)/('1. Data'!$E$1603-'1. Data'!$E$1604)</f>
        <v>6.8493150684931503E-2</v>
      </c>
      <c r="F240" s="62">
        <f>('1. Data'!F237-'1. Data'!$F$1604)/('1. Data'!$F$1603-'1. Data'!$F$1604)</f>
        <v>0.16166666666666651</v>
      </c>
      <c r="G240" s="62">
        <f>('1. Data'!G237-'1. Data'!$G$1604)/('1. Data'!$G$1603-'1. Data'!$G$1604)</f>
        <v>0.18309859154929578</v>
      </c>
      <c r="H240" s="62">
        <f>('1. Data'!H237-'1. Data'!$H$1604)/('1. Data'!$H$1603-'1. Data'!$H$1604)</f>
        <v>0.11307420494699646</v>
      </c>
      <c r="I240" s="62">
        <v>1</v>
      </c>
      <c r="J240" s="62">
        <f>('1. Data'!J237-'1. Data'!$J$1604)/('1. Data'!$J$1603-'1. Data'!$J$1604)</f>
        <v>0.51538461538461544</v>
      </c>
      <c r="K240" s="62">
        <f>('1. Data'!K237-'1. Data'!$K$1604)/('1. Data'!$K$1603-'1. Data'!$K$1604)</f>
        <v>0.16470588235294117</v>
      </c>
      <c r="L240" s="62">
        <f>('1. Data'!L237-'1. Data'!$L$1604)/('1. Data'!$L$1603-'1. Data'!$L$1604)</f>
        <v>9.2307692307692257E-2</v>
      </c>
      <c r="M240" s="62">
        <f>('1. Data'!M237-'1. Data'!$M$1604)/('1. Data'!$M$1603-'1. Data'!$M$1604)</f>
        <v>0.6</v>
      </c>
    </row>
    <row r="241" spans="1:13" ht="13.2" x14ac:dyDescent="0.25">
      <c r="A241" s="60">
        <v>237</v>
      </c>
      <c r="B241" s="62">
        <f>('1. Data'!B238-'1. Data'!$B$1604)/('1. Data'!$B$1603-'1. Data'!$B$1604)</f>
        <v>0.23008849557522126</v>
      </c>
      <c r="C241" s="62">
        <f>('1. Data'!C238-'1. Data'!$C$1604)/('1. Data'!$C$1603-'1. Data'!$C$1604)</f>
        <v>0.35333333333333333</v>
      </c>
      <c r="D241" s="62">
        <f>('1. Data'!D238-'1. Data'!$D$1604)/('1. Data'!$D$1603-'1. Data'!$D$1604)</f>
        <v>0</v>
      </c>
      <c r="E241" s="62">
        <f>('1. Data'!E238-'1. Data'!$E$1604)/('1. Data'!$E$1603-'1. Data'!$E$1604)</f>
        <v>6.8493150684931503E-2</v>
      </c>
      <c r="F241" s="62">
        <f>('1. Data'!F238-'1. Data'!$F$1604)/('1. Data'!$F$1603-'1. Data'!$F$1604)</f>
        <v>0.16166666666666651</v>
      </c>
      <c r="G241" s="62">
        <f>('1. Data'!G238-'1. Data'!$G$1604)/('1. Data'!$G$1603-'1. Data'!$G$1604)</f>
        <v>0.18309859154929578</v>
      </c>
      <c r="H241" s="62">
        <f>('1. Data'!H238-'1. Data'!$H$1604)/('1. Data'!$H$1603-'1. Data'!$H$1604)</f>
        <v>0.11307420494699646</v>
      </c>
      <c r="I241" s="62">
        <v>1</v>
      </c>
      <c r="J241" s="62">
        <f>('1. Data'!J238-'1. Data'!$J$1604)/('1. Data'!$J$1603-'1. Data'!$J$1604)</f>
        <v>0.51538461538461544</v>
      </c>
      <c r="K241" s="62">
        <f>('1. Data'!K238-'1. Data'!$K$1604)/('1. Data'!$K$1603-'1. Data'!$K$1604)</f>
        <v>0.16470588235294117</v>
      </c>
      <c r="L241" s="62">
        <f>('1. Data'!L238-'1. Data'!$L$1604)/('1. Data'!$L$1603-'1. Data'!$L$1604)</f>
        <v>9.2307692307692257E-2</v>
      </c>
      <c r="M241" s="62">
        <f>('1. Data'!M238-'1. Data'!$M$1604)/('1. Data'!$M$1603-'1. Data'!$M$1604)</f>
        <v>0.6</v>
      </c>
    </row>
    <row r="242" spans="1:13" ht="13.2" x14ac:dyDescent="0.25">
      <c r="A242" s="60">
        <v>238</v>
      </c>
      <c r="B242" s="62">
        <f>('1. Data'!B239-'1. Data'!$B$1604)/('1. Data'!$B$1603-'1. Data'!$B$1604)</f>
        <v>0.23008849557522126</v>
      </c>
      <c r="C242" s="62">
        <f>('1. Data'!C239-'1. Data'!$C$1604)/('1. Data'!$C$1603-'1. Data'!$C$1604)</f>
        <v>0.36333333333333334</v>
      </c>
      <c r="D242" s="62">
        <f>('1. Data'!D239-'1. Data'!$D$1604)/('1. Data'!$D$1603-'1. Data'!$D$1604)</f>
        <v>0</v>
      </c>
      <c r="E242" s="62">
        <f>('1. Data'!E239-'1. Data'!$E$1604)/('1. Data'!$E$1603-'1. Data'!$E$1604)</f>
        <v>6.8493150684931503E-2</v>
      </c>
      <c r="F242" s="62">
        <f>('1. Data'!F239-'1. Data'!$F$1604)/('1. Data'!$F$1603-'1. Data'!$F$1604)</f>
        <v>0.16166666666666651</v>
      </c>
      <c r="G242" s="62">
        <f>('1. Data'!G239-'1. Data'!$G$1604)/('1. Data'!$G$1603-'1. Data'!$G$1604)</f>
        <v>0.19718309859154928</v>
      </c>
      <c r="H242" s="62">
        <f>('1. Data'!H239-'1. Data'!$H$1604)/('1. Data'!$H$1603-'1. Data'!$H$1604)</f>
        <v>0.1166077738515901</v>
      </c>
      <c r="I242" s="62">
        <v>1</v>
      </c>
      <c r="J242" s="62">
        <f>('1. Data'!J239-'1. Data'!$J$1604)/('1. Data'!$J$1603-'1. Data'!$J$1604)</f>
        <v>0.51538461538461544</v>
      </c>
      <c r="K242" s="62">
        <f>('1. Data'!K239-'1. Data'!$K$1604)/('1. Data'!$K$1603-'1. Data'!$K$1604)</f>
        <v>0.16470588235294117</v>
      </c>
      <c r="L242" s="62">
        <f>('1. Data'!L239-'1. Data'!$L$1604)/('1. Data'!$L$1603-'1. Data'!$L$1604)</f>
        <v>0.12307692307692292</v>
      </c>
      <c r="M242" s="62">
        <f>('1. Data'!M239-'1. Data'!$M$1604)/('1. Data'!$M$1603-'1. Data'!$M$1604)</f>
        <v>0.6</v>
      </c>
    </row>
    <row r="243" spans="1:13" ht="13.2" x14ac:dyDescent="0.25">
      <c r="A243" s="60">
        <v>239</v>
      </c>
      <c r="B243" s="62">
        <f>('1. Data'!B240-'1. Data'!$B$1604)/('1. Data'!$B$1603-'1. Data'!$B$1604)</f>
        <v>0.23008849557522126</v>
      </c>
      <c r="C243" s="62">
        <f>('1. Data'!C240-'1. Data'!$C$1604)/('1. Data'!$C$1603-'1. Data'!$C$1604)</f>
        <v>0.35333333333333333</v>
      </c>
      <c r="D243" s="62">
        <f>('1. Data'!D240-'1. Data'!$D$1604)/('1. Data'!$D$1603-'1. Data'!$D$1604)</f>
        <v>0</v>
      </c>
      <c r="E243" s="62">
        <f>('1. Data'!E240-'1. Data'!$E$1604)/('1. Data'!$E$1603-'1. Data'!$E$1604)</f>
        <v>6.8493150684931503E-2</v>
      </c>
      <c r="F243" s="62">
        <f>('1. Data'!F240-'1. Data'!$F$1604)/('1. Data'!$F$1603-'1. Data'!$F$1604)</f>
        <v>0.16166666666666651</v>
      </c>
      <c r="G243" s="62">
        <f>('1. Data'!G240-'1. Data'!$G$1604)/('1. Data'!$G$1603-'1. Data'!$G$1604)</f>
        <v>0.18309859154929578</v>
      </c>
      <c r="H243" s="62">
        <f>('1. Data'!H240-'1. Data'!$H$1604)/('1. Data'!$H$1603-'1. Data'!$H$1604)</f>
        <v>0.11307420494699646</v>
      </c>
      <c r="I243" s="62">
        <v>1</v>
      </c>
      <c r="J243" s="62">
        <f>('1. Data'!J240-'1. Data'!$J$1604)/('1. Data'!$J$1603-'1. Data'!$J$1604)</f>
        <v>0.51538461538461544</v>
      </c>
      <c r="K243" s="62">
        <f>('1. Data'!K240-'1. Data'!$K$1604)/('1. Data'!$K$1603-'1. Data'!$K$1604)</f>
        <v>0.16470588235294117</v>
      </c>
      <c r="L243" s="62">
        <f>('1. Data'!L240-'1. Data'!$L$1604)/('1. Data'!$L$1603-'1. Data'!$L$1604)</f>
        <v>9.2307692307692257E-2</v>
      </c>
      <c r="M243" s="62">
        <f>('1. Data'!M240-'1. Data'!$M$1604)/('1. Data'!$M$1603-'1. Data'!$M$1604)</f>
        <v>0.6</v>
      </c>
    </row>
    <row r="244" spans="1:13" ht="13.2" x14ac:dyDescent="0.25">
      <c r="A244" s="60">
        <v>240</v>
      </c>
      <c r="B244" s="62">
        <f>('1. Data'!B241-'1. Data'!$B$1604)/('1. Data'!$B$1603-'1. Data'!$B$1604)</f>
        <v>0.31858407079646012</v>
      </c>
      <c r="C244" s="62">
        <f>('1. Data'!C241-'1. Data'!$C$1604)/('1. Data'!$C$1603-'1. Data'!$C$1604)</f>
        <v>0.6</v>
      </c>
      <c r="D244" s="62">
        <f>('1. Data'!D241-'1. Data'!$D$1604)/('1. Data'!$D$1603-'1. Data'!$D$1604)</f>
        <v>0.09</v>
      </c>
      <c r="E244" s="62">
        <f>('1. Data'!E241-'1. Data'!$E$1604)/('1. Data'!$E$1603-'1. Data'!$E$1604)</f>
        <v>9.5890410958904104E-2</v>
      </c>
      <c r="F244" s="62">
        <f>('1. Data'!F241-'1. Data'!$F$1604)/('1. Data'!$F$1603-'1. Data'!$F$1604)</f>
        <v>0.10833333333333334</v>
      </c>
      <c r="G244" s="62">
        <f>('1. Data'!G241-'1. Data'!$G$1604)/('1. Data'!$G$1603-'1. Data'!$G$1604)</f>
        <v>8.4507042253521125E-2</v>
      </c>
      <c r="H244" s="62">
        <f>('1. Data'!H241-'1. Data'!$H$1604)/('1. Data'!$H$1603-'1. Data'!$H$1604)</f>
        <v>0.10954063604240283</v>
      </c>
      <c r="I244" s="62">
        <v>1</v>
      </c>
      <c r="J244" s="62">
        <f>('1. Data'!J241-'1. Data'!$J$1604)/('1. Data'!$J$1603-'1. Data'!$J$1604)</f>
        <v>0.47692307692307673</v>
      </c>
      <c r="K244" s="62">
        <f>('1. Data'!K241-'1. Data'!$K$1604)/('1. Data'!$K$1603-'1. Data'!$K$1604)</f>
        <v>0.1470588235294118</v>
      </c>
      <c r="L244" s="62">
        <f>('1. Data'!L241-'1. Data'!$L$1604)/('1. Data'!$L$1603-'1. Data'!$L$1604)</f>
        <v>9.2307692307692257E-2</v>
      </c>
      <c r="M244" s="62">
        <f>('1. Data'!M241-'1. Data'!$M$1604)/('1. Data'!$M$1603-'1. Data'!$M$1604)</f>
        <v>0.6</v>
      </c>
    </row>
    <row r="245" spans="1:13" ht="13.2" x14ac:dyDescent="0.25">
      <c r="A245" s="60">
        <v>241</v>
      </c>
      <c r="B245" s="62">
        <f>('1. Data'!B242-'1. Data'!$B$1604)/('1. Data'!$B$1603-'1. Data'!$B$1604)</f>
        <v>0.38053097345132747</v>
      </c>
      <c r="C245" s="62">
        <f>('1. Data'!C242-'1. Data'!$C$1604)/('1. Data'!$C$1603-'1. Data'!$C$1604)</f>
        <v>0.35666666666666669</v>
      </c>
      <c r="D245" s="62">
        <f>('1. Data'!D242-'1. Data'!$D$1604)/('1. Data'!$D$1603-'1. Data'!$D$1604)</f>
        <v>0.37</v>
      </c>
      <c r="E245" s="62">
        <f>('1. Data'!E242-'1. Data'!$E$1604)/('1. Data'!$E$1603-'1. Data'!$E$1604)</f>
        <v>5.4794520547945202E-2</v>
      </c>
      <c r="F245" s="62">
        <f>('1. Data'!F242-'1. Data'!$F$1604)/('1. Data'!$F$1603-'1. Data'!$F$1604)</f>
        <v>0.43833333333333335</v>
      </c>
      <c r="G245" s="62">
        <f>('1. Data'!G242-'1. Data'!$G$1604)/('1. Data'!$G$1603-'1. Data'!$G$1604)</f>
        <v>5.6338028169014086E-2</v>
      </c>
      <c r="H245" s="62">
        <f>('1. Data'!H242-'1. Data'!$H$1604)/('1. Data'!$H$1603-'1. Data'!$H$1604)</f>
        <v>0.19787985865724381</v>
      </c>
      <c r="I245" s="62">
        <v>1</v>
      </c>
      <c r="J245" s="62">
        <f>('1. Data'!J242-'1. Data'!$J$1604)/('1. Data'!$J$1603-'1. Data'!$J$1604)</f>
        <v>0.23076923076923067</v>
      </c>
      <c r="K245" s="62">
        <f>('1. Data'!K242-'1. Data'!$K$1604)/('1. Data'!$K$1603-'1. Data'!$K$1604)</f>
        <v>0.46470588235294119</v>
      </c>
      <c r="L245" s="62">
        <f>('1. Data'!L242-'1. Data'!$L$1604)/('1. Data'!$L$1603-'1. Data'!$L$1604)</f>
        <v>0.13846153846153852</v>
      </c>
      <c r="M245" s="62">
        <f>('1. Data'!M242-'1. Data'!$M$1604)/('1. Data'!$M$1603-'1. Data'!$M$1604)</f>
        <v>0.4</v>
      </c>
    </row>
    <row r="246" spans="1:13" ht="13.2" x14ac:dyDescent="0.25">
      <c r="A246" s="60">
        <v>242</v>
      </c>
      <c r="B246" s="62">
        <f>('1. Data'!B243-'1. Data'!$B$1604)/('1. Data'!$B$1603-'1. Data'!$B$1604)</f>
        <v>0.65486725663716816</v>
      </c>
      <c r="C246" s="62">
        <f>('1. Data'!C243-'1. Data'!$C$1604)/('1. Data'!$C$1603-'1. Data'!$C$1604)</f>
        <v>0.18666666666666668</v>
      </c>
      <c r="D246" s="62">
        <f>('1. Data'!D243-'1. Data'!$D$1604)/('1. Data'!$D$1603-'1. Data'!$D$1604)</f>
        <v>0.56000000000000005</v>
      </c>
      <c r="E246" s="62">
        <f>('1. Data'!E243-'1. Data'!$E$1604)/('1. Data'!$E$1603-'1. Data'!$E$1604)</f>
        <v>8.2191780821917818E-2</v>
      </c>
      <c r="F246" s="62">
        <f>('1. Data'!F243-'1. Data'!$F$1604)/('1. Data'!$F$1603-'1. Data'!$F$1604)</f>
        <v>0.155</v>
      </c>
      <c r="G246" s="62">
        <f>('1. Data'!G243-'1. Data'!$G$1604)/('1. Data'!$G$1603-'1. Data'!$G$1604)</f>
        <v>7.0422535211267609E-2</v>
      </c>
      <c r="H246" s="62">
        <f>('1. Data'!H243-'1. Data'!$H$1604)/('1. Data'!$H$1603-'1. Data'!$H$1604)</f>
        <v>6.3604240282685506E-2</v>
      </c>
      <c r="I246" s="62">
        <v>1</v>
      </c>
      <c r="J246" s="62">
        <f>('1. Data'!J243-'1. Data'!$J$1604)/('1. Data'!$J$1603-'1. Data'!$J$1604)</f>
        <v>0.33846153846153848</v>
      </c>
      <c r="K246" s="62">
        <f>('1. Data'!K243-'1. Data'!$K$1604)/('1. Data'!$K$1603-'1. Data'!$K$1604)</f>
        <v>0.2411764705882353</v>
      </c>
      <c r="L246" s="62">
        <f>('1. Data'!L243-'1. Data'!$L$1604)/('1. Data'!$L$1603-'1. Data'!$L$1604)</f>
        <v>0.38461538461538464</v>
      </c>
      <c r="M246" s="62">
        <f>('1. Data'!M243-'1. Data'!$M$1604)/('1. Data'!$M$1603-'1. Data'!$M$1604)</f>
        <v>0.6</v>
      </c>
    </row>
    <row r="247" spans="1:13" ht="13.2" x14ac:dyDescent="0.25">
      <c r="A247" s="60">
        <v>243</v>
      </c>
      <c r="B247" s="62">
        <f>('1. Data'!B244-'1. Data'!$B$1604)/('1. Data'!$B$1603-'1. Data'!$B$1604)</f>
        <v>0.27433628318584075</v>
      </c>
      <c r="C247" s="62">
        <f>('1. Data'!C244-'1. Data'!$C$1604)/('1. Data'!$C$1603-'1. Data'!$C$1604)</f>
        <v>0.32</v>
      </c>
      <c r="D247" s="62">
        <f>('1. Data'!D244-'1. Data'!$D$1604)/('1. Data'!$D$1603-'1. Data'!$D$1604)</f>
        <v>0.1</v>
      </c>
      <c r="E247" s="62">
        <f>('1. Data'!E244-'1. Data'!$E$1604)/('1. Data'!$E$1603-'1. Data'!$E$1604)</f>
        <v>6.164383561643836E-2</v>
      </c>
      <c r="F247" s="62">
        <f>('1. Data'!F244-'1. Data'!$F$1604)/('1. Data'!$F$1603-'1. Data'!$F$1604)</f>
        <v>0.16999999999999998</v>
      </c>
      <c r="G247" s="62">
        <f>('1. Data'!G244-'1. Data'!$G$1604)/('1. Data'!$G$1603-'1. Data'!$G$1604)</f>
        <v>0.38028169014084506</v>
      </c>
      <c r="H247" s="62">
        <f>('1. Data'!H244-'1. Data'!$H$1604)/('1. Data'!$H$1603-'1. Data'!$H$1604)</f>
        <v>0.36395759717314485</v>
      </c>
      <c r="I247" s="62">
        <v>1</v>
      </c>
      <c r="J247" s="62">
        <f>('1. Data'!J244-'1. Data'!$J$1604)/('1. Data'!$J$1603-'1. Data'!$J$1604)</f>
        <v>0.29230769230769227</v>
      </c>
      <c r="K247" s="62">
        <f>('1. Data'!K244-'1. Data'!$K$1604)/('1. Data'!$K$1603-'1. Data'!$K$1604)</f>
        <v>0.11176470588235295</v>
      </c>
      <c r="L247" s="62">
        <f>('1. Data'!L244-'1. Data'!$L$1604)/('1. Data'!$L$1603-'1. Data'!$L$1604)</f>
        <v>0.21538461538461545</v>
      </c>
      <c r="M247" s="62">
        <f>('1. Data'!M244-'1. Data'!$M$1604)/('1. Data'!$M$1603-'1. Data'!$M$1604)</f>
        <v>0.6</v>
      </c>
    </row>
    <row r="248" spans="1:13" ht="13.2" x14ac:dyDescent="0.25">
      <c r="A248" s="60">
        <v>244</v>
      </c>
      <c r="B248" s="62">
        <f>('1. Data'!B245-'1. Data'!$B$1604)/('1. Data'!$B$1603-'1. Data'!$B$1604)</f>
        <v>0.92035398230088494</v>
      </c>
      <c r="C248" s="62">
        <f>('1. Data'!C245-'1. Data'!$C$1604)/('1. Data'!$C$1603-'1. Data'!$C$1604)</f>
        <v>7.333333333333332E-2</v>
      </c>
      <c r="D248" s="62">
        <f>('1. Data'!D245-'1. Data'!$D$1604)/('1. Data'!$D$1603-'1. Data'!$D$1604)</f>
        <v>0.44</v>
      </c>
      <c r="E248" s="62">
        <f>('1. Data'!E245-'1. Data'!$E$1604)/('1. Data'!$E$1603-'1. Data'!$E$1604)</f>
        <v>8.9041095890410982E-2</v>
      </c>
      <c r="F248" s="62">
        <f>('1. Data'!F245-'1. Data'!$F$1604)/('1. Data'!$F$1603-'1. Data'!$F$1604)</f>
        <v>0.125</v>
      </c>
      <c r="G248" s="62">
        <f>('1. Data'!G245-'1. Data'!$G$1604)/('1. Data'!$G$1603-'1. Data'!$G$1604)</f>
        <v>0.12676056338028169</v>
      </c>
      <c r="H248" s="62">
        <f>('1. Data'!H245-'1. Data'!$H$1604)/('1. Data'!$H$1603-'1. Data'!$H$1604)</f>
        <v>6.3604240282685506E-2</v>
      </c>
      <c r="I248" s="62">
        <v>1</v>
      </c>
      <c r="J248" s="62">
        <f>('1. Data'!J245-'1. Data'!$J$1604)/('1. Data'!$J$1603-'1. Data'!$J$1604)</f>
        <v>0.28461538461538438</v>
      </c>
      <c r="K248" s="62">
        <f>('1. Data'!K245-'1. Data'!$K$1604)/('1. Data'!$K$1603-'1. Data'!$K$1604)</f>
        <v>0.31764705882352945</v>
      </c>
      <c r="L248" s="62">
        <f>('1. Data'!L245-'1. Data'!$L$1604)/('1. Data'!$L$1603-'1. Data'!$L$1604)</f>
        <v>0.12307692307692292</v>
      </c>
      <c r="M248" s="62">
        <f>('1. Data'!M245-'1. Data'!$M$1604)/('1. Data'!$M$1603-'1. Data'!$M$1604)</f>
        <v>0.8</v>
      </c>
    </row>
    <row r="249" spans="1:13" ht="13.2" x14ac:dyDescent="0.25">
      <c r="A249" s="60">
        <v>245</v>
      </c>
      <c r="B249" s="62">
        <f>('1. Data'!B246-'1. Data'!$B$1604)/('1. Data'!$B$1603-'1. Data'!$B$1604)</f>
        <v>0.92035398230088494</v>
      </c>
      <c r="C249" s="62">
        <f>('1. Data'!C246-'1. Data'!$C$1604)/('1. Data'!$C$1603-'1. Data'!$C$1604)</f>
        <v>7.333333333333332E-2</v>
      </c>
      <c r="D249" s="62">
        <f>('1. Data'!D246-'1. Data'!$D$1604)/('1. Data'!$D$1603-'1. Data'!$D$1604)</f>
        <v>0.44</v>
      </c>
      <c r="E249" s="62">
        <f>('1. Data'!E246-'1. Data'!$E$1604)/('1. Data'!$E$1603-'1. Data'!$E$1604)</f>
        <v>8.9041095890410982E-2</v>
      </c>
      <c r="F249" s="62">
        <f>('1. Data'!F246-'1. Data'!$F$1604)/('1. Data'!$F$1603-'1. Data'!$F$1604)</f>
        <v>0.125</v>
      </c>
      <c r="G249" s="62">
        <f>('1. Data'!G246-'1. Data'!$G$1604)/('1. Data'!$G$1603-'1. Data'!$G$1604)</f>
        <v>0.12676056338028169</v>
      </c>
      <c r="H249" s="62">
        <f>('1. Data'!H246-'1. Data'!$H$1604)/('1. Data'!$H$1603-'1. Data'!$H$1604)</f>
        <v>6.3604240282685506E-2</v>
      </c>
      <c r="I249" s="62">
        <v>1</v>
      </c>
      <c r="J249" s="62">
        <f>('1. Data'!J246-'1. Data'!$J$1604)/('1. Data'!$J$1603-'1. Data'!$J$1604)</f>
        <v>0.28461538461538438</v>
      </c>
      <c r="K249" s="62">
        <f>('1. Data'!K246-'1. Data'!$K$1604)/('1. Data'!$K$1603-'1. Data'!$K$1604)</f>
        <v>0.31764705882352945</v>
      </c>
      <c r="L249" s="62">
        <f>('1. Data'!L246-'1. Data'!$L$1604)/('1. Data'!$L$1603-'1. Data'!$L$1604)</f>
        <v>0.12307692307692292</v>
      </c>
      <c r="M249" s="62">
        <f>('1. Data'!M246-'1. Data'!$M$1604)/('1. Data'!$M$1603-'1. Data'!$M$1604)</f>
        <v>0.8</v>
      </c>
    </row>
    <row r="250" spans="1:13" ht="13.2" x14ac:dyDescent="0.25">
      <c r="A250" s="60">
        <v>246</v>
      </c>
      <c r="B250" s="62">
        <f>('1. Data'!B247-'1. Data'!$B$1604)/('1. Data'!$B$1603-'1. Data'!$B$1604)</f>
        <v>0.23893805309734514</v>
      </c>
      <c r="C250" s="62">
        <f>('1. Data'!C247-'1. Data'!$C$1604)/('1. Data'!$C$1603-'1. Data'!$C$1604)</f>
        <v>0.37333333333333335</v>
      </c>
      <c r="D250" s="62">
        <f>('1. Data'!D247-'1. Data'!$D$1604)/('1. Data'!$D$1603-'1. Data'!$D$1604)</f>
        <v>0</v>
      </c>
      <c r="E250" s="62">
        <f>('1. Data'!E247-'1. Data'!$E$1604)/('1. Data'!$E$1603-'1. Data'!$E$1604)</f>
        <v>7.5342465753424667E-2</v>
      </c>
      <c r="F250" s="62">
        <f>('1. Data'!F247-'1. Data'!$F$1604)/('1. Data'!$F$1603-'1. Data'!$F$1604)</f>
        <v>0.14000000000000001</v>
      </c>
      <c r="G250" s="62">
        <f>('1. Data'!G247-'1. Data'!$G$1604)/('1. Data'!$G$1603-'1. Data'!$G$1604)</f>
        <v>7.0422535211267609E-2</v>
      </c>
      <c r="H250" s="62">
        <f>('1. Data'!H247-'1. Data'!$H$1604)/('1. Data'!$H$1603-'1. Data'!$H$1604)</f>
        <v>6.0070671378091869E-2</v>
      </c>
      <c r="I250" s="62">
        <v>1</v>
      </c>
      <c r="J250" s="62">
        <f>('1. Data'!J247-'1. Data'!$J$1604)/('1. Data'!$J$1603-'1. Data'!$J$1604)</f>
        <v>0.69999999999999984</v>
      </c>
      <c r="K250" s="62">
        <f>('1. Data'!K247-'1. Data'!$K$1604)/('1. Data'!$K$1603-'1. Data'!$K$1604)</f>
        <v>0.38823529411764701</v>
      </c>
      <c r="L250" s="62">
        <f>('1. Data'!L247-'1. Data'!$L$1604)/('1. Data'!$L$1603-'1. Data'!$L$1604)</f>
        <v>0.23076923076923078</v>
      </c>
      <c r="M250" s="62">
        <f>('1. Data'!M247-'1. Data'!$M$1604)/('1. Data'!$M$1603-'1. Data'!$M$1604)</f>
        <v>0.6</v>
      </c>
    </row>
    <row r="251" spans="1:13" ht="13.2" x14ac:dyDescent="0.25">
      <c r="A251" s="60">
        <v>247</v>
      </c>
      <c r="B251" s="62">
        <f>('1. Data'!B248-'1. Data'!$B$1604)/('1. Data'!$B$1603-'1. Data'!$B$1604)</f>
        <v>0.22123893805309733</v>
      </c>
      <c r="C251" s="62">
        <f>('1. Data'!C248-'1. Data'!$C$1604)/('1. Data'!$C$1603-'1. Data'!$C$1604)</f>
        <v>0.38666666666666671</v>
      </c>
      <c r="D251" s="62">
        <f>('1. Data'!D248-'1. Data'!$D$1604)/('1. Data'!$D$1603-'1. Data'!$D$1604)</f>
        <v>7.0000000000000007E-2</v>
      </c>
      <c r="E251" s="62">
        <f>('1. Data'!E248-'1. Data'!$E$1604)/('1. Data'!$E$1603-'1. Data'!$E$1604)</f>
        <v>6.8493150684931503E-2</v>
      </c>
      <c r="F251" s="62">
        <f>('1. Data'!F248-'1. Data'!$F$1604)/('1. Data'!$F$1603-'1. Data'!$F$1604)</f>
        <v>0.125</v>
      </c>
      <c r="G251" s="62">
        <f>('1. Data'!G248-'1. Data'!$G$1604)/('1. Data'!$G$1603-'1. Data'!$G$1604)</f>
        <v>0.21126760563380281</v>
      </c>
      <c r="H251" s="62">
        <f>('1. Data'!H248-'1. Data'!$H$1604)/('1. Data'!$H$1603-'1. Data'!$H$1604)</f>
        <v>0.15901060070671377</v>
      </c>
      <c r="I251" s="62">
        <v>1</v>
      </c>
      <c r="J251" s="62">
        <f>('1. Data'!J248-'1. Data'!$J$1604)/('1. Data'!$J$1603-'1. Data'!$J$1604)</f>
        <v>0.52307692307692288</v>
      </c>
      <c r="K251" s="62">
        <f>('1. Data'!K248-'1. Data'!$K$1604)/('1. Data'!$K$1603-'1. Data'!$K$1604)</f>
        <v>0.12941176470588237</v>
      </c>
      <c r="L251" s="62">
        <f>('1. Data'!L248-'1. Data'!$L$1604)/('1. Data'!$L$1603-'1. Data'!$L$1604)</f>
        <v>0.16923076923076918</v>
      </c>
      <c r="M251" s="62">
        <f>('1. Data'!M248-'1. Data'!$M$1604)/('1. Data'!$M$1603-'1. Data'!$M$1604)</f>
        <v>0.4</v>
      </c>
    </row>
    <row r="252" spans="1:13" ht="13.2" x14ac:dyDescent="0.25">
      <c r="A252" s="60">
        <v>248</v>
      </c>
      <c r="B252" s="62">
        <f>('1. Data'!B249-'1. Data'!$B$1604)/('1. Data'!$B$1603-'1. Data'!$B$1604)</f>
        <v>0.31858407079646012</v>
      </c>
      <c r="C252" s="62">
        <f>('1. Data'!C249-'1. Data'!$C$1604)/('1. Data'!$C$1603-'1. Data'!$C$1604)</f>
        <v>0.33333333333333331</v>
      </c>
      <c r="D252" s="62">
        <f>('1. Data'!D249-'1. Data'!$D$1604)/('1. Data'!$D$1603-'1. Data'!$D$1604)</f>
        <v>0.17</v>
      </c>
      <c r="E252" s="62">
        <f>('1. Data'!E249-'1. Data'!$E$1604)/('1. Data'!$E$1603-'1. Data'!$E$1604)</f>
        <v>9.5890410958904104E-2</v>
      </c>
      <c r="F252" s="62">
        <f>('1. Data'!F249-'1. Data'!$F$1604)/('1. Data'!$F$1603-'1. Data'!$F$1604)</f>
        <v>0.12</v>
      </c>
      <c r="G252" s="62">
        <f>('1. Data'!G249-'1. Data'!$G$1604)/('1. Data'!$G$1603-'1. Data'!$G$1604)</f>
        <v>0.14084507042253522</v>
      </c>
      <c r="H252" s="62">
        <f>('1. Data'!H249-'1. Data'!$H$1604)/('1. Data'!$H$1603-'1. Data'!$H$1604)</f>
        <v>0.23674911660777384</v>
      </c>
      <c r="I252" s="62">
        <v>1</v>
      </c>
      <c r="J252" s="62">
        <f>('1. Data'!J249-'1. Data'!$J$1604)/('1. Data'!$J$1603-'1. Data'!$J$1604)</f>
        <v>0.38461538461538469</v>
      </c>
      <c r="K252" s="62">
        <f>('1. Data'!K249-'1. Data'!$K$1604)/('1. Data'!$K$1603-'1. Data'!$K$1604)</f>
        <v>8.8235294117647078E-2</v>
      </c>
      <c r="L252" s="62">
        <f>('1. Data'!L249-'1. Data'!$L$1604)/('1. Data'!$L$1603-'1. Data'!$L$1604)</f>
        <v>0.13846153846153852</v>
      </c>
      <c r="M252" s="62">
        <f>('1. Data'!M249-'1. Data'!$M$1604)/('1. Data'!$M$1603-'1. Data'!$M$1604)</f>
        <v>0.4</v>
      </c>
    </row>
    <row r="253" spans="1:13" ht="13.2" x14ac:dyDescent="0.25">
      <c r="A253" s="60">
        <v>249</v>
      </c>
      <c r="B253" s="62">
        <f>('1. Data'!B250-'1. Data'!$B$1604)/('1. Data'!$B$1603-'1. Data'!$B$1604)</f>
        <v>0.27433628318584075</v>
      </c>
      <c r="C253" s="62">
        <f>('1. Data'!C250-'1. Data'!$C$1604)/('1. Data'!$C$1603-'1. Data'!$C$1604)</f>
        <v>0.28666666666666668</v>
      </c>
      <c r="D253" s="62">
        <f>('1. Data'!D250-'1. Data'!$D$1604)/('1. Data'!$D$1603-'1. Data'!$D$1604)</f>
        <v>0.06</v>
      </c>
      <c r="E253" s="62">
        <f>('1. Data'!E250-'1. Data'!$E$1604)/('1. Data'!$E$1603-'1. Data'!$E$1604)</f>
        <v>5.4794520547945202E-2</v>
      </c>
      <c r="F253" s="62">
        <f>('1. Data'!F250-'1. Data'!$F$1604)/('1. Data'!$F$1603-'1. Data'!$F$1604)</f>
        <v>0.12333333333333334</v>
      </c>
      <c r="G253" s="62">
        <f>('1. Data'!G250-'1. Data'!$G$1604)/('1. Data'!$G$1603-'1. Data'!$G$1604)</f>
        <v>0.11267605633802817</v>
      </c>
      <c r="H253" s="62">
        <f>('1. Data'!H250-'1. Data'!$H$1604)/('1. Data'!$H$1603-'1. Data'!$H$1604)</f>
        <v>0.1166077738515901</v>
      </c>
      <c r="I253" s="62">
        <v>1</v>
      </c>
      <c r="J253" s="62">
        <f>('1. Data'!J250-'1. Data'!$J$1604)/('1. Data'!$J$1603-'1. Data'!$J$1604)</f>
        <v>0.5</v>
      </c>
      <c r="K253" s="62">
        <f>('1. Data'!K250-'1. Data'!$K$1604)/('1. Data'!$K$1603-'1. Data'!$K$1604)</f>
        <v>0.10588235294117647</v>
      </c>
      <c r="L253" s="62">
        <f>('1. Data'!L250-'1. Data'!$L$1604)/('1. Data'!$L$1603-'1. Data'!$L$1604)</f>
        <v>0.21538461538461545</v>
      </c>
      <c r="M253" s="62">
        <f>('1. Data'!M250-'1. Data'!$M$1604)/('1. Data'!$M$1603-'1. Data'!$M$1604)</f>
        <v>0.6</v>
      </c>
    </row>
    <row r="254" spans="1:13" ht="13.2" x14ac:dyDescent="0.25">
      <c r="A254" s="60">
        <v>250</v>
      </c>
      <c r="B254" s="62">
        <f>('1. Data'!B251-'1. Data'!$B$1604)/('1. Data'!$B$1603-'1. Data'!$B$1604)</f>
        <v>0.23893805309734514</v>
      </c>
      <c r="C254" s="62">
        <f>('1. Data'!C251-'1. Data'!$C$1604)/('1. Data'!$C$1603-'1. Data'!$C$1604)</f>
        <v>0.37333333333333335</v>
      </c>
      <c r="D254" s="62">
        <f>('1. Data'!D251-'1. Data'!$D$1604)/('1. Data'!$D$1603-'1. Data'!$D$1604)</f>
        <v>0</v>
      </c>
      <c r="E254" s="62">
        <f>('1. Data'!E251-'1. Data'!$E$1604)/('1. Data'!$E$1603-'1. Data'!$E$1604)</f>
        <v>7.5342465753424667E-2</v>
      </c>
      <c r="F254" s="62">
        <f>('1. Data'!F251-'1. Data'!$F$1604)/('1. Data'!$F$1603-'1. Data'!$F$1604)</f>
        <v>0.14000000000000001</v>
      </c>
      <c r="G254" s="62">
        <f>('1. Data'!G251-'1. Data'!$G$1604)/('1. Data'!$G$1603-'1. Data'!$G$1604)</f>
        <v>7.0422535211267609E-2</v>
      </c>
      <c r="H254" s="62">
        <f>('1. Data'!H251-'1. Data'!$H$1604)/('1. Data'!$H$1603-'1. Data'!$H$1604)</f>
        <v>6.0070671378091869E-2</v>
      </c>
      <c r="I254" s="62">
        <v>1</v>
      </c>
      <c r="J254" s="62">
        <f>('1. Data'!J251-'1. Data'!$J$1604)/('1. Data'!$J$1603-'1. Data'!$J$1604)</f>
        <v>0.69999999999999984</v>
      </c>
      <c r="K254" s="62">
        <f>('1. Data'!K251-'1. Data'!$K$1604)/('1. Data'!$K$1603-'1. Data'!$K$1604)</f>
        <v>0.38823529411764701</v>
      </c>
      <c r="L254" s="62">
        <f>('1. Data'!L251-'1. Data'!$L$1604)/('1. Data'!$L$1603-'1. Data'!$L$1604)</f>
        <v>0.23076923076923078</v>
      </c>
      <c r="M254" s="62">
        <f>('1. Data'!M251-'1. Data'!$M$1604)/('1. Data'!$M$1603-'1. Data'!$M$1604)</f>
        <v>0.6</v>
      </c>
    </row>
    <row r="255" spans="1:13" ht="13.2" x14ac:dyDescent="0.25">
      <c r="A255" s="60">
        <v>251</v>
      </c>
      <c r="B255" s="62">
        <f>('1. Data'!B252-'1. Data'!$B$1604)/('1. Data'!$B$1603-'1. Data'!$B$1604)</f>
        <v>0.54867256637168149</v>
      </c>
      <c r="C255" s="62">
        <f>('1. Data'!C252-'1. Data'!$C$1604)/('1. Data'!$C$1603-'1. Data'!$C$1604)</f>
        <v>0.14666666666666667</v>
      </c>
      <c r="D255" s="62">
        <f>('1. Data'!D252-'1. Data'!$D$1604)/('1. Data'!$D$1603-'1. Data'!$D$1604)</f>
        <v>0.44</v>
      </c>
      <c r="E255" s="62">
        <f>('1. Data'!E252-'1. Data'!$E$1604)/('1. Data'!$E$1603-'1. Data'!$E$1604)</f>
        <v>4.7945205479452059E-2</v>
      </c>
      <c r="F255" s="62">
        <f>('1. Data'!F252-'1. Data'!$F$1604)/('1. Data'!$F$1603-'1. Data'!$F$1604)</f>
        <v>0.10500000000000001</v>
      </c>
      <c r="G255" s="62">
        <f>('1. Data'!G252-'1. Data'!$G$1604)/('1. Data'!$G$1603-'1. Data'!$G$1604)</f>
        <v>0.21126760563380281</v>
      </c>
      <c r="H255" s="62">
        <f>('1. Data'!H252-'1. Data'!$H$1604)/('1. Data'!$H$1603-'1. Data'!$H$1604)</f>
        <v>0.10954063604240283</v>
      </c>
      <c r="I255" s="62">
        <v>1</v>
      </c>
      <c r="J255" s="62">
        <f>('1. Data'!J252-'1. Data'!$J$1604)/('1. Data'!$J$1603-'1. Data'!$J$1604)</f>
        <v>0.40000000000000008</v>
      </c>
      <c r="K255" s="62">
        <f>('1. Data'!K252-'1. Data'!$K$1604)/('1. Data'!$K$1603-'1. Data'!$K$1604)</f>
        <v>0.28235294117647064</v>
      </c>
      <c r="L255" s="62">
        <f>('1. Data'!L252-'1. Data'!$L$1604)/('1. Data'!$L$1603-'1. Data'!$L$1604)</f>
        <v>0.24615384615384611</v>
      </c>
      <c r="M255" s="62">
        <f>('1. Data'!M252-'1. Data'!$M$1604)/('1. Data'!$M$1603-'1. Data'!$M$1604)</f>
        <v>0.6</v>
      </c>
    </row>
    <row r="256" spans="1:13" ht="13.2" x14ac:dyDescent="0.25">
      <c r="A256" s="60">
        <v>252</v>
      </c>
      <c r="B256" s="62">
        <f>('1. Data'!B253-'1. Data'!$B$1604)/('1. Data'!$B$1603-'1. Data'!$B$1604)</f>
        <v>0.22123893805309733</v>
      </c>
      <c r="C256" s="62">
        <f>('1. Data'!C253-'1. Data'!$C$1604)/('1. Data'!$C$1603-'1. Data'!$C$1604)</f>
        <v>0.33333333333333331</v>
      </c>
      <c r="D256" s="62">
        <f>('1. Data'!D253-'1. Data'!$D$1604)/('1. Data'!$D$1603-'1. Data'!$D$1604)</f>
        <v>0</v>
      </c>
      <c r="E256" s="62">
        <f>('1. Data'!E253-'1. Data'!$E$1604)/('1. Data'!$E$1603-'1. Data'!$E$1604)</f>
        <v>6.164383561643836E-2</v>
      </c>
      <c r="F256" s="62">
        <f>('1. Data'!F253-'1. Data'!$F$1604)/('1. Data'!$F$1603-'1. Data'!$F$1604)</f>
        <v>0.12333333333333334</v>
      </c>
      <c r="G256" s="62">
        <f>('1. Data'!G253-'1. Data'!$G$1604)/('1. Data'!$G$1603-'1. Data'!$G$1604)</f>
        <v>0.21126760563380281</v>
      </c>
      <c r="H256" s="62">
        <f>('1. Data'!H253-'1. Data'!$H$1604)/('1. Data'!$H$1603-'1. Data'!$H$1604)</f>
        <v>9.8939929328621903E-2</v>
      </c>
      <c r="I256" s="62">
        <v>1</v>
      </c>
      <c r="J256" s="62">
        <f>('1. Data'!J253-'1. Data'!$J$1604)/('1. Data'!$J$1603-'1. Data'!$J$1604)</f>
        <v>0.59230769230769242</v>
      </c>
      <c r="K256" s="62">
        <f>('1. Data'!K253-'1. Data'!$K$1604)/('1. Data'!$K$1603-'1. Data'!$K$1604)</f>
        <v>0.23529411764705882</v>
      </c>
      <c r="L256" s="62">
        <f>('1. Data'!L253-'1. Data'!$L$1604)/('1. Data'!$L$1603-'1. Data'!$L$1604)</f>
        <v>0.23076923076923078</v>
      </c>
      <c r="M256" s="62">
        <f>('1. Data'!M253-'1. Data'!$M$1604)/('1. Data'!$M$1603-'1. Data'!$M$1604)</f>
        <v>0.6</v>
      </c>
    </row>
    <row r="257" spans="1:13" ht="13.2" x14ac:dyDescent="0.25">
      <c r="A257" s="60">
        <v>253</v>
      </c>
      <c r="B257" s="62">
        <f>('1. Data'!B254-'1. Data'!$B$1604)/('1. Data'!$B$1603-'1. Data'!$B$1604)</f>
        <v>0.5752212389380531</v>
      </c>
      <c r="C257" s="62">
        <f>('1. Data'!C254-'1. Data'!$C$1604)/('1. Data'!$C$1603-'1. Data'!$C$1604)</f>
        <v>0.16666666666666666</v>
      </c>
      <c r="D257" s="62">
        <f>('1. Data'!D254-'1. Data'!$D$1604)/('1. Data'!$D$1603-'1. Data'!$D$1604)</f>
        <v>0.48</v>
      </c>
      <c r="E257" s="62">
        <f>('1. Data'!E254-'1. Data'!$E$1604)/('1. Data'!$E$1603-'1. Data'!$E$1604)</f>
        <v>0.15068493150684933</v>
      </c>
      <c r="F257" s="62">
        <f>('1. Data'!F254-'1. Data'!$F$1604)/('1. Data'!$F$1603-'1. Data'!$F$1604)</f>
        <v>0.15</v>
      </c>
      <c r="G257" s="62">
        <f>('1. Data'!G254-'1. Data'!$G$1604)/('1. Data'!$G$1603-'1. Data'!$G$1604)</f>
        <v>5.6338028169014086E-2</v>
      </c>
      <c r="H257" s="62">
        <f>('1. Data'!H254-'1. Data'!$H$1604)/('1. Data'!$H$1603-'1. Data'!$H$1604)</f>
        <v>5.3003533568904596E-2</v>
      </c>
      <c r="I257" s="62">
        <v>1</v>
      </c>
      <c r="J257" s="62">
        <f>('1. Data'!J254-'1. Data'!$J$1604)/('1. Data'!$J$1603-'1. Data'!$J$1604)</f>
        <v>0.36153846153846142</v>
      </c>
      <c r="K257" s="62">
        <f>('1. Data'!K254-'1. Data'!$K$1604)/('1. Data'!$K$1603-'1. Data'!$K$1604)</f>
        <v>0.13529411764705884</v>
      </c>
      <c r="L257" s="62">
        <f>('1. Data'!L254-'1. Data'!$L$1604)/('1. Data'!$L$1603-'1. Data'!$L$1604)</f>
        <v>0.32307692307692304</v>
      </c>
      <c r="M257" s="62">
        <f>('1. Data'!M254-'1. Data'!$M$1604)/('1. Data'!$M$1603-'1. Data'!$M$1604)</f>
        <v>0.4</v>
      </c>
    </row>
    <row r="258" spans="1:13" ht="13.2" x14ac:dyDescent="0.25">
      <c r="A258" s="60">
        <v>254</v>
      </c>
      <c r="B258" s="62">
        <f>('1. Data'!B255-'1. Data'!$B$1604)/('1. Data'!$B$1603-'1. Data'!$B$1604)</f>
        <v>0.27433628318584075</v>
      </c>
      <c r="C258" s="62">
        <f>('1. Data'!C255-'1. Data'!$C$1604)/('1. Data'!$C$1603-'1. Data'!$C$1604)</f>
        <v>0.45</v>
      </c>
      <c r="D258" s="62">
        <f>('1. Data'!D255-'1. Data'!$D$1604)/('1. Data'!$D$1603-'1. Data'!$D$1604)</f>
        <v>0.42</v>
      </c>
      <c r="E258" s="62">
        <f>('1. Data'!E255-'1. Data'!$E$1604)/('1. Data'!$E$1603-'1. Data'!$E$1604)</f>
        <v>6.8493150684931503E-2</v>
      </c>
      <c r="F258" s="62">
        <f>('1. Data'!F255-'1. Data'!$F$1604)/('1. Data'!$F$1603-'1. Data'!$F$1604)</f>
        <v>0.15333333333333335</v>
      </c>
      <c r="G258" s="62">
        <f>('1. Data'!G255-'1. Data'!$G$1604)/('1. Data'!$G$1603-'1. Data'!$G$1604)</f>
        <v>9.8591549295774641E-2</v>
      </c>
      <c r="H258" s="62">
        <f>('1. Data'!H255-'1. Data'!$H$1604)/('1. Data'!$H$1603-'1. Data'!$H$1604)</f>
        <v>0.28268551236749118</v>
      </c>
      <c r="I258" s="62">
        <v>1</v>
      </c>
      <c r="J258" s="62">
        <f>('1. Data'!J255-'1. Data'!$J$1604)/('1. Data'!$J$1603-'1. Data'!$J$1604)</f>
        <v>0.40769230769230758</v>
      </c>
      <c r="K258" s="62">
        <f>('1. Data'!K255-'1. Data'!$K$1604)/('1. Data'!$K$1603-'1. Data'!$K$1604)</f>
        <v>0.17058823529411765</v>
      </c>
      <c r="L258" s="62">
        <f>('1. Data'!L255-'1. Data'!$L$1604)/('1. Data'!$L$1603-'1. Data'!$L$1604)</f>
        <v>0.16923076923076918</v>
      </c>
      <c r="M258" s="62">
        <f>('1. Data'!M255-'1. Data'!$M$1604)/('1. Data'!$M$1603-'1. Data'!$M$1604)</f>
        <v>0.4</v>
      </c>
    </row>
    <row r="259" spans="1:13" ht="13.2" x14ac:dyDescent="0.25">
      <c r="A259" s="60">
        <v>255</v>
      </c>
      <c r="B259" s="62">
        <f>('1. Data'!B256-'1. Data'!$B$1604)/('1. Data'!$B$1603-'1. Data'!$B$1604)</f>
        <v>0.22123893805309733</v>
      </c>
      <c r="C259" s="62">
        <f>('1. Data'!C256-'1. Data'!$C$1604)/('1. Data'!$C$1603-'1. Data'!$C$1604)</f>
        <v>0.33333333333333331</v>
      </c>
      <c r="D259" s="62">
        <f>('1. Data'!D256-'1. Data'!$D$1604)/('1. Data'!$D$1603-'1. Data'!$D$1604)</f>
        <v>0</v>
      </c>
      <c r="E259" s="62">
        <f>('1. Data'!E256-'1. Data'!$E$1604)/('1. Data'!$E$1603-'1. Data'!$E$1604)</f>
        <v>6.164383561643836E-2</v>
      </c>
      <c r="F259" s="62">
        <f>('1. Data'!F256-'1. Data'!$F$1604)/('1. Data'!$F$1603-'1. Data'!$F$1604)</f>
        <v>0.12333333333333334</v>
      </c>
      <c r="G259" s="62">
        <f>('1. Data'!G256-'1. Data'!$G$1604)/('1. Data'!$G$1603-'1. Data'!$G$1604)</f>
        <v>0.21126760563380281</v>
      </c>
      <c r="H259" s="62">
        <f>('1. Data'!H256-'1. Data'!$H$1604)/('1. Data'!$H$1603-'1. Data'!$H$1604)</f>
        <v>9.8939929328621903E-2</v>
      </c>
      <c r="I259" s="62">
        <v>1</v>
      </c>
      <c r="J259" s="62">
        <f>('1. Data'!J256-'1. Data'!$J$1604)/('1. Data'!$J$1603-'1. Data'!$J$1604)</f>
        <v>0.59230769230769242</v>
      </c>
      <c r="K259" s="62">
        <f>('1. Data'!K256-'1. Data'!$K$1604)/('1. Data'!$K$1603-'1. Data'!$K$1604)</f>
        <v>0.23529411764705882</v>
      </c>
      <c r="L259" s="62">
        <f>('1. Data'!L256-'1. Data'!$L$1604)/('1. Data'!$L$1603-'1. Data'!$L$1604)</f>
        <v>0.23076923076923078</v>
      </c>
      <c r="M259" s="62">
        <f>('1. Data'!M256-'1. Data'!$M$1604)/('1. Data'!$M$1603-'1. Data'!$M$1604)</f>
        <v>0.6</v>
      </c>
    </row>
    <row r="260" spans="1:13" ht="13.2" x14ac:dyDescent="0.25">
      <c r="A260" s="60">
        <v>256</v>
      </c>
      <c r="B260" s="62">
        <f>('1. Data'!B257-'1. Data'!$B$1604)/('1. Data'!$B$1603-'1. Data'!$B$1604)</f>
        <v>0.30088495575221241</v>
      </c>
      <c r="C260" s="62">
        <f>('1. Data'!C257-'1. Data'!$C$1604)/('1. Data'!$C$1603-'1. Data'!$C$1604)</f>
        <v>0.3133333333333333</v>
      </c>
      <c r="D260" s="62">
        <f>('1. Data'!D257-'1. Data'!$D$1604)/('1. Data'!$D$1603-'1. Data'!$D$1604)</f>
        <v>0.23</v>
      </c>
      <c r="E260" s="62">
        <f>('1. Data'!E257-'1. Data'!$E$1604)/('1. Data'!$E$1603-'1. Data'!$E$1604)</f>
        <v>0.15753424657534248</v>
      </c>
      <c r="F260" s="62">
        <f>('1. Data'!F257-'1. Data'!$F$1604)/('1. Data'!$F$1603-'1. Data'!$F$1604)</f>
        <v>0.12166666666666666</v>
      </c>
      <c r="G260" s="62">
        <f>('1. Data'!G257-'1. Data'!$G$1604)/('1. Data'!$G$1603-'1. Data'!$G$1604)</f>
        <v>0.22535211267605634</v>
      </c>
      <c r="H260" s="62">
        <f>('1. Data'!H257-'1. Data'!$H$1604)/('1. Data'!$H$1603-'1. Data'!$H$1604)</f>
        <v>0.39929328621908128</v>
      </c>
      <c r="I260" s="62">
        <v>1</v>
      </c>
      <c r="J260" s="62">
        <f>('1. Data'!J257-'1. Data'!$J$1604)/('1. Data'!$J$1603-'1. Data'!$J$1604)</f>
        <v>0.43076923076923052</v>
      </c>
      <c r="K260" s="62">
        <f>('1. Data'!K257-'1. Data'!$K$1604)/('1. Data'!$K$1603-'1. Data'!$K$1604)</f>
        <v>0.1588235294117647</v>
      </c>
      <c r="L260" s="62">
        <f>('1. Data'!L257-'1. Data'!$L$1604)/('1. Data'!$L$1603-'1. Data'!$L$1604)</f>
        <v>0.13846153846153852</v>
      </c>
      <c r="M260" s="62">
        <f>('1. Data'!M257-'1. Data'!$M$1604)/('1. Data'!$M$1603-'1. Data'!$M$1604)</f>
        <v>0.4</v>
      </c>
    </row>
    <row r="261" spans="1:13" ht="13.2" x14ac:dyDescent="0.25">
      <c r="A261" s="60">
        <v>257</v>
      </c>
      <c r="B261" s="62">
        <f>('1. Data'!B258-'1. Data'!$B$1604)/('1. Data'!$B$1603-'1. Data'!$B$1604)</f>
        <v>0.42477876106194695</v>
      </c>
      <c r="C261" s="62">
        <f>('1. Data'!C258-'1. Data'!$C$1604)/('1. Data'!$C$1603-'1. Data'!$C$1604)</f>
        <v>0.16</v>
      </c>
      <c r="D261" s="62">
        <f>('1. Data'!D258-'1. Data'!$D$1604)/('1. Data'!$D$1603-'1. Data'!$D$1604)</f>
        <v>0.37</v>
      </c>
      <c r="E261" s="62">
        <f>('1. Data'!E258-'1. Data'!$E$1604)/('1. Data'!$E$1603-'1. Data'!$E$1604)</f>
        <v>8.9041095890410982E-2</v>
      </c>
      <c r="F261" s="62">
        <f>('1. Data'!F258-'1. Data'!$F$1604)/('1. Data'!$F$1603-'1. Data'!$F$1604)</f>
        <v>0.125</v>
      </c>
      <c r="G261" s="62">
        <f>('1. Data'!G258-'1. Data'!$G$1604)/('1. Data'!$G$1603-'1. Data'!$G$1604)</f>
        <v>5.6338028169014086E-2</v>
      </c>
      <c r="H261" s="62">
        <f>('1. Data'!H258-'1. Data'!$H$1604)/('1. Data'!$H$1603-'1. Data'!$H$1604)</f>
        <v>2.4734982332155476E-2</v>
      </c>
      <c r="I261" s="62">
        <v>1</v>
      </c>
      <c r="J261" s="62">
        <f>('1. Data'!J258-'1. Data'!$J$1604)/('1. Data'!$J$1603-'1. Data'!$J$1604)</f>
        <v>0.40000000000000008</v>
      </c>
      <c r="K261" s="62">
        <f>('1. Data'!K258-'1. Data'!$K$1604)/('1. Data'!$K$1603-'1. Data'!$K$1604)</f>
        <v>0.18823529411764706</v>
      </c>
      <c r="L261" s="62">
        <f>('1. Data'!L258-'1. Data'!$L$1604)/('1. Data'!$L$1603-'1. Data'!$L$1604)</f>
        <v>0.12307692307692292</v>
      </c>
      <c r="M261" s="62">
        <f>('1. Data'!M258-'1. Data'!$M$1604)/('1. Data'!$M$1603-'1. Data'!$M$1604)</f>
        <v>0.4</v>
      </c>
    </row>
    <row r="262" spans="1:13" ht="13.2" x14ac:dyDescent="0.25">
      <c r="A262" s="60">
        <v>258</v>
      </c>
      <c r="B262" s="62">
        <f>('1. Data'!B259-'1. Data'!$B$1604)/('1. Data'!$B$1603-'1. Data'!$B$1604)</f>
        <v>0.17699115044247787</v>
      </c>
      <c r="C262" s="62">
        <f>('1. Data'!C259-'1. Data'!$C$1604)/('1. Data'!$C$1603-'1. Data'!$C$1604)</f>
        <v>0.39666666666666667</v>
      </c>
      <c r="D262" s="62">
        <f>('1. Data'!D259-'1. Data'!$D$1604)/('1. Data'!$D$1603-'1. Data'!$D$1604)</f>
        <v>0</v>
      </c>
      <c r="E262" s="62">
        <f>('1. Data'!E259-'1. Data'!$E$1604)/('1. Data'!$E$1603-'1. Data'!$E$1604)</f>
        <v>8.2191780821917818E-2</v>
      </c>
      <c r="F262" s="62">
        <f>('1. Data'!F259-'1. Data'!$F$1604)/('1. Data'!$F$1603-'1. Data'!$F$1604)</f>
        <v>0.125</v>
      </c>
      <c r="G262" s="62">
        <f>('1. Data'!G259-'1. Data'!$G$1604)/('1. Data'!$G$1603-'1. Data'!$G$1604)</f>
        <v>0.15492957746478872</v>
      </c>
      <c r="H262" s="62">
        <f>('1. Data'!H259-'1. Data'!$H$1604)/('1. Data'!$H$1603-'1. Data'!$H$1604)</f>
        <v>0.17667844522968199</v>
      </c>
      <c r="I262" s="62">
        <v>1</v>
      </c>
      <c r="J262" s="62">
        <f>('1. Data'!J259-'1. Data'!$J$1604)/('1. Data'!$J$1603-'1. Data'!$J$1604)</f>
        <v>0.60769230769230775</v>
      </c>
      <c r="K262" s="62">
        <f>('1. Data'!K259-'1. Data'!$K$1604)/('1. Data'!$K$1603-'1. Data'!$K$1604)</f>
        <v>0.21764705882352944</v>
      </c>
      <c r="L262" s="62">
        <f>('1. Data'!L259-'1. Data'!$L$1604)/('1. Data'!$L$1603-'1. Data'!$L$1604)</f>
        <v>0.12307692307692292</v>
      </c>
      <c r="M262" s="62">
        <f>('1. Data'!M259-'1. Data'!$M$1604)/('1. Data'!$M$1603-'1. Data'!$M$1604)</f>
        <v>0.4</v>
      </c>
    </row>
    <row r="263" spans="1:13" ht="13.2" x14ac:dyDescent="0.25">
      <c r="A263" s="60">
        <v>259</v>
      </c>
      <c r="B263" s="62">
        <f>('1. Data'!B260-'1. Data'!$B$1604)/('1. Data'!$B$1603-'1. Data'!$B$1604)</f>
        <v>0.27433628318584075</v>
      </c>
      <c r="C263" s="62">
        <f>('1. Data'!C260-'1. Data'!$C$1604)/('1. Data'!$C$1603-'1. Data'!$C$1604)</f>
        <v>0.20666666666666664</v>
      </c>
      <c r="D263" s="62">
        <f>('1. Data'!D260-'1. Data'!$D$1604)/('1. Data'!$D$1603-'1. Data'!$D$1604)</f>
        <v>0.76</v>
      </c>
      <c r="E263" s="62">
        <f>('1. Data'!E260-'1. Data'!$E$1604)/('1. Data'!$E$1603-'1. Data'!$E$1604)</f>
        <v>6.164383561643836E-2</v>
      </c>
      <c r="F263" s="62">
        <f>('1. Data'!F260-'1. Data'!$F$1604)/('1. Data'!$F$1603-'1. Data'!$F$1604)</f>
        <v>1.0183333333333333</v>
      </c>
      <c r="G263" s="62">
        <f>('1. Data'!G260-'1. Data'!$G$1604)/('1. Data'!$G$1603-'1. Data'!$G$1604)</f>
        <v>9.8591549295774641E-2</v>
      </c>
      <c r="H263" s="62">
        <f>('1. Data'!H260-'1. Data'!$H$1604)/('1. Data'!$H$1603-'1. Data'!$H$1604)</f>
        <v>0.13780918727915195</v>
      </c>
      <c r="I263" s="62">
        <v>1</v>
      </c>
      <c r="J263" s="62">
        <f>('1. Data'!J260-'1. Data'!$J$1604)/('1. Data'!$J$1603-'1. Data'!$J$1604)</f>
        <v>0.27692307692307688</v>
      </c>
      <c r="K263" s="62">
        <f>('1. Data'!K260-'1. Data'!$K$1604)/('1. Data'!$K$1603-'1. Data'!$K$1604)</f>
        <v>0.56470588235294117</v>
      </c>
      <c r="L263" s="62">
        <f>('1. Data'!L260-'1. Data'!$L$1604)/('1. Data'!$L$1603-'1. Data'!$L$1604)</f>
        <v>0.15384615384615385</v>
      </c>
      <c r="M263" s="62">
        <f>('1. Data'!M260-'1. Data'!$M$1604)/('1. Data'!$M$1603-'1. Data'!$M$1604)</f>
        <v>0.4</v>
      </c>
    </row>
    <row r="264" spans="1:13" ht="13.2" x14ac:dyDescent="0.25">
      <c r="A264" s="60">
        <v>260</v>
      </c>
      <c r="B264" s="62">
        <f>('1. Data'!B261-'1. Data'!$B$1604)/('1. Data'!$B$1603-'1. Data'!$B$1604)</f>
        <v>0.47787610619469029</v>
      </c>
      <c r="C264" s="62">
        <f>('1. Data'!C261-'1. Data'!$C$1604)/('1. Data'!$C$1603-'1. Data'!$C$1604)</f>
        <v>0.13999999999999999</v>
      </c>
      <c r="D264" s="62">
        <f>('1. Data'!D261-'1. Data'!$D$1604)/('1. Data'!$D$1603-'1. Data'!$D$1604)</f>
        <v>0.47</v>
      </c>
      <c r="E264" s="62">
        <f>('1. Data'!E261-'1. Data'!$E$1604)/('1. Data'!$E$1603-'1. Data'!$E$1604)</f>
        <v>0.11643835616438358</v>
      </c>
      <c r="F264" s="62">
        <f>('1. Data'!F261-'1. Data'!$F$1604)/('1. Data'!$F$1603-'1. Data'!$F$1604)</f>
        <v>0.14166666666666669</v>
      </c>
      <c r="G264" s="62">
        <f>('1. Data'!G261-'1. Data'!$G$1604)/('1. Data'!$G$1603-'1. Data'!$G$1604)</f>
        <v>0.18309859154929578</v>
      </c>
      <c r="H264" s="62">
        <f>('1. Data'!H261-'1. Data'!$H$1604)/('1. Data'!$H$1603-'1. Data'!$H$1604)</f>
        <v>9.5406360424028266E-2</v>
      </c>
      <c r="I264" s="62">
        <v>1</v>
      </c>
      <c r="J264" s="62">
        <f>('1. Data'!J261-'1. Data'!$J$1604)/('1. Data'!$J$1603-'1. Data'!$J$1604)</f>
        <v>0.50769230769230755</v>
      </c>
      <c r="K264" s="62">
        <f>('1. Data'!K261-'1. Data'!$K$1604)/('1. Data'!$K$1603-'1. Data'!$K$1604)</f>
        <v>0.29411764705882354</v>
      </c>
      <c r="L264" s="62">
        <f>('1. Data'!L261-'1. Data'!$L$1604)/('1. Data'!$L$1603-'1. Data'!$L$1604)</f>
        <v>0.32307692307692304</v>
      </c>
      <c r="M264" s="62">
        <f>('1. Data'!M261-'1. Data'!$M$1604)/('1. Data'!$M$1603-'1. Data'!$M$1604)</f>
        <v>0.8</v>
      </c>
    </row>
    <row r="265" spans="1:13" ht="13.2" x14ac:dyDescent="0.25">
      <c r="A265" s="60">
        <v>261</v>
      </c>
      <c r="B265" s="62">
        <f>('1. Data'!B262-'1. Data'!$B$1604)/('1. Data'!$B$1603-'1. Data'!$B$1604)</f>
        <v>0.29203539823008856</v>
      </c>
      <c r="C265" s="62">
        <f>('1. Data'!C262-'1. Data'!$C$1604)/('1. Data'!$C$1603-'1. Data'!$C$1604)</f>
        <v>0.15333333333333335</v>
      </c>
      <c r="D265" s="62">
        <f>('1. Data'!D262-'1. Data'!$D$1604)/('1. Data'!$D$1603-'1. Data'!$D$1604)</f>
        <v>0.23</v>
      </c>
      <c r="E265" s="62">
        <f>('1. Data'!E262-'1. Data'!$E$1604)/('1. Data'!$E$1603-'1. Data'!$E$1604)</f>
        <v>5.4794520547945202E-2</v>
      </c>
      <c r="F265" s="62">
        <f>('1. Data'!F262-'1. Data'!$F$1604)/('1. Data'!$F$1603-'1. Data'!$F$1604)</f>
        <v>0.12833333333333333</v>
      </c>
      <c r="G265" s="62">
        <f>('1. Data'!G262-'1. Data'!$G$1604)/('1. Data'!$G$1603-'1. Data'!$G$1604)</f>
        <v>0.23943661971830985</v>
      </c>
      <c r="H265" s="62">
        <f>('1. Data'!H262-'1. Data'!$H$1604)/('1. Data'!$H$1603-'1. Data'!$H$1604)</f>
        <v>0.13780918727915195</v>
      </c>
      <c r="I265" s="62">
        <v>1</v>
      </c>
      <c r="J265" s="62">
        <f>('1. Data'!J262-'1. Data'!$J$1604)/('1. Data'!$J$1603-'1. Data'!$J$1604)</f>
        <v>0.45384615384615379</v>
      </c>
      <c r="K265" s="62">
        <f>('1. Data'!K262-'1. Data'!$K$1604)/('1. Data'!$K$1603-'1. Data'!$K$1604)</f>
        <v>0.20588235294117649</v>
      </c>
      <c r="L265" s="62">
        <f>('1. Data'!L262-'1. Data'!$L$1604)/('1. Data'!$L$1603-'1. Data'!$L$1604)</f>
        <v>0.13846153846153852</v>
      </c>
      <c r="M265" s="62">
        <f>('1. Data'!M262-'1. Data'!$M$1604)/('1. Data'!$M$1603-'1. Data'!$M$1604)</f>
        <v>0.4</v>
      </c>
    </row>
    <row r="266" spans="1:13" ht="13.2" x14ac:dyDescent="0.25">
      <c r="A266" s="60">
        <v>262</v>
      </c>
      <c r="B266" s="62">
        <f>('1. Data'!B263-'1. Data'!$B$1604)/('1. Data'!$B$1603-'1. Data'!$B$1604)</f>
        <v>0.21238938053097348</v>
      </c>
      <c r="C266" s="62">
        <f>('1. Data'!C263-'1. Data'!$C$1604)/('1. Data'!$C$1603-'1. Data'!$C$1604)</f>
        <v>0.58333333333333337</v>
      </c>
      <c r="D266" s="62">
        <f>('1. Data'!D263-'1. Data'!$D$1604)/('1. Data'!$D$1603-'1. Data'!$D$1604)</f>
        <v>0.04</v>
      </c>
      <c r="E266" s="62">
        <f>('1. Data'!E263-'1. Data'!$E$1604)/('1. Data'!$E$1603-'1. Data'!$E$1604)</f>
        <v>7.5342465753424667E-2</v>
      </c>
      <c r="F266" s="62">
        <f>('1. Data'!F263-'1. Data'!$F$1604)/('1. Data'!$F$1603-'1. Data'!$F$1604)</f>
        <v>0.14499999999999999</v>
      </c>
      <c r="G266" s="62">
        <f>('1. Data'!G263-'1. Data'!$G$1604)/('1. Data'!$G$1603-'1. Data'!$G$1604)</f>
        <v>0.15492957746478872</v>
      </c>
      <c r="H266" s="62">
        <f>('1. Data'!H263-'1. Data'!$H$1604)/('1. Data'!$H$1603-'1. Data'!$H$1604)</f>
        <v>0.21554770318021202</v>
      </c>
      <c r="I266" s="62">
        <v>1</v>
      </c>
      <c r="J266" s="62">
        <f>('1. Data'!J263-'1. Data'!$J$1604)/('1. Data'!$J$1603-'1. Data'!$J$1604)</f>
        <v>0.5</v>
      </c>
      <c r="K266" s="62">
        <f>('1. Data'!K263-'1. Data'!$K$1604)/('1. Data'!$K$1603-'1. Data'!$K$1604)</f>
        <v>0.17647058823529413</v>
      </c>
      <c r="L266" s="62">
        <f>('1. Data'!L263-'1. Data'!$L$1604)/('1. Data'!$L$1603-'1. Data'!$L$1604)</f>
        <v>0.15384615384615385</v>
      </c>
      <c r="M266" s="62">
        <f>('1. Data'!M263-'1. Data'!$M$1604)/('1. Data'!$M$1603-'1. Data'!$M$1604)</f>
        <v>0.2</v>
      </c>
    </row>
    <row r="267" spans="1:13" ht="13.2" x14ac:dyDescent="0.25">
      <c r="A267" s="60">
        <v>263</v>
      </c>
      <c r="B267" s="62">
        <f>('1. Data'!B264-'1. Data'!$B$1604)/('1. Data'!$B$1603-'1. Data'!$B$1604)</f>
        <v>0.30088495575221241</v>
      </c>
      <c r="C267" s="62">
        <f>('1. Data'!C264-'1. Data'!$C$1604)/('1. Data'!$C$1603-'1. Data'!$C$1604)</f>
        <v>0.28000000000000003</v>
      </c>
      <c r="D267" s="62">
        <f>('1. Data'!D264-'1. Data'!$D$1604)/('1. Data'!$D$1603-'1. Data'!$D$1604)</f>
        <v>0.03</v>
      </c>
      <c r="E267" s="62">
        <f>('1. Data'!E264-'1. Data'!$E$1604)/('1. Data'!$E$1603-'1. Data'!$E$1604)</f>
        <v>5.4794520547945202E-2</v>
      </c>
      <c r="F267" s="62">
        <f>('1. Data'!F264-'1. Data'!$F$1604)/('1. Data'!$F$1603-'1. Data'!$F$1604)</f>
        <v>0.11666666666666668</v>
      </c>
      <c r="G267" s="62">
        <f>('1. Data'!G264-'1. Data'!$G$1604)/('1. Data'!$G$1603-'1. Data'!$G$1604)</f>
        <v>0.12676056338028169</v>
      </c>
      <c r="H267" s="62">
        <f>('1. Data'!H264-'1. Data'!$H$1604)/('1. Data'!$H$1603-'1. Data'!$H$1604)</f>
        <v>0.10247349823321555</v>
      </c>
      <c r="I267" s="62">
        <v>1</v>
      </c>
      <c r="J267" s="62">
        <f>('1. Data'!J264-'1. Data'!$J$1604)/('1. Data'!$J$1603-'1. Data'!$J$1604)</f>
        <v>0.49230769230769211</v>
      </c>
      <c r="K267" s="62">
        <f>('1. Data'!K264-'1. Data'!$K$1604)/('1. Data'!$K$1603-'1. Data'!$K$1604)</f>
        <v>0.1588235294117647</v>
      </c>
      <c r="L267" s="62">
        <f>('1. Data'!L264-'1. Data'!$L$1604)/('1. Data'!$L$1603-'1. Data'!$L$1604)</f>
        <v>0.24615384615384611</v>
      </c>
      <c r="M267" s="62">
        <f>('1. Data'!M264-'1. Data'!$M$1604)/('1. Data'!$M$1603-'1. Data'!$M$1604)</f>
        <v>0.4</v>
      </c>
    </row>
    <row r="268" spans="1:13" ht="13.2" x14ac:dyDescent="0.25">
      <c r="A268" s="60">
        <v>264</v>
      </c>
      <c r="B268" s="62">
        <f>('1. Data'!B265-'1. Data'!$B$1604)/('1. Data'!$B$1603-'1. Data'!$B$1604)</f>
        <v>0.29203539823008856</v>
      </c>
      <c r="C268" s="62">
        <f>('1. Data'!C265-'1. Data'!$C$1604)/('1. Data'!$C$1603-'1. Data'!$C$1604)</f>
        <v>0.18000000000000002</v>
      </c>
      <c r="D268" s="62">
        <f>('1. Data'!D265-'1. Data'!$D$1604)/('1. Data'!$D$1603-'1. Data'!$D$1604)</f>
        <v>0.23</v>
      </c>
      <c r="E268" s="62">
        <f>('1. Data'!E265-'1. Data'!$E$1604)/('1. Data'!$E$1603-'1. Data'!$E$1604)</f>
        <v>6.164383561643836E-2</v>
      </c>
      <c r="F268" s="62">
        <f>('1. Data'!F265-'1. Data'!$F$1604)/('1. Data'!$F$1603-'1. Data'!$F$1604)</f>
        <v>0.12833333333333333</v>
      </c>
      <c r="G268" s="62">
        <f>('1. Data'!G265-'1. Data'!$G$1604)/('1. Data'!$G$1603-'1. Data'!$G$1604)</f>
        <v>0.30985915492957744</v>
      </c>
      <c r="H268" s="62">
        <f>('1. Data'!H265-'1. Data'!$H$1604)/('1. Data'!$H$1603-'1. Data'!$H$1604)</f>
        <v>0.1519434628975265</v>
      </c>
      <c r="I268" s="62">
        <v>1</v>
      </c>
      <c r="J268" s="62">
        <f>('1. Data'!J265-'1. Data'!$J$1604)/('1. Data'!$J$1603-'1. Data'!$J$1604)</f>
        <v>0.4461538461538459</v>
      </c>
      <c r="K268" s="62">
        <f>('1. Data'!K265-'1. Data'!$K$1604)/('1. Data'!$K$1603-'1. Data'!$K$1604)</f>
        <v>0.21764705882352944</v>
      </c>
      <c r="L268" s="62">
        <f>('1. Data'!L265-'1. Data'!$L$1604)/('1. Data'!$L$1603-'1. Data'!$L$1604)</f>
        <v>0.13846153846153852</v>
      </c>
      <c r="M268" s="62">
        <f>('1. Data'!M265-'1. Data'!$M$1604)/('1. Data'!$M$1603-'1. Data'!$M$1604)</f>
        <v>0.4</v>
      </c>
    </row>
    <row r="269" spans="1:13" ht="13.2" x14ac:dyDescent="0.25">
      <c r="A269" s="60">
        <v>265</v>
      </c>
      <c r="B269" s="62">
        <f>('1. Data'!B266-'1. Data'!$B$1604)/('1. Data'!$B$1603-'1. Data'!$B$1604)</f>
        <v>0.69911504424778759</v>
      </c>
      <c r="C269" s="62">
        <f>('1. Data'!C266-'1. Data'!$C$1604)/('1. Data'!$C$1603-'1. Data'!$C$1604)</f>
        <v>0.3066666666666667</v>
      </c>
      <c r="D269" s="62">
        <f>('1. Data'!D266-'1. Data'!$D$1604)/('1. Data'!$D$1603-'1. Data'!$D$1604)</f>
        <v>0.49</v>
      </c>
      <c r="E269" s="62">
        <f>('1. Data'!E266-'1. Data'!$E$1604)/('1. Data'!$E$1603-'1. Data'!$E$1604)</f>
        <v>0.10273972602739727</v>
      </c>
      <c r="F269" s="62">
        <f>('1. Data'!F266-'1. Data'!$F$1604)/('1. Data'!$F$1603-'1. Data'!$F$1604)</f>
        <v>0.10666666666666667</v>
      </c>
      <c r="G269" s="62">
        <f>('1. Data'!G266-'1. Data'!$G$1604)/('1. Data'!$G$1603-'1. Data'!$G$1604)</f>
        <v>5.6338028169014086E-2</v>
      </c>
      <c r="H269" s="62">
        <f>('1. Data'!H266-'1. Data'!$H$1604)/('1. Data'!$H$1603-'1. Data'!$H$1604)</f>
        <v>7.4204946996466431E-2</v>
      </c>
      <c r="I269" s="62">
        <v>1</v>
      </c>
      <c r="J269" s="62">
        <f>('1. Data'!J266-'1. Data'!$J$1604)/('1. Data'!$J$1603-'1. Data'!$J$1604)</f>
        <v>0.29230769230769227</v>
      </c>
      <c r="K269" s="62">
        <f>('1. Data'!K266-'1. Data'!$K$1604)/('1. Data'!$K$1603-'1. Data'!$K$1604)</f>
        <v>0.33529411764705885</v>
      </c>
      <c r="L269" s="62">
        <f>('1. Data'!L266-'1. Data'!$L$1604)/('1. Data'!$L$1603-'1. Data'!$L$1604)</f>
        <v>0.38461538461538464</v>
      </c>
      <c r="M269" s="62">
        <f>('1. Data'!M266-'1. Data'!$M$1604)/('1. Data'!$M$1603-'1. Data'!$M$1604)</f>
        <v>0.4</v>
      </c>
    </row>
    <row r="270" spans="1:13" ht="13.2" x14ac:dyDescent="0.25">
      <c r="A270" s="60">
        <v>266</v>
      </c>
      <c r="B270" s="62">
        <f>('1. Data'!B267-'1. Data'!$B$1604)/('1. Data'!$B$1603-'1. Data'!$B$1604)</f>
        <v>0.63716814159292046</v>
      </c>
      <c r="C270" s="62">
        <f>('1. Data'!C267-'1. Data'!$C$1604)/('1. Data'!$C$1603-'1. Data'!$C$1604)</f>
        <v>0.10666666666666667</v>
      </c>
      <c r="D270" s="62">
        <f>('1. Data'!D267-'1. Data'!$D$1604)/('1. Data'!$D$1603-'1. Data'!$D$1604)</f>
        <v>0.52</v>
      </c>
      <c r="E270" s="62">
        <f>('1. Data'!E267-'1. Data'!$E$1604)/('1. Data'!$E$1603-'1. Data'!$E$1604)</f>
        <v>6.164383561643836E-2</v>
      </c>
      <c r="F270" s="62">
        <f>('1. Data'!F267-'1. Data'!$F$1604)/('1. Data'!$F$1603-'1. Data'!$F$1604)</f>
        <v>0.11833333333333333</v>
      </c>
      <c r="G270" s="62">
        <f>('1. Data'!G267-'1. Data'!$G$1604)/('1. Data'!$G$1603-'1. Data'!$G$1604)</f>
        <v>7.0422535211267609E-2</v>
      </c>
      <c r="H270" s="62">
        <f>('1. Data'!H267-'1. Data'!$H$1604)/('1. Data'!$H$1603-'1. Data'!$H$1604)</f>
        <v>1.4134275618374558E-2</v>
      </c>
      <c r="I270" s="62">
        <v>1</v>
      </c>
      <c r="J270" s="62">
        <f>('1. Data'!J267-'1. Data'!$J$1604)/('1. Data'!$J$1603-'1. Data'!$J$1604)</f>
        <v>0.38461538461538469</v>
      </c>
      <c r="K270" s="62">
        <f>('1. Data'!K267-'1. Data'!$K$1604)/('1. Data'!$K$1603-'1. Data'!$K$1604)</f>
        <v>0.24705882352941178</v>
      </c>
      <c r="L270" s="62">
        <f>('1. Data'!L267-'1. Data'!$L$1604)/('1. Data'!$L$1603-'1. Data'!$L$1604)</f>
        <v>0.27692307692307677</v>
      </c>
      <c r="M270" s="62">
        <f>('1. Data'!M267-'1. Data'!$M$1604)/('1. Data'!$M$1603-'1. Data'!$M$1604)</f>
        <v>0.8</v>
      </c>
    </row>
    <row r="271" spans="1:13" ht="13.2" x14ac:dyDescent="0.25">
      <c r="A271" s="60">
        <v>267</v>
      </c>
      <c r="B271" s="62">
        <f>('1. Data'!B268-'1. Data'!$B$1604)/('1. Data'!$B$1603-'1. Data'!$B$1604)</f>
        <v>0.30973451327433627</v>
      </c>
      <c r="C271" s="62">
        <f>('1. Data'!C268-'1. Data'!$C$1604)/('1. Data'!$C$1603-'1. Data'!$C$1604)</f>
        <v>0.51333333333333331</v>
      </c>
      <c r="D271" s="62">
        <f>('1. Data'!D268-'1. Data'!$D$1604)/('1. Data'!$D$1603-'1. Data'!$D$1604)</f>
        <v>0</v>
      </c>
      <c r="E271" s="62">
        <f>('1. Data'!E268-'1. Data'!$E$1604)/('1. Data'!$E$1603-'1. Data'!$E$1604)</f>
        <v>0.16438356164383561</v>
      </c>
      <c r="F271" s="62">
        <f>('1. Data'!F268-'1. Data'!$F$1604)/('1. Data'!$F$1603-'1. Data'!$F$1604)</f>
        <v>0.16</v>
      </c>
      <c r="G271" s="62">
        <f>('1. Data'!G268-'1. Data'!$G$1604)/('1. Data'!$G$1603-'1. Data'!$G$1604)</f>
        <v>0.352112676056338</v>
      </c>
      <c r="H271" s="62">
        <f>('1. Data'!H268-'1. Data'!$H$1604)/('1. Data'!$H$1603-'1. Data'!$H$1604)</f>
        <v>0.19434628975265017</v>
      </c>
      <c r="I271" s="62">
        <v>1</v>
      </c>
      <c r="J271" s="62">
        <f>('1. Data'!J268-'1. Data'!$J$1604)/('1. Data'!$J$1603-'1. Data'!$J$1604)</f>
        <v>0.69230769230769229</v>
      </c>
      <c r="K271" s="62">
        <f>('1. Data'!K268-'1. Data'!$K$1604)/('1. Data'!$K$1603-'1. Data'!$K$1604)</f>
        <v>0.24705882352941178</v>
      </c>
      <c r="L271" s="62">
        <f>('1. Data'!L268-'1. Data'!$L$1604)/('1. Data'!$L$1603-'1. Data'!$L$1604)</f>
        <v>0.21538461538461545</v>
      </c>
      <c r="M271" s="62">
        <f>('1. Data'!M268-'1. Data'!$M$1604)/('1. Data'!$M$1603-'1. Data'!$M$1604)</f>
        <v>0.2</v>
      </c>
    </row>
    <row r="272" spans="1:13" ht="13.2" x14ac:dyDescent="0.25">
      <c r="A272" s="60">
        <v>268</v>
      </c>
      <c r="B272" s="62">
        <f>('1. Data'!B269-'1. Data'!$B$1604)/('1. Data'!$B$1603-'1. Data'!$B$1604)</f>
        <v>0.29203539823008856</v>
      </c>
      <c r="C272" s="62">
        <f>('1. Data'!C269-'1. Data'!$C$1604)/('1. Data'!$C$1603-'1. Data'!$C$1604)</f>
        <v>0.16666666666666666</v>
      </c>
      <c r="D272" s="62">
        <f>('1. Data'!D269-'1. Data'!$D$1604)/('1. Data'!$D$1603-'1. Data'!$D$1604)</f>
        <v>0.46</v>
      </c>
      <c r="E272" s="62">
        <f>('1. Data'!E269-'1. Data'!$E$1604)/('1. Data'!$E$1603-'1. Data'!$E$1604)</f>
        <v>0.18493150684931509</v>
      </c>
      <c r="F272" s="62">
        <f>('1. Data'!F269-'1. Data'!$F$1604)/('1. Data'!$F$1603-'1. Data'!$F$1604)</f>
        <v>0.13</v>
      </c>
      <c r="G272" s="62">
        <f>('1. Data'!G269-'1. Data'!$G$1604)/('1. Data'!$G$1603-'1. Data'!$G$1604)</f>
        <v>0.19718309859154928</v>
      </c>
      <c r="H272" s="62">
        <f>('1. Data'!H269-'1. Data'!$H$1604)/('1. Data'!$H$1603-'1. Data'!$H$1604)</f>
        <v>0.10954063604240283</v>
      </c>
      <c r="I272" s="62">
        <v>1</v>
      </c>
      <c r="J272" s="62">
        <f>('1. Data'!J269-'1. Data'!$J$1604)/('1. Data'!$J$1603-'1. Data'!$J$1604)</f>
        <v>0.5</v>
      </c>
      <c r="K272" s="62">
        <f>('1. Data'!K269-'1. Data'!$K$1604)/('1. Data'!$K$1603-'1. Data'!$K$1604)</f>
        <v>0.3294117647058824</v>
      </c>
      <c r="L272" s="62">
        <f>('1. Data'!L269-'1. Data'!$L$1604)/('1. Data'!$L$1603-'1. Data'!$L$1604)</f>
        <v>0.67692307692307696</v>
      </c>
      <c r="M272" s="62">
        <f>('1. Data'!M269-'1. Data'!$M$1604)/('1. Data'!$M$1603-'1. Data'!$M$1604)</f>
        <v>1</v>
      </c>
    </row>
    <row r="273" spans="1:13" ht="13.2" x14ac:dyDescent="0.25">
      <c r="A273" s="60">
        <v>269</v>
      </c>
      <c r="B273" s="62">
        <f>('1. Data'!B270-'1. Data'!$B$1604)/('1. Data'!$B$1603-'1. Data'!$B$1604)</f>
        <v>0.2035398230088496</v>
      </c>
      <c r="C273" s="62">
        <f>('1. Data'!C270-'1. Data'!$C$1604)/('1. Data'!$C$1603-'1. Data'!$C$1604)</f>
        <v>0.29333333333333339</v>
      </c>
      <c r="D273" s="62">
        <f>('1. Data'!D270-'1. Data'!$D$1604)/('1. Data'!$D$1603-'1. Data'!$D$1604)</f>
        <v>0.04</v>
      </c>
      <c r="E273" s="62">
        <f>('1. Data'!E270-'1. Data'!$E$1604)/('1. Data'!$E$1603-'1. Data'!$E$1604)</f>
        <v>0.14383561643835618</v>
      </c>
      <c r="F273" s="62">
        <f>('1. Data'!F270-'1. Data'!$F$1604)/('1. Data'!$F$1603-'1. Data'!$F$1604)</f>
        <v>0.12833333333333333</v>
      </c>
      <c r="G273" s="62">
        <f>('1. Data'!G270-'1. Data'!$G$1604)/('1. Data'!$G$1603-'1. Data'!$G$1604)</f>
        <v>8.4507042253521125E-2</v>
      </c>
      <c r="H273" s="62">
        <f>('1. Data'!H270-'1. Data'!$H$1604)/('1. Data'!$H$1603-'1. Data'!$H$1604)</f>
        <v>7.4204946996466431E-2</v>
      </c>
      <c r="I273" s="62">
        <v>1</v>
      </c>
      <c r="J273" s="62">
        <f>('1. Data'!J270-'1. Data'!$J$1604)/('1. Data'!$J$1603-'1. Data'!$J$1604)</f>
        <v>0.7615384615384615</v>
      </c>
      <c r="K273" s="62">
        <f>('1. Data'!K270-'1. Data'!$K$1604)/('1. Data'!$K$1603-'1. Data'!$K$1604)</f>
        <v>0.35882352941176476</v>
      </c>
      <c r="L273" s="62">
        <f>('1. Data'!L270-'1. Data'!$L$1604)/('1. Data'!$L$1603-'1. Data'!$L$1604)</f>
        <v>0.15384615384615385</v>
      </c>
      <c r="M273" s="62">
        <f>('1. Data'!M270-'1. Data'!$M$1604)/('1. Data'!$M$1603-'1. Data'!$M$1604)</f>
        <v>0.6</v>
      </c>
    </row>
    <row r="274" spans="1:13" ht="13.2" x14ac:dyDescent="0.25">
      <c r="A274" s="60">
        <v>270</v>
      </c>
      <c r="B274" s="62">
        <f>('1. Data'!B271-'1. Data'!$B$1604)/('1. Data'!$B$1603-'1. Data'!$B$1604)</f>
        <v>0.61061946902654862</v>
      </c>
      <c r="C274" s="62">
        <f>('1. Data'!C271-'1. Data'!$C$1604)/('1. Data'!$C$1603-'1. Data'!$C$1604)</f>
        <v>5.3333333333333323E-2</v>
      </c>
      <c r="D274" s="62">
        <f>('1. Data'!D271-'1. Data'!$D$1604)/('1. Data'!$D$1603-'1. Data'!$D$1604)</f>
        <v>0.51</v>
      </c>
      <c r="E274" s="62">
        <f>('1. Data'!E271-'1. Data'!$E$1604)/('1. Data'!$E$1603-'1. Data'!$E$1604)</f>
        <v>0.21232876712328769</v>
      </c>
      <c r="F274" s="62">
        <f>('1. Data'!F271-'1. Data'!$F$1604)/('1. Data'!$F$1603-'1. Data'!$F$1604)</f>
        <v>0.17333333333333334</v>
      </c>
      <c r="G274" s="62">
        <f>('1. Data'!G271-'1. Data'!$G$1604)/('1. Data'!$G$1603-'1. Data'!$G$1604)</f>
        <v>4.2253521126760563E-2</v>
      </c>
      <c r="H274" s="62">
        <f>('1. Data'!H271-'1. Data'!$H$1604)/('1. Data'!$H$1603-'1. Data'!$H$1604)</f>
        <v>6.0070671378091869E-2</v>
      </c>
      <c r="I274" s="62">
        <v>1</v>
      </c>
      <c r="J274" s="62">
        <f>('1. Data'!J271-'1. Data'!$J$1604)/('1. Data'!$J$1603-'1. Data'!$J$1604)</f>
        <v>0.4461538461538459</v>
      </c>
      <c r="K274" s="62">
        <f>('1. Data'!K271-'1. Data'!$K$1604)/('1. Data'!$K$1603-'1. Data'!$K$1604)</f>
        <v>0.39411764705882352</v>
      </c>
      <c r="L274" s="62">
        <f>('1. Data'!L271-'1. Data'!$L$1604)/('1. Data'!$L$1603-'1. Data'!$L$1604)</f>
        <v>0.26153846153846144</v>
      </c>
      <c r="M274" s="62">
        <f>('1. Data'!M271-'1. Data'!$M$1604)/('1. Data'!$M$1603-'1. Data'!$M$1604)</f>
        <v>0.6</v>
      </c>
    </row>
    <row r="275" spans="1:13" ht="13.2" x14ac:dyDescent="0.25">
      <c r="A275" s="60">
        <v>271</v>
      </c>
      <c r="B275" s="62">
        <f>('1. Data'!B272-'1. Data'!$B$1604)/('1. Data'!$B$1603-'1. Data'!$B$1604)</f>
        <v>0.29203539823008856</v>
      </c>
      <c r="C275" s="62">
        <f>('1. Data'!C272-'1. Data'!$C$1604)/('1. Data'!$C$1603-'1. Data'!$C$1604)</f>
        <v>0.29666666666666669</v>
      </c>
      <c r="D275" s="62">
        <f>('1. Data'!D272-'1. Data'!$D$1604)/('1. Data'!$D$1603-'1. Data'!$D$1604)</f>
        <v>0.06</v>
      </c>
      <c r="E275" s="62">
        <f>('1. Data'!E272-'1. Data'!$E$1604)/('1. Data'!$E$1603-'1. Data'!$E$1604)</f>
        <v>0.21232876712328769</v>
      </c>
      <c r="F275" s="62">
        <f>('1. Data'!F272-'1. Data'!$F$1604)/('1. Data'!$F$1603-'1. Data'!$F$1604)</f>
        <v>0.14499999999999999</v>
      </c>
      <c r="G275" s="62">
        <f>('1. Data'!G272-'1. Data'!$G$1604)/('1. Data'!$G$1603-'1. Data'!$G$1604)</f>
        <v>0.36619718309859156</v>
      </c>
      <c r="H275" s="62">
        <f>('1. Data'!H272-'1. Data'!$H$1604)/('1. Data'!$H$1603-'1. Data'!$H$1604)</f>
        <v>0.19434628975265017</v>
      </c>
      <c r="I275" s="62">
        <v>1</v>
      </c>
      <c r="J275" s="62">
        <f>('1. Data'!J272-'1. Data'!$J$1604)/('1. Data'!$J$1603-'1. Data'!$J$1604)</f>
        <v>0.50769230769230755</v>
      </c>
      <c r="K275" s="62">
        <f>('1. Data'!K272-'1. Data'!$K$1604)/('1. Data'!$K$1603-'1. Data'!$K$1604)</f>
        <v>0.21764705882352944</v>
      </c>
      <c r="L275" s="62">
        <f>('1. Data'!L272-'1. Data'!$L$1604)/('1. Data'!$L$1603-'1. Data'!$L$1604)</f>
        <v>0.3538461538461537</v>
      </c>
      <c r="M275" s="62">
        <f>('1. Data'!M272-'1. Data'!$M$1604)/('1. Data'!$M$1603-'1. Data'!$M$1604)</f>
        <v>0.6</v>
      </c>
    </row>
    <row r="276" spans="1:13" ht="13.2" x14ac:dyDescent="0.25">
      <c r="A276" s="60">
        <v>272</v>
      </c>
      <c r="B276" s="62">
        <f>('1. Data'!B273-'1. Data'!$B$1604)/('1. Data'!$B$1603-'1. Data'!$B$1604)</f>
        <v>0.61061946902654862</v>
      </c>
      <c r="C276" s="62">
        <f>('1. Data'!C273-'1. Data'!$C$1604)/('1. Data'!$C$1603-'1. Data'!$C$1604)</f>
        <v>5.3333333333333323E-2</v>
      </c>
      <c r="D276" s="62">
        <f>('1. Data'!D273-'1. Data'!$D$1604)/('1. Data'!$D$1603-'1. Data'!$D$1604)</f>
        <v>0.51</v>
      </c>
      <c r="E276" s="62">
        <f>('1. Data'!E273-'1. Data'!$E$1604)/('1. Data'!$E$1603-'1. Data'!$E$1604)</f>
        <v>0.21232876712328769</v>
      </c>
      <c r="F276" s="62">
        <f>('1. Data'!F273-'1. Data'!$F$1604)/('1. Data'!$F$1603-'1. Data'!$F$1604)</f>
        <v>0.17333333333333334</v>
      </c>
      <c r="G276" s="62">
        <f>('1. Data'!G273-'1. Data'!$G$1604)/('1. Data'!$G$1603-'1. Data'!$G$1604)</f>
        <v>4.2253521126760563E-2</v>
      </c>
      <c r="H276" s="62">
        <f>('1. Data'!H273-'1. Data'!$H$1604)/('1. Data'!$H$1603-'1. Data'!$H$1604)</f>
        <v>6.0070671378091869E-2</v>
      </c>
      <c r="I276" s="62">
        <v>1</v>
      </c>
      <c r="J276" s="62">
        <f>('1. Data'!J273-'1. Data'!$J$1604)/('1. Data'!$J$1603-'1. Data'!$J$1604)</f>
        <v>0.4461538461538459</v>
      </c>
      <c r="K276" s="62">
        <f>('1. Data'!K273-'1. Data'!$K$1604)/('1. Data'!$K$1603-'1. Data'!$K$1604)</f>
        <v>0.39411764705882352</v>
      </c>
      <c r="L276" s="62">
        <f>('1. Data'!L273-'1. Data'!$L$1604)/('1. Data'!$L$1603-'1. Data'!$L$1604)</f>
        <v>0.26153846153846144</v>
      </c>
      <c r="M276" s="62">
        <f>('1. Data'!M273-'1. Data'!$M$1604)/('1. Data'!$M$1603-'1. Data'!$M$1604)</f>
        <v>0.6</v>
      </c>
    </row>
    <row r="277" spans="1:13" ht="13.2" x14ac:dyDescent="0.25">
      <c r="A277" s="60">
        <v>273</v>
      </c>
      <c r="B277" s="62">
        <f>('1. Data'!B274-'1. Data'!$B$1604)/('1. Data'!$B$1603-'1. Data'!$B$1604)</f>
        <v>0.55752212389380529</v>
      </c>
      <c r="C277" s="62">
        <f>('1. Data'!C274-'1. Data'!$C$1604)/('1. Data'!$C$1603-'1. Data'!$C$1604)</f>
        <v>0.18000000000000002</v>
      </c>
      <c r="D277" s="62">
        <f>('1. Data'!D274-'1. Data'!$D$1604)/('1. Data'!$D$1603-'1. Data'!$D$1604)</f>
        <v>0.57999999999999996</v>
      </c>
      <c r="E277" s="62">
        <f>('1. Data'!E274-'1. Data'!$E$1604)/('1. Data'!$E$1603-'1. Data'!$E$1604)</f>
        <v>0.21232876712328769</v>
      </c>
      <c r="F277" s="62">
        <f>('1. Data'!F274-'1. Data'!$F$1604)/('1. Data'!$F$1603-'1. Data'!$F$1604)</f>
        <v>0.11833333333333333</v>
      </c>
      <c r="G277" s="62">
        <f>('1. Data'!G274-'1. Data'!$G$1604)/('1. Data'!$G$1603-'1. Data'!$G$1604)</f>
        <v>0.22535211267605634</v>
      </c>
      <c r="H277" s="62">
        <f>('1. Data'!H274-'1. Data'!$H$1604)/('1. Data'!$H$1603-'1. Data'!$H$1604)</f>
        <v>0.20848056537102475</v>
      </c>
      <c r="I277" s="62">
        <v>1</v>
      </c>
      <c r="J277" s="62">
        <f>('1. Data'!J274-'1. Data'!$J$1604)/('1. Data'!$J$1603-'1. Data'!$J$1604)</f>
        <v>0.40000000000000008</v>
      </c>
      <c r="K277" s="62">
        <f>('1. Data'!K274-'1. Data'!$K$1604)/('1. Data'!$K$1603-'1. Data'!$K$1604)</f>
        <v>0.28235294117647064</v>
      </c>
      <c r="L277" s="62">
        <f>('1. Data'!L274-'1. Data'!$L$1604)/('1. Data'!$L$1603-'1. Data'!$L$1604)</f>
        <v>0.26153846153846144</v>
      </c>
      <c r="M277" s="62">
        <f>('1. Data'!M274-'1. Data'!$M$1604)/('1. Data'!$M$1603-'1. Data'!$M$1604)</f>
        <v>0.4</v>
      </c>
    </row>
    <row r="278" spans="1:13" ht="13.2" x14ac:dyDescent="0.25">
      <c r="A278" s="60">
        <v>274</v>
      </c>
      <c r="B278" s="62">
        <f>('1. Data'!B275-'1. Data'!$B$1604)/('1. Data'!$B$1603-'1. Data'!$B$1604)</f>
        <v>0.33628318584070799</v>
      </c>
      <c r="C278" s="62">
        <f>('1. Data'!C275-'1. Data'!$C$1604)/('1. Data'!$C$1603-'1. Data'!$C$1604)</f>
        <v>0.41</v>
      </c>
      <c r="D278" s="62">
        <f>('1. Data'!D275-'1. Data'!$D$1604)/('1. Data'!$D$1603-'1. Data'!$D$1604)</f>
        <v>0.2</v>
      </c>
      <c r="E278" s="62">
        <f>('1. Data'!E275-'1. Data'!$E$1604)/('1. Data'!$E$1603-'1. Data'!$E$1604)</f>
        <v>0.10273972602739727</v>
      </c>
      <c r="F278" s="62">
        <f>('1. Data'!F275-'1. Data'!$F$1604)/('1. Data'!$F$1603-'1. Data'!$F$1604)</f>
        <v>0.12666666666666668</v>
      </c>
      <c r="G278" s="62">
        <f>('1. Data'!G275-'1. Data'!$G$1604)/('1. Data'!$G$1603-'1. Data'!$G$1604)</f>
        <v>0.12676056338028169</v>
      </c>
      <c r="H278" s="62">
        <f>('1. Data'!H275-'1. Data'!$H$1604)/('1. Data'!$H$1603-'1. Data'!$H$1604)</f>
        <v>0.11307420494699646</v>
      </c>
      <c r="I278" s="62">
        <v>1</v>
      </c>
      <c r="J278" s="62">
        <f>('1. Data'!J275-'1. Data'!$J$1604)/('1. Data'!$J$1603-'1. Data'!$J$1604)</f>
        <v>0.46923076923076917</v>
      </c>
      <c r="K278" s="62">
        <f>('1. Data'!K275-'1. Data'!$K$1604)/('1. Data'!$K$1603-'1. Data'!$K$1604)</f>
        <v>0.2</v>
      </c>
      <c r="L278" s="62">
        <f>('1. Data'!L275-'1. Data'!$L$1604)/('1. Data'!$L$1603-'1. Data'!$L$1604)</f>
        <v>0.15384615384615385</v>
      </c>
      <c r="M278" s="62">
        <f>('1. Data'!M275-'1. Data'!$M$1604)/('1. Data'!$M$1603-'1. Data'!$M$1604)</f>
        <v>0.4</v>
      </c>
    </row>
    <row r="279" spans="1:13" ht="13.2" x14ac:dyDescent="0.25">
      <c r="A279" s="60">
        <v>275</v>
      </c>
      <c r="B279" s="62">
        <f>('1. Data'!B276-'1. Data'!$B$1604)/('1. Data'!$B$1603-'1. Data'!$B$1604)</f>
        <v>0.25663716814159293</v>
      </c>
      <c r="C279" s="62">
        <f>('1. Data'!C276-'1. Data'!$C$1604)/('1. Data'!$C$1603-'1. Data'!$C$1604)</f>
        <v>0.3666666666666667</v>
      </c>
      <c r="D279" s="62">
        <f>('1. Data'!D276-'1. Data'!$D$1604)/('1. Data'!$D$1603-'1. Data'!$D$1604)</f>
        <v>0.18</v>
      </c>
      <c r="E279" s="62">
        <f>('1. Data'!E276-'1. Data'!$E$1604)/('1. Data'!$E$1603-'1. Data'!$E$1604)</f>
        <v>0.4178082191780822</v>
      </c>
      <c r="F279" s="62">
        <f>('1. Data'!F276-'1. Data'!$F$1604)/('1. Data'!$F$1603-'1. Data'!$F$1604)</f>
        <v>0.14666666666666667</v>
      </c>
      <c r="G279" s="62">
        <f>('1. Data'!G276-'1. Data'!$G$1604)/('1. Data'!$G$1603-'1. Data'!$G$1604)</f>
        <v>0.36619718309859156</v>
      </c>
      <c r="H279" s="62">
        <f>('1. Data'!H276-'1. Data'!$H$1604)/('1. Data'!$H$1603-'1. Data'!$H$1604)</f>
        <v>0.31095406360424027</v>
      </c>
      <c r="I279" s="62">
        <v>1</v>
      </c>
      <c r="J279" s="62">
        <f>('1. Data'!J276-'1. Data'!$J$1604)/('1. Data'!$J$1603-'1. Data'!$J$1604)</f>
        <v>0.52307692307692288</v>
      </c>
      <c r="K279" s="62">
        <f>('1. Data'!K276-'1. Data'!$K$1604)/('1. Data'!$K$1603-'1. Data'!$K$1604)</f>
        <v>0.27647058823529413</v>
      </c>
      <c r="L279" s="62">
        <f>('1. Data'!L276-'1. Data'!$L$1604)/('1. Data'!$L$1603-'1. Data'!$L$1604)</f>
        <v>0.15384615384615385</v>
      </c>
      <c r="M279" s="62">
        <f>('1. Data'!M276-'1. Data'!$M$1604)/('1. Data'!$M$1603-'1. Data'!$M$1604)</f>
        <v>0.4</v>
      </c>
    </row>
    <row r="280" spans="1:13" ht="13.2" x14ac:dyDescent="0.25">
      <c r="A280" s="60">
        <v>276</v>
      </c>
      <c r="B280" s="62">
        <f>('1. Data'!B277-'1. Data'!$B$1604)/('1. Data'!$B$1603-'1. Data'!$B$1604)</f>
        <v>0.29203539823008856</v>
      </c>
      <c r="C280" s="62">
        <f>('1. Data'!C277-'1. Data'!$C$1604)/('1. Data'!$C$1603-'1. Data'!$C$1604)</f>
        <v>0.29666666666666669</v>
      </c>
      <c r="D280" s="62">
        <f>('1. Data'!D277-'1. Data'!$D$1604)/('1. Data'!$D$1603-'1. Data'!$D$1604)</f>
        <v>0.06</v>
      </c>
      <c r="E280" s="62">
        <f>('1. Data'!E277-'1. Data'!$E$1604)/('1. Data'!$E$1603-'1. Data'!$E$1604)</f>
        <v>0.21232876712328769</v>
      </c>
      <c r="F280" s="62">
        <f>('1. Data'!F277-'1. Data'!$F$1604)/('1. Data'!$F$1603-'1. Data'!$F$1604)</f>
        <v>0.14499999999999999</v>
      </c>
      <c r="G280" s="62">
        <f>('1. Data'!G277-'1. Data'!$G$1604)/('1. Data'!$G$1603-'1. Data'!$G$1604)</f>
        <v>0.36619718309859156</v>
      </c>
      <c r="H280" s="62">
        <f>('1. Data'!H277-'1. Data'!$H$1604)/('1. Data'!$H$1603-'1. Data'!$H$1604)</f>
        <v>0.19434628975265017</v>
      </c>
      <c r="I280" s="62">
        <v>1</v>
      </c>
      <c r="J280" s="62">
        <f>('1. Data'!J277-'1. Data'!$J$1604)/('1. Data'!$J$1603-'1. Data'!$J$1604)</f>
        <v>0.50769230769230755</v>
      </c>
      <c r="K280" s="62">
        <f>('1. Data'!K277-'1. Data'!$K$1604)/('1. Data'!$K$1603-'1. Data'!$K$1604)</f>
        <v>0.21764705882352944</v>
      </c>
      <c r="L280" s="62">
        <f>('1. Data'!L277-'1. Data'!$L$1604)/('1. Data'!$L$1603-'1. Data'!$L$1604)</f>
        <v>0.3538461538461537</v>
      </c>
      <c r="M280" s="62">
        <f>('1. Data'!M277-'1. Data'!$M$1604)/('1. Data'!$M$1603-'1. Data'!$M$1604)</f>
        <v>0.6</v>
      </c>
    </row>
    <row r="281" spans="1:13" ht="13.2" x14ac:dyDescent="0.25">
      <c r="A281" s="60">
        <v>277</v>
      </c>
      <c r="B281" s="62">
        <f>('1. Data'!B278-'1. Data'!$B$1604)/('1. Data'!$B$1603-'1. Data'!$B$1604)</f>
        <v>0.2035398230088496</v>
      </c>
      <c r="C281" s="62">
        <f>('1. Data'!C278-'1. Data'!$C$1604)/('1. Data'!$C$1603-'1. Data'!$C$1604)</f>
        <v>0.29333333333333339</v>
      </c>
      <c r="D281" s="62">
        <f>('1. Data'!D278-'1. Data'!$D$1604)/('1. Data'!$D$1603-'1. Data'!$D$1604)</f>
        <v>0.04</v>
      </c>
      <c r="E281" s="62">
        <f>('1. Data'!E278-'1. Data'!$E$1604)/('1. Data'!$E$1603-'1. Data'!$E$1604)</f>
        <v>0.14383561643835618</v>
      </c>
      <c r="F281" s="62">
        <f>('1. Data'!F278-'1. Data'!$F$1604)/('1. Data'!$F$1603-'1. Data'!$F$1604)</f>
        <v>0.12833333333333333</v>
      </c>
      <c r="G281" s="62">
        <f>('1. Data'!G278-'1. Data'!$G$1604)/('1. Data'!$G$1603-'1. Data'!$G$1604)</f>
        <v>8.4507042253521125E-2</v>
      </c>
      <c r="H281" s="62">
        <f>('1. Data'!H278-'1. Data'!$H$1604)/('1. Data'!$H$1603-'1. Data'!$H$1604)</f>
        <v>7.4204946996466431E-2</v>
      </c>
      <c r="I281" s="62">
        <v>1</v>
      </c>
      <c r="J281" s="62">
        <f>('1. Data'!J278-'1. Data'!$J$1604)/('1. Data'!$J$1603-'1. Data'!$J$1604)</f>
        <v>0.7615384615384615</v>
      </c>
      <c r="K281" s="62">
        <f>('1. Data'!K278-'1. Data'!$K$1604)/('1. Data'!$K$1603-'1. Data'!$K$1604)</f>
        <v>0.35882352941176476</v>
      </c>
      <c r="L281" s="62">
        <f>('1. Data'!L278-'1. Data'!$L$1604)/('1. Data'!$L$1603-'1. Data'!$L$1604)</f>
        <v>0.15384615384615385</v>
      </c>
      <c r="M281" s="62">
        <f>('1. Data'!M278-'1. Data'!$M$1604)/('1. Data'!$M$1603-'1. Data'!$M$1604)</f>
        <v>0.6</v>
      </c>
    </row>
    <row r="282" spans="1:13" ht="13.2" x14ac:dyDescent="0.25">
      <c r="A282" s="60">
        <v>278</v>
      </c>
      <c r="B282" s="62">
        <f>('1. Data'!B279-'1. Data'!$B$1604)/('1. Data'!$B$1603-'1. Data'!$B$1604)</f>
        <v>0.61061946902654862</v>
      </c>
      <c r="C282" s="62">
        <f>('1. Data'!C279-'1. Data'!$C$1604)/('1. Data'!$C$1603-'1. Data'!$C$1604)</f>
        <v>5.3333333333333323E-2</v>
      </c>
      <c r="D282" s="62">
        <f>('1. Data'!D279-'1. Data'!$D$1604)/('1. Data'!$D$1603-'1. Data'!$D$1604)</f>
        <v>0.51</v>
      </c>
      <c r="E282" s="62">
        <f>('1. Data'!E279-'1. Data'!$E$1604)/('1. Data'!$E$1603-'1. Data'!$E$1604)</f>
        <v>0.21232876712328769</v>
      </c>
      <c r="F282" s="62">
        <f>('1. Data'!F279-'1. Data'!$F$1604)/('1. Data'!$F$1603-'1. Data'!$F$1604)</f>
        <v>0.17333333333333334</v>
      </c>
      <c r="G282" s="62">
        <f>('1. Data'!G279-'1. Data'!$G$1604)/('1. Data'!$G$1603-'1. Data'!$G$1604)</f>
        <v>4.2253521126760563E-2</v>
      </c>
      <c r="H282" s="62">
        <f>('1. Data'!H279-'1. Data'!$H$1604)/('1. Data'!$H$1603-'1. Data'!$H$1604)</f>
        <v>6.0070671378091869E-2</v>
      </c>
      <c r="I282" s="62">
        <v>1</v>
      </c>
      <c r="J282" s="62">
        <f>('1. Data'!J279-'1. Data'!$J$1604)/('1. Data'!$J$1603-'1. Data'!$J$1604)</f>
        <v>0.4461538461538459</v>
      </c>
      <c r="K282" s="62">
        <f>('1. Data'!K279-'1. Data'!$K$1604)/('1. Data'!$K$1603-'1. Data'!$K$1604)</f>
        <v>0.39411764705882352</v>
      </c>
      <c r="L282" s="62">
        <f>('1. Data'!L279-'1. Data'!$L$1604)/('1. Data'!$L$1603-'1. Data'!$L$1604)</f>
        <v>0.26153846153846144</v>
      </c>
      <c r="M282" s="62">
        <f>('1. Data'!M279-'1. Data'!$M$1604)/('1. Data'!$M$1603-'1. Data'!$M$1604)</f>
        <v>0.6</v>
      </c>
    </row>
    <row r="283" spans="1:13" ht="13.2" x14ac:dyDescent="0.25">
      <c r="A283" s="60">
        <v>279</v>
      </c>
      <c r="B283" s="62">
        <f>('1. Data'!B280-'1. Data'!$B$1604)/('1. Data'!$B$1603-'1. Data'!$B$1604)</f>
        <v>0.50442477876106206</v>
      </c>
      <c r="C283" s="62">
        <f>('1. Data'!C280-'1. Data'!$C$1604)/('1. Data'!$C$1603-'1. Data'!$C$1604)</f>
        <v>0.14666666666666667</v>
      </c>
      <c r="D283" s="62">
        <f>('1. Data'!D280-'1. Data'!$D$1604)/('1. Data'!$D$1603-'1. Data'!$D$1604)</f>
        <v>0.45</v>
      </c>
      <c r="E283" s="62">
        <f>('1. Data'!E280-'1. Data'!$E$1604)/('1. Data'!$E$1603-'1. Data'!$E$1604)</f>
        <v>0.37671232876712329</v>
      </c>
      <c r="F283" s="62">
        <f>('1. Data'!F280-'1. Data'!$F$1604)/('1. Data'!$F$1603-'1. Data'!$F$1604)</f>
        <v>0.12166666666666666</v>
      </c>
      <c r="G283" s="62">
        <f>('1. Data'!G280-'1. Data'!$G$1604)/('1. Data'!$G$1603-'1. Data'!$G$1604)</f>
        <v>5.6338028169014086E-2</v>
      </c>
      <c r="H283" s="62">
        <f>('1. Data'!H280-'1. Data'!$H$1604)/('1. Data'!$H$1603-'1. Data'!$H$1604)</f>
        <v>2.4734982332155476E-2</v>
      </c>
      <c r="I283" s="62">
        <v>1</v>
      </c>
      <c r="J283" s="62">
        <f>('1. Data'!J280-'1. Data'!$J$1604)/('1. Data'!$J$1603-'1. Data'!$J$1604)</f>
        <v>0.40769230769230758</v>
      </c>
      <c r="K283" s="62">
        <f>('1. Data'!K280-'1. Data'!$K$1604)/('1. Data'!$K$1603-'1. Data'!$K$1604)</f>
        <v>0.30588235294117649</v>
      </c>
      <c r="L283" s="62">
        <f>('1. Data'!L280-'1. Data'!$L$1604)/('1. Data'!$L$1603-'1. Data'!$L$1604)</f>
        <v>0.64615384615384608</v>
      </c>
      <c r="M283" s="62">
        <f>('1. Data'!M280-'1. Data'!$M$1604)/('1. Data'!$M$1603-'1. Data'!$M$1604)</f>
        <v>1</v>
      </c>
    </row>
    <row r="284" spans="1:13" ht="13.2" x14ac:dyDescent="0.25">
      <c r="A284" s="60">
        <v>280</v>
      </c>
      <c r="B284" s="62">
        <f>('1. Data'!B281-'1. Data'!$B$1604)/('1. Data'!$B$1603-'1. Data'!$B$1604)</f>
        <v>0.38053097345132747</v>
      </c>
      <c r="C284" s="62">
        <f>('1. Data'!C281-'1. Data'!$C$1604)/('1. Data'!$C$1603-'1. Data'!$C$1604)</f>
        <v>0.20000000000000004</v>
      </c>
      <c r="D284" s="62">
        <f>('1. Data'!D281-'1. Data'!$D$1604)/('1. Data'!$D$1603-'1. Data'!$D$1604)</f>
        <v>0.32</v>
      </c>
      <c r="E284" s="62">
        <f>('1. Data'!E281-'1. Data'!$E$1604)/('1. Data'!$E$1603-'1. Data'!$E$1604)</f>
        <v>0.32191780821917804</v>
      </c>
      <c r="F284" s="62">
        <f>('1. Data'!F281-'1. Data'!$F$1604)/('1. Data'!$F$1603-'1. Data'!$F$1604)</f>
        <v>0.14499999999999999</v>
      </c>
      <c r="G284" s="62">
        <f>('1. Data'!G281-'1. Data'!$G$1604)/('1. Data'!$G$1603-'1. Data'!$G$1604)</f>
        <v>0.12676056338028169</v>
      </c>
      <c r="H284" s="62">
        <f>('1. Data'!H281-'1. Data'!$H$1604)/('1. Data'!$H$1603-'1. Data'!$H$1604)</f>
        <v>0.14487632508833923</v>
      </c>
      <c r="I284" s="62">
        <v>1</v>
      </c>
      <c r="J284" s="62">
        <f>('1. Data'!J281-'1. Data'!$J$1604)/('1. Data'!$J$1603-'1. Data'!$J$1604)</f>
        <v>0.52307692307692288</v>
      </c>
      <c r="K284" s="62">
        <f>('1. Data'!K281-'1. Data'!$K$1604)/('1. Data'!$K$1603-'1. Data'!$K$1604)</f>
        <v>0.27647058823529413</v>
      </c>
      <c r="L284" s="62">
        <f>('1. Data'!L281-'1. Data'!$L$1604)/('1. Data'!$L$1603-'1. Data'!$L$1604)</f>
        <v>0.32307692307692304</v>
      </c>
      <c r="M284" s="62">
        <f>('1. Data'!M281-'1. Data'!$M$1604)/('1. Data'!$M$1603-'1. Data'!$M$1604)</f>
        <v>0.8</v>
      </c>
    </row>
    <row r="285" spans="1:13" ht="13.2" x14ac:dyDescent="0.25">
      <c r="A285" s="60">
        <v>281</v>
      </c>
      <c r="B285" s="62">
        <f>('1. Data'!B282-'1. Data'!$B$1604)/('1. Data'!$B$1603-'1. Data'!$B$1604)</f>
        <v>0.60176991150442483</v>
      </c>
      <c r="C285" s="62">
        <f>('1. Data'!C282-'1. Data'!$C$1604)/('1. Data'!$C$1603-'1. Data'!$C$1604)</f>
        <v>0.10666666666666667</v>
      </c>
      <c r="D285" s="62">
        <f>('1. Data'!D282-'1. Data'!$D$1604)/('1. Data'!$D$1603-'1. Data'!$D$1604)</f>
        <v>0.44</v>
      </c>
      <c r="E285" s="62">
        <f>('1. Data'!E282-'1. Data'!$E$1604)/('1. Data'!$E$1603-'1. Data'!$E$1604)</f>
        <v>0.18493150684931509</v>
      </c>
      <c r="F285" s="62">
        <f>('1. Data'!F282-'1. Data'!$F$1604)/('1. Data'!$F$1603-'1. Data'!$F$1604)</f>
        <v>0.11833333333333333</v>
      </c>
      <c r="G285" s="62">
        <f>('1. Data'!G282-'1. Data'!$G$1604)/('1. Data'!$G$1603-'1. Data'!$G$1604)</f>
        <v>7.0422535211267609E-2</v>
      </c>
      <c r="H285" s="62">
        <f>('1. Data'!H282-'1. Data'!$H$1604)/('1. Data'!$H$1603-'1. Data'!$H$1604)</f>
        <v>4.5936395759717315E-2</v>
      </c>
      <c r="I285" s="62">
        <v>1</v>
      </c>
      <c r="J285" s="62">
        <f>('1. Data'!J282-'1. Data'!$J$1604)/('1. Data'!$J$1603-'1. Data'!$J$1604)</f>
        <v>0.32307692307692304</v>
      </c>
      <c r="K285" s="62">
        <f>('1. Data'!K282-'1. Data'!$K$1604)/('1. Data'!$K$1603-'1. Data'!$K$1604)</f>
        <v>0.30588235294117649</v>
      </c>
      <c r="L285" s="62">
        <f>('1. Data'!L282-'1. Data'!$L$1604)/('1. Data'!$L$1603-'1. Data'!$L$1604)</f>
        <v>0.13846153846153852</v>
      </c>
      <c r="M285" s="62">
        <f>('1. Data'!M282-'1. Data'!$M$1604)/('1. Data'!$M$1603-'1. Data'!$M$1604)</f>
        <v>0.6</v>
      </c>
    </row>
    <row r="286" spans="1:13" ht="13.2" x14ac:dyDescent="0.25">
      <c r="A286" s="60">
        <v>282</v>
      </c>
      <c r="B286" s="62">
        <f>('1. Data'!B283-'1. Data'!$B$1604)/('1. Data'!$B$1603-'1. Data'!$B$1604)</f>
        <v>0.27433628318584075</v>
      </c>
      <c r="C286" s="62">
        <f>('1. Data'!C283-'1. Data'!$C$1604)/('1. Data'!$C$1603-'1. Data'!$C$1604)</f>
        <v>0.11333333333333334</v>
      </c>
      <c r="D286" s="62">
        <f>('1. Data'!D283-'1. Data'!$D$1604)/('1. Data'!$D$1603-'1. Data'!$D$1604)</f>
        <v>0.68</v>
      </c>
      <c r="E286" s="62">
        <f>('1. Data'!E283-'1. Data'!$E$1604)/('1. Data'!$E$1603-'1. Data'!$E$1604)</f>
        <v>0.17808219178082194</v>
      </c>
      <c r="F286" s="62">
        <f>('1. Data'!F283-'1. Data'!$F$1604)/('1. Data'!$F$1603-'1. Data'!$F$1604)</f>
        <v>0.59666666666666668</v>
      </c>
      <c r="G286" s="62">
        <f>('1. Data'!G283-'1. Data'!$G$1604)/('1. Data'!$G$1603-'1. Data'!$G$1604)</f>
        <v>5.6338028169014086E-2</v>
      </c>
      <c r="H286" s="62">
        <f>('1. Data'!H283-'1. Data'!$H$1604)/('1. Data'!$H$1603-'1. Data'!$H$1604)</f>
        <v>1.4134275618374558E-2</v>
      </c>
      <c r="I286" s="62">
        <v>1</v>
      </c>
      <c r="J286" s="62">
        <f>('1. Data'!J283-'1. Data'!$J$1604)/('1. Data'!$J$1603-'1. Data'!$J$1604)</f>
        <v>0.42307692307692302</v>
      </c>
      <c r="K286" s="62">
        <f>('1. Data'!K283-'1. Data'!$K$1604)/('1. Data'!$K$1603-'1. Data'!$K$1604)</f>
        <v>0.45882352941176474</v>
      </c>
      <c r="L286" s="62">
        <f>('1. Data'!L283-'1. Data'!$L$1604)/('1. Data'!$L$1603-'1. Data'!$L$1604)</f>
        <v>0.23076923076923078</v>
      </c>
      <c r="M286" s="62">
        <f>('1. Data'!M283-'1. Data'!$M$1604)/('1. Data'!$M$1603-'1. Data'!$M$1604)</f>
        <v>0.8</v>
      </c>
    </row>
    <row r="287" spans="1:13" ht="13.2" x14ac:dyDescent="0.25">
      <c r="A287" s="60">
        <v>283</v>
      </c>
      <c r="B287" s="62">
        <f>('1. Data'!B284-'1. Data'!$B$1604)/('1. Data'!$B$1603-'1. Data'!$B$1604)</f>
        <v>0.26548672566371678</v>
      </c>
      <c r="C287" s="62">
        <f>('1. Data'!C284-'1. Data'!$C$1604)/('1. Data'!$C$1603-'1. Data'!$C$1604)</f>
        <v>0.28000000000000003</v>
      </c>
      <c r="D287" s="62">
        <f>('1. Data'!D284-'1. Data'!$D$1604)/('1. Data'!$D$1603-'1. Data'!$D$1604)</f>
        <v>0.12</v>
      </c>
      <c r="E287" s="62">
        <f>('1. Data'!E284-'1. Data'!$E$1604)/('1. Data'!$E$1603-'1. Data'!$E$1604)</f>
        <v>0.14383561643835618</v>
      </c>
      <c r="F287" s="62">
        <f>('1. Data'!F284-'1. Data'!$F$1604)/('1. Data'!$F$1603-'1. Data'!$F$1604)</f>
        <v>0.11166666666666668</v>
      </c>
      <c r="G287" s="62">
        <f>('1. Data'!G284-'1. Data'!$G$1604)/('1. Data'!$G$1603-'1. Data'!$G$1604)</f>
        <v>0.15492957746478872</v>
      </c>
      <c r="H287" s="62">
        <f>('1. Data'!H284-'1. Data'!$H$1604)/('1. Data'!$H$1603-'1. Data'!$H$1604)</f>
        <v>0.16607773851590105</v>
      </c>
      <c r="I287" s="62">
        <v>1</v>
      </c>
      <c r="J287" s="62">
        <f>('1. Data'!J284-'1. Data'!$J$1604)/('1. Data'!$J$1603-'1. Data'!$J$1604)</f>
        <v>0.50769230769230755</v>
      </c>
      <c r="K287" s="62">
        <f>('1. Data'!K284-'1. Data'!$K$1604)/('1. Data'!$K$1603-'1. Data'!$K$1604)</f>
        <v>0.1588235294117647</v>
      </c>
      <c r="L287" s="62">
        <f>('1. Data'!L284-'1. Data'!$L$1604)/('1. Data'!$L$1603-'1. Data'!$L$1604)</f>
        <v>0.10769230769230759</v>
      </c>
      <c r="M287" s="62">
        <f>('1. Data'!M284-'1. Data'!$M$1604)/('1. Data'!$M$1603-'1. Data'!$M$1604)</f>
        <v>0.4</v>
      </c>
    </row>
    <row r="288" spans="1:13" ht="13.2" x14ac:dyDescent="0.25">
      <c r="A288" s="60">
        <v>284</v>
      </c>
      <c r="B288" s="62">
        <f>('1. Data'!B285-'1. Data'!$B$1604)/('1. Data'!$B$1603-'1. Data'!$B$1604)</f>
        <v>0.38053097345132747</v>
      </c>
      <c r="C288" s="62">
        <f>('1. Data'!C285-'1. Data'!$C$1604)/('1. Data'!$C$1603-'1. Data'!$C$1604)</f>
        <v>0.20000000000000004</v>
      </c>
      <c r="D288" s="62">
        <f>('1. Data'!D285-'1. Data'!$D$1604)/('1. Data'!$D$1603-'1. Data'!$D$1604)</f>
        <v>0.32</v>
      </c>
      <c r="E288" s="62">
        <f>('1. Data'!E285-'1. Data'!$E$1604)/('1. Data'!$E$1603-'1. Data'!$E$1604)</f>
        <v>0.32191780821917804</v>
      </c>
      <c r="F288" s="62">
        <f>('1. Data'!F285-'1. Data'!$F$1604)/('1. Data'!$F$1603-'1. Data'!$F$1604)</f>
        <v>0.14499999999999999</v>
      </c>
      <c r="G288" s="62">
        <f>('1. Data'!G285-'1. Data'!$G$1604)/('1. Data'!$G$1603-'1. Data'!$G$1604)</f>
        <v>0.12676056338028169</v>
      </c>
      <c r="H288" s="62">
        <f>('1. Data'!H285-'1. Data'!$H$1604)/('1. Data'!$H$1603-'1. Data'!$H$1604)</f>
        <v>0.14487632508833923</v>
      </c>
      <c r="I288" s="62">
        <v>1</v>
      </c>
      <c r="J288" s="62">
        <f>('1. Data'!J285-'1. Data'!$J$1604)/('1. Data'!$J$1603-'1. Data'!$J$1604)</f>
        <v>0.52307692307692288</v>
      </c>
      <c r="K288" s="62">
        <f>('1. Data'!K285-'1. Data'!$K$1604)/('1. Data'!$K$1603-'1. Data'!$K$1604)</f>
        <v>0.27647058823529413</v>
      </c>
      <c r="L288" s="62">
        <f>('1. Data'!L285-'1. Data'!$L$1604)/('1. Data'!$L$1603-'1. Data'!$L$1604)</f>
        <v>0.32307692307692304</v>
      </c>
      <c r="M288" s="62">
        <f>('1. Data'!M285-'1. Data'!$M$1604)/('1. Data'!$M$1603-'1. Data'!$M$1604)</f>
        <v>0.8</v>
      </c>
    </row>
    <row r="289" spans="1:13" ht="13.2" x14ac:dyDescent="0.25">
      <c r="A289" s="60">
        <v>285</v>
      </c>
      <c r="B289" s="62">
        <f>('1. Data'!B286-'1. Data'!$B$1604)/('1. Data'!$B$1603-'1. Data'!$B$1604)</f>
        <v>0.46902654867256638</v>
      </c>
      <c r="C289" s="62">
        <f>('1. Data'!C286-'1. Data'!$C$1604)/('1. Data'!$C$1603-'1. Data'!$C$1604)</f>
        <v>0.32666666666666666</v>
      </c>
      <c r="D289" s="62">
        <f>('1. Data'!D286-'1. Data'!$D$1604)/('1. Data'!$D$1603-'1. Data'!$D$1604)</f>
        <v>7.0000000000000007E-2</v>
      </c>
      <c r="E289" s="62">
        <f>('1. Data'!E286-'1. Data'!$E$1604)/('1. Data'!$E$1603-'1. Data'!$E$1604)</f>
        <v>0.17123287671232876</v>
      </c>
      <c r="F289" s="62">
        <f>('1. Data'!F286-'1. Data'!$F$1604)/('1. Data'!$F$1603-'1. Data'!$F$1604)</f>
        <v>0.16999999999999998</v>
      </c>
      <c r="G289" s="62">
        <f>('1. Data'!G286-'1. Data'!$G$1604)/('1. Data'!$G$1603-'1. Data'!$G$1604)</f>
        <v>0.43661971830985913</v>
      </c>
      <c r="H289" s="62">
        <f>('1. Data'!H286-'1. Data'!$H$1604)/('1. Data'!$H$1603-'1. Data'!$H$1604)</f>
        <v>0.22968197879858657</v>
      </c>
      <c r="I289" s="62">
        <v>1</v>
      </c>
      <c r="J289" s="62">
        <f>('1. Data'!J286-'1. Data'!$J$1604)/('1. Data'!$J$1603-'1. Data'!$J$1604)</f>
        <v>0.46923076923076917</v>
      </c>
      <c r="K289" s="62">
        <f>('1. Data'!K286-'1. Data'!$K$1604)/('1. Data'!$K$1603-'1. Data'!$K$1604)</f>
        <v>0.2411764705882353</v>
      </c>
      <c r="L289" s="62">
        <f>('1. Data'!L286-'1. Data'!$L$1604)/('1. Data'!$L$1603-'1. Data'!$L$1604)</f>
        <v>0.21538461538461545</v>
      </c>
      <c r="M289" s="62">
        <f>('1. Data'!M286-'1. Data'!$M$1604)/('1. Data'!$M$1603-'1. Data'!$M$1604)</f>
        <v>0.4</v>
      </c>
    </row>
    <row r="290" spans="1:13" ht="13.2" x14ac:dyDescent="0.25">
      <c r="A290" s="60">
        <v>286</v>
      </c>
      <c r="B290" s="62">
        <f>('1. Data'!B287-'1. Data'!$B$1604)/('1. Data'!$B$1603-'1. Data'!$B$1604)</f>
        <v>0.46902654867256638</v>
      </c>
      <c r="C290" s="62">
        <f>('1. Data'!C287-'1. Data'!$C$1604)/('1. Data'!$C$1603-'1. Data'!$C$1604)</f>
        <v>0.32666666666666666</v>
      </c>
      <c r="D290" s="62">
        <f>('1. Data'!D287-'1. Data'!$D$1604)/('1. Data'!$D$1603-'1. Data'!$D$1604)</f>
        <v>7.0000000000000007E-2</v>
      </c>
      <c r="E290" s="62">
        <f>('1. Data'!E287-'1. Data'!$E$1604)/('1. Data'!$E$1603-'1. Data'!$E$1604)</f>
        <v>0.17123287671232876</v>
      </c>
      <c r="F290" s="62">
        <f>('1. Data'!F287-'1. Data'!$F$1604)/('1. Data'!$F$1603-'1. Data'!$F$1604)</f>
        <v>0.16999999999999998</v>
      </c>
      <c r="G290" s="62">
        <f>('1. Data'!G287-'1. Data'!$G$1604)/('1. Data'!$G$1603-'1. Data'!$G$1604)</f>
        <v>0.43661971830985913</v>
      </c>
      <c r="H290" s="62">
        <f>('1. Data'!H287-'1. Data'!$H$1604)/('1. Data'!$H$1603-'1. Data'!$H$1604)</f>
        <v>0.22968197879858657</v>
      </c>
      <c r="I290" s="62">
        <v>1</v>
      </c>
      <c r="J290" s="62">
        <f>('1. Data'!J287-'1. Data'!$J$1604)/('1. Data'!$J$1603-'1. Data'!$J$1604)</f>
        <v>0.46923076923076917</v>
      </c>
      <c r="K290" s="62">
        <f>('1. Data'!K287-'1. Data'!$K$1604)/('1. Data'!$K$1603-'1. Data'!$K$1604)</f>
        <v>0.2411764705882353</v>
      </c>
      <c r="L290" s="62">
        <f>('1. Data'!L287-'1. Data'!$L$1604)/('1. Data'!$L$1603-'1. Data'!$L$1604)</f>
        <v>0.21538461538461545</v>
      </c>
      <c r="M290" s="62">
        <f>('1. Data'!M287-'1. Data'!$M$1604)/('1. Data'!$M$1603-'1. Data'!$M$1604)</f>
        <v>0.4</v>
      </c>
    </row>
    <row r="291" spans="1:13" ht="13.2" x14ac:dyDescent="0.25">
      <c r="A291" s="60">
        <v>287</v>
      </c>
      <c r="B291" s="62">
        <f>('1. Data'!B288-'1. Data'!$B$1604)/('1. Data'!$B$1603-'1. Data'!$B$1604)</f>
        <v>0.65486725663716816</v>
      </c>
      <c r="C291" s="62">
        <f>('1. Data'!C288-'1. Data'!$C$1604)/('1. Data'!$C$1603-'1. Data'!$C$1604)</f>
        <v>0.23333333333333331</v>
      </c>
      <c r="D291" s="62">
        <f>('1. Data'!D288-'1. Data'!$D$1604)/('1. Data'!$D$1603-'1. Data'!$D$1604)</f>
        <v>0.55000000000000004</v>
      </c>
      <c r="E291" s="62">
        <f>('1. Data'!E288-'1. Data'!$E$1604)/('1. Data'!$E$1603-'1. Data'!$E$1604)</f>
        <v>7.5342465753424667E-2</v>
      </c>
      <c r="F291" s="62">
        <f>('1. Data'!F288-'1. Data'!$F$1604)/('1. Data'!$F$1603-'1. Data'!$F$1604)</f>
        <v>0.12166666666666666</v>
      </c>
      <c r="G291" s="62">
        <f>('1. Data'!G288-'1. Data'!$G$1604)/('1. Data'!$G$1603-'1. Data'!$G$1604)</f>
        <v>0.3380281690140845</v>
      </c>
      <c r="H291" s="62">
        <f>('1. Data'!H288-'1. Data'!$H$1604)/('1. Data'!$H$1603-'1. Data'!$H$1604)</f>
        <v>0.1519434628975265</v>
      </c>
      <c r="I291" s="62">
        <v>1</v>
      </c>
      <c r="J291" s="62">
        <f>('1. Data'!J288-'1. Data'!$J$1604)/('1. Data'!$J$1603-'1. Data'!$J$1604)</f>
        <v>0.30769230769230765</v>
      </c>
      <c r="K291" s="62">
        <f>('1. Data'!K288-'1. Data'!$K$1604)/('1. Data'!$K$1603-'1. Data'!$K$1604)</f>
        <v>0.27058823529411768</v>
      </c>
      <c r="L291" s="62">
        <f>('1. Data'!L288-'1. Data'!$L$1604)/('1. Data'!$L$1603-'1. Data'!$L$1604)</f>
        <v>0.29230769230769238</v>
      </c>
      <c r="M291" s="62">
        <f>('1. Data'!M288-'1. Data'!$M$1604)/('1. Data'!$M$1603-'1. Data'!$M$1604)</f>
        <v>0.6</v>
      </c>
    </row>
    <row r="292" spans="1:13" ht="13.2" x14ac:dyDescent="0.25">
      <c r="A292" s="60">
        <v>288</v>
      </c>
      <c r="B292" s="62">
        <f>('1. Data'!B289-'1. Data'!$B$1604)/('1. Data'!$B$1603-'1. Data'!$B$1604)</f>
        <v>0.25663716814159293</v>
      </c>
      <c r="C292" s="62">
        <f>('1. Data'!C289-'1. Data'!$C$1604)/('1. Data'!$C$1603-'1. Data'!$C$1604)</f>
        <v>0.20000000000000004</v>
      </c>
      <c r="D292" s="62">
        <f>('1. Data'!D289-'1. Data'!$D$1604)/('1. Data'!$D$1603-'1. Data'!$D$1604)</f>
        <v>0.12</v>
      </c>
      <c r="E292" s="62">
        <f>('1. Data'!E289-'1. Data'!$E$1604)/('1. Data'!$E$1603-'1. Data'!$E$1604)</f>
        <v>0.14383561643835618</v>
      </c>
      <c r="F292" s="62">
        <f>('1. Data'!F289-'1. Data'!$F$1604)/('1. Data'!$F$1603-'1. Data'!$F$1604)</f>
        <v>0.15333333333333335</v>
      </c>
      <c r="G292" s="62">
        <f>('1. Data'!G289-'1. Data'!$G$1604)/('1. Data'!$G$1603-'1. Data'!$G$1604)</f>
        <v>0.39436619718309857</v>
      </c>
      <c r="H292" s="62">
        <f>('1. Data'!H289-'1. Data'!$H$1604)/('1. Data'!$H$1603-'1. Data'!$H$1604)</f>
        <v>0.16607773851590105</v>
      </c>
      <c r="I292" s="62">
        <v>1</v>
      </c>
      <c r="J292" s="62">
        <f>('1. Data'!J289-'1. Data'!$J$1604)/('1. Data'!$J$1603-'1. Data'!$J$1604)</f>
        <v>0.51538461538461544</v>
      </c>
      <c r="K292" s="62">
        <f>('1. Data'!K289-'1. Data'!$K$1604)/('1. Data'!$K$1603-'1. Data'!$K$1604)</f>
        <v>0.23529411764705882</v>
      </c>
      <c r="L292" s="62">
        <f>('1. Data'!L289-'1. Data'!$L$1604)/('1. Data'!$L$1603-'1. Data'!$L$1604)</f>
        <v>0.29230769230769238</v>
      </c>
      <c r="M292" s="62">
        <f>('1. Data'!M289-'1. Data'!$M$1604)/('1. Data'!$M$1603-'1. Data'!$M$1604)</f>
        <v>0.6</v>
      </c>
    </row>
    <row r="293" spans="1:13" ht="13.2" x14ac:dyDescent="0.25">
      <c r="A293" s="60">
        <v>289</v>
      </c>
      <c r="B293" s="62">
        <f>('1. Data'!B290-'1. Data'!$B$1604)/('1. Data'!$B$1603-'1. Data'!$B$1604)</f>
        <v>0.3628318584070796</v>
      </c>
      <c r="C293" s="62">
        <f>('1. Data'!C290-'1. Data'!$C$1604)/('1. Data'!$C$1603-'1. Data'!$C$1604)</f>
        <v>0.28000000000000003</v>
      </c>
      <c r="D293" s="62">
        <f>('1. Data'!D290-'1. Data'!$D$1604)/('1. Data'!$D$1603-'1. Data'!$D$1604)</f>
        <v>0.09</v>
      </c>
      <c r="E293" s="62">
        <f>('1. Data'!E290-'1. Data'!$E$1604)/('1. Data'!$E$1603-'1. Data'!$E$1604)</f>
        <v>0.10958904109589042</v>
      </c>
      <c r="F293" s="62">
        <f>('1. Data'!F290-'1. Data'!$F$1604)/('1. Data'!$F$1603-'1. Data'!$F$1604)</f>
        <v>0.15166666666666667</v>
      </c>
      <c r="G293" s="62">
        <f>('1. Data'!G290-'1. Data'!$G$1604)/('1. Data'!$G$1603-'1. Data'!$G$1604)</f>
        <v>0.26760563380281688</v>
      </c>
      <c r="H293" s="62">
        <f>('1. Data'!H290-'1. Data'!$H$1604)/('1. Data'!$H$1603-'1. Data'!$H$1604)</f>
        <v>0.1519434628975265</v>
      </c>
      <c r="I293" s="62">
        <v>1</v>
      </c>
      <c r="J293" s="62">
        <f>('1. Data'!J290-'1. Data'!$J$1604)/('1. Data'!$J$1603-'1. Data'!$J$1604)</f>
        <v>0.49230769230769211</v>
      </c>
      <c r="K293" s="62">
        <f>('1. Data'!K290-'1. Data'!$K$1604)/('1. Data'!$K$1603-'1. Data'!$K$1604)</f>
        <v>0.3294117647058824</v>
      </c>
      <c r="L293" s="62">
        <f>('1. Data'!L290-'1. Data'!$L$1604)/('1. Data'!$L$1603-'1. Data'!$L$1604)</f>
        <v>0.33846153846153837</v>
      </c>
      <c r="M293" s="62">
        <f>('1. Data'!M290-'1. Data'!$M$1604)/('1. Data'!$M$1603-'1. Data'!$M$1604)</f>
        <v>0.8</v>
      </c>
    </row>
    <row r="294" spans="1:13" ht="13.2" x14ac:dyDescent="0.25">
      <c r="A294" s="60">
        <v>290</v>
      </c>
      <c r="B294" s="62">
        <f>('1. Data'!B291-'1. Data'!$B$1604)/('1. Data'!$B$1603-'1. Data'!$B$1604)</f>
        <v>0.61946902654867253</v>
      </c>
      <c r="C294" s="62">
        <f>('1. Data'!C291-'1. Data'!$C$1604)/('1. Data'!$C$1603-'1. Data'!$C$1604)</f>
        <v>0.21333333333333329</v>
      </c>
      <c r="D294" s="62">
        <f>('1. Data'!D291-'1. Data'!$D$1604)/('1. Data'!$D$1603-'1. Data'!$D$1604)</f>
        <v>0.53</v>
      </c>
      <c r="E294" s="62">
        <f>('1. Data'!E291-'1. Data'!$E$1604)/('1. Data'!$E$1603-'1. Data'!$E$1604)</f>
        <v>0.16438356164383561</v>
      </c>
      <c r="F294" s="62">
        <f>('1. Data'!F291-'1. Data'!$F$1604)/('1. Data'!$F$1603-'1. Data'!$F$1604)</f>
        <v>0.17499999999999999</v>
      </c>
      <c r="G294" s="62">
        <f>('1. Data'!G291-'1. Data'!$G$1604)/('1. Data'!$G$1603-'1. Data'!$G$1604)</f>
        <v>0.45070422535211269</v>
      </c>
      <c r="H294" s="62">
        <f>('1. Data'!H291-'1. Data'!$H$1604)/('1. Data'!$H$1603-'1. Data'!$H$1604)</f>
        <v>0.32508833922261482</v>
      </c>
      <c r="I294" s="62">
        <v>1</v>
      </c>
      <c r="J294" s="62">
        <f>('1. Data'!J291-'1. Data'!$J$1604)/('1. Data'!$J$1603-'1. Data'!$J$1604)</f>
        <v>0.38461538461538469</v>
      </c>
      <c r="K294" s="62">
        <f>('1. Data'!K291-'1. Data'!$K$1604)/('1. Data'!$K$1603-'1. Data'!$K$1604)</f>
        <v>0.38235294117647056</v>
      </c>
      <c r="L294" s="62">
        <f>('1. Data'!L291-'1. Data'!$L$1604)/('1. Data'!$L$1603-'1. Data'!$L$1604)</f>
        <v>0.12307692307692292</v>
      </c>
      <c r="M294" s="62">
        <f>('1. Data'!M291-'1. Data'!$M$1604)/('1. Data'!$M$1603-'1. Data'!$M$1604)</f>
        <v>0.4</v>
      </c>
    </row>
    <row r="295" spans="1:13" ht="13.2" x14ac:dyDescent="0.25">
      <c r="A295" s="60">
        <v>291</v>
      </c>
      <c r="B295" s="62">
        <f>('1. Data'!B292-'1. Data'!$B$1604)/('1. Data'!$B$1603-'1. Data'!$B$1604)</f>
        <v>0.3628318584070796</v>
      </c>
      <c r="C295" s="62">
        <f>('1. Data'!C292-'1. Data'!$C$1604)/('1. Data'!$C$1603-'1. Data'!$C$1604)</f>
        <v>0.28000000000000003</v>
      </c>
      <c r="D295" s="62">
        <f>('1. Data'!D292-'1. Data'!$D$1604)/('1. Data'!$D$1603-'1. Data'!$D$1604)</f>
        <v>0.09</v>
      </c>
      <c r="E295" s="62">
        <f>('1. Data'!E292-'1. Data'!$E$1604)/('1. Data'!$E$1603-'1. Data'!$E$1604)</f>
        <v>0.10958904109589042</v>
      </c>
      <c r="F295" s="62">
        <f>('1. Data'!F292-'1. Data'!$F$1604)/('1. Data'!$F$1603-'1. Data'!$F$1604)</f>
        <v>0.15166666666666667</v>
      </c>
      <c r="G295" s="62">
        <f>('1. Data'!G292-'1. Data'!$G$1604)/('1. Data'!$G$1603-'1. Data'!$G$1604)</f>
        <v>0.26760563380281688</v>
      </c>
      <c r="H295" s="62">
        <f>('1. Data'!H292-'1. Data'!$H$1604)/('1. Data'!$H$1603-'1. Data'!$H$1604)</f>
        <v>0.1519434628975265</v>
      </c>
      <c r="I295" s="62">
        <v>1</v>
      </c>
      <c r="J295" s="62">
        <f>('1. Data'!J292-'1. Data'!$J$1604)/('1. Data'!$J$1603-'1. Data'!$J$1604)</f>
        <v>0.49230769230769211</v>
      </c>
      <c r="K295" s="62">
        <f>('1. Data'!K292-'1. Data'!$K$1604)/('1. Data'!$K$1603-'1. Data'!$K$1604)</f>
        <v>0.3294117647058824</v>
      </c>
      <c r="L295" s="62">
        <f>('1. Data'!L292-'1. Data'!$L$1604)/('1. Data'!$L$1603-'1. Data'!$L$1604)</f>
        <v>0.33846153846153837</v>
      </c>
      <c r="M295" s="62">
        <f>('1. Data'!M292-'1. Data'!$M$1604)/('1. Data'!$M$1603-'1. Data'!$M$1604)</f>
        <v>0.8</v>
      </c>
    </row>
    <row r="296" spans="1:13" ht="13.2" x14ac:dyDescent="0.25">
      <c r="A296" s="60">
        <v>292</v>
      </c>
      <c r="B296" s="62">
        <f>('1. Data'!B293-'1. Data'!$B$1604)/('1. Data'!$B$1603-'1. Data'!$B$1604)</f>
        <v>0.5663716814159292</v>
      </c>
      <c r="C296" s="62">
        <f>('1. Data'!C293-'1. Data'!$C$1604)/('1. Data'!$C$1603-'1. Data'!$C$1604)</f>
        <v>6.6666666666666666E-2</v>
      </c>
      <c r="D296" s="62">
        <f>('1. Data'!D293-'1. Data'!$D$1604)/('1. Data'!$D$1603-'1. Data'!$D$1604)</f>
        <v>0.48</v>
      </c>
      <c r="E296" s="62">
        <f>('1. Data'!E293-'1. Data'!$E$1604)/('1. Data'!$E$1603-'1. Data'!$E$1604)</f>
        <v>7.5342465753424667E-2</v>
      </c>
      <c r="F296" s="62">
        <f>('1. Data'!F293-'1. Data'!$F$1604)/('1. Data'!$F$1603-'1. Data'!$F$1604)</f>
        <v>0.57166666666666499</v>
      </c>
      <c r="G296" s="62">
        <f>('1. Data'!G293-'1. Data'!$G$1604)/('1. Data'!$G$1603-'1. Data'!$G$1604)</f>
        <v>7.0422535211267609E-2</v>
      </c>
      <c r="H296" s="62">
        <f>('1. Data'!H293-'1. Data'!$H$1604)/('1. Data'!$H$1603-'1. Data'!$H$1604)</f>
        <v>4.2402826855123678E-2</v>
      </c>
      <c r="I296" s="62">
        <v>1</v>
      </c>
      <c r="J296" s="62">
        <f>('1. Data'!J293-'1. Data'!$J$1604)/('1. Data'!$J$1603-'1. Data'!$J$1604)</f>
        <v>0.46153846153846134</v>
      </c>
      <c r="K296" s="62">
        <f>('1. Data'!K293-'1. Data'!$K$1604)/('1. Data'!$K$1603-'1. Data'!$K$1604)</f>
        <v>0.2411764705882353</v>
      </c>
      <c r="L296" s="62">
        <f>('1. Data'!L293-'1. Data'!$L$1604)/('1. Data'!$L$1603-'1. Data'!$L$1604)</f>
        <v>0.32307692307692304</v>
      </c>
      <c r="M296" s="62">
        <f>('1. Data'!M293-'1. Data'!$M$1604)/('1. Data'!$M$1603-'1. Data'!$M$1604)</f>
        <v>0.4</v>
      </c>
    </row>
    <row r="297" spans="1:13" ht="13.2" x14ac:dyDescent="0.25">
      <c r="A297" s="60">
        <v>293</v>
      </c>
      <c r="B297" s="62">
        <f>('1. Data'!B294-'1. Data'!$B$1604)/('1. Data'!$B$1603-'1. Data'!$B$1604)</f>
        <v>0.51327433628318586</v>
      </c>
      <c r="C297" s="62">
        <f>('1. Data'!C294-'1. Data'!$C$1604)/('1. Data'!$C$1603-'1. Data'!$C$1604)</f>
        <v>0.30000000000000004</v>
      </c>
      <c r="D297" s="62">
        <f>('1. Data'!D294-'1. Data'!$D$1604)/('1. Data'!$D$1603-'1. Data'!$D$1604)</f>
        <v>0.23</v>
      </c>
      <c r="E297" s="62">
        <f>('1. Data'!E294-'1. Data'!$E$1604)/('1. Data'!$E$1603-'1. Data'!$E$1604)</f>
        <v>0.12328767123287673</v>
      </c>
      <c r="F297" s="62">
        <f>('1. Data'!F294-'1. Data'!$F$1604)/('1. Data'!$F$1603-'1. Data'!$F$1604)</f>
        <v>0.15166666666666667</v>
      </c>
      <c r="G297" s="62">
        <f>('1. Data'!G294-'1. Data'!$G$1604)/('1. Data'!$G$1603-'1. Data'!$G$1604)</f>
        <v>0.23943661971830985</v>
      </c>
      <c r="H297" s="62">
        <f>('1. Data'!H294-'1. Data'!$H$1604)/('1. Data'!$H$1603-'1. Data'!$H$1604)</f>
        <v>0.14840989399293286</v>
      </c>
      <c r="I297" s="62">
        <v>1</v>
      </c>
      <c r="J297" s="62">
        <f>('1. Data'!J294-'1. Data'!$J$1604)/('1. Data'!$J$1603-'1. Data'!$J$1604)</f>
        <v>0.40000000000000008</v>
      </c>
      <c r="K297" s="62">
        <f>('1. Data'!K294-'1. Data'!$K$1604)/('1. Data'!$K$1603-'1. Data'!$K$1604)</f>
        <v>0.2</v>
      </c>
      <c r="L297" s="62">
        <f>('1. Data'!L294-'1. Data'!$L$1604)/('1. Data'!$L$1603-'1. Data'!$L$1604)</f>
        <v>0.29230769230769238</v>
      </c>
      <c r="M297" s="62">
        <f>('1. Data'!M294-'1. Data'!$M$1604)/('1. Data'!$M$1603-'1. Data'!$M$1604)</f>
        <v>0.6</v>
      </c>
    </row>
    <row r="298" spans="1:13" ht="13.2" x14ac:dyDescent="0.25">
      <c r="A298" s="60">
        <v>294</v>
      </c>
      <c r="B298" s="62">
        <f>('1. Data'!B295-'1. Data'!$B$1604)/('1. Data'!$B$1603-'1. Data'!$B$1604)</f>
        <v>0.2035398230088496</v>
      </c>
      <c r="C298" s="62">
        <f>('1. Data'!C295-'1. Data'!$C$1604)/('1. Data'!$C$1603-'1. Data'!$C$1604)</f>
        <v>0.17333333333333334</v>
      </c>
      <c r="D298" s="62">
        <f>('1. Data'!D295-'1. Data'!$D$1604)/('1. Data'!$D$1603-'1. Data'!$D$1604)</f>
        <v>0.25</v>
      </c>
      <c r="E298" s="62">
        <f>('1. Data'!E295-'1. Data'!$E$1604)/('1. Data'!$E$1603-'1. Data'!$E$1604)</f>
        <v>0.10273972602739727</v>
      </c>
      <c r="F298" s="62">
        <f>('1. Data'!F295-'1. Data'!$F$1604)/('1. Data'!$F$1603-'1. Data'!$F$1604)</f>
        <v>0.16333333333333336</v>
      </c>
      <c r="G298" s="62">
        <f>('1. Data'!G295-'1. Data'!$G$1604)/('1. Data'!$G$1603-'1. Data'!$G$1604)</f>
        <v>5.6338028169014086E-2</v>
      </c>
      <c r="H298" s="62">
        <f>('1. Data'!H295-'1. Data'!$H$1604)/('1. Data'!$H$1603-'1. Data'!$H$1604)</f>
        <v>3.5335689045936397E-2</v>
      </c>
      <c r="I298" s="62">
        <v>1</v>
      </c>
      <c r="J298" s="62">
        <f>('1. Data'!J295-'1. Data'!$J$1604)/('1. Data'!$J$1603-'1. Data'!$J$1604)</f>
        <v>0.54615384615384621</v>
      </c>
      <c r="K298" s="62">
        <f>('1. Data'!K295-'1. Data'!$K$1604)/('1. Data'!$K$1603-'1. Data'!$K$1604)</f>
        <v>0.17647058823529413</v>
      </c>
      <c r="L298" s="62">
        <f>('1. Data'!L295-'1. Data'!$L$1604)/('1. Data'!$L$1603-'1. Data'!$L$1604)</f>
        <v>0.26153846153846144</v>
      </c>
      <c r="M298" s="62">
        <f>('1. Data'!M295-'1. Data'!$M$1604)/('1. Data'!$M$1603-'1. Data'!$M$1604)</f>
        <v>0.6</v>
      </c>
    </row>
    <row r="299" spans="1:13" ht="13.2" x14ac:dyDescent="0.25">
      <c r="A299" s="60">
        <v>295</v>
      </c>
      <c r="B299" s="62">
        <f>('1. Data'!B296-'1. Data'!$B$1604)/('1. Data'!$B$1603-'1. Data'!$B$1604)</f>
        <v>0.76991150442477885</v>
      </c>
      <c r="C299" s="62">
        <f>('1. Data'!C296-'1. Data'!$C$1604)/('1. Data'!$C$1603-'1. Data'!$C$1604)</f>
        <v>0.16</v>
      </c>
      <c r="D299" s="62">
        <f>('1. Data'!D296-'1. Data'!$D$1604)/('1. Data'!$D$1603-'1. Data'!$D$1604)</f>
        <v>0.52</v>
      </c>
      <c r="E299" s="62">
        <f>('1. Data'!E296-'1. Data'!$E$1604)/('1. Data'!$E$1603-'1. Data'!$E$1604)</f>
        <v>0.15753424657534248</v>
      </c>
      <c r="F299" s="62">
        <f>('1. Data'!F296-'1. Data'!$F$1604)/('1. Data'!$F$1603-'1. Data'!$F$1604)</f>
        <v>0.15666666666666668</v>
      </c>
      <c r="G299" s="62">
        <f>('1. Data'!G296-'1. Data'!$G$1604)/('1. Data'!$G$1603-'1. Data'!$G$1604)</f>
        <v>0.22535211267605634</v>
      </c>
      <c r="H299" s="62">
        <f>('1. Data'!H296-'1. Data'!$H$1604)/('1. Data'!$H$1603-'1. Data'!$H$1604)</f>
        <v>0.16607773851590105</v>
      </c>
      <c r="I299" s="62">
        <v>1</v>
      </c>
      <c r="J299" s="62">
        <f>('1. Data'!J296-'1. Data'!$J$1604)/('1. Data'!$J$1603-'1. Data'!$J$1604)</f>
        <v>0.269230769230769</v>
      </c>
      <c r="K299" s="62">
        <f>('1. Data'!K296-'1. Data'!$K$1604)/('1. Data'!$K$1603-'1. Data'!$K$1604)</f>
        <v>0.3</v>
      </c>
      <c r="L299" s="62">
        <f>('1. Data'!L296-'1. Data'!$L$1604)/('1. Data'!$L$1603-'1. Data'!$L$1604)</f>
        <v>0.16923076923076918</v>
      </c>
      <c r="M299" s="62">
        <f>('1. Data'!M296-'1. Data'!$M$1604)/('1. Data'!$M$1603-'1. Data'!$M$1604)</f>
        <v>0.6</v>
      </c>
    </row>
    <row r="300" spans="1:13" ht="13.2" x14ac:dyDescent="0.25">
      <c r="A300" s="60">
        <v>296</v>
      </c>
      <c r="B300" s="62">
        <f>('1. Data'!B297-'1. Data'!$B$1604)/('1. Data'!$B$1603-'1. Data'!$B$1604)</f>
        <v>0.54867256637168149</v>
      </c>
      <c r="C300" s="62">
        <f>('1. Data'!C297-'1. Data'!$C$1604)/('1. Data'!$C$1603-'1. Data'!$C$1604)</f>
        <v>0.26666666666666666</v>
      </c>
      <c r="D300" s="62">
        <f>('1. Data'!D297-'1. Data'!$D$1604)/('1. Data'!$D$1603-'1. Data'!$D$1604)</f>
        <v>0.46</v>
      </c>
      <c r="E300" s="62">
        <f>('1. Data'!E297-'1. Data'!$E$1604)/('1. Data'!$E$1603-'1. Data'!$E$1604)</f>
        <v>0.10958904109589042</v>
      </c>
      <c r="F300" s="62">
        <f>('1. Data'!F297-'1. Data'!$F$1604)/('1. Data'!$F$1603-'1. Data'!$F$1604)</f>
        <v>0.12166666666666666</v>
      </c>
      <c r="G300" s="62">
        <f>('1. Data'!G297-'1. Data'!$G$1604)/('1. Data'!$G$1603-'1. Data'!$G$1604)</f>
        <v>5.6338028169014086E-2</v>
      </c>
      <c r="H300" s="62">
        <f>('1. Data'!H297-'1. Data'!$H$1604)/('1. Data'!$H$1603-'1. Data'!$H$1604)</f>
        <v>7.4204946996466431E-2</v>
      </c>
      <c r="I300" s="62">
        <v>1</v>
      </c>
      <c r="J300" s="62">
        <f>('1. Data'!J297-'1. Data'!$J$1604)/('1. Data'!$J$1603-'1. Data'!$J$1604)</f>
        <v>0.269230769230769</v>
      </c>
      <c r="K300" s="62">
        <f>('1. Data'!K297-'1. Data'!$K$1604)/('1. Data'!$K$1603-'1. Data'!$K$1604)</f>
        <v>0.2</v>
      </c>
      <c r="L300" s="62">
        <f>('1. Data'!L297-'1. Data'!$L$1604)/('1. Data'!$L$1603-'1. Data'!$L$1604)</f>
        <v>0.16923076923076918</v>
      </c>
      <c r="M300" s="62">
        <f>('1. Data'!M297-'1. Data'!$M$1604)/('1. Data'!$M$1603-'1. Data'!$M$1604)</f>
        <v>0.4</v>
      </c>
    </row>
    <row r="301" spans="1:13" ht="13.2" x14ac:dyDescent="0.25">
      <c r="A301" s="60">
        <v>297</v>
      </c>
      <c r="B301" s="62">
        <f>('1. Data'!B298-'1. Data'!$B$1604)/('1. Data'!$B$1603-'1. Data'!$B$1604)</f>
        <v>0.53097345132743357</v>
      </c>
      <c r="C301" s="62">
        <f>('1. Data'!C298-'1. Data'!$C$1604)/('1. Data'!$C$1603-'1. Data'!$C$1604)</f>
        <v>0.48666666666666664</v>
      </c>
      <c r="D301" s="62">
        <f>('1. Data'!D298-'1. Data'!$D$1604)/('1. Data'!$D$1603-'1. Data'!$D$1604)</f>
        <v>0.37</v>
      </c>
      <c r="E301" s="62">
        <f>('1. Data'!E298-'1. Data'!$E$1604)/('1. Data'!$E$1603-'1. Data'!$E$1604)</f>
        <v>0.11643835616438358</v>
      </c>
      <c r="F301" s="62">
        <f>('1. Data'!F298-'1. Data'!$F$1604)/('1. Data'!$F$1603-'1. Data'!$F$1604)</f>
        <v>0.14333333333333334</v>
      </c>
      <c r="G301" s="62">
        <f>('1. Data'!G298-'1. Data'!$G$1604)/('1. Data'!$G$1603-'1. Data'!$G$1604)</f>
        <v>0.352112676056338</v>
      </c>
      <c r="H301" s="62">
        <f>('1. Data'!H298-'1. Data'!$H$1604)/('1. Data'!$H$1603-'1. Data'!$H$1604)</f>
        <v>0.22614840989399293</v>
      </c>
      <c r="I301" s="62">
        <v>1</v>
      </c>
      <c r="J301" s="62">
        <f>('1. Data'!J298-'1. Data'!$J$1604)/('1. Data'!$J$1603-'1. Data'!$J$1604)</f>
        <v>0.35384615384615387</v>
      </c>
      <c r="K301" s="62">
        <f>('1. Data'!K298-'1. Data'!$K$1604)/('1. Data'!$K$1603-'1. Data'!$K$1604)</f>
        <v>0.12941176470588237</v>
      </c>
      <c r="L301" s="62">
        <f>('1. Data'!L298-'1. Data'!$L$1604)/('1. Data'!$L$1603-'1. Data'!$L$1604)</f>
        <v>0.23076923076923078</v>
      </c>
      <c r="M301" s="62">
        <f>('1. Data'!M298-'1. Data'!$M$1604)/('1. Data'!$M$1603-'1. Data'!$M$1604)</f>
        <v>0.4</v>
      </c>
    </row>
    <row r="302" spans="1:13" ht="13.2" x14ac:dyDescent="0.25">
      <c r="A302" s="60">
        <v>298</v>
      </c>
      <c r="B302" s="62">
        <f>('1. Data'!B299-'1. Data'!$B$1604)/('1. Data'!$B$1603-'1. Data'!$B$1604)</f>
        <v>0.22123893805309733</v>
      </c>
      <c r="C302" s="62">
        <f>('1. Data'!C299-'1. Data'!$C$1604)/('1. Data'!$C$1603-'1. Data'!$C$1604)</f>
        <v>0.35333333333333333</v>
      </c>
      <c r="D302" s="62">
        <f>('1. Data'!D299-'1. Data'!$D$1604)/('1. Data'!$D$1603-'1. Data'!$D$1604)</f>
        <v>0.06</v>
      </c>
      <c r="E302" s="62">
        <f>('1. Data'!E299-'1. Data'!$E$1604)/('1. Data'!$E$1603-'1. Data'!$E$1604)</f>
        <v>7.5342465753424667E-2</v>
      </c>
      <c r="F302" s="62">
        <f>('1. Data'!F299-'1. Data'!$F$1604)/('1. Data'!$F$1603-'1. Data'!$F$1604)</f>
        <v>0.13833333333333334</v>
      </c>
      <c r="G302" s="62">
        <f>('1. Data'!G299-'1. Data'!$G$1604)/('1. Data'!$G$1603-'1. Data'!$G$1604)</f>
        <v>9.8591549295774641E-2</v>
      </c>
      <c r="H302" s="62">
        <f>('1. Data'!H299-'1. Data'!$H$1604)/('1. Data'!$H$1603-'1. Data'!$H$1604)</f>
        <v>8.1272084805653705E-2</v>
      </c>
      <c r="I302" s="62">
        <v>1</v>
      </c>
      <c r="J302" s="62">
        <f>('1. Data'!J299-'1. Data'!$J$1604)/('1. Data'!$J$1603-'1. Data'!$J$1604)</f>
        <v>0.74615384615384606</v>
      </c>
      <c r="K302" s="62">
        <f>('1. Data'!K299-'1. Data'!$K$1604)/('1. Data'!$K$1603-'1. Data'!$K$1604)</f>
        <v>0.25294117647058822</v>
      </c>
      <c r="L302" s="62">
        <f>('1. Data'!L299-'1. Data'!$L$1604)/('1. Data'!$L$1603-'1. Data'!$L$1604)</f>
        <v>0.18461538461538451</v>
      </c>
      <c r="M302" s="62">
        <f>('1. Data'!M299-'1. Data'!$M$1604)/('1. Data'!$M$1603-'1. Data'!$M$1604)</f>
        <v>0.4</v>
      </c>
    </row>
    <row r="303" spans="1:13" ht="13.2" x14ac:dyDescent="0.25">
      <c r="A303" s="60">
        <v>299</v>
      </c>
      <c r="B303" s="62">
        <f>('1. Data'!B300-'1. Data'!$B$1604)/('1. Data'!$B$1603-'1. Data'!$B$1604)</f>
        <v>0.23008849557522126</v>
      </c>
      <c r="C303" s="62">
        <f>('1. Data'!C300-'1. Data'!$C$1604)/('1. Data'!$C$1603-'1. Data'!$C$1604)</f>
        <v>0.3666666666666667</v>
      </c>
      <c r="D303" s="62">
        <f>('1. Data'!D300-'1. Data'!$D$1604)/('1. Data'!$D$1603-'1. Data'!$D$1604)</f>
        <v>0.02</v>
      </c>
      <c r="E303" s="62">
        <f>('1. Data'!E300-'1. Data'!$E$1604)/('1. Data'!$E$1603-'1. Data'!$E$1604)</f>
        <v>9.5890410958904104E-2</v>
      </c>
      <c r="F303" s="62">
        <f>('1. Data'!F300-'1. Data'!$F$1604)/('1. Data'!$F$1603-'1. Data'!$F$1604)</f>
        <v>0.15666666666666668</v>
      </c>
      <c r="G303" s="62">
        <f>('1. Data'!G300-'1. Data'!$G$1604)/('1. Data'!$G$1603-'1. Data'!$G$1604)</f>
        <v>5.6338028169014086E-2</v>
      </c>
      <c r="H303" s="62">
        <f>('1. Data'!H300-'1. Data'!$H$1604)/('1. Data'!$H$1603-'1. Data'!$H$1604)</f>
        <v>8.8339222614840993E-2</v>
      </c>
      <c r="I303" s="62">
        <v>1</v>
      </c>
      <c r="J303" s="62">
        <f>('1. Data'!J300-'1. Data'!$J$1604)/('1. Data'!$J$1603-'1. Data'!$J$1604)</f>
        <v>0.74615384615384606</v>
      </c>
      <c r="K303" s="62">
        <f>('1. Data'!K300-'1. Data'!$K$1604)/('1. Data'!$K$1603-'1. Data'!$K$1604)</f>
        <v>0.29411764705882354</v>
      </c>
      <c r="L303" s="62">
        <f>('1. Data'!L300-'1. Data'!$L$1604)/('1. Data'!$L$1603-'1. Data'!$L$1604)</f>
        <v>0.19999999999999984</v>
      </c>
      <c r="M303" s="62">
        <f>('1. Data'!M300-'1. Data'!$M$1604)/('1. Data'!$M$1603-'1. Data'!$M$1604)</f>
        <v>0.4</v>
      </c>
    </row>
    <row r="304" spans="1:13" ht="13.2" x14ac:dyDescent="0.25">
      <c r="A304" s="60">
        <v>300</v>
      </c>
      <c r="B304" s="62">
        <f>('1. Data'!B301-'1. Data'!$B$1604)/('1. Data'!$B$1603-'1. Data'!$B$1604)</f>
        <v>0.2035398230088496</v>
      </c>
      <c r="C304" s="62">
        <f>('1. Data'!C301-'1. Data'!$C$1604)/('1. Data'!$C$1603-'1. Data'!$C$1604)</f>
        <v>0.38000000000000006</v>
      </c>
      <c r="D304" s="62">
        <f>('1. Data'!D301-'1. Data'!$D$1604)/('1. Data'!$D$1603-'1. Data'!$D$1604)</f>
        <v>0.06</v>
      </c>
      <c r="E304" s="62">
        <f>('1. Data'!E301-'1. Data'!$E$1604)/('1. Data'!$E$1603-'1. Data'!$E$1604)</f>
        <v>8.2191780821917818E-2</v>
      </c>
      <c r="F304" s="62">
        <f>('1. Data'!F301-'1. Data'!$F$1604)/('1. Data'!$F$1603-'1. Data'!$F$1604)</f>
        <v>0.13333333333333333</v>
      </c>
      <c r="G304" s="62">
        <f>('1. Data'!G301-'1. Data'!$G$1604)/('1. Data'!$G$1603-'1. Data'!$G$1604)</f>
        <v>9.8591549295774641E-2</v>
      </c>
      <c r="H304" s="62">
        <f>('1. Data'!H301-'1. Data'!$H$1604)/('1. Data'!$H$1603-'1. Data'!$H$1604)</f>
        <v>9.5406360424028266E-2</v>
      </c>
      <c r="I304" s="62">
        <v>1</v>
      </c>
      <c r="J304" s="62">
        <f>('1. Data'!J301-'1. Data'!$J$1604)/('1. Data'!$J$1603-'1. Data'!$J$1604)</f>
        <v>0.75384615384615394</v>
      </c>
      <c r="K304" s="62">
        <f>('1. Data'!K301-'1. Data'!$K$1604)/('1. Data'!$K$1603-'1. Data'!$K$1604)</f>
        <v>0.2411764705882353</v>
      </c>
      <c r="L304" s="62">
        <f>('1. Data'!L301-'1. Data'!$L$1604)/('1. Data'!$L$1603-'1. Data'!$L$1604)</f>
        <v>0.18461538461538451</v>
      </c>
      <c r="M304" s="62">
        <f>('1. Data'!M301-'1. Data'!$M$1604)/('1. Data'!$M$1603-'1. Data'!$M$1604)</f>
        <v>0.4</v>
      </c>
    </row>
    <row r="305" spans="1:13" ht="13.2" x14ac:dyDescent="0.25">
      <c r="A305" s="60">
        <v>301</v>
      </c>
      <c r="B305" s="62">
        <f>('1. Data'!B302-'1. Data'!$B$1604)/('1. Data'!$B$1603-'1. Data'!$B$1604)</f>
        <v>0.25663716814159293</v>
      </c>
      <c r="C305" s="62">
        <f>('1. Data'!C302-'1. Data'!$C$1604)/('1. Data'!$C$1603-'1. Data'!$C$1604)</f>
        <v>0.28666666666666668</v>
      </c>
      <c r="D305" s="62">
        <f>('1. Data'!D302-'1. Data'!$D$1604)/('1. Data'!$D$1603-'1. Data'!$D$1604)</f>
        <v>0.06</v>
      </c>
      <c r="E305" s="62">
        <f>('1. Data'!E302-'1. Data'!$E$1604)/('1. Data'!$E$1603-'1. Data'!$E$1604)</f>
        <v>0.11643835616438358</v>
      </c>
      <c r="F305" s="62">
        <f>('1. Data'!F302-'1. Data'!$F$1604)/('1. Data'!$F$1603-'1. Data'!$F$1604)</f>
        <v>0.14333333333333334</v>
      </c>
      <c r="G305" s="62">
        <f>('1. Data'!G302-'1. Data'!$G$1604)/('1. Data'!$G$1603-'1. Data'!$G$1604)</f>
        <v>0.26760563380281688</v>
      </c>
      <c r="H305" s="62">
        <f>('1. Data'!H302-'1. Data'!$H$1604)/('1. Data'!$H$1603-'1. Data'!$H$1604)</f>
        <v>0.13427561837455831</v>
      </c>
      <c r="I305" s="62">
        <v>1</v>
      </c>
      <c r="J305" s="62">
        <f>('1. Data'!J302-'1. Data'!$J$1604)/('1. Data'!$J$1603-'1. Data'!$J$1604)</f>
        <v>0.52307692307692288</v>
      </c>
      <c r="K305" s="62">
        <f>('1. Data'!K302-'1. Data'!$K$1604)/('1. Data'!$K$1603-'1. Data'!$K$1604)</f>
        <v>0.17058823529411765</v>
      </c>
      <c r="L305" s="62">
        <f>('1. Data'!L302-'1. Data'!$L$1604)/('1. Data'!$L$1603-'1. Data'!$L$1604)</f>
        <v>0.3538461538461537</v>
      </c>
      <c r="M305" s="62">
        <f>('1. Data'!M302-'1. Data'!$M$1604)/('1. Data'!$M$1603-'1. Data'!$M$1604)</f>
        <v>0.6</v>
      </c>
    </row>
    <row r="306" spans="1:13" ht="13.2" x14ac:dyDescent="0.25">
      <c r="A306" s="60">
        <v>302</v>
      </c>
      <c r="B306" s="62">
        <f>('1. Data'!B303-'1. Data'!$B$1604)/('1. Data'!$B$1603-'1. Data'!$B$1604)</f>
        <v>0.5752212389380531</v>
      </c>
      <c r="C306" s="62">
        <f>('1. Data'!C303-'1. Data'!$C$1604)/('1. Data'!$C$1603-'1. Data'!$C$1604)</f>
        <v>5.3333333333333323E-2</v>
      </c>
      <c r="D306" s="62">
        <f>('1. Data'!D303-'1. Data'!$D$1604)/('1. Data'!$D$1603-'1. Data'!$D$1604)</f>
        <v>0.48</v>
      </c>
      <c r="E306" s="62">
        <f>('1. Data'!E303-'1. Data'!$E$1604)/('1. Data'!$E$1603-'1. Data'!$E$1604)</f>
        <v>4.1095890410958902E-2</v>
      </c>
      <c r="F306" s="62">
        <f>('1. Data'!F303-'1. Data'!$F$1604)/('1. Data'!$F$1603-'1. Data'!$F$1604)</f>
        <v>0.11333333333333334</v>
      </c>
      <c r="G306" s="62">
        <f>('1. Data'!G303-'1. Data'!$G$1604)/('1. Data'!$G$1603-'1. Data'!$G$1604)</f>
        <v>8.4507042253521125E-2</v>
      </c>
      <c r="H306" s="62">
        <f>('1. Data'!H303-'1. Data'!$H$1604)/('1. Data'!$H$1603-'1. Data'!$H$1604)</f>
        <v>3.1802120141342753E-2</v>
      </c>
      <c r="I306" s="62">
        <v>1</v>
      </c>
      <c r="J306" s="62">
        <f>('1. Data'!J303-'1. Data'!$J$1604)/('1. Data'!$J$1603-'1. Data'!$J$1604)</f>
        <v>0.40000000000000008</v>
      </c>
      <c r="K306" s="62">
        <f>('1. Data'!K303-'1. Data'!$K$1604)/('1. Data'!$K$1603-'1. Data'!$K$1604)</f>
        <v>0.2</v>
      </c>
      <c r="L306" s="62">
        <f>('1. Data'!L303-'1. Data'!$L$1604)/('1. Data'!$L$1603-'1. Data'!$L$1604)</f>
        <v>0.26153846153846144</v>
      </c>
      <c r="M306" s="62">
        <f>('1. Data'!M303-'1. Data'!$M$1604)/('1. Data'!$M$1603-'1. Data'!$M$1604)</f>
        <v>0.6</v>
      </c>
    </row>
    <row r="307" spans="1:13" ht="13.2" x14ac:dyDescent="0.25">
      <c r="A307" s="60">
        <v>303</v>
      </c>
      <c r="B307" s="62">
        <f>('1. Data'!B304-'1. Data'!$B$1604)/('1. Data'!$B$1603-'1. Data'!$B$1604)</f>
        <v>0.32743362831858414</v>
      </c>
      <c r="C307" s="62">
        <f>('1. Data'!C304-'1. Data'!$C$1604)/('1. Data'!$C$1603-'1. Data'!$C$1604)</f>
        <v>0.40333333333333332</v>
      </c>
      <c r="D307" s="62">
        <f>('1. Data'!D304-'1. Data'!$D$1604)/('1. Data'!$D$1603-'1. Data'!$D$1604)</f>
        <v>0.12</v>
      </c>
      <c r="E307" s="62">
        <f>('1. Data'!E304-'1. Data'!$E$1604)/('1. Data'!$E$1603-'1. Data'!$E$1604)</f>
        <v>0.11643835616438358</v>
      </c>
      <c r="F307" s="62">
        <f>('1. Data'!F304-'1. Data'!$F$1604)/('1. Data'!$F$1603-'1. Data'!$F$1604)</f>
        <v>0.15333333333333335</v>
      </c>
      <c r="G307" s="62">
        <f>('1. Data'!G304-'1. Data'!$G$1604)/('1. Data'!$G$1603-'1. Data'!$G$1604)</f>
        <v>0.15492957746478872</v>
      </c>
      <c r="H307" s="62">
        <f>('1. Data'!H304-'1. Data'!$H$1604)/('1. Data'!$H$1603-'1. Data'!$H$1604)</f>
        <v>7.7738515901060068E-2</v>
      </c>
      <c r="I307" s="62">
        <v>1</v>
      </c>
      <c r="J307" s="62">
        <f>('1. Data'!J304-'1. Data'!$J$1604)/('1. Data'!$J$1603-'1. Data'!$J$1604)</f>
        <v>0.62307692307692286</v>
      </c>
      <c r="K307" s="62">
        <f>('1. Data'!K304-'1. Data'!$K$1604)/('1. Data'!$K$1603-'1. Data'!$K$1604)</f>
        <v>0.24705882352941178</v>
      </c>
      <c r="L307" s="62">
        <f>('1. Data'!L304-'1. Data'!$L$1604)/('1. Data'!$L$1603-'1. Data'!$L$1604)</f>
        <v>0.24615384615384611</v>
      </c>
      <c r="M307" s="62">
        <f>('1. Data'!M304-'1. Data'!$M$1604)/('1. Data'!$M$1603-'1. Data'!$M$1604)</f>
        <v>0.4</v>
      </c>
    </row>
    <row r="308" spans="1:13" ht="13.2" x14ac:dyDescent="0.25">
      <c r="A308" s="60">
        <v>304</v>
      </c>
      <c r="B308" s="62">
        <f>('1. Data'!B305-'1. Data'!$B$1604)/('1. Data'!$B$1603-'1. Data'!$B$1604)</f>
        <v>0.24778761061946908</v>
      </c>
      <c r="C308" s="62">
        <f>('1. Data'!C305-'1. Data'!$C$1604)/('1. Data'!$C$1603-'1. Data'!$C$1604)</f>
        <v>0.38000000000000006</v>
      </c>
      <c r="D308" s="62">
        <f>('1. Data'!D305-'1. Data'!$D$1604)/('1. Data'!$D$1603-'1. Data'!$D$1604)</f>
        <v>0.12</v>
      </c>
      <c r="E308" s="62">
        <f>('1. Data'!E305-'1. Data'!$E$1604)/('1. Data'!$E$1603-'1. Data'!$E$1604)</f>
        <v>4.7945205479452059E-2</v>
      </c>
      <c r="F308" s="62">
        <f>('1. Data'!F305-'1. Data'!$F$1604)/('1. Data'!$F$1603-'1. Data'!$F$1604)</f>
        <v>0.31</v>
      </c>
      <c r="G308" s="62">
        <f>('1. Data'!G305-'1. Data'!$G$1604)/('1. Data'!$G$1603-'1. Data'!$G$1604)</f>
        <v>5.6338028169014086E-2</v>
      </c>
      <c r="H308" s="62">
        <f>('1. Data'!H305-'1. Data'!$H$1604)/('1. Data'!$H$1603-'1. Data'!$H$1604)</f>
        <v>5.3003533568904596E-2</v>
      </c>
      <c r="I308" s="62">
        <v>1</v>
      </c>
      <c r="J308" s="62">
        <f>('1. Data'!J305-'1. Data'!$J$1604)/('1. Data'!$J$1603-'1. Data'!$J$1604)</f>
        <v>0.53076923076923077</v>
      </c>
      <c r="K308" s="62">
        <f>('1. Data'!K305-'1. Data'!$K$1604)/('1. Data'!$K$1603-'1. Data'!$K$1604)</f>
        <v>0.14117647058823532</v>
      </c>
      <c r="L308" s="62">
        <f>('1. Data'!L305-'1. Data'!$L$1604)/('1. Data'!$L$1603-'1. Data'!$L$1604)</f>
        <v>0.16923076923076918</v>
      </c>
      <c r="M308" s="62">
        <f>('1. Data'!M305-'1. Data'!$M$1604)/('1. Data'!$M$1603-'1. Data'!$M$1604)</f>
        <v>0.4</v>
      </c>
    </row>
    <row r="309" spans="1:13" ht="13.2" x14ac:dyDescent="0.25">
      <c r="A309" s="60">
        <v>305</v>
      </c>
      <c r="B309" s="62">
        <f>('1. Data'!B306-'1. Data'!$B$1604)/('1. Data'!$B$1603-'1. Data'!$B$1604)</f>
        <v>0.33628318584070799</v>
      </c>
      <c r="C309" s="62">
        <f>('1. Data'!C306-'1. Data'!$C$1604)/('1. Data'!$C$1603-'1. Data'!$C$1604)</f>
        <v>0.3666666666666667</v>
      </c>
      <c r="D309" s="62">
        <f>('1. Data'!D306-'1. Data'!$D$1604)/('1. Data'!$D$1603-'1. Data'!$D$1604)</f>
        <v>0.6</v>
      </c>
      <c r="E309" s="62">
        <f>('1. Data'!E306-'1. Data'!$E$1604)/('1. Data'!$E$1603-'1. Data'!$E$1604)</f>
        <v>8.2191780821917818E-2</v>
      </c>
      <c r="F309" s="62">
        <f>('1. Data'!F306-'1. Data'!$F$1604)/('1. Data'!$F$1603-'1. Data'!$F$1604)</f>
        <v>0.18666666666666501</v>
      </c>
      <c r="G309" s="62">
        <f>('1. Data'!G306-'1. Data'!$G$1604)/('1. Data'!$G$1603-'1. Data'!$G$1604)</f>
        <v>0.15492957746478872</v>
      </c>
      <c r="H309" s="62">
        <f>('1. Data'!H306-'1. Data'!$H$1604)/('1. Data'!$H$1603-'1. Data'!$H$1604)</f>
        <v>0.29681978798586572</v>
      </c>
      <c r="I309" s="62">
        <v>1</v>
      </c>
      <c r="J309" s="62">
        <f>('1. Data'!J306-'1. Data'!$J$1604)/('1. Data'!$J$1603-'1. Data'!$J$1604)</f>
        <v>0.38461538461538469</v>
      </c>
      <c r="K309" s="62">
        <f>('1. Data'!K306-'1. Data'!$K$1604)/('1. Data'!$K$1603-'1. Data'!$K$1604)</f>
        <v>0.12941176470588237</v>
      </c>
      <c r="L309" s="62">
        <f>('1. Data'!L306-'1. Data'!$L$1604)/('1. Data'!$L$1603-'1. Data'!$L$1604)</f>
        <v>0.12307692307692292</v>
      </c>
      <c r="M309" s="62">
        <f>('1. Data'!M306-'1. Data'!$M$1604)/('1. Data'!$M$1603-'1. Data'!$M$1604)</f>
        <v>0.4</v>
      </c>
    </row>
    <row r="310" spans="1:13" ht="13.2" x14ac:dyDescent="0.25">
      <c r="A310" s="60">
        <v>306</v>
      </c>
      <c r="B310" s="62">
        <f>('1. Data'!B307-'1. Data'!$B$1604)/('1. Data'!$B$1603-'1. Data'!$B$1604)</f>
        <v>0.50442477876106206</v>
      </c>
      <c r="C310" s="62">
        <f>('1. Data'!C307-'1. Data'!$C$1604)/('1. Data'!$C$1603-'1. Data'!$C$1604)</f>
        <v>0.28666666666666668</v>
      </c>
      <c r="D310" s="62">
        <f>('1. Data'!D307-'1. Data'!$D$1604)/('1. Data'!$D$1603-'1. Data'!$D$1604)</f>
        <v>0.48</v>
      </c>
      <c r="E310" s="62">
        <f>('1. Data'!E307-'1. Data'!$E$1604)/('1. Data'!$E$1603-'1. Data'!$E$1604)</f>
        <v>0.10958904109589042</v>
      </c>
      <c r="F310" s="62">
        <f>('1. Data'!F307-'1. Data'!$F$1604)/('1. Data'!$F$1603-'1. Data'!$F$1604)</f>
        <v>0.10500000000000001</v>
      </c>
      <c r="G310" s="62">
        <f>('1. Data'!G307-'1. Data'!$G$1604)/('1. Data'!$G$1603-'1. Data'!$G$1604)</f>
        <v>7.0422535211267609E-2</v>
      </c>
      <c r="H310" s="62">
        <f>('1. Data'!H307-'1. Data'!$H$1604)/('1. Data'!$H$1603-'1. Data'!$H$1604)</f>
        <v>6.7137809187279157E-2</v>
      </c>
      <c r="I310" s="62">
        <v>1</v>
      </c>
      <c r="J310" s="62">
        <f>('1. Data'!J307-'1. Data'!$J$1604)/('1. Data'!$J$1603-'1. Data'!$J$1604)</f>
        <v>0.32307692307692304</v>
      </c>
      <c r="K310" s="62">
        <f>('1. Data'!K307-'1. Data'!$K$1604)/('1. Data'!$K$1603-'1. Data'!$K$1604)</f>
        <v>0.17058823529411765</v>
      </c>
      <c r="L310" s="62">
        <f>('1. Data'!L307-'1. Data'!$L$1604)/('1. Data'!$L$1603-'1. Data'!$L$1604)</f>
        <v>0.13846153846153852</v>
      </c>
      <c r="M310" s="62">
        <f>('1. Data'!M307-'1. Data'!$M$1604)/('1. Data'!$M$1603-'1. Data'!$M$1604)</f>
        <v>0.6</v>
      </c>
    </row>
    <row r="311" spans="1:13" ht="13.2" x14ac:dyDescent="0.25">
      <c r="A311" s="60">
        <v>307</v>
      </c>
      <c r="B311" s="62">
        <f>('1. Data'!B308-'1. Data'!$B$1604)/('1. Data'!$B$1603-'1. Data'!$B$1604)</f>
        <v>0.26548672566371678</v>
      </c>
      <c r="C311" s="62">
        <f>('1. Data'!C308-'1. Data'!$C$1604)/('1. Data'!$C$1603-'1. Data'!$C$1604)</f>
        <v>0.34666666666666668</v>
      </c>
      <c r="D311" s="62">
        <f>('1. Data'!D308-'1. Data'!$D$1604)/('1. Data'!$D$1603-'1. Data'!$D$1604)</f>
        <v>0.32</v>
      </c>
      <c r="E311" s="62">
        <f>('1. Data'!E308-'1. Data'!$E$1604)/('1. Data'!$E$1603-'1. Data'!$E$1604)</f>
        <v>8.9041095890410982E-2</v>
      </c>
      <c r="F311" s="62">
        <f>('1. Data'!F308-'1. Data'!$F$1604)/('1. Data'!$F$1603-'1. Data'!$F$1604)</f>
        <v>0.13666666666666652</v>
      </c>
      <c r="G311" s="62">
        <f>('1. Data'!G308-'1. Data'!$G$1604)/('1. Data'!$G$1603-'1. Data'!$G$1604)</f>
        <v>8.4507042253521125E-2</v>
      </c>
      <c r="H311" s="62">
        <f>('1. Data'!H308-'1. Data'!$H$1604)/('1. Data'!$H$1603-'1. Data'!$H$1604)</f>
        <v>0.16961130742049471</v>
      </c>
      <c r="I311" s="62">
        <v>1</v>
      </c>
      <c r="J311" s="62">
        <f>('1. Data'!J308-'1. Data'!$J$1604)/('1. Data'!$J$1603-'1. Data'!$J$1604)</f>
        <v>0.50769230769230755</v>
      </c>
      <c r="K311" s="62">
        <f>('1. Data'!K308-'1. Data'!$K$1604)/('1. Data'!$K$1603-'1. Data'!$K$1604)</f>
        <v>0.12941176470588237</v>
      </c>
      <c r="L311" s="62">
        <f>('1. Data'!L308-'1. Data'!$L$1604)/('1. Data'!$L$1603-'1. Data'!$L$1604)</f>
        <v>0.15384615384615385</v>
      </c>
      <c r="M311" s="62">
        <f>('1. Data'!M308-'1. Data'!$M$1604)/('1. Data'!$M$1603-'1. Data'!$M$1604)</f>
        <v>0.4</v>
      </c>
    </row>
    <row r="312" spans="1:13" ht="13.2" x14ac:dyDescent="0.25">
      <c r="A312" s="60">
        <v>308</v>
      </c>
      <c r="B312" s="62">
        <f>('1. Data'!B309-'1. Data'!$B$1604)/('1. Data'!$B$1603-'1. Data'!$B$1604)</f>
        <v>0.50442477876106206</v>
      </c>
      <c r="C312" s="62">
        <f>('1. Data'!C309-'1. Data'!$C$1604)/('1. Data'!$C$1603-'1. Data'!$C$1604)</f>
        <v>0.20666666666666664</v>
      </c>
      <c r="D312" s="62">
        <f>('1. Data'!D309-'1. Data'!$D$1604)/('1. Data'!$D$1603-'1. Data'!$D$1604)</f>
        <v>0.42</v>
      </c>
      <c r="E312" s="62">
        <f>('1. Data'!E309-'1. Data'!$E$1604)/('1. Data'!$E$1603-'1. Data'!$E$1604)</f>
        <v>0.10273972602739727</v>
      </c>
      <c r="F312" s="62">
        <f>('1. Data'!F309-'1. Data'!$F$1604)/('1. Data'!$F$1603-'1. Data'!$F$1604)</f>
        <v>0.35499999999999998</v>
      </c>
      <c r="G312" s="62">
        <f>('1. Data'!G309-'1. Data'!$G$1604)/('1. Data'!$G$1603-'1. Data'!$G$1604)</f>
        <v>7.0422535211267609E-2</v>
      </c>
      <c r="H312" s="62">
        <f>('1. Data'!H309-'1. Data'!$H$1604)/('1. Data'!$H$1603-'1. Data'!$H$1604)</f>
        <v>2.8268551236749116E-2</v>
      </c>
      <c r="I312" s="62">
        <v>1</v>
      </c>
      <c r="J312" s="62">
        <f>('1. Data'!J309-'1. Data'!$J$1604)/('1. Data'!$J$1603-'1. Data'!$J$1604)</f>
        <v>0.37692307692307681</v>
      </c>
      <c r="K312" s="62">
        <f>('1. Data'!K309-'1. Data'!$K$1604)/('1. Data'!$K$1603-'1. Data'!$K$1604)</f>
        <v>0.18823529411764706</v>
      </c>
      <c r="L312" s="62">
        <f>('1. Data'!L309-'1. Data'!$L$1604)/('1. Data'!$L$1603-'1. Data'!$L$1604)</f>
        <v>0.16923076923076918</v>
      </c>
      <c r="M312" s="62">
        <f>('1. Data'!M309-'1. Data'!$M$1604)/('1. Data'!$M$1603-'1. Data'!$M$1604)</f>
        <v>0.6</v>
      </c>
    </row>
    <row r="313" spans="1:13" ht="13.2" x14ac:dyDescent="0.25">
      <c r="A313" s="60">
        <v>309</v>
      </c>
      <c r="B313" s="62">
        <f>('1. Data'!B310-'1. Data'!$B$1604)/('1. Data'!$B$1603-'1. Data'!$B$1604)</f>
        <v>0.50442477876106206</v>
      </c>
      <c r="C313" s="62">
        <f>('1. Data'!C310-'1. Data'!$C$1604)/('1. Data'!$C$1603-'1. Data'!$C$1604)</f>
        <v>0.21999999999999997</v>
      </c>
      <c r="D313" s="62">
        <f>('1. Data'!D310-'1. Data'!$D$1604)/('1. Data'!$D$1603-'1. Data'!$D$1604)</f>
        <v>0.44</v>
      </c>
      <c r="E313" s="62">
        <f>('1. Data'!E310-'1. Data'!$E$1604)/('1. Data'!$E$1603-'1. Data'!$E$1604)</f>
        <v>0.10273972602739727</v>
      </c>
      <c r="F313" s="62">
        <f>('1. Data'!F310-'1. Data'!$F$1604)/('1. Data'!$F$1603-'1. Data'!$F$1604)</f>
        <v>0.35666666666666669</v>
      </c>
      <c r="G313" s="62">
        <f>('1. Data'!G310-'1. Data'!$G$1604)/('1. Data'!$G$1603-'1. Data'!$G$1604)</f>
        <v>5.6338028169014086E-2</v>
      </c>
      <c r="H313" s="62">
        <f>('1. Data'!H310-'1. Data'!$H$1604)/('1. Data'!$H$1603-'1. Data'!$H$1604)</f>
        <v>2.1201413427561839E-2</v>
      </c>
      <c r="I313" s="62">
        <v>1</v>
      </c>
      <c r="J313" s="62">
        <f>('1. Data'!J310-'1. Data'!$J$1604)/('1. Data'!$J$1603-'1. Data'!$J$1604)</f>
        <v>0.37692307692307681</v>
      </c>
      <c r="K313" s="62">
        <f>('1. Data'!K310-'1. Data'!$K$1604)/('1. Data'!$K$1603-'1. Data'!$K$1604)</f>
        <v>0.19411764705882353</v>
      </c>
      <c r="L313" s="62">
        <f>('1. Data'!L310-'1. Data'!$L$1604)/('1. Data'!$L$1603-'1. Data'!$L$1604)</f>
        <v>0.16923076923076918</v>
      </c>
      <c r="M313" s="62">
        <f>('1. Data'!M310-'1. Data'!$M$1604)/('1. Data'!$M$1603-'1. Data'!$M$1604)</f>
        <v>0.6</v>
      </c>
    </row>
    <row r="314" spans="1:13" ht="13.2" x14ac:dyDescent="0.25">
      <c r="A314" s="60">
        <v>310</v>
      </c>
      <c r="B314" s="62">
        <f>('1. Data'!B311-'1. Data'!$B$1604)/('1. Data'!$B$1603-'1. Data'!$B$1604)</f>
        <v>0.24778761061946908</v>
      </c>
      <c r="C314" s="62">
        <f>('1. Data'!C311-'1. Data'!$C$1604)/('1. Data'!$C$1603-'1. Data'!$C$1604)</f>
        <v>0.12666666666666665</v>
      </c>
      <c r="D314" s="62">
        <f>('1. Data'!D311-'1. Data'!$D$1604)/('1. Data'!$D$1603-'1. Data'!$D$1604)</f>
        <v>0.38</v>
      </c>
      <c r="E314" s="62">
        <f>('1. Data'!E311-'1. Data'!$E$1604)/('1. Data'!$E$1603-'1. Data'!$E$1604)</f>
        <v>5.4794520547945202E-2</v>
      </c>
      <c r="F314" s="62">
        <f>('1. Data'!F311-'1. Data'!$F$1604)/('1. Data'!$F$1603-'1. Data'!$F$1604)</f>
        <v>0.10333333333333333</v>
      </c>
      <c r="G314" s="62">
        <f>('1. Data'!G311-'1. Data'!$G$1604)/('1. Data'!$G$1603-'1. Data'!$G$1604)</f>
        <v>0.11267605633802817</v>
      </c>
      <c r="H314" s="62">
        <f>('1. Data'!H311-'1. Data'!$H$1604)/('1. Data'!$H$1603-'1. Data'!$H$1604)</f>
        <v>8.4805653710247356E-2</v>
      </c>
      <c r="I314" s="62">
        <v>1</v>
      </c>
      <c r="J314" s="62">
        <f>('1. Data'!J311-'1. Data'!$J$1604)/('1. Data'!$J$1603-'1. Data'!$J$1604)</f>
        <v>0.54615384615384621</v>
      </c>
      <c r="K314" s="62">
        <f>('1. Data'!K311-'1. Data'!$K$1604)/('1. Data'!$K$1603-'1. Data'!$K$1604)</f>
        <v>0.13529411764705884</v>
      </c>
      <c r="L314" s="62">
        <f>('1. Data'!L311-'1. Data'!$L$1604)/('1. Data'!$L$1603-'1. Data'!$L$1604)</f>
        <v>0.16923076923076918</v>
      </c>
      <c r="M314" s="62">
        <f>('1. Data'!M311-'1. Data'!$M$1604)/('1. Data'!$M$1603-'1. Data'!$M$1604)</f>
        <v>0.6</v>
      </c>
    </row>
    <row r="315" spans="1:13" ht="13.2" x14ac:dyDescent="0.25">
      <c r="A315" s="60">
        <v>311</v>
      </c>
      <c r="B315" s="62">
        <f>('1. Data'!B312-'1. Data'!$B$1604)/('1. Data'!$B$1603-'1. Data'!$B$1604)</f>
        <v>0.50442477876106206</v>
      </c>
      <c r="C315" s="62">
        <f>('1. Data'!C312-'1. Data'!$C$1604)/('1. Data'!$C$1603-'1. Data'!$C$1604)</f>
        <v>0.28666666666666668</v>
      </c>
      <c r="D315" s="62">
        <f>('1. Data'!D312-'1. Data'!$D$1604)/('1. Data'!$D$1603-'1. Data'!$D$1604)</f>
        <v>0.48</v>
      </c>
      <c r="E315" s="62">
        <f>('1. Data'!E312-'1. Data'!$E$1604)/('1. Data'!$E$1603-'1. Data'!$E$1604)</f>
        <v>0.10958904109589042</v>
      </c>
      <c r="F315" s="62">
        <f>('1. Data'!F312-'1. Data'!$F$1604)/('1. Data'!$F$1603-'1. Data'!$F$1604)</f>
        <v>0.10500000000000001</v>
      </c>
      <c r="G315" s="62">
        <f>('1. Data'!G312-'1. Data'!$G$1604)/('1. Data'!$G$1603-'1. Data'!$G$1604)</f>
        <v>7.0422535211267609E-2</v>
      </c>
      <c r="H315" s="62">
        <f>('1. Data'!H312-'1. Data'!$H$1604)/('1. Data'!$H$1603-'1. Data'!$H$1604)</f>
        <v>6.7137809187279157E-2</v>
      </c>
      <c r="I315" s="62">
        <v>1</v>
      </c>
      <c r="J315" s="62">
        <f>('1. Data'!J312-'1. Data'!$J$1604)/('1. Data'!$J$1603-'1. Data'!$J$1604)</f>
        <v>0.32307692307692304</v>
      </c>
      <c r="K315" s="62">
        <f>('1. Data'!K312-'1. Data'!$K$1604)/('1. Data'!$K$1603-'1. Data'!$K$1604)</f>
        <v>0.17058823529411765</v>
      </c>
      <c r="L315" s="62">
        <f>('1. Data'!L312-'1. Data'!$L$1604)/('1. Data'!$L$1603-'1. Data'!$L$1604)</f>
        <v>0.13846153846153852</v>
      </c>
      <c r="M315" s="62">
        <f>('1. Data'!M312-'1. Data'!$M$1604)/('1. Data'!$M$1603-'1. Data'!$M$1604)</f>
        <v>0.6</v>
      </c>
    </row>
    <row r="316" spans="1:13" ht="13.2" x14ac:dyDescent="0.25">
      <c r="A316" s="60">
        <v>312</v>
      </c>
      <c r="B316" s="62">
        <f>('1. Data'!B313-'1. Data'!$B$1604)/('1. Data'!$B$1603-'1. Data'!$B$1604)</f>
        <v>0.29203539823008856</v>
      </c>
      <c r="C316" s="62">
        <f>('1. Data'!C313-'1. Data'!$C$1604)/('1. Data'!$C$1603-'1. Data'!$C$1604)</f>
        <v>0.28666666666666668</v>
      </c>
      <c r="D316" s="62">
        <f>('1. Data'!D313-'1. Data'!$D$1604)/('1. Data'!$D$1603-'1. Data'!$D$1604)</f>
        <v>0.24</v>
      </c>
      <c r="E316" s="62">
        <f>('1. Data'!E313-'1. Data'!$E$1604)/('1. Data'!$E$1603-'1. Data'!$E$1604)</f>
        <v>7.5342465753424667E-2</v>
      </c>
      <c r="F316" s="62">
        <f>('1. Data'!F313-'1. Data'!$F$1604)/('1. Data'!$F$1603-'1. Data'!$F$1604)</f>
        <v>0.12</v>
      </c>
      <c r="G316" s="62">
        <f>('1. Data'!G313-'1. Data'!$G$1604)/('1. Data'!$G$1603-'1. Data'!$G$1604)</f>
        <v>0.19718309859154928</v>
      </c>
      <c r="H316" s="62">
        <f>('1. Data'!H313-'1. Data'!$H$1604)/('1. Data'!$H$1603-'1. Data'!$H$1604)</f>
        <v>0.34982332155477031</v>
      </c>
      <c r="I316" s="62">
        <v>1</v>
      </c>
      <c r="J316" s="62">
        <f>('1. Data'!J313-'1. Data'!$J$1604)/('1. Data'!$J$1603-'1. Data'!$J$1604)</f>
        <v>0.4384615384615384</v>
      </c>
      <c r="K316" s="62">
        <f>('1. Data'!K313-'1. Data'!$K$1604)/('1. Data'!$K$1603-'1. Data'!$K$1604)</f>
        <v>0.14117647058823532</v>
      </c>
      <c r="L316" s="62">
        <f>('1. Data'!L313-'1. Data'!$L$1604)/('1. Data'!$L$1603-'1. Data'!$L$1604)</f>
        <v>0.15384615384615385</v>
      </c>
      <c r="M316" s="62">
        <f>('1. Data'!M313-'1. Data'!$M$1604)/('1. Data'!$M$1603-'1. Data'!$M$1604)</f>
        <v>0.6</v>
      </c>
    </row>
    <row r="317" spans="1:13" ht="13.2" x14ac:dyDescent="0.25">
      <c r="A317" s="60">
        <v>313</v>
      </c>
      <c r="B317" s="62">
        <f>('1. Data'!B314-'1. Data'!$B$1604)/('1. Data'!$B$1603-'1. Data'!$B$1604)</f>
        <v>0.38938053097345132</v>
      </c>
      <c r="C317" s="62">
        <f>('1. Data'!C314-'1. Data'!$C$1604)/('1. Data'!$C$1603-'1. Data'!$C$1604)</f>
        <v>0.24</v>
      </c>
      <c r="D317" s="62">
        <f>('1. Data'!D314-'1. Data'!$D$1604)/('1. Data'!$D$1603-'1. Data'!$D$1604)</f>
        <v>0.31</v>
      </c>
      <c r="E317" s="62">
        <f>('1. Data'!E314-'1. Data'!$E$1604)/('1. Data'!$E$1603-'1. Data'!$E$1604)</f>
        <v>0.13013698630136986</v>
      </c>
      <c r="F317" s="62">
        <f>('1. Data'!F314-'1. Data'!$F$1604)/('1. Data'!$F$1603-'1. Data'!$F$1604)</f>
        <v>0.155</v>
      </c>
      <c r="G317" s="62">
        <f>('1. Data'!G314-'1. Data'!$G$1604)/('1. Data'!$G$1603-'1. Data'!$G$1604)</f>
        <v>0.25352112676056338</v>
      </c>
      <c r="H317" s="62">
        <f>('1. Data'!H314-'1. Data'!$H$1604)/('1. Data'!$H$1603-'1. Data'!$H$1604)</f>
        <v>0.32508833922261482</v>
      </c>
      <c r="I317" s="62">
        <v>1</v>
      </c>
      <c r="J317" s="62">
        <f>('1. Data'!J314-'1. Data'!$J$1604)/('1. Data'!$J$1603-'1. Data'!$J$1604)</f>
        <v>0.47692307692307673</v>
      </c>
      <c r="K317" s="62">
        <f>('1. Data'!K314-'1. Data'!$K$1604)/('1. Data'!$K$1603-'1. Data'!$K$1604)</f>
        <v>0.19411764705882353</v>
      </c>
      <c r="L317" s="62">
        <f>('1. Data'!L314-'1. Data'!$L$1604)/('1. Data'!$L$1603-'1. Data'!$L$1604)</f>
        <v>0.16923076923076918</v>
      </c>
      <c r="M317" s="62">
        <f>('1. Data'!M314-'1. Data'!$M$1604)/('1. Data'!$M$1603-'1. Data'!$M$1604)</f>
        <v>0.6</v>
      </c>
    </row>
    <row r="318" spans="1:13" ht="13.2" x14ac:dyDescent="0.25">
      <c r="A318" s="60">
        <v>314</v>
      </c>
      <c r="B318" s="62">
        <f>('1. Data'!B315-'1. Data'!$B$1604)/('1. Data'!$B$1603-'1. Data'!$B$1604)</f>
        <v>0.35398230088495575</v>
      </c>
      <c r="C318" s="62">
        <f>('1. Data'!C315-'1. Data'!$C$1604)/('1. Data'!$C$1603-'1. Data'!$C$1604)</f>
        <v>0.24666666666666667</v>
      </c>
      <c r="D318" s="62">
        <f>('1. Data'!D315-'1. Data'!$D$1604)/('1. Data'!$D$1603-'1. Data'!$D$1604)</f>
        <v>0.3</v>
      </c>
      <c r="E318" s="62">
        <f>('1. Data'!E315-'1. Data'!$E$1604)/('1. Data'!$E$1603-'1. Data'!$E$1604)</f>
        <v>0.14383561643835618</v>
      </c>
      <c r="F318" s="62">
        <f>('1. Data'!F315-'1. Data'!$F$1604)/('1. Data'!$F$1603-'1. Data'!$F$1604)</f>
        <v>0.12666666666666668</v>
      </c>
      <c r="G318" s="62">
        <f>('1. Data'!G315-'1. Data'!$G$1604)/('1. Data'!$G$1603-'1. Data'!$G$1604)</f>
        <v>0.40845070422535212</v>
      </c>
      <c r="H318" s="62">
        <f>('1. Data'!H315-'1. Data'!$H$1604)/('1. Data'!$H$1603-'1. Data'!$H$1604)</f>
        <v>0.45583038869257952</v>
      </c>
      <c r="I318" s="62">
        <v>1</v>
      </c>
      <c r="J318" s="62">
        <f>('1. Data'!J315-'1. Data'!$J$1604)/('1. Data'!$J$1603-'1. Data'!$J$1604)</f>
        <v>0.46153846153846134</v>
      </c>
      <c r="K318" s="62">
        <f>('1. Data'!K315-'1. Data'!$K$1604)/('1. Data'!$K$1603-'1. Data'!$K$1604)</f>
        <v>0.13529411764705884</v>
      </c>
      <c r="L318" s="62">
        <f>('1. Data'!L315-'1. Data'!$L$1604)/('1. Data'!$L$1603-'1. Data'!$L$1604)</f>
        <v>0.15384615384615385</v>
      </c>
      <c r="M318" s="62">
        <f>('1. Data'!M315-'1. Data'!$M$1604)/('1. Data'!$M$1603-'1. Data'!$M$1604)</f>
        <v>0.4</v>
      </c>
    </row>
    <row r="319" spans="1:13" ht="13.2" x14ac:dyDescent="0.25">
      <c r="A319" s="60">
        <v>315</v>
      </c>
      <c r="B319" s="62">
        <f>('1. Data'!B316-'1. Data'!$B$1604)/('1. Data'!$B$1603-'1. Data'!$B$1604)</f>
        <v>0.24778761061946908</v>
      </c>
      <c r="C319" s="62">
        <f>('1. Data'!C316-'1. Data'!$C$1604)/('1. Data'!$C$1603-'1. Data'!$C$1604)</f>
        <v>0.17333333333333334</v>
      </c>
      <c r="D319" s="62">
        <f>('1. Data'!D316-'1. Data'!$D$1604)/('1. Data'!$D$1603-'1. Data'!$D$1604)</f>
        <v>0.28999999999999998</v>
      </c>
      <c r="E319" s="62">
        <f>('1. Data'!E316-'1. Data'!$E$1604)/('1. Data'!$E$1603-'1. Data'!$E$1604)</f>
        <v>0.11643835616438358</v>
      </c>
      <c r="F319" s="62">
        <f>('1. Data'!F316-'1. Data'!$F$1604)/('1. Data'!$F$1603-'1. Data'!$F$1604)</f>
        <v>0.14499999999999999</v>
      </c>
      <c r="G319" s="62">
        <f>('1. Data'!G316-'1. Data'!$G$1604)/('1. Data'!$G$1603-'1. Data'!$G$1604)</f>
        <v>0.352112676056338</v>
      </c>
      <c r="H319" s="62">
        <f>('1. Data'!H316-'1. Data'!$H$1604)/('1. Data'!$H$1603-'1. Data'!$H$1604)</f>
        <v>0.2332155477031802</v>
      </c>
      <c r="I319" s="62">
        <v>1</v>
      </c>
      <c r="J319" s="62">
        <f>('1. Data'!J316-'1. Data'!$J$1604)/('1. Data'!$J$1603-'1. Data'!$J$1604)</f>
        <v>0.53076923076923077</v>
      </c>
      <c r="K319" s="62">
        <f>('1. Data'!K316-'1. Data'!$K$1604)/('1. Data'!$K$1603-'1. Data'!$K$1604)</f>
        <v>0.22352941176470592</v>
      </c>
      <c r="L319" s="62">
        <f>('1. Data'!L316-'1. Data'!$L$1604)/('1. Data'!$L$1603-'1. Data'!$L$1604)</f>
        <v>0.39999999999999997</v>
      </c>
      <c r="M319" s="62">
        <f>('1. Data'!M316-'1. Data'!$M$1604)/('1. Data'!$M$1603-'1. Data'!$M$1604)</f>
        <v>0.4</v>
      </c>
    </row>
    <row r="320" spans="1:13" ht="13.2" x14ac:dyDescent="0.25">
      <c r="A320" s="60">
        <v>316</v>
      </c>
      <c r="B320" s="62">
        <f>('1. Data'!B317-'1. Data'!$B$1604)/('1. Data'!$B$1603-'1. Data'!$B$1604)</f>
        <v>0.22123893805309733</v>
      </c>
      <c r="C320" s="62">
        <f>('1. Data'!C317-'1. Data'!$C$1604)/('1. Data'!$C$1603-'1. Data'!$C$1604)</f>
        <v>0.16666666666666666</v>
      </c>
      <c r="D320" s="62">
        <f>('1. Data'!D317-'1. Data'!$D$1604)/('1. Data'!$D$1603-'1. Data'!$D$1604)</f>
        <v>0.28999999999999998</v>
      </c>
      <c r="E320" s="62">
        <f>('1. Data'!E317-'1. Data'!$E$1604)/('1. Data'!$E$1603-'1. Data'!$E$1604)</f>
        <v>0.10958904109589042</v>
      </c>
      <c r="F320" s="62">
        <f>('1. Data'!F317-'1. Data'!$F$1604)/('1. Data'!$F$1603-'1. Data'!$F$1604)</f>
        <v>0.16</v>
      </c>
      <c r="G320" s="62">
        <f>('1. Data'!G317-'1. Data'!$G$1604)/('1. Data'!$G$1603-'1. Data'!$G$1604)</f>
        <v>0.26760563380281688</v>
      </c>
      <c r="H320" s="62">
        <f>('1. Data'!H317-'1. Data'!$H$1604)/('1. Data'!$H$1603-'1. Data'!$H$1604)</f>
        <v>0.16607773851590105</v>
      </c>
      <c r="I320" s="62">
        <v>1</v>
      </c>
      <c r="J320" s="62">
        <f>('1. Data'!J317-'1. Data'!$J$1604)/('1. Data'!$J$1603-'1. Data'!$J$1604)</f>
        <v>0.55384615384615377</v>
      </c>
      <c r="K320" s="62">
        <f>('1. Data'!K317-'1. Data'!$K$1604)/('1. Data'!$K$1603-'1. Data'!$K$1604)</f>
        <v>0.20588235294117649</v>
      </c>
      <c r="L320" s="62">
        <f>('1. Data'!L317-'1. Data'!$L$1604)/('1. Data'!$L$1603-'1. Data'!$L$1604)</f>
        <v>0.39999999999999997</v>
      </c>
      <c r="M320" s="62">
        <f>('1. Data'!M317-'1. Data'!$M$1604)/('1. Data'!$M$1603-'1. Data'!$M$1604)</f>
        <v>0.6</v>
      </c>
    </row>
    <row r="321" spans="1:13" ht="13.2" x14ac:dyDescent="0.25">
      <c r="A321" s="60">
        <v>317</v>
      </c>
      <c r="B321" s="62">
        <f>('1. Data'!B318-'1. Data'!$B$1604)/('1. Data'!$B$1603-'1. Data'!$B$1604)</f>
        <v>0.44247787610619466</v>
      </c>
      <c r="C321" s="62">
        <f>('1. Data'!C318-'1. Data'!$C$1604)/('1. Data'!$C$1603-'1. Data'!$C$1604)</f>
        <v>0.3066666666666667</v>
      </c>
      <c r="D321" s="62">
        <f>('1. Data'!D318-'1. Data'!$D$1604)/('1. Data'!$D$1603-'1. Data'!$D$1604)</f>
        <v>0.23</v>
      </c>
      <c r="E321" s="62">
        <f>('1. Data'!E318-'1. Data'!$E$1604)/('1. Data'!$E$1603-'1. Data'!$E$1604)</f>
        <v>0.17123287671232876</v>
      </c>
      <c r="F321" s="62">
        <f>('1. Data'!F318-'1. Data'!$F$1604)/('1. Data'!$F$1603-'1. Data'!$F$1604)</f>
        <v>0.16999999999999998</v>
      </c>
      <c r="G321" s="62">
        <f>('1. Data'!G318-'1. Data'!$G$1604)/('1. Data'!$G$1603-'1. Data'!$G$1604)</f>
        <v>0.50704225352112675</v>
      </c>
      <c r="H321" s="62">
        <f>('1. Data'!H318-'1. Data'!$H$1604)/('1. Data'!$H$1603-'1. Data'!$H$1604)</f>
        <v>0.303886925795053</v>
      </c>
      <c r="I321" s="62">
        <v>1</v>
      </c>
      <c r="J321" s="62">
        <f>('1. Data'!J318-'1. Data'!$J$1604)/('1. Data'!$J$1603-'1. Data'!$J$1604)</f>
        <v>0.46153846153846134</v>
      </c>
      <c r="K321" s="62">
        <f>('1. Data'!K318-'1. Data'!$K$1604)/('1. Data'!$K$1603-'1. Data'!$K$1604)</f>
        <v>0.20588235294117649</v>
      </c>
      <c r="L321" s="62">
        <f>('1. Data'!L318-'1. Data'!$L$1604)/('1. Data'!$L$1603-'1. Data'!$L$1604)</f>
        <v>0.26153846153846144</v>
      </c>
      <c r="M321" s="62">
        <f>('1. Data'!M318-'1. Data'!$M$1604)/('1. Data'!$M$1603-'1. Data'!$M$1604)</f>
        <v>0.4</v>
      </c>
    </row>
    <row r="322" spans="1:13" ht="13.2" x14ac:dyDescent="0.25">
      <c r="A322" s="60">
        <v>318</v>
      </c>
      <c r="B322" s="62">
        <f>('1. Data'!B319-'1. Data'!$B$1604)/('1. Data'!$B$1603-'1. Data'!$B$1604)</f>
        <v>0.44247787610619466</v>
      </c>
      <c r="C322" s="62">
        <f>('1. Data'!C319-'1. Data'!$C$1604)/('1. Data'!$C$1603-'1. Data'!$C$1604)</f>
        <v>0.44666666666666671</v>
      </c>
      <c r="D322" s="62">
        <f>('1. Data'!D319-'1. Data'!$D$1604)/('1. Data'!$D$1603-'1. Data'!$D$1604)</f>
        <v>0.12</v>
      </c>
      <c r="E322" s="62">
        <f>('1. Data'!E319-'1. Data'!$E$1604)/('1. Data'!$E$1603-'1. Data'!$E$1604)</f>
        <v>0.13698630136986301</v>
      </c>
      <c r="F322" s="62">
        <f>('1. Data'!F319-'1. Data'!$F$1604)/('1. Data'!$F$1603-'1. Data'!$F$1604)</f>
        <v>0.13666666666666652</v>
      </c>
      <c r="G322" s="62">
        <f>('1. Data'!G319-'1. Data'!$G$1604)/('1. Data'!$G$1603-'1. Data'!$G$1604)</f>
        <v>0.40845070422535212</v>
      </c>
      <c r="H322" s="62">
        <f>('1. Data'!H319-'1. Data'!$H$1604)/('1. Data'!$H$1603-'1. Data'!$H$1604)</f>
        <v>0.24028268551236748</v>
      </c>
      <c r="I322" s="62">
        <v>1</v>
      </c>
      <c r="J322" s="62">
        <f>('1. Data'!J319-'1. Data'!$J$1604)/('1. Data'!$J$1603-'1. Data'!$J$1604)</f>
        <v>0.46153846153846134</v>
      </c>
      <c r="K322" s="62">
        <f>('1. Data'!K319-'1. Data'!$K$1604)/('1. Data'!$K$1603-'1. Data'!$K$1604)</f>
        <v>0.2</v>
      </c>
      <c r="L322" s="62">
        <f>('1. Data'!L319-'1. Data'!$L$1604)/('1. Data'!$L$1603-'1. Data'!$L$1604)</f>
        <v>0.30769230769230771</v>
      </c>
      <c r="M322" s="62">
        <f>('1. Data'!M319-'1. Data'!$M$1604)/('1. Data'!$M$1603-'1. Data'!$M$1604)</f>
        <v>0.6</v>
      </c>
    </row>
    <row r="323" spans="1:13" ht="13.2" x14ac:dyDescent="0.25">
      <c r="A323" s="60">
        <v>319</v>
      </c>
      <c r="B323" s="62">
        <f>('1. Data'!B320-'1. Data'!$B$1604)/('1. Data'!$B$1603-'1. Data'!$B$1604)</f>
        <v>0.46017699115044253</v>
      </c>
      <c r="C323" s="62">
        <f>('1. Data'!C320-'1. Data'!$C$1604)/('1. Data'!$C$1603-'1. Data'!$C$1604)</f>
        <v>0.37333333333333335</v>
      </c>
      <c r="D323" s="62">
        <f>('1. Data'!D320-'1. Data'!$D$1604)/('1. Data'!$D$1603-'1. Data'!$D$1604)</f>
        <v>0.39</v>
      </c>
      <c r="E323" s="62">
        <f>('1. Data'!E320-'1. Data'!$E$1604)/('1. Data'!$E$1603-'1. Data'!$E$1604)</f>
        <v>0.15753424657534248</v>
      </c>
      <c r="F323" s="62">
        <f>('1. Data'!F320-'1. Data'!$F$1604)/('1. Data'!$F$1603-'1. Data'!$F$1604)</f>
        <v>0.13833333333333334</v>
      </c>
      <c r="G323" s="62">
        <f>('1. Data'!G320-'1. Data'!$G$1604)/('1. Data'!$G$1603-'1. Data'!$G$1604)</f>
        <v>0.28169014084507044</v>
      </c>
      <c r="H323" s="62">
        <f>('1. Data'!H320-'1. Data'!$H$1604)/('1. Data'!$H$1603-'1. Data'!$H$1604)</f>
        <v>0.1872791519434629</v>
      </c>
      <c r="I323" s="62">
        <v>1</v>
      </c>
      <c r="J323" s="62">
        <f>('1. Data'!J320-'1. Data'!$J$1604)/('1. Data'!$J$1603-'1. Data'!$J$1604)</f>
        <v>0.51538461538461544</v>
      </c>
      <c r="K323" s="62">
        <f>('1. Data'!K320-'1. Data'!$K$1604)/('1. Data'!$K$1603-'1. Data'!$K$1604)</f>
        <v>0.2411764705882353</v>
      </c>
      <c r="L323" s="62">
        <f>('1. Data'!L320-'1. Data'!$L$1604)/('1. Data'!$L$1603-'1. Data'!$L$1604)</f>
        <v>0.47692307692307689</v>
      </c>
      <c r="M323" s="62">
        <f>('1. Data'!M320-'1. Data'!$M$1604)/('1. Data'!$M$1603-'1. Data'!$M$1604)</f>
        <v>0.8</v>
      </c>
    </row>
    <row r="324" spans="1:13" ht="13.2" x14ac:dyDescent="0.25">
      <c r="A324" s="60">
        <v>320</v>
      </c>
      <c r="B324" s="62">
        <f>('1. Data'!B321-'1. Data'!$B$1604)/('1. Data'!$B$1603-'1. Data'!$B$1604)</f>
        <v>0.44247787610619466</v>
      </c>
      <c r="C324" s="62">
        <f>('1. Data'!C321-'1. Data'!$C$1604)/('1. Data'!$C$1603-'1. Data'!$C$1604)</f>
        <v>0.44666666666666671</v>
      </c>
      <c r="D324" s="62">
        <f>('1. Data'!D321-'1. Data'!$D$1604)/('1. Data'!$D$1603-'1. Data'!$D$1604)</f>
        <v>0.12</v>
      </c>
      <c r="E324" s="62">
        <f>('1. Data'!E321-'1. Data'!$E$1604)/('1. Data'!$E$1603-'1. Data'!$E$1604)</f>
        <v>0.13698630136986301</v>
      </c>
      <c r="F324" s="62">
        <f>('1. Data'!F321-'1. Data'!$F$1604)/('1. Data'!$F$1603-'1. Data'!$F$1604)</f>
        <v>0.13666666666666652</v>
      </c>
      <c r="G324" s="62">
        <f>('1. Data'!G321-'1. Data'!$G$1604)/('1. Data'!$G$1603-'1. Data'!$G$1604)</f>
        <v>0.40845070422535212</v>
      </c>
      <c r="H324" s="62">
        <f>('1. Data'!H321-'1. Data'!$H$1604)/('1. Data'!$H$1603-'1. Data'!$H$1604)</f>
        <v>0.24028268551236748</v>
      </c>
      <c r="I324" s="62">
        <v>1</v>
      </c>
      <c r="J324" s="62">
        <f>('1. Data'!J321-'1. Data'!$J$1604)/('1. Data'!$J$1603-'1. Data'!$J$1604)</f>
        <v>0.46153846153846134</v>
      </c>
      <c r="K324" s="62">
        <f>('1. Data'!K321-'1. Data'!$K$1604)/('1. Data'!$K$1603-'1. Data'!$K$1604)</f>
        <v>0.2</v>
      </c>
      <c r="L324" s="62">
        <f>('1. Data'!L321-'1. Data'!$L$1604)/('1. Data'!$L$1603-'1. Data'!$L$1604)</f>
        <v>0.30769230769230771</v>
      </c>
      <c r="M324" s="62">
        <f>('1. Data'!M321-'1. Data'!$M$1604)/('1. Data'!$M$1603-'1. Data'!$M$1604)</f>
        <v>0.6</v>
      </c>
    </row>
    <row r="325" spans="1:13" ht="13.2" x14ac:dyDescent="0.25">
      <c r="A325" s="60">
        <v>321</v>
      </c>
      <c r="B325" s="62">
        <f>('1. Data'!B322-'1. Data'!$B$1604)/('1. Data'!$B$1603-'1. Data'!$B$1604)</f>
        <v>0.46017699115044253</v>
      </c>
      <c r="C325" s="62">
        <f>('1. Data'!C322-'1. Data'!$C$1604)/('1. Data'!$C$1603-'1. Data'!$C$1604)</f>
        <v>0.37333333333333335</v>
      </c>
      <c r="D325" s="62">
        <f>('1. Data'!D322-'1. Data'!$D$1604)/('1. Data'!$D$1603-'1. Data'!$D$1604)</f>
        <v>0.39</v>
      </c>
      <c r="E325" s="62">
        <f>('1. Data'!E322-'1. Data'!$E$1604)/('1. Data'!$E$1603-'1. Data'!$E$1604)</f>
        <v>0.15753424657534248</v>
      </c>
      <c r="F325" s="62">
        <f>('1. Data'!F322-'1. Data'!$F$1604)/('1. Data'!$F$1603-'1. Data'!$F$1604)</f>
        <v>0.13833333333333334</v>
      </c>
      <c r="G325" s="62">
        <f>('1. Data'!G322-'1. Data'!$G$1604)/('1. Data'!$G$1603-'1. Data'!$G$1604)</f>
        <v>0.28169014084507044</v>
      </c>
      <c r="H325" s="62">
        <f>('1. Data'!H322-'1. Data'!$H$1604)/('1. Data'!$H$1603-'1. Data'!$H$1604)</f>
        <v>0.1872791519434629</v>
      </c>
      <c r="I325" s="62">
        <v>1</v>
      </c>
      <c r="J325" s="62">
        <f>('1. Data'!J322-'1. Data'!$J$1604)/('1. Data'!$J$1603-'1. Data'!$J$1604)</f>
        <v>0.51538461538461544</v>
      </c>
      <c r="K325" s="62">
        <f>('1. Data'!K322-'1. Data'!$K$1604)/('1. Data'!$K$1603-'1. Data'!$K$1604)</f>
        <v>0.2411764705882353</v>
      </c>
      <c r="L325" s="62">
        <f>('1. Data'!L322-'1. Data'!$L$1604)/('1. Data'!$L$1603-'1. Data'!$L$1604)</f>
        <v>0.47692307692307689</v>
      </c>
      <c r="M325" s="62">
        <f>('1. Data'!M322-'1. Data'!$M$1604)/('1. Data'!$M$1603-'1. Data'!$M$1604)</f>
        <v>0.8</v>
      </c>
    </row>
    <row r="326" spans="1:13" ht="13.2" x14ac:dyDescent="0.25">
      <c r="A326" s="60">
        <v>322</v>
      </c>
      <c r="B326" s="62">
        <f>('1. Data'!B323-'1. Data'!$B$1604)/('1. Data'!$B$1603-'1. Data'!$B$1604)</f>
        <v>0.4159292035398231</v>
      </c>
      <c r="C326" s="62">
        <f>('1. Data'!C323-'1. Data'!$C$1604)/('1. Data'!$C$1603-'1. Data'!$C$1604)</f>
        <v>0.34</v>
      </c>
      <c r="D326" s="62">
        <f>('1. Data'!D323-'1. Data'!$D$1604)/('1. Data'!$D$1603-'1. Data'!$D$1604)</f>
        <v>0.26</v>
      </c>
      <c r="E326" s="62">
        <f>('1. Data'!E323-'1. Data'!$E$1604)/('1. Data'!$E$1603-'1. Data'!$E$1604)</f>
        <v>0.17123287671232876</v>
      </c>
      <c r="F326" s="62">
        <f>('1. Data'!F323-'1. Data'!$F$1604)/('1. Data'!$F$1603-'1. Data'!$F$1604)</f>
        <v>0.15</v>
      </c>
      <c r="G326" s="62">
        <f>('1. Data'!G323-'1. Data'!$G$1604)/('1. Data'!$G$1603-'1. Data'!$G$1604)</f>
        <v>0.3380281690140845</v>
      </c>
      <c r="H326" s="62">
        <f>('1. Data'!H323-'1. Data'!$H$1604)/('1. Data'!$H$1603-'1. Data'!$H$1604)</f>
        <v>0.28621908127208479</v>
      </c>
      <c r="I326" s="62">
        <v>1</v>
      </c>
      <c r="J326" s="62">
        <f>('1. Data'!J323-'1. Data'!$J$1604)/('1. Data'!$J$1603-'1. Data'!$J$1604)</f>
        <v>0.41538461538461546</v>
      </c>
      <c r="K326" s="62">
        <f>('1. Data'!K323-'1. Data'!$K$1604)/('1. Data'!$K$1603-'1. Data'!$K$1604)</f>
        <v>0.18823529411764706</v>
      </c>
      <c r="L326" s="62">
        <f>('1. Data'!L323-'1. Data'!$L$1604)/('1. Data'!$L$1603-'1. Data'!$L$1604)</f>
        <v>0.19999999999999984</v>
      </c>
      <c r="M326" s="62">
        <f>('1. Data'!M323-'1. Data'!$M$1604)/('1. Data'!$M$1603-'1. Data'!$M$1604)</f>
        <v>0.4</v>
      </c>
    </row>
    <row r="327" spans="1:13" ht="13.2" x14ac:dyDescent="0.25">
      <c r="A327" s="60">
        <v>323</v>
      </c>
      <c r="B327" s="62">
        <f>('1. Data'!B324-'1. Data'!$B$1604)/('1. Data'!$B$1603-'1. Data'!$B$1604)</f>
        <v>0.2831858407079646</v>
      </c>
      <c r="C327" s="62">
        <f>('1. Data'!C324-'1. Data'!$C$1604)/('1. Data'!$C$1603-'1. Data'!$C$1604)</f>
        <v>0.34666666666666668</v>
      </c>
      <c r="D327" s="62">
        <f>('1. Data'!D324-'1. Data'!$D$1604)/('1. Data'!$D$1603-'1. Data'!$D$1604)</f>
        <v>0.05</v>
      </c>
      <c r="E327" s="62">
        <f>('1. Data'!E324-'1. Data'!$E$1604)/('1. Data'!$E$1603-'1. Data'!$E$1604)</f>
        <v>9.5890410958904104E-2</v>
      </c>
      <c r="F327" s="62">
        <f>('1. Data'!F324-'1. Data'!$F$1604)/('1. Data'!$F$1603-'1. Data'!$F$1604)</f>
        <v>0.13166666666666668</v>
      </c>
      <c r="G327" s="62">
        <f>('1. Data'!G324-'1. Data'!$G$1604)/('1. Data'!$G$1603-'1. Data'!$G$1604)</f>
        <v>7.0422535211267609E-2</v>
      </c>
      <c r="H327" s="62">
        <f>('1. Data'!H324-'1. Data'!$H$1604)/('1. Data'!$H$1603-'1. Data'!$H$1604)</f>
        <v>4.2402826855123678E-2</v>
      </c>
      <c r="I327" s="62">
        <v>1</v>
      </c>
      <c r="J327" s="62">
        <f>('1. Data'!J324-'1. Data'!$J$1604)/('1. Data'!$J$1603-'1. Data'!$J$1604)</f>
        <v>0.45384615384615379</v>
      </c>
      <c r="K327" s="62">
        <f>('1. Data'!K324-'1. Data'!$K$1604)/('1. Data'!$K$1603-'1. Data'!$K$1604)</f>
        <v>0.19411764705882353</v>
      </c>
      <c r="L327" s="62">
        <f>('1. Data'!L324-'1. Data'!$L$1604)/('1. Data'!$L$1603-'1. Data'!$L$1604)</f>
        <v>0.13846153846153852</v>
      </c>
      <c r="M327" s="62">
        <f>('1. Data'!M324-'1. Data'!$M$1604)/('1. Data'!$M$1603-'1. Data'!$M$1604)</f>
        <v>0.4</v>
      </c>
    </row>
    <row r="328" spans="1:13" ht="13.2" x14ac:dyDescent="0.25">
      <c r="A328" s="60">
        <v>324</v>
      </c>
      <c r="B328" s="62">
        <f>('1. Data'!B325-'1. Data'!$B$1604)/('1. Data'!$B$1603-'1. Data'!$B$1604)</f>
        <v>0.50442477876106206</v>
      </c>
      <c r="C328" s="62">
        <f>('1. Data'!C325-'1. Data'!$C$1604)/('1. Data'!$C$1603-'1. Data'!$C$1604)</f>
        <v>0.32666666666666666</v>
      </c>
      <c r="D328" s="62">
        <f>('1. Data'!D325-'1. Data'!$D$1604)/('1. Data'!$D$1603-'1. Data'!$D$1604)</f>
        <v>0.42</v>
      </c>
      <c r="E328" s="62">
        <f>('1. Data'!E325-'1. Data'!$E$1604)/('1. Data'!$E$1603-'1. Data'!$E$1604)</f>
        <v>0.13013698630136986</v>
      </c>
      <c r="F328" s="62">
        <f>('1. Data'!F325-'1. Data'!$F$1604)/('1. Data'!$F$1603-'1. Data'!$F$1604)</f>
        <v>0.15</v>
      </c>
      <c r="G328" s="62">
        <f>('1. Data'!G325-'1. Data'!$G$1604)/('1. Data'!$G$1603-'1. Data'!$G$1604)</f>
        <v>0.47887323943661969</v>
      </c>
      <c r="H328" s="62">
        <f>('1. Data'!H325-'1. Data'!$H$1604)/('1. Data'!$H$1603-'1. Data'!$H$1604)</f>
        <v>0.23674911660777384</v>
      </c>
      <c r="I328" s="62">
        <v>1</v>
      </c>
      <c r="J328" s="62">
        <f>('1. Data'!J325-'1. Data'!$J$1604)/('1. Data'!$J$1603-'1. Data'!$J$1604)</f>
        <v>0.4461538461538459</v>
      </c>
      <c r="K328" s="62">
        <f>('1. Data'!K325-'1. Data'!$K$1604)/('1. Data'!$K$1603-'1. Data'!$K$1604)</f>
        <v>0.23529411764705882</v>
      </c>
      <c r="L328" s="62">
        <f>('1. Data'!L325-'1. Data'!$L$1604)/('1. Data'!$L$1603-'1. Data'!$L$1604)</f>
        <v>0.16923076923076918</v>
      </c>
      <c r="M328" s="62">
        <f>('1. Data'!M325-'1. Data'!$M$1604)/('1. Data'!$M$1603-'1. Data'!$M$1604)</f>
        <v>0.6</v>
      </c>
    </row>
    <row r="329" spans="1:13" ht="13.2" x14ac:dyDescent="0.25">
      <c r="A329" s="60">
        <v>325</v>
      </c>
      <c r="B329" s="62">
        <f>('1. Data'!B326-'1. Data'!$B$1604)/('1. Data'!$B$1603-'1. Data'!$B$1604)</f>
        <v>0.47787610619469029</v>
      </c>
      <c r="C329" s="62">
        <f>('1. Data'!C326-'1. Data'!$C$1604)/('1. Data'!$C$1603-'1. Data'!$C$1604)</f>
        <v>0.26</v>
      </c>
      <c r="D329" s="62">
        <f>('1. Data'!D326-'1. Data'!$D$1604)/('1. Data'!$D$1603-'1. Data'!$D$1604)</f>
        <v>0.2</v>
      </c>
      <c r="E329" s="62">
        <f>('1. Data'!E326-'1. Data'!$E$1604)/('1. Data'!$E$1603-'1. Data'!$E$1604)</f>
        <v>0.69178082191780821</v>
      </c>
      <c r="F329" s="62">
        <f>('1. Data'!F326-'1. Data'!$F$1604)/('1. Data'!$F$1603-'1. Data'!$F$1604)</f>
        <v>0.11833333333333333</v>
      </c>
      <c r="G329" s="62">
        <f>('1. Data'!G326-'1. Data'!$G$1604)/('1. Data'!$G$1603-'1. Data'!$G$1604)</f>
        <v>0.16901408450704225</v>
      </c>
      <c r="H329" s="62">
        <f>('1. Data'!H326-'1. Data'!$H$1604)/('1. Data'!$H$1603-'1. Data'!$H$1604)</f>
        <v>0.15547703180212014</v>
      </c>
      <c r="I329" s="62">
        <v>1</v>
      </c>
      <c r="J329" s="62">
        <f>('1. Data'!J326-'1. Data'!$J$1604)/('1. Data'!$J$1603-'1. Data'!$J$1604)</f>
        <v>0.35384615384615387</v>
      </c>
      <c r="K329" s="62">
        <f>('1. Data'!K326-'1. Data'!$K$1604)/('1. Data'!$K$1603-'1. Data'!$K$1604)</f>
        <v>0.22941176470588234</v>
      </c>
      <c r="L329" s="62">
        <f>('1. Data'!L326-'1. Data'!$L$1604)/('1. Data'!$L$1603-'1. Data'!$L$1604)</f>
        <v>0.12307692307692292</v>
      </c>
      <c r="M329" s="62">
        <f>('1. Data'!M326-'1. Data'!$M$1604)/('1. Data'!$M$1603-'1. Data'!$M$1604)</f>
        <v>0.6</v>
      </c>
    </row>
    <row r="330" spans="1:13" ht="13.2" x14ac:dyDescent="0.25">
      <c r="A330" s="60">
        <v>326</v>
      </c>
      <c r="B330" s="62">
        <f>('1. Data'!B327-'1. Data'!$B$1604)/('1. Data'!$B$1603-'1. Data'!$B$1604)</f>
        <v>0.47787610619469029</v>
      </c>
      <c r="C330" s="62">
        <f>('1. Data'!C327-'1. Data'!$C$1604)/('1. Data'!$C$1603-'1. Data'!$C$1604)</f>
        <v>0.26</v>
      </c>
      <c r="D330" s="62">
        <f>('1. Data'!D327-'1. Data'!$D$1604)/('1. Data'!$D$1603-'1. Data'!$D$1604)</f>
        <v>0.2</v>
      </c>
      <c r="E330" s="62">
        <f>('1. Data'!E327-'1. Data'!$E$1604)/('1. Data'!$E$1603-'1. Data'!$E$1604)</f>
        <v>0.69178082191780821</v>
      </c>
      <c r="F330" s="62">
        <f>('1. Data'!F327-'1. Data'!$F$1604)/('1. Data'!$F$1603-'1. Data'!$F$1604)</f>
        <v>0.11833333333333333</v>
      </c>
      <c r="G330" s="62">
        <f>('1. Data'!G327-'1. Data'!$G$1604)/('1. Data'!$G$1603-'1. Data'!$G$1604)</f>
        <v>0.16901408450704225</v>
      </c>
      <c r="H330" s="62">
        <f>('1. Data'!H327-'1. Data'!$H$1604)/('1. Data'!$H$1603-'1. Data'!$H$1604)</f>
        <v>0.15547703180212014</v>
      </c>
      <c r="I330" s="62">
        <v>1</v>
      </c>
      <c r="J330" s="62">
        <f>('1. Data'!J327-'1. Data'!$J$1604)/('1. Data'!$J$1603-'1. Data'!$J$1604)</f>
        <v>0.35384615384615387</v>
      </c>
      <c r="K330" s="62">
        <f>('1. Data'!K327-'1. Data'!$K$1604)/('1. Data'!$K$1603-'1. Data'!$K$1604)</f>
        <v>0.22941176470588234</v>
      </c>
      <c r="L330" s="62">
        <f>('1. Data'!L327-'1. Data'!$L$1604)/('1. Data'!$L$1603-'1. Data'!$L$1604)</f>
        <v>0.12307692307692292</v>
      </c>
      <c r="M330" s="62">
        <f>('1. Data'!M327-'1. Data'!$M$1604)/('1. Data'!$M$1603-'1. Data'!$M$1604)</f>
        <v>0.6</v>
      </c>
    </row>
    <row r="331" spans="1:13" ht="13.2" x14ac:dyDescent="0.25">
      <c r="A331" s="60">
        <v>327</v>
      </c>
      <c r="B331" s="62">
        <f>('1. Data'!B328-'1. Data'!$B$1604)/('1. Data'!$B$1603-'1. Data'!$B$1604)</f>
        <v>0.61946902654867253</v>
      </c>
      <c r="C331" s="62">
        <f>('1. Data'!C328-'1. Data'!$C$1604)/('1. Data'!$C$1603-'1. Data'!$C$1604)</f>
        <v>0.28666666666666668</v>
      </c>
      <c r="D331" s="62">
        <f>('1. Data'!D328-'1. Data'!$D$1604)/('1. Data'!$D$1603-'1. Data'!$D$1604)</f>
        <v>0.66</v>
      </c>
      <c r="E331" s="62">
        <f>('1. Data'!E328-'1. Data'!$E$1604)/('1. Data'!$E$1603-'1. Data'!$E$1604)</f>
        <v>0.18835616438356165</v>
      </c>
      <c r="F331" s="62">
        <f>('1. Data'!F328-'1. Data'!$F$1604)/('1. Data'!$F$1603-'1. Data'!$F$1604)</f>
        <v>0.20166666666666666</v>
      </c>
      <c r="G331" s="62">
        <f>('1. Data'!G328-'1. Data'!$G$1604)/('1. Data'!$G$1603-'1. Data'!$G$1604)</f>
        <v>7.0422535211267609E-2</v>
      </c>
      <c r="H331" s="62">
        <f>('1. Data'!H328-'1. Data'!$H$1604)/('1. Data'!$H$1603-'1. Data'!$H$1604)</f>
        <v>2.8268551236749116E-2</v>
      </c>
      <c r="I331" s="62">
        <v>1</v>
      </c>
      <c r="J331" s="62">
        <f>('1. Data'!J328-'1. Data'!$J$1604)/('1. Data'!$J$1603-'1. Data'!$J$1604)</f>
        <v>0.269230769230769</v>
      </c>
      <c r="K331" s="62">
        <f>('1. Data'!K328-'1. Data'!$K$1604)/('1. Data'!$K$1603-'1. Data'!$K$1604)</f>
        <v>0.25882352941176473</v>
      </c>
      <c r="L331" s="62">
        <f>('1. Data'!L328-'1. Data'!$L$1604)/('1. Data'!$L$1603-'1. Data'!$L$1604)</f>
        <v>0.47692307692307689</v>
      </c>
      <c r="M331" s="62">
        <f>('1. Data'!M328-'1. Data'!$M$1604)/('1. Data'!$M$1603-'1. Data'!$M$1604)</f>
        <v>0.8</v>
      </c>
    </row>
    <row r="332" spans="1:13" ht="13.2" x14ac:dyDescent="0.25">
      <c r="A332" s="60">
        <v>328</v>
      </c>
      <c r="B332" s="62">
        <f>('1. Data'!B329-'1. Data'!$B$1604)/('1. Data'!$B$1603-'1. Data'!$B$1604)</f>
        <v>0.50442477876106206</v>
      </c>
      <c r="C332" s="62">
        <f>('1. Data'!C329-'1. Data'!$C$1604)/('1. Data'!$C$1603-'1. Data'!$C$1604)</f>
        <v>0.22666666666666666</v>
      </c>
      <c r="D332" s="62">
        <f>('1. Data'!D329-'1. Data'!$D$1604)/('1. Data'!$D$1603-'1. Data'!$D$1604)</f>
        <v>0.5</v>
      </c>
      <c r="E332" s="62">
        <f>('1. Data'!E329-'1. Data'!$E$1604)/('1. Data'!$E$1603-'1. Data'!$E$1604)</f>
        <v>0.24657534246575344</v>
      </c>
      <c r="F332" s="62">
        <f>('1. Data'!F329-'1. Data'!$F$1604)/('1. Data'!$F$1603-'1. Data'!$F$1604)</f>
        <v>0.17833333333333334</v>
      </c>
      <c r="G332" s="62">
        <f>('1. Data'!G329-'1. Data'!$G$1604)/('1. Data'!$G$1603-'1. Data'!$G$1604)</f>
        <v>5.6338028169014086E-2</v>
      </c>
      <c r="H332" s="62">
        <f>('1. Data'!H329-'1. Data'!$H$1604)/('1. Data'!$H$1603-'1. Data'!$H$1604)</f>
        <v>2.4734982332155476E-2</v>
      </c>
      <c r="I332" s="62">
        <v>1</v>
      </c>
      <c r="J332" s="62">
        <f>('1. Data'!J329-'1. Data'!$J$1604)/('1. Data'!$J$1603-'1. Data'!$J$1604)</f>
        <v>0.4461538461538459</v>
      </c>
      <c r="K332" s="62">
        <f>('1. Data'!K329-'1. Data'!$K$1604)/('1. Data'!$K$1603-'1. Data'!$K$1604)</f>
        <v>0.31176470588235294</v>
      </c>
      <c r="L332" s="62">
        <f>('1. Data'!L329-'1. Data'!$L$1604)/('1. Data'!$L$1603-'1. Data'!$L$1604)</f>
        <v>0.47692307692307689</v>
      </c>
      <c r="M332" s="62">
        <f>('1. Data'!M329-'1. Data'!$M$1604)/('1. Data'!$M$1603-'1. Data'!$M$1604)</f>
        <v>0.4</v>
      </c>
    </row>
    <row r="333" spans="1:13" ht="13.2" x14ac:dyDescent="0.25">
      <c r="A333" s="60">
        <v>329</v>
      </c>
      <c r="B333" s="62">
        <f>('1. Data'!B330-'1. Data'!$B$1604)/('1. Data'!$B$1603-'1. Data'!$B$1604)</f>
        <v>0.77876106194690264</v>
      </c>
      <c r="C333" s="62">
        <f>('1. Data'!C330-'1. Data'!$C$1604)/('1. Data'!$C$1603-'1. Data'!$C$1604)</f>
        <v>0.11333333333333334</v>
      </c>
      <c r="D333" s="62">
        <f>('1. Data'!D330-'1. Data'!$D$1604)/('1. Data'!$D$1603-'1. Data'!$D$1604)</f>
        <v>0.62</v>
      </c>
      <c r="E333" s="62">
        <f>('1. Data'!E330-'1. Data'!$E$1604)/('1. Data'!$E$1603-'1. Data'!$E$1604)</f>
        <v>0.11643835616438358</v>
      </c>
      <c r="F333" s="62">
        <f>('1. Data'!F330-'1. Data'!$F$1604)/('1. Data'!$F$1603-'1. Data'!$F$1604)</f>
        <v>0.13666666666666652</v>
      </c>
      <c r="G333" s="62">
        <f>('1. Data'!G330-'1. Data'!$G$1604)/('1. Data'!$G$1603-'1. Data'!$G$1604)</f>
        <v>7.0422535211267609E-2</v>
      </c>
      <c r="H333" s="62">
        <f>('1. Data'!H330-'1. Data'!$H$1604)/('1. Data'!$H$1603-'1. Data'!$H$1604)</f>
        <v>5.3003533568904596E-2</v>
      </c>
      <c r="I333" s="62">
        <v>1</v>
      </c>
      <c r="J333" s="62">
        <f>('1. Data'!J330-'1. Data'!$J$1604)/('1. Data'!$J$1603-'1. Data'!$J$1604)</f>
        <v>0.35384615384615387</v>
      </c>
      <c r="K333" s="62">
        <f>('1. Data'!K330-'1. Data'!$K$1604)/('1. Data'!$K$1603-'1. Data'!$K$1604)</f>
        <v>0.21764705882352944</v>
      </c>
      <c r="L333" s="62">
        <f>('1. Data'!L330-'1. Data'!$L$1604)/('1. Data'!$L$1603-'1. Data'!$L$1604)</f>
        <v>0.19999999999999984</v>
      </c>
      <c r="M333" s="62">
        <f>('1. Data'!M330-'1. Data'!$M$1604)/('1. Data'!$M$1603-'1. Data'!$M$1604)</f>
        <v>0.6</v>
      </c>
    </row>
    <row r="334" spans="1:13" ht="13.2" x14ac:dyDescent="0.25">
      <c r="A334" s="60">
        <v>330</v>
      </c>
      <c r="B334" s="62">
        <f>('1. Data'!B331-'1. Data'!$B$1604)/('1. Data'!$B$1603-'1. Data'!$B$1604)</f>
        <v>0.53982300884955747</v>
      </c>
      <c r="C334" s="62">
        <f>('1. Data'!C331-'1. Data'!$C$1604)/('1. Data'!$C$1603-'1. Data'!$C$1604)</f>
        <v>0.24</v>
      </c>
      <c r="D334" s="62">
        <f>('1. Data'!D331-'1. Data'!$D$1604)/('1. Data'!$D$1603-'1. Data'!$D$1604)</f>
        <v>0.39</v>
      </c>
      <c r="E334" s="62">
        <f>('1. Data'!E331-'1. Data'!$E$1604)/('1. Data'!$E$1603-'1. Data'!$E$1604)</f>
        <v>7.5342465753424667E-2</v>
      </c>
      <c r="F334" s="62">
        <f>('1. Data'!F331-'1. Data'!$F$1604)/('1. Data'!$F$1603-'1. Data'!$F$1604)</f>
        <v>0.10166666666666667</v>
      </c>
      <c r="G334" s="62">
        <f>('1. Data'!G331-'1. Data'!$G$1604)/('1. Data'!$G$1603-'1. Data'!$G$1604)</f>
        <v>8.4507042253521125E-2</v>
      </c>
      <c r="H334" s="62">
        <f>('1. Data'!H331-'1. Data'!$H$1604)/('1. Data'!$H$1603-'1. Data'!$H$1604)</f>
        <v>3.1802120141342753E-2</v>
      </c>
      <c r="I334" s="62">
        <v>1</v>
      </c>
      <c r="J334" s="62">
        <f>('1. Data'!J331-'1. Data'!$J$1604)/('1. Data'!$J$1603-'1. Data'!$J$1604)</f>
        <v>0.36923076923076925</v>
      </c>
      <c r="K334" s="62">
        <f>('1. Data'!K331-'1. Data'!$K$1604)/('1. Data'!$K$1603-'1. Data'!$K$1604)</f>
        <v>0.18823529411764706</v>
      </c>
      <c r="L334" s="62">
        <f>('1. Data'!L331-'1. Data'!$L$1604)/('1. Data'!$L$1603-'1. Data'!$L$1604)</f>
        <v>0.16923076923076918</v>
      </c>
      <c r="M334" s="62">
        <f>('1. Data'!M331-'1. Data'!$M$1604)/('1. Data'!$M$1603-'1. Data'!$M$1604)</f>
        <v>0.4</v>
      </c>
    </row>
    <row r="335" spans="1:13" ht="13.2" x14ac:dyDescent="0.25">
      <c r="A335" s="60">
        <v>331</v>
      </c>
      <c r="B335" s="62">
        <f>('1. Data'!B332-'1. Data'!$B$1604)/('1. Data'!$B$1603-'1. Data'!$B$1604)</f>
        <v>0.49557522123893799</v>
      </c>
      <c r="C335" s="62">
        <f>('1. Data'!C332-'1. Data'!$C$1604)/('1. Data'!$C$1603-'1. Data'!$C$1604)</f>
        <v>0.17333333333333334</v>
      </c>
      <c r="D335" s="62">
        <f>('1. Data'!D332-'1. Data'!$D$1604)/('1. Data'!$D$1603-'1. Data'!$D$1604)</f>
        <v>0.64</v>
      </c>
      <c r="E335" s="62">
        <f>('1. Data'!E332-'1. Data'!$E$1604)/('1. Data'!$E$1603-'1. Data'!$E$1604)</f>
        <v>0.13698630136986301</v>
      </c>
      <c r="F335" s="62">
        <f>('1. Data'!F332-'1. Data'!$F$1604)/('1. Data'!$F$1603-'1. Data'!$F$1604)</f>
        <v>0.20333333333333334</v>
      </c>
      <c r="G335" s="62">
        <f>('1. Data'!G332-'1. Data'!$G$1604)/('1. Data'!$G$1603-'1. Data'!$G$1604)</f>
        <v>0.12676056338028169</v>
      </c>
      <c r="H335" s="62">
        <f>('1. Data'!H332-'1. Data'!$H$1604)/('1. Data'!$H$1603-'1. Data'!$H$1604)</f>
        <v>0.12367491166077739</v>
      </c>
      <c r="I335" s="62">
        <v>1</v>
      </c>
      <c r="J335" s="62">
        <f>('1. Data'!J332-'1. Data'!$J$1604)/('1. Data'!$J$1603-'1. Data'!$J$1604)</f>
        <v>0.40769230769230758</v>
      </c>
      <c r="K335" s="62">
        <f>('1. Data'!K332-'1. Data'!$K$1604)/('1. Data'!$K$1603-'1. Data'!$K$1604)</f>
        <v>0.21176470588235297</v>
      </c>
      <c r="L335" s="62">
        <f>('1. Data'!L332-'1. Data'!$L$1604)/('1. Data'!$L$1603-'1. Data'!$L$1604)</f>
        <v>0.63076923076923075</v>
      </c>
      <c r="M335" s="62">
        <f>('1. Data'!M332-'1. Data'!$M$1604)/('1. Data'!$M$1603-'1. Data'!$M$1604)</f>
        <v>0.6</v>
      </c>
    </row>
    <row r="336" spans="1:13" ht="13.2" x14ac:dyDescent="0.25">
      <c r="A336" s="60">
        <v>332</v>
      </c>
      <c r="B336" s="62">
        <f>('1. Data'!B333-'1. Data'!$B$1604)/('1. Data'!$B$1603-'1. Data'!$B$1604)</f>
        <v>0.49557522123893799</v>
      </c>
      <c r="C336" s="62">
        <f>('1. Data'!C333-'1. Data'!$C$1604)/('1. Data'!$C$1603-'1. Data'!$C$1604)</f>
        <v>0.17333333333333334</v>
      </c>
      <c r="D336" s="62">
        <f>('1. Data'!D333-'1. Data'!$D$1604)/('1. Data'!$D$1603-'1. Data'!$D$1604)</f>
        <v>0.64</v>
      </c>
      <c r="E336" s="62">
        <f>('1. Data'!E333-'1. Data'!$E$1604)/('1. Data'!$E$1603-'1. Data'!$E$1604)</f>
        <v>0.13698630136986301</v>
      </c>
      <c r="F336" s="62">
        <f>('1. Data'!F333-'1. Data'!$F$1604)/('1. Data'!$F$1603-'1. Data'!$F$1604)</f>
        <v>0.20333333333333334</v>
      </c>
      <c r="G336" s="62">
        <f>('1. Data'!G333-'1. Data'!$G$1604)/('1. Data'!$G$1603-'1. Data'!$G$1604)</f>
        <v>0.12676056338028169</v>
      </c>
      <c r="H336" s="62">
        <f>('1. Data'!H333-'1. Data'!$H$1604)/('1. Data'!$H$1603-'1. Data'!$H$1604)</f>
        <v>0.12367491166077739</v>
      </c>
      <c r="I336" s="62">
        <v>1</v>
      </c>
      <c r="J336" s="62">
        <f>('1. Data'!J333-'1. Data'!$J$1604)/('1. Data'!$J$1603-'1. Data'!$J$1604)</f>
        <v>0.40769230769230758</v>
      </c>
      <c r="K336" s="62">
        <f>('1. Data'!K333-'1. Data'!$K$1604)/('1. Data'!$K$1603-'1. Data'!$K$1604)</f>
        <v>0.21176470588235297</v>
      </c>
      <c r="L336" s="62">
        <f>('1. Data'!L333-'1. Data'!$L$1604)/('1. Data'!$L$1603-'1. Data'!$L$1604)</f>
        <v>0.63076923076923075</v>
      </c>
      <c r="M336" s="62">
        <f>('1. Data'!M333-'1. Data'!$M$1604)/('1. Data'!$M$1603-'1. Data'!$M$1604)</f>
        <v>0.6</v>
      </c>
    </row>
    <row r="337" spans="1:13" ht="13.2" x14ac:dyDescent="0.25">
      <c r="A337" s="60">
        <v>333</v>
      </c>
      <c r="B337" s="62">
        <f>('1. Data'!B334-'1. Data'!$B$1604)/('1. Data'!$B$1603-'1. Data'!$B$1604)</f>
        <v>0.30088495575221241</v>
      </c>
      <c r="C337" s="62">
        <f>('1. Data'!C334-'1. Data'!$C$1604)/('1. Data'!$C$1603-'1. Data'!$C$1604)</f>
        <v>0.32</v>
      </c>
      <c r="D337" s="62">
        <f>('1. Data'!D334-'1. Data'!$D$1604)/('1. Data'!$D$1603-'1. Data'!$D$1604)</f>
        <v>0.28000000000000003</v>
      </c>
      <c r="E337" s="62">
        <f>('1. Data'!E334-'1. Data'!$E$1604)/('1. Data'!$E$1603-'1. Data'!$E$1604)</f>
        <v>0.15753424657534248</v>
      </c>
      <c r="F337" s="62">
        <f>('1. Data'!F334-'1. Data'!$F$1604)/('1. Data'!$F$1603-'1. Data'!$F$1604)</f>
        <v>0.11000000000000001</v>
      </c>
      <c r="G337" s="62">
        <f>('1. Data'!G334-'1. Data'!$G$1604)/('1. Data'!$G$1603-'1. Data'!$G$1604)</f>
        <v>0.28169014084507044</v>
      </c>
      <c r="H337" s="62">
        <f>('1. Data'!H334-'1. Data'!$H$1604)/('1. Data'!$H$1603-'1. Data'!$H$1604)</f>
        <v>0.38162544169611307</v>
      </c>
      <c r="I337" s="62">
        <v>1</v>
      </c>
      <c r="J337" s="62">
        <f>('1. Data'!J334-'1. Data'!$J$1604)/('1. Data'!$J$1603-'1. Data'!$J$1604)</f>
        <v>0.40000000000000008</v>
      </c>
      <c r="K337" s="62">
        <f>('1. Data'!K334-'1. Data'!$K$1604)/('1. Data'!$K$1603-'1. Data'!$K$1604)</f>
        <v>0.14117647058823532</v>
      </c>
      <c r="L337" s="62">
        <f>('1. Data'!L334-'1. Data'!$L$1604)/('1. Data'!$L$1603-'1. Data'!$L$1604)</f>
        <v>0.15384615384615385</v>
      </c>
      <c r="M337" s="62">
        <f>('1. Data'!M334-'1. Data'!$M$1604)/('1. Data'!$M$1603-'1. Data'!$M$1604)</f>
        <v>0.6</v>
      </c>
    </row>
    <row r="338" spans="1:13" ht="13.2" x14ac:dyDescent="0.25">
      <c r="A338" s="60">
        <v>334</v>
      </c>
      <c r="B338" s="62">
        <f>('1. Data'!B335-'1. Data'!$B$1604)/('1. Data'!$B$1603-'1. Data'!$B$1604)</f>
        <v>0.33628318584070799</v>
      </c>
      <c r="C338" s="62">
        <f>('1. Data'!C335-'1. Data'!$C$1604)/('1. Data'!$C$1603-'1. Data'!$C$1604)</f>
        <v>0.3066666666666667</v>
      </c>
      <c r="D338" s="62">
        <f>('1. Data'!D335-'1. Data'!$D$1604)/('1. Data'!$D$1603-'1. Data'!$D$1604)</f>
        <v>0.08</v>
      </c>
      <c r="E338" s="62">
        <f>('1. Data'!E335-'1. Data'!$E$1604)/('1. Data'!$E$1603-'1. Data'!$E$1604)</f>
        <v>8.2191780821917818E-2</v>
      </c>
      <c r="F338" s="62">
        <f>('1. Data'!F335-'1. Data'!$F$1604)/('1. Data'!$F$1603-'1. Data'!$F$1604)</f>
        <v>0.17499999999999999</v>
      </c>
      <c r="G338" s="62">
        <f>('1. Data'!G335-'1. Data'!$G$1604)/('1. Data'!$G$1603-'1. Data'!$G$1604)</f>
        <v>0.21126760563380281</v>
      </c>
      <c r="H338" s="62">
        <f>('1. Data'!H335-'1. Data'!$H$1604)/('1. Data'!$H$1603-'1. Data'!$H$1604)</f>
        <v>0.13427561837455831</v>
      </c>
      <c r="I338" s="62">
        <v>1</v>
      </c>
      <c r="J338" s="62">
        <f>('1. Data'!J335-'1. Data'!$J$1604)/('1. Data'!$J$1603-'1. Data'!$J$1604)</f>
        <v>0.33076923076923059</v>
      </c>
      <c r="K338" s="62">
        <f>('1. Data'!K335-'1. Data'!$K$1604)/('1. Data'!$K$1603-'1. Data'!$K$1604)</f>
        <v>0.12941176470588237</v>
      </c>
      <c r="L338" s="62">
        <f>('1. Data'!L335-'1. Data'!$L$1604)/('1. Data'!$L$1603-'1. Data'!$L$1604)</f>
        <v>0.39999999999999997</v>
      </c>
      <c r="M338" s="62">
        <f>('1. Data'!M335-'1. Data'!$M$1604)/('1. Data'!$M$1603-'1. Data'!$M$1604)</f>
        <v>0.4</v>
      </c>
    </row>
    <row r="339" spans="1:13" ht="13.2" x14ac:dyDescent="0.25">
      <c r="A339" s="60">
        <v>335</v>
      </c>
      <c r="B339" s="62">
        <f>('1. Data'!B336-'1. Data'!$B$1604)/('1. Data'!$B$1603-'1. Data'!$B$1604)</f>
        <v>0.29203539823008856</v>
      </c>
      <c r="C339" s="62">
        <f>('1. Data'!C336-'1. Data'!$C$1604)/('1. Data'!$C$1603-'1. Data'!$C$1604)</f>
        <v>0.3666666666666667</v>
      </c>
      <c r="D339" s="62">
        <f>('1. Data'!D336-'1. Data'!$D$1604)/('1. Data'!$D$1603-'1. Data'!$D$1604)</f>
        <v>0.01</v>
      </c>
      <c r="E339" s="62">
        <f>('1. Data'!E336-'1. Data'!$E$1604)/('1. Data'!$E$1603-'1. Data'!$E$1604)</f>
        <v>0.10958904109589042</v>
      </c>
      <c r="F339" s="62">
        <f>('1. Data'!F336-'1. Data'!$F$1604)/('1. Data'!$F$1603-'1. Data'!$F$1604)</f>
        <v>0.13</v>
      </c>
      <c r="G339" s="62">
        <f>('1. Data'!G336-'1. Data'!$G$1604)/('1. Data'!$G$1603-'1. Data'!$G$1604)</f>
        <v>0.22535211267605634</v>
      </c>
      <c r="H339" s="62">
        <f>('1. Data'!H336-'1. Data'!$H$1604)/('1. Data'!$H$1603-'1. Data'!$H$1604)</f>
        <v>0.11307420494699646</v>
      </c>
      <c r="I339" s="62">
        <v>1</v>
      </c>
      <c r="J339" s="62">
        <f>('1. Data'!J336-'1. Data'!$J$1604)/('1. Data'!$J$1603-'1. Data'!$J$1604)</f>
        <v>0.49230769230769211</v>
      </c>
      <c r="K339" s="62">
        <f>('1. Data'!K336-'1. Data'!$K$1604)/('1. Data'!$K$1603-'1. Data'!$K$1604)</f>
        <v>0.25882352941176473</v>
      </c>
      <c r="L339" s="62">
        <f>('1. Data'!L336-'1. Data'!$L$1604)/('1. Data'!$L$1603-'1. Data'!$L$1604)</f>
        <v>0.50769230769230755</v>
      </c>
      <c r="M339" s="62">
        <f>('1. Data'!M336-'1. Data'!$M$1604)/('1. Data'!$M$1603-'1. Data'!$M$1604)</f>
        <v>0.8</v>
      </c>
    </row>
    <row r="340" spans="1:13" ht="13.2" x14ac:dyDescent="0.25">
      <c r="A340" s="60">
        <v>336</v>
      </c>
      <c r="B340" s="62">
        <f>('1. Data'!B337-'1. Data'!$B$1604)/('1. Data'!$B$1603-'1. Data'!$B$1604)</f>
        <v>0.64601769911504425</v>
      </c>
      <c r="C340" s="62">
        <f>('1. Data'!C337-'1. Data'!$C$1604)/('1. Data'!$C$1603-'1. Data'!$C$1604)</f>
        <v>0.39666666666666667</v>
      </c>
      <c r="D340" s="62">
        <f>('1. Data'!D337-'1. Data'!$D$1604)/('1. Data'!$D$1603-'1. Data'!$D$1604)</f>
        <v>0.53</v>
      </c>
      <c r="E340" s="62">
        <f>('1. Data'!E337-'1. Data'!$E$1604)/('1. Data'!$E$1603-'1. Data'!$E$1604)</f>
        <v>0.17123287671232876</v>
      </c>
      <c r="F340" s="62">
        <f>('1. Data'!F337-'1. Data'!$F$1604)/('1. Data'!$F$1603-'1. Data'!$F$1604)</f>
        <v>0.21333333333333335</v>
      </c>
      <c r="G340" s="62">
        <f>('1. Data'!G337-'1. Data'!$G$1604)/('1. Data'!$G$1603-'1. Data'!$G$1604)</f>
        <v>8.4507042253521125E-2</v>
      </c>
      <c r="H340" s="62">
        <f>('1. Data'!H337-'1. Data'!$H$1604)/('1. Data'!$H$1603-'1. Data'!$H$1604)</f>
        <v>5.3003533568904596E-2</v>
      </c>
      <c r="I340" s="62">
        <v>1</v>
      </c>
      <c r="J340" s="62">
        <f>('1. Data'!J337-'1. Data'!$J$1604)/('1. Data'!$J$1603-'1. Data'!$J$1604)</f>
        <v>0.36153846153846142</v>
      </c>
      <c r="K340" s="62">
        <f>('1. Data'!K337-'1. Data'!$K$1604)/('1. Data'!$K$1603-'1. Data'!$K$1604)</f>
        <v>0.31764705882352945</v>
      </c>
      <c r="L340" s="62">
        <f>('1. Data'!L337-'1. Data'!$L$1604)/('1. Data'!$L$1603-'1. Data'!$L$1604)</f>
        <v>0.58461538461538443</v>
      </c>
      <c r="M340" s="62">
        <f>('1. Data'!M337-'1. Data'!$M$1604)/('1. Data'!$M$1603-'1. Data'!$M$1604)</f>
        <v>0.8</v>
      </c>
    </row>
    <row r="341" spans="1:13" ht="13.2" x14ac:dyDescent="0.25">
      <c r="A341" s="60">
        <v>337</v>
      </c>
      <c r="B341" s="62">
        <f>('1. Data'!B338-'1. Data'!$B$1604)/('1. Data'!$B$1603-'1. Data'!$B$1604)</f>
        <v>0.38053097345132747</v>
      </c>
      <c r="C341" s="62">
        <f>('1. Data'!C338-'1. Data'!$C$1604)/('1. Data'!$C$1603-'1. Data'!$C$1604)</f>
        <v>0.21999999999999997</v>
      </c>
      <c r="D341" s="62">
        <f>('1. Data'!D338-'1. Data'!$D$1604)/('1. Data'!$D$1603-'1. Data'!$D$1604)</f>
        <v>0.45</v>
      </c>
      <c r="E341" s="62">
        <f>('1. Data'!E338-'1. Data'!$E$1604)/('1. Data'!$E$1603-'1. Data'!$E$1604)</f>
        <v>6.8493150684931503E-2</v>
      </c>
      <c r="F341" s="62">
        <f>('1. Data'!F338-'1. Data'!$F$1604)/('1. Data'!$F$1603-'1. Data'!$F$1604)</f>
        <v>8.666666666666667E-2</v>
      </c>
      <c r="G341" s="62">
        <f>('1. Data'!G338-'1. Data'!$G$1604)/('1. Data'!$G$1603-'1. Data'!$G$1604)</f>
        <v>7.0422535211267609E-2</v>
      </c>
      <c r="H341" s="62">
        <f>('1. Data'!H338-'1. Data'!$H$1604)/('1. Data'!$H$1603-'1. Data'!$H$1604)</f>
        <v>3.5335689045936397E-2</v>
      </c>
      <c r="I341" s="62">
        <v>1</v>
      </c>
      <c r="J341" s="62">
        <f>('1. Data'!J338-'1. Data'!$J$1604)/('1. Data'!$J$1603-'1. Data'!$J$1604)</f>
        <v>0.5</v>
      </c>
      <c r="K341" s="62">
        <f>('1. Data'!K338-'1. Data'!$K$1604)/('1. Data'!$K$1603-'1. Data'!$K$1604)</f>
        <v>0.23529411764705882</v>
      </c>
      <c r="L341" s="62">
        <f>('1. Data'!L338-'1. Data'!$L$1604)/('1. Data'!$L$1603-'1. Data'!$L$1604)</f>
        <v>0.63076923076923075</v>
      </c>
      <c r="M341" s="62">
        <f>('1. Data'!M338-'1. Data'!$M$1604)/('1. Data'!$M$1603-'1. Data'!$M$1604)</f>
        <v>0.6</v>
      </c>
    </row>
    <row r="342" spans="1:13" ht="13.2" x14ac:dyDescent="0.25">
      <c r="A342" s="60">
        <v>338</v>
      </c>
      <c r="B342" s="62">
        <f>('1. Data'!B339-'1. Data'!$B$1604)/('1. Data'!$B$1603-'1. Data'!$B$1604)</f>
        <v>0.2831858407079646</v>
      </c>
      <c r="C342" s="62">
        <f>('1. Data'!C339-'1. Data'!$C$1604)/('1. Data'!$C$1603-'1. Data'!$C$1604)</f>
        <v>0.21999999999999997</v>
      </c>
      <c r="D342" s="62">
        <f>('1. Data'!D339-'1. Data'!$D$1604)/('1. Data'!$D$1603-'1. Data'!$D$1604)</f>
        <v>0.32</v>
      </c>
      <c r="E342" s="62">
        <f>('1. Data'!E339-'1. Data'!$E$1604)/('1. Data'!$E$1603-'1. Data'!$E$1604)</f>
        <v>0.13013698630136986</v>
      </c>
      <c r="F342" s="62">
        <f>('1. Data'!F339-'1. Data'!$F$1604)/('1. Data'!$F$1603-'1. Data'!$F$1604)</f>
        <v>0.13333333333333333</v>
      </c>
      <c r="G342" s="62">
        <f>('1. Data'!G339-'1. Data'!$G$1604)/('1. Data'!$G$1603-'1. Data'!$G$1604)</f>
        <v>0.39436619718309857</v>
      </c>
      <c r="H342" s="62">
        <f>('1. Data'!H339-'1. Data'!$H$1604)/('1. Data'!$H$1603-'1. Data'!$H$1604)</f>
        <v>0.18374558303886926</v>
      </c>
      <c r="I342" s="62">
        <v>1</v>
      </c>
      <c r="J342" s="62">
        <f>('1. Data'!J339-'1. Data'!$J$1604)/('1. Data'!$J$1603-'1. Data'!$J$1604)</f>
        <v>0.46923076923076917</v>
      </c>
      <c r="K342" s="62">
        <f>('1. Data'!K339-'1. Data'!$K$1604)/('1. Data'!$K$1603-'1. Data'!$K$1604)</f>
        <v>0.2</v>
      </c>
      <c r="L342" s="62">
        <f>('1. Data'!L339-'1. Data'!$L$1604)/('1. Data'!$L$1603-'1. Data'!$L$1604)</f>
        <v>0.29230769230769238</v>
      </c>
      <c r="M342" s="62">
        <f>('1. Data'!M339-'1. Data'!$M$1604)/('1. Data'!$M$1603-'1. Data'!$M$1604)</f>
        <v>0.4</v>
      </c>
    </row>
    <row r="343" spans="1:13" ht="13.2" x14ac:dyDescent="0.25">
      <c r="A343" s="60">
        <v>339</v>
      </c>
      <c r="B343" s="62">
        <f>('1. Data'!B340-'1. Data'!$B$1604)/('1. Data'!$B$1603-'1. Data'!$B$1604)</f>
        <v>0.69026548672566379</v>
      </c>
      <c r="C343" s="62">
        <f>('1. Data'!C340-'1. Data'!$C$1604)/('1. Data'!$C$1603-'1. Data'!$C$1604)</f>
        <v>0.26</v>
      </c>
      <c r="D343" s="62">
        <f>('1. Data'!D340-'1. Data'!$D$1604)/('1. Data'!$D$1603-'1. Data'!$D$1604)</f>
        <v>0.57999999999999996</v>
      </c>
      <c r="E343" s="62">
        <f>('1. Data'!E340-'1. Data'!$E$1604)/('1. Data'!$E$1603-'1. Data'!$E$1604)</f>
        <v>0.14383561643835618</v>
      </c>
      <c r="F343" s="62">
        <f>('1. Data'!F340-'1. Data'!$F$1604)/('1. Data'!$F$1603-'1. Data'!$F$1604)</f>
        <v>0.17166666666666666</v>
      </c>
      <c r="G343" s="62">
        <f>('1. Data'!G340-'1. Data'!$G$1604)/('1. Data'!$G$1603-'1. Data'!$G$1604)</f>
        <v>0.38028169014084506</v>
      </c>
      <c r="H343" s="62">
        <f>('1. Data'!H340-'1. Data'!$H$1604)/('1. Data'!$H$1603-'1. Data'!$H$1604)</f>
        <v>0.32862190812720848</v>
      </c>
      <c r="I343" s="62">
        <v>1</v>
      </c>
      <c r="J343" s="62">
        <f>('1. Data'!J340-'1. Data'!$J$1604)/('1. Data'!$J$1603-'1. Data'!$J$1604)</f>
        <v>0.35384615384615387</v>
      </c>
      <c r="K343" s="62">
        <f>('1. Data'!K340-'1. Data'!$K$1604)/('1. Data'!$K$1603-'1. Data'!$K$1604)</f>
        <v>0.41176470588235292</v>
      </c>
      <c r="L343" s="62">
        <f>('1. Data'!L340-'1. Data'!$L$1604)/('1. Data'!$L$1603-'1. Data'!$L$1604)</f>
        <v>0.47692307692307689</v>
      </c>
      <c r="M343" s="62">
        <f>('1. Data'!M340-'1. Data'!$M$1604)/('1. Data'!$M$1603-'1. Data'!$M$1604)</f>
        <v>0.6</v>
      </c>
    </row>
    <row r="344" spans="1:13" ht="13.2" x14ac:dyDescent="0.25">
      <c r="A344" s="60">
        <v>340</v>
      </c>
      <c r="B344" s="62">
        <f>('1. Data'!B341-'1. Data'!$B$1604)/('1. Data'!$B$1603-'1. Data'!$B$1604)</f>
        <v>0.69911504424778759</v>
      </c>
      <c r="C344" s="62">
        <f>('1. Data'!C341-'1. Data'!$C$1604)/('1. Data'!$C$1603-'1. Data'!$C$1604)</f>
        <v>0.12000000000000001</v>
      </c>
      <c r="D344" s="62">
        <f>('1. Data'!D341-'1. Data'!$D$1604)/('1. Data'!$D$1603-'1. Data'!$D$1604)</f>
        <v>0.54</v>
      </c>
      <c r="E344" s="62">
        <f>('1. Data'!E341-'1. Data'!$E$1604)/('1. Data'!$E$1603-'1. Data'!$E$1604)</f>
        <v>9.5890410958904104E-2</v>
      </c>
      <c r="F344" s="62">
        <f>('1. Data'!F341-'1. Data'!$F$1604)/('1. Data'!$F$1603-'1. Data'!$F$1604)</f>
        <v>0.13666666666666652</v>
      </c>
      <c r="G344" s="62">
        <f>('1. Data'!G341-'1. Data'!$G$1604)/('1. Data'!$G$1603-'1. Data'!$G$1604)</f>
        <v>0.15492957746478872</v>
      </c>
      <c r="H344" s="62">
        <f>('1. Data'!H341-'1. Data'!$H$1604)/('1. Data'!$H$1603-'1. Data'!$H$1604)</f>
        <v>8.1272084805653705E-2</v>
      </c>
      <c r="I344" s="62">
        <v>1</v>
      </c>
      <c r="J344" s="62">
        <f>('1. Data'!J341-'1. Data'!$J$1604)/('1. Data'!$J$1603-'1. Data'!$J$1604)</f>
        <v>0.31538461538461521</v>
      </c>
      <c r="K344" s="62">
        <f>('1. Data'!K341-'1. Data'!$K$1604)/('1. Data'!$K$1603-'1. Data'!$K$1604)</f>
        <v>0.62352941176470589</v>
      </c>
      <c r="L344" s="62">
        <f>('1. Data'!L341-'1. Data'!$L$1604)/('1. Data'!$L$1603-'1. Data'!$L$1604)</f>
        <v>0.21538461538461545</v>
      </c>
      <c r="M344" s="62">
        <f>('1. Data'!M341-'1. Data'!$M$1604)/('1. Data'!$M$1603-'1. Data'!$M$1604)</f>
        <v>0.8</v>
      </c>
    </row>
    <row r="345" spans="1:13" ht="13.2" x14ac:dyDescent="0.25">
      <c r="A345" s="60">
        <v>341</v>
      </c>
      <c r="B345" s="62">
        <f>('1. Data'!B342-'1. Data'!$B$1604)/('1. Data'!$B$1603-'1. Data'!$B$1604)</f>
        <v>0.67256637168141586</v>
      </c>
      <c r="C345" s="62">
        <f>('1. Data'!C342-'1. Data'!$C$1604)/('1. Data'!$C$1603-'1. Data'!$C$1604)</f>
        <v>0.16</v>
      </c>
      <c r="D345" s="62">
        <f>('1. Data'!D342-'1. Data'!$D$1604)/('1. Data'!$D$1603-'1. Data'!$D$1604)</f>
        <v>0.5</v>
      </c>
      <c r="E345" s="62">
        <f>('1. Data'!E342-'1. Data'!$E$1604)/('1. Data'!$E$1603-'1. Data'!$E$1604)</f>
        <v>0.10273972602739727</v>
      </c>
      <c r="F345" s="62">
        <f>('1. Data'!F342-'1. Data'!$F$1604)/('1. Data'!$F$1603-'1. Data'!$F$1604)</f>
        <v>0.11000000000000001</v>
      </c>
      <c r="G345" s="62">
        <f>('1. Data'!G342-'1. Data'!$G$1604)/('1. Data'!$G$1603-'1. Data'!$G$1604)</f>
        <v>0.12676056338028169</v>
      </c>
      <c r="H345" s="62">
        <f>('1. Data'!H342-'1. Data'!$H$1604)/('1. Data'!$H$1603-'1. Data'!$H$1604)</f>
        <v>5.3003533568904596E-2</v>
      </c>
      <c r="I345" s="62">
        <v>1</v>
      </c>
      <c r="J345" s="62">
        <f>('1. Data'!J342-'1. Data'!$J$1604)/('1. Data'!$J$1603-'1. Data'!$J$1604)</f>
        <v>0.32307692307692304</v>
      </c>
      <c r="K345" s="62">
        <f>('1. Data'!K342-'1. Data'!$K$1604)/('1. Data'!$K$1603-'1. Data'!$K$1604)</f>
        <v>0.51764705882352935</v>
      </c>
      <c r="L345" s="62">
        <f>('1. Data'!L342-'1. Data'!$L$1604)/('1. Data'!$L$1603-'1. Data'!$L$1604)</f>
        <v>0.12307692307692292</v>
      </c>
      <c r="M345" s="62">
        <f>('1. Data'!M342-'1. Data'!$M$1604)/('1. Data'!$M$1603-'1. Data'!$M$1604)</f>
        <v>0.6</v>
      </c>
    </row>
    <row r="346" spans="1:13" ht="13.2" x14ac:dyDescent="0.25">
      <c r="A346" s="60">
        <v>342</v>
      </c>
      <c r="B346" s="62">
        <f>('1. Data'!B343-'1. Data'!$B$1604)/('1. Data'!$B$1603-'1. Data'!$B$1604)</f>
        <v>0.53097345132743357</v>
      </c>
      <c r="C346" s="62">
        <f>('1. Data'!C343-'1. Data'!$C$1604)/('1. Data'!$C$1603-'1. Data'!$C$1604)</f>
        <v>0.21333333333333329</v>
      </c>
      <c r="D346" s="62">
        <f>('1. Data'!D343-'1. Data'!$D$1604)/('1. Data'!$D$1603-'1. Data'!$D$1604)</f>
        <v>0.48</v>
      </c>
      <c r="E346" s="62">
        <f>('1. Data'!E343-'1. Data'!$E$1604)/('1. Data'!$E$1603-'1. Data'!$E$1604)</f>
        <v>0.12328767123287673</v>
      </c>
      <c r="F346" s="62">
        <f>('1. Data'!F343-'1. Data'!$F$1604)/('1. Data'!$F$1603-'1. Data'!$F$1604)</f>
        <v>0.10833333333333334</v>
      </c>
      <c r="G346" s="62">
        <f>('1. Data'!G343-'1. Data'!$G$1604)/('1. Data'!$G$1603-'1. Data'!$G$1604)</f>
        <v>5.6338028169014086E-2</v>
      </c>
      <c r="H346" s="62">
        <f>('1. Data'!H343-'1. Data'!$H$1604)/('1. Data'!$H$1603-'1. Data'!$H$1604)</f>
        <v>4.2402826855123678E-2</v>
      </c>
      <c r="I346" s="62">
        <v>1</v>
      </c>
      <c r="J346" s="62">
        <f>('1. Data'!J343-'1. Data'!$J$1604)/('1. Data'!$J$1603-'1. Data'!$J$1604)</f>
        <v>0.39230769230769219</v>
      </c>
      <c r="K346" s="62">
        <f>('1. Data'!K343-'1. Data'!$K$1604)/('1. Data'!$K$1603-'1. Data'!$K$1604)</f>
        <v>0.33529411764705885</v>
      </c>
      <c r="L346" s="62">
        <f>('1. Data'!L343-'1. Data'!$L$1604)/('1. Data'!$L$1603-'1. Data'!$L$1604)</f>
        <v>0.44615384615384623</v>
      </c>
      <c r="M346" s="62">
        <f>('1. Data'!M343-'1. Data'!$M$1604)/('1. Data'!$M$1603-'1. Data'!$M$1604)</f>
        <v>0.6</v>
      </c>
    </row>
    <row r="347" spans="1:13" ht="13.2" x14ac:dyDescent="0.25">
      <c r="A347" s="60">
        <v>343</v>
      </c>
      <c r="B347" s="62">
        <f>('1. Data'!B344-'1. Data'!$B$1604)/('1. Data'!$B$1603-'1. Data'!$B$1604)</f>
        <v>0.55752212389380529</v>
      </c>
      <c r="C347" s="62">
        <f>('1. Data'!C344-'1. Data'!$C$1604)/('1. Data'!$C$1603-'1. Data'!$C$1604)</f>
        <v>0.19333333333333336</v>
      </c>
      <c r="D347" s="62">
        <f>('1. Data'!D344-'1. Data'!$D$1604)/('1. Data'!$D$1603-'1. Data'!$D$1604)</f>
        <v>0.47</v>
      </c>
      <c r="E347" s="62">
        <f>('1. Data'!E344-'1. Data'!$E$1604)/('1. Data'!$E$1603-'1. Data'!$E$1604)</f>
        <v>6.164383561643836E-2</v>
      </c>
      <c r="F347" s="62">
        <f>('1. Data'!F344-'1. Data'!$F$1604)/('1. Data'!$F$1603-'1. Data'!$F$1604)</f>
        <v>0.19666666666666666</v>
      </c>
      <c r="G347" s="62">
        <f>('1. Data'!G344-'1. Data'!$G$1604)/('1. Data'!$G$1603-'1. Data'!$G$1604)</f>
        <v>7.0422535211267609E-2</v>
      </c>
      <c r="H347" s="62">
        <f>('1. Data'!H344-'1. Data'!$H$1604)/('1. Data'!$H$1603-'1. Data'!$H$1604)</f>
        <v>2.8268551236749116E-2</v>
      </c>
      <c r="I347" s="62">
        <v>1</v>
      </c>
      <c r="J347" s="62">
        <f>('1. Data'!J344-'1. Data'!$J$1604)/('1. Data'!$J$1603-'1. Data'!$J$1604)</f>
        <v>0.46153846153846134</v>
      </c>
      <c r="K347" s="62">
        <f>('1. Data'!K344-'1. Data'!$K$1604)/('1. Data'!$K$1603-'1. Data'!$K$1604)</f>
        <v>0.26470588235294118</v>
      </c>
      <c r="L347" s="62">
        <f>('1. Data'!L344-'1. Data'!$L$1604)/('1. Data'!$L$1603-'1. Data'!$L$1604)</f>
        <v>0.21538461538461545</v>
      </c>
      <c r="M347" s="62">
        <f>('1. Data'!M344-'1. Data'!$M$1604)/('1. Data'!$M$1603-'1. Data'!$M$1604)</f>
        <v>0.6</v>
      </c>
    </row>
    <row r="348" spans="1:13" ht="13.2" x14ac:dyDescent="0.25">
      <c r="A348" s="60">
        <v>344</v>
      </c>
      <c r="B348" s="62">
        <f>('1. Data'!B345-'1. Data'!$B$1604)/('1. Data'!$B$1603-'1. Data'!$B$1604)</f>
        <v>0.55752212389380529</v>
      </c>
      <c r="C348" s="62">
        <f>('1. Data'!C345-'1. Data'!$C$1604)/('1. Data'!$C$1603-'1. Data'!$C$1604)</f>
        <v>0.19333333333333336</v>
      </c>
      <c r="D348" s="62">
        <f>('1. Data'!D345-'1. Data'!$D$1604)/('1. Data'!$D$1603-'1. Data'!$D$1604)</f>
        <v>0.47</v>
      </c>
      <c r="E348" s="62">
        <f>('1. Data'!E345-'1. Data'!$E$1604)/('1. Data'!$E$1603-'1. Data'!$E$1604)</f>
        <v>6.164383561643836E-2</v>
      </c>
      <c r="F348" s="62">
        <f>('1. Data'!F345-'1. Data'!$F$1604)/('1. Data'!$F$1603-'1. Data'!$F$1604)</f>
        <v>0.19666666666666666</v>
      </c>
      <c r="G348" s="62">
        <f>('1. Data'!G345-'1. Data'!$G$1604)/('1. Data'!$G$1603-'1. Data'!$G$1604)</f>
        <v>7.0422535211267609E-2</v>
      </c>
      <c r="H348" s="62">
        <f>('1. Data'!H345-'1. Data'!$H$1604)/('1. Data'!$H$1603-'1. Data'!$H$1604)</f>
        <v>2.8268551236749116E-2</v>
      </c>
      <c r="I348" s="62">
        <v>1</v>
      </c>
      <c r="J348" s="62">
        <f>('1. Data'!J345-'1. Data'!$J$1604)/('1. Data'!$J$1603-'1. Data'!$J$1604)</f>
        <v>0.46153846153846134</v>
      </c>
      <c r="K348" s="62">
        <f>('1. Data'!K345-'1. Data'!$K$1604)/('1. Data'!$K$1603-'1. Data'!$K$1604)</f>
        <v>0.26470588235294118</v>
      </c>
      <c r="L348" s="62">
        <f>('1. Data'!L345-'1. Data'!$L$1604)/('1. Data'!$L$1603-'1. Data'!$L$1604)</f>
        <v>0.21538461538461545</v>
      </c>
      <c r="M348" s="62">
        <f>('1. Data'!M345-'1. Data'!$M$1604)/('1. Data'!$M$1603-'1. Data'!$M$1604)</f>
        <v>0.6</v>
      </c>
    </row>
    <row r="349" spans="1:13" ht="13.2" x14ac:dyDescent="0.25">
      <c r="A349" s="60">
        <v>345</v>
      </c>
      <c r="B349" s="62">
        <f>('1. Data'!B346-'1. Data'!$B$1604)/('1. Data'!$B$1603-'1. Data'!$B$1604)</f>
        <v>0.64601769911504425</v>
      </c>
      <c r="C349" s="62">
        <f>('1. Data'!C346-'1. Data'!$C$1604)/('1. Data'!$C$1603-'1. Data'!$C$1604)</f>
        <v>0.3133333333333333</v>
      </c>
      <c r="D349" s="62">
        <f>('1. Data'!D346-'1. Data'!$D$1604)/('1. Data'!$D$1603-'1. Data'!$D$1604)</f>
        <v>0.5</v>
      </c>
      <c r="E349" s="62">
        <f>('1. Data'!E346-'1. Data'!$E$1604)/('1. Data'!$E$1603-'1. Data'!$E$1604)</f>
        <v>0.11643835616438358</v>
      </c>
      <c r="F349" s="62">
        <f>('1. Data'!F346-'1. Data'!$F$1604)/('1. Data'!$F$1603-'1. Data'!$F$1604)</f>
        <v>0.13666666666666652</v>
      </c>
      <c r="G349" s="62">
        <f>('1. Data'!G346-'1. Data'!$G$1604)/('1. Data'!$G$1603-'1. Data'!$G$1604)</f>
        <v>7.0422535211267609E-2</v>
      </c>
      <c r="H349" s="62">
        <f>('1. Data'!H346-'1. Data'!$H$1604)/('1. Data'!$H$1603-'1. Data'!$H$1604)</f>
        <v>9.187279151943463E-2</v>
      </c>
      <c r="I349" s="62">
        <v>1</v>
      </c>
      <c r="J349" s="62">
        <f>('1. Data'!J346-'1. Data'!$J$1604)/('1. Data'!$J$1603-'1. Data'!$J$1604)</f>
        <v>0.32307692307692304</v>
      </c>
      <c r="K349" s="62">
        <f>('1. Data'!K346-'1. Data'!$K$1604)/('1. Data'!$K$1603-'1. Data'!$K$1604)</f>
        <v>0.28235294117647064</v>
      </c>
      <c r="L349" s="62">
        <f>('1. Data'!L346-'1. Data'!$L$1604)/('1. Data'!$L$1603-'1. Data'!$L$1604)</f>
        <v>0.3538461538461537</v>
      </c>
      <c r="M349" s="62">
        <f>('1. Data'!M346-'1. Data'!$M$1604)/('1. Data'!$M$1603-'1. Data'!$M$1604)</f>
        <v>0.6</v>
      </c>
    </row>
    <row r="350" spans="1:13" ht="13.2" x14ac:dyDescent="0.25">
      <c r="A350" s="60">
        <v>346</v>
      </c>
      <c r="B350" s="62">
        <f>('1. Data'!B347-'1. Data'!$B$1604)/('1. Data'!$B$1603-'1. Data'!$B$1604)</f>
        <v>0.21238938053097348</v>
      </c>
      <c r="C350" s="62">
        <f>('1. Data'!C347-'1. Data'!$C$1604)/('1. Data'!$C$1603-'1. Data'!$C$1604)</f>
        <v>0.39000000000000007</v>
      </c>
      <c r="D350" s="62">
        <f>('1. Data'!D347-'1. Data'!$D$1604)/('1. Data'!$D$1603-'1. Data'!$D$1604)</f>
        <v>0</v>
      </c>
      <c r="E350" s="62">
        <f>('1. Data'!E347-'1. Data'!$E$1604)/('1. Data'!$E$1603-'1. Data'!$E$1604)</f>
        <v>6.8493150684931503E-2</v>
      </c>
      <c r="F350" s="62">
        <f>('1. Data'!F347-'1. Data'!$F$1604)/('1. Data'!$F$1603-'1. Data'!$F$1604)</f>
        <v>0.11166666666666668</v>
      </c>
      <c r="G350" s="62">
        <f>('1. Data'!G347-'1. Data'!$G$1604)/('1. Data'!$G$1603-'1. Data'!$G$1604)</f>
        <v>0.54929577464788737</v>
      </c>
      <c r="H350" s="62">
        <f>('1. Data'!H347-'1. Data'!$H$1604)/('1. Data'!$H$1603-'1. Data'!$H$1604)</f>
        <v>0.20141342756183744</v>
      </c>
      <c r="I350" s="62">
        <v>1</v>
      </c>
      <c r="J350" s="62">
        <f>('1. Data'!J347-'1. Data'!$J$1604)/('1. Data'!$J$1603-'1. Data'!$J$1604)</f>
        <v>0.69230769230769229</v>
      </c>
      <c r="K350" s="62">
        <f>('1. Data'!K347-'1. Data'!$K$1604)/('1. Data'!$K$1603-'1. Data'!$K$1604)</f>
        <v>0.3</v>
      </c>
      <c r="L350" s="62">
        <f>('1. Data'!L347-'1. Data'!$L$1604)/('1. Data'!$L$1603-'1. Data'!$L$1604)</f>
        <v>0.23076923076923078</v>
      </c>
      <c r="M350" s="62">
        <f>('1. Data'!M347-'1. Data'!$M$1604)/('1. Data'!$M$1603-'1. Data'!$M$1604)</f>
        <v>0.4</v>
      </c>
    </row>
    <row r="351" spans="1:13" ht="13.2" x14ac:dyDescent="0.25">
      <c r="A351" s="60">
        <v>347</v>
      </c>
      <c r="B351" s="62">
        <f>('1. Data'!B348-'1. Data'!$B$1604)/('1. Data'!$B$1603-'1. Data'!$B$1604)</f>
        <v>0.17699115044247787</v>
      </c>
      <c r="C351" s="62">
        <f>('1. Data'!C348-'1. Data'!$C$1604)/('1. Data'!$C$1603-'1. Data'!$C$1604)</f>
        <v>0.47666666666666663</v>
      </c>
      <c r="D351" s="62">
        <f>('1. Data'!D348-'1. Data'!$D$1604)/('1. Data'!$D$1603-'1. Data'!$D$1604)</f>
        <v>0.02</v>
      </c>
      <c r="E351" s="62">
        <f>('1. Data'!E348-'1. Data'!$E$1604)/('1. Data'!$E$1603-'1. Data'!$E$1604)</f>
        <v>0.12328767123287673</v>
      </c>
      <c r="F351" s="62">
        <f>('1. Data'!F348-'1. Data'!$F$1604)/('1. Data'!$F$1603-'1. Data'!$F$1604)</f>
        <v>0.12</v>
      </c>
      <c r="G351" s="62">
        <f>('1. Data'!G348-'1. Data'!$G$1604)/('1. Data'!$G$1603-'1. Data'!$G$1604)</f>
        <v>0.22535211267605634</v>
      </c>
      <c r="H351" s="62">
        <f>('1. Data'!H348-'1. Data'!$H$1604)/('1. Data'!$H$1603-'1. Data'!$H$1604)</f>
        <v>9.8939929328621903E-2</v>
      </c>
      <c r="I351" s="62">
        <v>1</v>
      </c>
      <c r="J351" s="62">
        <f>('1. Data'!J348-'1. Data'!$J$1604)/('1. Data'!$J$1603-'1. Data'!$J$1604)</f>
        <v>0.67692307692307696</v>
      </c>
      <c r="K351" s="62">
        <f>('1. Data'!K348-'1. Data'!$K$1604)/('1. Data'!$K$1603-'1. Data'!$K$1604)</f>
        <v>0.34705882352941181</v>
      </c>
      <c r="L351" s="62">
        <f>('1. Data'!L348-'1. Data'!$L$1604)/('1. Data'!$L$1603-'1. Data'!$L$1604)</f>
        <v>0.60000000000000009</v>
      </c>
      <c r="M351" s="62">
        <f>('1. Data'!M348-'1. Data'!$M$1604)/('1. Data'!$M$1603-'1. Data'!$M$1604)</f>
        <v>0.8</v>
      </c>
    </row>
    <row r="352" spans="1:13" ht="13.2" x14ac:dyDescent="0.25">
      <c r="A352" s="60">
        <v>348</v>
      </c>
      <c r="B352" s="62">
        <f>('1. Data'!B349-'1. Data'!$B$1604)/('1. Data'!$B$1603-'1. Data'!$B$1604)</f>
        <v>0.81415929203539827</v>
      </c>
      <c r="C352" s="62">
        <f>('1. Data'!C349-'1. Data'!$C$1604)/('1. Data'!$C$1603-'1. Data'!$C$1604)</f>
        <v>0.26</v>
      </c>
      <c r="D352" s="62">
        <f>('1. Data'!D349-'1. Data'!$D$1604)/('1. Data'!$D$1603-'1. Data'!$D$1604)</f>
        <v>0.67</v>
      </c>
      <c r="E352" s="62">
        <f>('1. Data'!E349-'1. Data'!$E$1604)/('1. Data'!$E$1603-'1. Data'!$E$1604)</f>
        <v>0.14383561643835618</v>
      </c>
      <c r="F352" s="62">
        <f>('1. Data'!F349-'1. Data'!$F$1604)/('1. Data'!$F$1603-'1. Data'!$F$1604)</f>
        <v>0.155</v>
      </c>
      <c r="G352" s="62">
        <f>('1. Data'!G349-'1. Data'!$G$1604)/('1. Data'!$G$1603-'1. Data'!$G$1604)</f>
        <v>7.0422535211267609E-2</v>
      </c>
      <c r="H352" s="62">
        <f>('1. Data'!H349-'1. Data'!$H$1604)/('1. Data'!$H$1603-'1. Data'!$H$1604)</f>
        <v>3.1802120141342753E-2</v>
      </c>
      <c r="I352" s="62">
        <v>1</v>
      </c>
      <c r="J352" s="62">
        <f>('1. Data'!J349-'1. Data'!$J$1604)/('1. Data'!$J$1603-'1. Data'!$J$1604)</f>
        <v>0.24615384615384606</v>
      </c>
      <c r="K352" s="62">
        <f>('1. Data'!K349-'1. Data'!$K$1604)/('1. Data'!$K$1603-'1. Data'!$K$1604)</f>
        <v>0.37058823529411772</v>
      </c>
      <c r="L352" s="62">
        <f>('1. Data'!L349-'1. Data'!$L$1604)/('1. Data'!$L$1603-'1. Data'!$L$1604)</f>
        <v>0.55384615384615377</v>
      </c>
      <c r="M352" s="62">
        <f>('1. Data'!M349-'1. Data'!$M$1604)/('1. Data'!$M$1603-'1. Data'!$M$1604)</f>
        <v>0.6</v>
      </c>
    </row>
    <row r="353" spans="1:13" ht="13.2" x14ac:dyDescent="0.25">
      <c r="A353" s="60">
        <v>349</v>
      </c>
      <c r="B353" s="62">
        <f>('1. Data'!B350-'1. Data'!$B$1604)/('1. Data'!$B$1603-'1. Data'!$B$1604)</f>
        <v>0.44247787610619466</v>
      </c>
      <c r="C353" s="62">
        <f>('1. Data'!C350-'1. Data'!$C$1604)/('1. Data'!$C$1603-'1. Data'!$C$1604)</f>
        <v>0.3066666666666667</v>
      </c>
      <c r="D353" s="62">
        <f>('1. Data'!D350-'1. Data'!$D$1604)/('1. Data'!$D$1603-'1. Data'!$D$1604)</f>
        <v>0.31</v>
      </c>
      <c r="E353" s="62">
        <f>('1. Data'!E350-'1. Data'!$E$1604)/('1. Data'!$E$1603-'1. Data'!$E$1604)</f>
        <v>0.13013698630136986</v>
      </c>
      <c r="F353" s="62">
        <f>('1. Data'!F350-'1. Data'!$F$1604)/('1. Data'!$F$1603-'1. Data'!$F$1604)</f>
        <v>0.14833333333333334</v>
      </c>
      <c r="G353" s="62">
        <f>('1. Data'!G350-'1. Data'!$G$1604)/('1. Data'!$G$1603-'1. Data'!$G$1604)</f>
        <v>0.19718309859154928</v>
      </c>
      <c r="H353" s="62">
        <f>('1. Data'!H350-'1. Data'!$H$1604)/('1. Data'!$H$1603-'1. Data'!$H$1604)</f>
        <v>0.14134275618374559</v>
      </c>
      <c r="I353" s="62">
        <v>1</v>
      </c>
      <c r="J353" s="62">
        <f>('1. Data'!J350-'1. Data'!$J$1604)/('1. Data'!$J$1603-'1. Data'!$J$1604)</f>
        <v>0.31538461538461521</v>
      </c>
      <c r="K353" s="62">
        <f>('1. Data'!K350-'1. Data'!$K$1604)/('1. Data'!$K$1603-'1. Data'!$K$1604)</f>
        <v>0.36470588235294127</v>
      </c>
      <c r="L353" s="62">
        <f>('1. Data'!L350-'1. Data'!$L$1604)/('1. Data'!$L$1603-'1. Data'!$L$1604)</f>
        <v>0.24615384615384611</v>
      </c>
      <c r="M353" s="62">
        <f>('1. Data'!M350-'1. Data'!$M$1604)/('1. Data'!$M$1603-'1. Data'!$M$1604)</f>
        <v>0.6</v>
      </c>
    </row>
    <row r="354" spans="1:13" ht="13.2" x14ac:dyDescent="0.25">
      <c r="A354" s="60">
        <v>350</v>
      </c>
      <c r="B354" s="62">
        <f>('1. Data'!B351-'1. Data'!$B$1604)/('1. Data'!$B$1603-'1. Data'!$B$1604)</f>
        <v>0.39823008849557517</v>
      </c>
      <c r="C354" s="62">
        <f>('1. Data'!C351-'1. Data'!$C$1604)/('1. Data'!$C$1603-'1. Data'!$C$1604)</f>
        <v>0.45666666666666672</v>
      </c>
      <c r="D354" s="62">
        <f>('1. Data'!D351-'1. Data'!$D$1604)/('1. Data'!$D$1603-'1. Data'!$D$1604)</f>
        <v>0</v>
      </c>
      <c r="E354" s="62">
        <f>('1. Data'!E351-'1. Data'!$E$1604)/('1. Data'!$E$1603-'1. Data'!$E$1604)</f>
        <v>0.11643835616438358</v>
      </c>
      <c r="F354" s="62">
        <f>('1. Data'!F351-'1. Data'!$F$1604)/('1. Data'!$F$1603-'1. Data'!$F$1604)</f>
        <v>0.155</v>
      </c>
      <c r="G354" s="62">
        <f>('1. Data'!G351-'1. Data'!$G$1604)/('1. Data'!$G$1603-'1. Data'!$G$1604)</f>
        <v>0.14084507042253522</v>
      </c>
      <c r="H354" s="62">
        <f>('1. Data'!H351-'1. Data'!$H$1604)/('1. Data'!$H$1603-'1. Data'!$H$1604)</f>
        <v>7.7738515901060068E-2</v>
      </c>
      <c r="I354" s="62">
        <v>1</v>
      </c>
      <c r="J354" s="62">
        <f>('1. Data'!J351-'1. Data'!$J$1604)/('1. Data'!$J$1603-'1. Data'!$J$1604)</f>
        <v>0.50769230769230755</v>
      </c>
      <c r="K354" s="62">
        <f>('1. Data'!K351-'1. Data'!$K$1604)/('1. Data'!$K$1603-'1. Data'!$K$1604)</f>
        <v>0.3294117647058824</v>
      </c>
      <c r="L354" s="62">
        <f>('1. Data'!L351-'1. Data'!$L$1604)/('1. Data'!$L$1603-'1. Data'!$L$1604)</f>
        <v>0.15384615384615385</v>
      </c>
      <c r="M354" s="62">
        <f>('1. Data'!M351-'1. Data'!$M$1604)/('1. Data'!$M$1603-'1. Data'!$M$1604)</f>
        <v>0.6</v>
      </c>
    </row>
    <row r="355" spans="1:13" ht="13.2" x14ac:dyDescent="0.25">
      <c r="A355" s="60">
        <v>351</v>
      </c>
      <c r="B355" s="62">
        <f>('1. Data'!B352-'1. Data'!$B$1604)/('1. Data'!$B$1603-'1. Data'!$B$1604)</f>
        <v>0.53982300884955747</v>
      </c>
      <c r="C355" s="62">
        <f>('1. Data'!C352-'1. Data'!$C$1604)/('1. Data'!$C$1603-'1. Data'!$C$1604)</f>
        <v>0.38000000000000006</v>
      </c>
      <c r="D355" s="62">
        <f>('1. Data'!D352-'1. Data'!$D$1604)/('1. Data'!$D$1603-'1. Data'!$D$1604)</f>
        <v>0.22</v>
      </c>
      <c r="E355" s="62">
        <f>('1. Data'!E352-'1. Data'!$E$1604)/('1. Data'!$E$1603-'1. Data'!$E$1604)</f>
        <v>0.12328767123287673</v>
      </c>
      <c r="F355" s="62">
        <f>('1. Data'!F352-'1. Data'!$F$1604)/('1. Data'!$F$1603-'1. Data'!$F$1604)</f>
        <v>0.17833333333333334</v>
      </c>
      <c r="G355" s="62">
        <f>('1. Data'!G352-'1. Data'!$G$1604)/('1. Data'!$G$1603-'1. Data'!$G$1604)</f>
        <v>0.22535211267605634</v>
      </c>
      <c r="H355" s="62">
        <f>('1. Data'!H352-'1. Data'!$H$1604)/('1. Data'!$H$1603-'1. Data'!$H$1604)</f>
        <v>9.8939929328621903E-2</v>
      </c>
      <c r="I355" s="62">
        <v>1</v>
      </c>
      <c r="J355" s="62">
        <f>('1. Data'!J352-'1. Data'!$J$1604)/('1. Data'!$J$1603-'1. Data'!$J$1604)</f>
        <v>0.4461538461538459</v>
      </c>
      <c r="K355" s="62">
        <f>('1. Data'!K352-'1. Data'!$K$1604)/('1. Data'!$K$1603-'1. Data'!$K$1604)</f>
        <v>0.39999999999999997</v>
      </c>
      <c r="L355" s="62">
        <f>('1. Data'!L352-'1. Data'!$L$1604)/('1. Data'!$L$1603-'1. Data'!$L$1604)</f>
        <v>0.23076923076923078</v>
      </c>
      <c r="M355" s="62">
        <f>('1. Data'!M352-'1. Data'!$M$1604)/('1. Data'!$M$1603-'1. Data'!$M$1604)</f>
        <v>0.6</v>
      </c>
    </row>
    <row r="356" spans="1:13" ht="13.2" x14ac:dyDescent="0.25">
      <c r="A356" s="60">
        <v>352</v>
      </c>
      <c r="B356" s="62">
        <f>('1. Data'!B353-'1. Data'!$B$1604)/('1. Data'!$B$1603-'1. Data'!$B$1604)</f>
        <v>0.39823008849557517</v>
      </c>
      <c r="C356" s="62">
        <f>('1. Data'!C353-'1. Data'!$C$1604)/('1. Data'!$C$1603-'1. Data'!$C$1604)</f>
        <v>0.46333333333333337</v>
      </c>
      <c r="D356" s="62">
        <f>('1. Data'!D353-'1. Data'!$D$1604)/('1. Data'!$D$1603-'1. Data'!$D$1604)</f>
        <v>0</v>
      </c>
      <c r="E356" s="62">
        <f>('1. Data'!E353-'1. Data'!$E$1604)/('1. Data'!$E$1603-'1. Data'!$E$1604)</f>
        <v>0.11643835616438358</v>
      </c>
      <c r="F356" s="62">
        <f>('1. Data'!F353-'1. Data'!$F$1604)/('1. Data'!$F$1603-'1. Data'!$F$1604)</f>
        <v>0.16</v>
      </c>
      <c r="G356" s="62">
        <f>('1. Data'!G353-'1. Data'!$G$1604)/('1. Data'!$G$1603-'1. Data'!$G$1604)</f>
        <v>0.14084507042253522</v>
      </c>
      <c r="H356" s="62">
        <f>('1. Data'!H353-'1. Data'!$H$1604)/('1. Data'!$H$1603-'1. Data'!$H$1604)</f>
        <v>7.0671378091872794E-2</v>
      </c>
      <c r="I356" s="62">
        <v>1</v>
      </c>
      <c r="J356" s="62">
        <f>('1. Data'!J353-'1. Data'!$J$1604)/('1. Data'!$J$1603-'1. Data'!$J$1604)</f>
        <v>0.5</v>
      </c>
      <c r="K356" s="62">
        <f>('1. Data'!K353-'1. Data'!$K$1604)/('1. Data'!$K$1603-'1. Data'!$K$1604)</f>
        <v>0.31176470588235294</v>
      </c>
      <c r="L356" s="62">
        <f>('1. Data'!L353-'1. Data'!$L$1604)/('1. Data'!$L$1603-'1. Data'!$L$1604)</f>
        <v>0.15384615384615385</v>
      </c>
      <c r="M356" s="62">
        <f>('1. Data'!M353-'1. Data'!$M$1604)/('1. Data'!$M$1603-'1. Data'!$M$1604)</f>
        <v>0.6</v>
      </c>
    </row>
    <row r="357" spans="1:13" ht="13.2" x14ac:dyDescent="0.25">
      <c r="A357" s="60">
        <v>353</v>
      </c>
      <c r="B357" s="62">
        <f>('1. Data'!B354-'1. Data'!$B$1604)/('1. Data'!$B$1603-'1. Data'!$B$1604)</f>
        <v>0.27433628318584075</v>
      </c>
      <c r="C357" s="62">
        <f>('1. Data'!C354-'1. Data'!$C$1604)/('1. Data'!$C$1603-'1. Data'!$C$1604)</f>
        <v>0.37666666666666671</v>
      </c>
      <c r="D357" s="62">
        <f>('1. Data'!D354-'1. Data'!$D$1604)/('1. Data'!$D$1603-'1. Data'!$D$1604)</f>
        <v>0</v>
      </c>
      <c r="E357" s="62">
        <f>('1. Data'!E354-'1. Data'!$E$1604)/('1. Data'!$E$1603-'1. Data'!$E$1604)</f>
        <v>0.10273972602739727</v>
      </c>
      <c r="F357" s="62">
        <f>('1. Data'!F354-'1. Data'!$F$1604)/('1. Data'!$F$1603-'1. Data'!$F$1604)</f>
        <v>0.15</v>
      </c>
      <c r="G357" s="62">
        <f>('1. Data'!G354-'1. Data'!$G$1604)/('1. Data'!$G$1603-'1. Data'!$G$1604)</f>
        <v>9.8591549295774641E-2</v>
      </c>
      <c r="H357" s="62">
        <f>('1. Data'!H354-'1. Data'!$H$1604)/('1. Data'!$H$1603-'1. Data'!$H$1604)</f>
        <v>4.5936395759717315E-2</v>
      </c>
      <c r="I357" s="62">
        <v>1</v>
      </c>
      <c r="J357" s="62">
        <f>('1. Data'!J354-'1. Data'!$J$1604)/('1. Data'!$J$1603-'1. Data'!$J$1604)</f>
        <v>0.4384615384615384</v>
      </c>
      <c r="K357" s="62">
        <f>('1. Data'!K354-'1. Data'!$K$1604)/('1. Data'!$K$1603-'1. Data'!$K$1604)</f>
        <v>0.25294117647058822</v>
      </c>
      <c r="L357" s="62">
        <f>('1. Data'!L354-'1. Data'!$L$1604)/('1. Data'!$L$1603-'1. Data'!$L$1604)</f>
        <v>0.13846153846153852</v>
      </c>
      <c r="M357" s="62">
        <f>('1. Data'!M354-'1. Data'!$M$1604)/('1. Data'!$M$1603-'1. Data'!$M$1604)</f>
        <v>0.4</v>
      </c>
    </row>
    <row r="358" spans="1:13" ht="13.2" x14ac:dyDescent="0.25">
      <c r="A358" s="60">
        <v>354</v>
      </c>
      <c r="B358" s="62">
        <f>('1. Data'!B355-'1. Data'!$B$1604)/('1. Data'!$B$1603-'1. Data'!$B$1604)</f>
        <v>0.78761061946902655</v>
      </c>
      <c r="C358" s="62">
        <f>('1. Data'!C355-'1. Data'!$C$1604)/('1. Data'!$C$1603-'1. Data'!$C$1604)</f>
        <v>0.28666666666666668</v>
      </c>
      <c r="D358" s="62">
        <f>('1. Data'!D355-'1. Data'!$D$1604)/('1. Data'!$D$1603-'1. Data'!$D$1604)</f>
        <v>0.79</v>
      </c>
      <c r="E358" s="62">
        <f>('1. Data'!E355-'1. Data'!$E$1604)/('1. Data'!$E$1603-'1. Data'!$E$1604)</f>
        <v>0.26712328767123289</v>
      </c>
      <c r="F358" s="62">
        <f>('1. Data'!F355-'1. Data'!$F$1604)/('1. Data'!$F$1603-'1. Data'!$F$1604)</f>
        <v>0.2</v>
      </c>
      <c r="G358" s="62">
        <f>('1. Data'!G355-'1. Data'!$G$1604)/('1. Data'!$G$1603-'1. Data'!$G$1604)</f>
        <v>0.30985915492957744</v>
      </c>
      <c r="H358" s="62">
        <f>('1. Data'!H355-'1. Data'!$H$1604)/('1. Data'!$H$1603-'1. Data'!$H$1604)</f>
        <v>0.25088339222614842</v>
      </c>
      <c r="I358" s="62">
        <v>1</v>
      </c>
      <c r="J358" s="62">
        <f>('1. Data'!J355-'1. Data'!$J$1604)/('1. Data'!$J$1603-'1. Data'!$J$1604)</f>
        <v>0.36923076923076925</v>
      </c>
      <c r="K358" s="62">
        <f>('1. Data'!K355-'1. Data'!$K$1604)/('1. Data'!$K$1603-'1. Data'!$K$1604)</f>
        <v>0.27647058823529413</v>
      </c>
      <c r="L358" s="62">
        <f>('1. Data'!L355-'1. Data'!$L$1604)/('1. Data'!$L$1603-'1. Data'!$L$1604)</f>
        <v>0.70769230769230762</v>
      </c>
      <c r="M358" s="62">
        <f>('1. Data'!M355-'1. Data'!$M$1604)/('1. Data'!$M$1603-'1. Data'!$M$1604)</f>
        <v>0.4</v>
      </c>
    </row>
    <row r="359" spans="1:13" ht="13.2" x14ac:dyDescent="0.25">
      <c r="A359" s="60">
        <v>355</v>
      </c>
      <c r="B359" s="62">
        <f>('1. Data'!B356-'1. Data'!$B$1604)/('1. Data'!$B$1603-'1. Data'!$B$1604)</f>
        <v>0.13274336283185839</v>
      </c>
      <c r="C359" s="62">
        <f>('1. Data'!C356-'1. Data'!$C$1604)/('1. Data'!$C$1603-'1. Data'!$C$1604)</f>
        <v>7.333333333333332E-2</v>
      </c>
      <c r="D359" s="62">
        <f>('1. Data'!D356-'1. Data'!$D$1604)/('1. Data'!$D$1603-'1. Data'!$D$1604)</f>
        <v>0.4</v>
      </c>
      <c r="E359" s="62">
        <f>('1. Data'!E356-'1. Data'!$E$1604)/('1. Data'!$E$1603-'1. Data'!$E$1604)</f>
        <v>3.4246575342465745E-2</v>
      </c>
      <c r="F359" s="62">
        <f>('1. Data'!F356-'1. Data'!$F$1604)/('1. Data'!$F$1603-'1. Data'!$F$1604)</f>
        <v>0.11000000000000001</v>
      </c>
      <c r="G359" s="62">
        <f>('1. Data'!G356-'1. Data'!$G$1604)/('1. Data'!$G$1603-'1. Data'!$G$1604)</f>
        <v>0.55633802816901412</v>
      </c>
      <c r="H359" s="62">
        <f>('1. Data'!H356-'1. Data'!$H$1604)/('1. Data'!$H$1603-'1. Data'!$H$1604)</f>
        <v>0.56183745583038869</v>
      </c>
      <c r="I359" s="62">
        <v>1</v>
      </c>
      <c r="J359" s="62">
        <f>('1. Data'!J356-'1. Data'!$J$1604)/('1. Data'!$J$1603-'1. Data'!$J$1604)</f>
        <v>0.42307692307692302</v>
      </c>
      <c r="K359" s="62">
        <f>('1. Data'!K356-'1. Data'!$K$1604)/('1. Data'!$K$1603-'1. Data'!$K$1604)</f>
        <v>0.17058823529411765</v>
      </c>
      <c r="L359" s="62">
        <f>('1. Data'!L356-'1. Data'!$L$1604)/('1. Data'!$L$1603-'1. Data'!$L$1604)</f>
        <v>0.53846153846153844</v>
      </c>
      <c r="M359" s="62">
        <f>('1. Data'!M356-'1. Data'!$M$1604)/('1. Data'!$M$1603-'1. Data'!$M$1604)</f>
        <v>0.6</v>
      </c>
    </row>
    <row r="360" spans="1:13" ht="13.2" x14ac:dyDescent="0.25">
      <c r="A360" s="60">
        <v>356</v>
      </c>
      <c r="B360" s="62">
        <f>('1. Data'!B357-'1. Data'!$B$1604)/('1. Data'!$B$1603-'1. Data'!$B$1604)</f>
        <v>0.18584070796460181</v>
      </c>
      <c r="C360" s="62">
        <f>('1. Data'!C357-'1. Data'!$C$1604)/('1. Data'!$C$1603-'1. Data'!$C$1604)</f>
        <v>0.43333333333333335</v>
      </c>
      <c r="D360" s="62">
        <f>('1. Data'!D357-'1. Data'!$D$1604)/('1. Data'!$D$1603-'1. Data'!$D$1604)</f>
        <v>0.01</v>
      </c>
      <c r="E360" s="62">
        <f>('1. Data'!E357-'1. Data'!$E$1604)/('1. Data'!$E$1603-'1. Data'!$E$1604)</f>
        <v>0.10273972602739727</v>
      </c>
      <c r="F360" s="62">
        <f>('1. Data'!F357-'1. Data'!$F$1604)/('1. Data'!$F$1603-'1. Data'!$F$1604)</f>
        <v>0.13</v>
      </c>
      <c r="G360" s="62">
        <f>('1. Data'!G357-'1. Data'!$G$1604)/('1. Data'!$G$1603-'1. Data'!$G$1604)</f>
        <v>0.22535211267605634</v>
      </c>
      <c r="H360" s="62">
        <f>('1. Data'!H357-'1. Data'!$H$1604)/('1. Data'!$H$1603-'1. Data'!$H$1604)</f>
        <v>9.187279151943463E-2</v>
      </c>
      <c r="I360" s="62">
        <v>1</v>
      </c>
      <c r="J360" s="62">
        <f>('1. Data'!J357-'1. Data'!$J$1604)/('1. Data'!$J$1603-'1. Data'!$J$1604)</f>
        <v>0.65384615384615363</v>
      </c>
      <c r="K360" s="62">
        <f>('1. Data'!K357-'1. Data'!$K$1604)/('1. Data'!$K$1603-'1. Data'!$K$1604)</f>
        <v>0.18235294117647058</v>
      </c>
      <c r="L360" s="62">
        <f>('1. Data'!L357-'1. Data'!$L$1604)/('1. Data'!$L$1603-'1. Data'!$L$1604)</f>
        <v>0.67692307692307696</v>
      </c>
      <c r="M360" s="62">
        <f>('1. Data'!M357-'1. Data'!$M$1604)/('1. Data'!$M$1603-'1. Data'!$M$1604)</f>
        <v>0.6</v>
      </c>
    </row>
    <row r="361" spans="1:13" ht="13.2" x14ac:dyDescent="0.25">
      <c r="A361" s="60">
        <v>357</v>
      </c>
      <c r="B361" s="62">
        <f>('1. Data'!B358-'1. Data'!$B$1604)/('1. Data'!$B$1603-'1. Data'!$B$1604)</f>
        <v>0.61061946902654862</v>
      </c>
      <c r="C361" s="62">
        <f>('1. Data'!C358-'1. Data'!$C$1604)/('1. Data'!$C$1603-'1. Data'!$C$1604)</f>
        <v>0.20666666666666664</v>
      </c>
      <c r="D361" s="62">
        <f>('1. Data'!D358-'1. Data'!$D$1604)/('1. Data'!$D$1603-'1. Data'!$D$1604)</f>
        <v>0.52</v>
      </c>
      <c r="E361" s="62">
        <f>('1. Data'!E358-'1. Data'!$E$1604)/('1. Data'!$E$1603-'1. Data'!$E$1604)</f>
        <v>0.14383561643835618</v>
      </c>
      <c r="F361" s="62">
        <f>('1. Data'!F358-'1. Data'!$F$1604)/('1. Data'!$F$1603-'1. Data'!$F$1604)</f>
        <v>0.13333333333333333</v>
      </c>
      <c r="G361" s="62">
        <f>('1. Data'!G358-'1. Data'!$G$1604)/('1. Data'!$G$1603-'1. Data'!$G$1604)</f>
        <v>0.39436619718309857</v>
      </c>
      <c r="H361" s="62">
        <f>('1. Data'!H358-'1. Data'!$H$1604)/('1. Data'!$H$1603-'1. Data'!$H$1604)</f>
        <v>0.17314487632508835</v>
      </c>
      <c r="I361" s="62">
        <v>1</v>
      </c>
      <c r="J361" s="62">
        <f>('1. Data'!J358-'1. Data'!$J$1604)/('1. Data'!$J$1603-'1. Data'!$J$1604)</f>
        <v>0.43076923076923052</v>
      </c>
      <c r="K361" s="62">
        <f>('1. Data'!K358-'1. Data'!$K$1604)/('1. Data'!$K$1603-'1. Data'!$K$1604)</f>
        <v>0.34117647058823536</v>
      </c>
      <c r="L361" s="62">
        <f>('1. Data'!L358-'1. Data'!$L$1604)/('1. Data'!$L$1603-'1. Data'!$L$1604)</f>
        <v>0.39999999999999997</v>
      </c>
      <c r="M361" s="62">
        <f>('1. Data'!M358-'1. Data'!$M$1604)/('1. Data'!$M$1603-'1. Data'!$M$1604)</f>
        <v>0.4</v>
      </c>
    </row>
    <row r="362" spans="1:13" ht="13.2" x14ac:dyDescent="0.25">
      <c r="A362" s="60">
        <v>358</v>
      </c>
      <c r="B362" s="62">
        <f>('1. Data'!B359-'1. Data'!$B$1604)/('1. Data'!$B$1603-'1. Data'!$B$1604)</f>
        <v>0.52212389380530977</v>
      </c>
      <c r="C362" s="62">
        <f>('1. Data'!C359-'1. Data'!$C$1604)/('1. Data'!$C$1603-'1. Data'!$C$1604)</f>
        <v>0.21333333333333329</v>
      </c>
      <c r="D362" s="62">
        <f>('1. Data'!D359-'1. Data'!$D$1604)/('1. Data'!$D$1603-'1. Data'!$D$1604)</f>
        <v>0.66</v>
      </c>
      <c r="E362" s="62">
        <f>('1. Data'!E359-'1. Data'!$E$1604)/('1. Data'!$E$1603-'1. Data'!$E$1604)</f>
        <v>0.14041095890410962</v>
      </c>
      <c r="F362" s="62">
        <f>('1. Data'!F359-'1. Data'!$F$1604)/('1. Data'!$F$1603-'1. Data'!$F$1604)</f>
        <v>0.19333333333333169</v>
      </c>
      <c r="G362" s="62">
        <f>('1. Data'!G359-'1. Data'!$G$1604)/('1. Data'!$G$1603-'1. Data'!$G$1604)</f>
        <v>0.15492957746478872</v>
      </c>
      <c r="H362" s="62">
        <f>('1. Data'!H359-'1. Data'!$H$1604)/('1. Data'!$H$1603-'1. Data'!$H$1604)</f>
        <v>8.1272084805653705E-2</v>
      </c>
      <c r="I362" s="62">
        <v>1</v>
      </c>
      <c r="J362" s="62">
        <f>('1. Data'!J359-'1. Data'!$J$1604)/('1. Data'!$J$1603-'1. Data'!$J$1604)</f>
        <v>0.41538461538461546</v>
      </c>
      <c r="K362" s="62">
        <f>('1. Data'!K359-'1. Data'!$K$1604)/('1. Data'!$K$1603-'1. Data'!$K$1604)</f>
        <v>0.26470588235294118</v>
      </c>
      <c r="L362" s="62">
        <f>('1. Data'!L359-'1. Data'!$L$1604)/('1. Data'!$L$1603-'1. Data'!$L$1604)</f>
        <v>0.50769230769230755</v>
      </c>
      <c r="M362" s="62">
        <f>('1. Data'!M359-'1. Data'!$M$1604)/('1. Data'!$M$1603-'1. Data'!$M$1604)</f>
        <v>0.8</v>
      </c>
    </row>
    <row r="363" spans="1:13" ht="13.2" x14ac:dyDescent="0.25">
      <c r="A363" s="60">
        <v>359</v>
      </c>
      <c r="B363" s="62">
        <f>('1. Data'!B360-'1. Data'!$B$1604)/('1. Data'!$B$1603-'1. Data'!$B$1604)</f>
        <v>0.64601769911504425</v>
      </c>
      <c r="C363" s="62">
        <f>('1. Data'!C360-'1. Data'!$C$1604)/('1. Data'!$C$1603-'1. Data'!$C$1604)</f>
        <v>0.21999999999999997</v>
      </c>
      <c r="D363" s="62">
        <f>('1. Data'!D360-'1. Data'!$D$1604)/('1. Data'!$D$1603-'1. Data'!$D$1604)</f>
        <v>0.66</v>
      </c>
      <c r="E363" s="62">
        <f>('1. Data'!E360-'1. Data'!$E$1604)/('1. Data'!$E$1603-'1. Data'!$E$1604)</f>
        <v>0.15068493150684933</v>
      </c>
      <c r="F363" s="62">
        <f>('1. Data'!F360-'1. Data'!$F$1604)/('1. Data'!$F$1603-'1. Data'!$F$1604)</f>
        <v>0.18166666666666667</v>
      </c>
      <c r="G363" s="62">
        <f>('1. Data'!G360-'1. Data'!$G$1604)/('1. Data'!$G$1603-'1. Data'!$G$1604)</f>
        <v>0.12676056338028169</v>
      </c>
      <c r="H363" s="62">
        <f>('1. Data'!H360-'1. Data'!$H$1604)/('1. Data'!$H$1603-'1. Data'!$H$1604)</f>
        <v>6.0070671378091869E-2</v>
      </c>
      <c r="I363" s="62">
        <v>1</v>
      </c>
      <c r="J363" s="62">
        <f>('1. Data'!J360-'1. Data'!$J$1604)/('1. Data'!$J$1603-'1. Data'!$J$1604)</f>
        <v>0.34615384615384598</v>
      </c>
      <c r="K363" s="62">
        <f>('1. Data'!K360-'1. Data'!$K$1604)/('1. Data'!$K$1603-'1. Data'!$K$1604)</f>
        <v>0.3235294117647059</v>
      </c>
      <c r="L363" s="62">
        <f>('1. Data'!L360-'1. Data'!$L$1604)/('1. Data'!$L$1603-'1. Data'!$L$1604)</f>
        <v>0.30769230769230771</v>
      </c>
      <c r="M363" s="62">
        <f>('1. Data'!M360-'1. Data'!$M$1604)/('1. Data'!$M$1603-'1. Data'!$M$1604)</f>
        <v>0.8</v>
      </c>
    </row>
    <row r="364" spans="1:13" ht="13.2" x14ac:dyDescent="0.25">
      <c r="A364" s="60">
        <v>360</v>
      </c>
      <c r="B364" s="62">
        <f>('1. Data'!B361-'1. Data'!$B$1604)/('1. Data'!$B$1603-'1. Data'!$B$1604)</f>
        <v>0.70796460176991149</v>
      </c>
      <c r="C364" s="62">
        <f>('1. Data'!C361-'1. Data'!$C$1604)/('1. Data'!$C$1603-'1. Data'!$C$1604)</f>
        <v>0.18666666666666668</v>
      </c>
      <c r="D364" s="62">
        <f>('1. Data'!D361-'1. Data'!$D$1604)/('1. Data'!$D$1603-'1. Data'!$D$1604)</f>
        <v>0.66</v>
      </c>
      <c r="E364" s="62">
        <f>('1. Data'!E361-'1. Data'!$E$1604)/('1. Data'!$E$1603-'1. Data'!$E$1604)</f>
        <v>0.11643835616438358</v>
      </c>
      <c r="F364" s="62">
        <f>('1. Data'!F361-'1. Data'!$F$1604)/('1. Data'!$F$1603-'1. Data'!$F$1604)</f>
        <v>0.14666666666666667</v>
      </c>
      <c r="G364" s="62">
        <f>('1. Data'!G361-'1. Data'!$G$1604)/('1. Data'!$G$1603-'1. Data'!$G$1604)</f>
        <v>0.12676056338028169</v>
      </c>
      <c r="H364" s="62">
        <f>('1. Data'!H361-'1. Data'!$H$1604)/('1. Data'!$H$1603-'1. Data'!$H$1604)</f>
        <v>0.12367491166077739</v>
      </c>
      <c r="I364" s="62">
        <v>1</v>
      </c>
      <c r="J364" s="62">
        <f>('1. Data'!J361-'1. Data'!$J$1604)/('1. Data'!$J$1603-'1. Data'!$J$1604)</f>
        <v>0.36153846153846142</v>
      </c>
      <c r="K364" s="62">
        <f>('1. Data'!K361-'1. Data'!$K$1604)/('1. Data'!$K$1603-'1. Data'!$K$1604)</f>
        <v>0.22352941176470592</v>
      </c>
      <c r="L364" s="62">
        <f>('1. Data'!L361-'1. Data'!$L$1604)/('1. Data'!$L$1603-'1. Data'!$L$1604)</f>
        <v>0.21538461538461545</v>
      </c>
      <c r="M364" s="62">
        <f>('1. Data'!M361-'1. Data'!$M$1604)/('1. Data'!$M$1603-'1. Data'!$M$1604)</f>
        <v>0.6</v>
      </c>
    </row>
    <row r="365" spans="1:13" ht="13.2" x14ac:dyDescent="0.25">
      <c r="A365" s="60">
        <v>361</v>
      </c>
      <c r="B365" s="62">
        <f>('1. Data'!B362-'1. Data'!$B$1604)/('1. Data'!$B$1603-'1. Data'!$B$1604)</f>
        <v>0.31858407079646012</v>
      </c>
      <c r="C365" s="62">
        <f>('1. Data'!C362-'1. Data'!$C$1604)/('1. Data'!$C$1603-'1. Data'!$C$1604)</f>
        <v>0.39999999999999997</v>
      </c>
      <c r="D365" s="62">
        <f>('1. Data'!D362-'1. Data'!$D$1604)/('1. Data'!$D$1603-'1. Data'!$D$1604)</f>
        <v>0.23</v>
      </c>
      <c r="E365" s="62">
        <f>('1. Data'!E362-'1. Data'!$E$1604)/('1. Data'!$E$1603-'1. Data'!$E$1604)</f>
        <v>7.5342465753424667E-2</v>
      </c>
      <c r="F365" s="62">
        <f>('1. Data'!F362-'1. Data'!$F$1604)/('1. Data'!$F$1603-'1. Data'!$F$1604)</f>
        <v>0.16500000000000001</v>
      </c>
      <c r="G365" s="62">
        <f>('1. Data'!G362-'1. Data'!$G$1604)/('1. Data'!$G$1603-'1. Data'!$G$1604)</f>
        <v>0.18309859154929578</v>
      </c>
      <c r="H365" s="62">
        <f>('1. Data'!H362-'1. Data'!$H$1604)/('1. Data'!$H$1603-'1. Data'!$H$1604)</f>
        <v>0.26501766784452296</v>
      </c>
      <c r="I365" s="62">
        <v>1</v>
      </c>
      <c r="J365" s="62">
        <f>('1. Data'!J362-'1. Data'!$J$1604)/('1. Data'!$J$1603-'1. Data'!$J$1604)</f>
        <v>0.37692307692307681</v>
      </c>
      <c r="K365" s="62">
        <f>('1. Data'!K362-'1. Data'!$K$1604)/('1. Data'!$K$1603-'1. Data'!$K$1604)</f>
        <v>0.23529411764705882</v>
      </c>
      <c r="L365" s="62">
        <f>('1. Data'!L362-'1. Data'!$L$1604)/('1. Data'!$L$1603-'1. Data'!$L$1604)</f>
        <v>0.15384615384615385</v>
      </c>
      <c r="M365" s="62">
        <f>('1. Data'!M362-'1. Data'!$M$1604)/('1. Data'!$M$1603-'1. Data'!$M$1604)</f>
        <v>0.4</v>
      </c>
    </row>
    <row r="366" spans="1:13" ht="13.2" x14ac:dyDescent="0.25">
      <c r="A366" s="60">
        <v>362</v>
      </c>
      <c r="B366" s="62">
        <f>('1. Data'!B363-'1. Data'!$B$1604)/('1. Data'!$B$1603-'1. Data'!$B$1604)</f>
        <v>0.35398230088495575</v>
      </c>
      <c r="C366" s="62">
        <f>('1. Data'!C363-'1. Data'!$C$1604)/('1. Data'!$C$1603-'1. Data'!$C$1604)</f>
        <v>0.23333333333333331</v>
      </c>
      <c r="D366" s="62">
        <f>('1. Data'!D363-'1. Data'!$D$1604)/('1. Data'!$D$1603-'1. Data'!$D$1604)</f>
        <v>0.31</v>
      </c>
      <c r="E366" s="62">
        <f>('1. Data'!E363-'1. Data'!$E$1604)/('1. Data'!$E$1603-'1. Data'!$E$1604)</f>
        <v>0.11643835616438358</v>
      </c>
      <c r="F366" s="62">
        <f>('1. Data'!F363-'1. Data'!$F$1604)/('1. Data'!$F$1603-'1. Data'!$F$1604)</f>
        <v>0.14333333333333334</v>
      </c>
      <c r="G366" s="62">
        <f>('1. Data'!G363-'1. Data'!$G$1604)/('1. Data'!$G$1603-'1. Data'!$G$1604)</f>
        <v>0.28169014084507044</v>
      </c>
      <c r="H366" s="62">
        <f>('1. Data'!H363-'1. Data'!$H$1604)/('1. Data'!$H$1603-'1. Data'!$H$1604)</f>
        <v>0.15547703180212014</v>
      </c>
      <c r="I366" s="62">
        <v>1</v>
      </c>
      <c r="J366" s="62">
        <f>('1. Data'!J363-'1. Data'!$J$1604)/('1. Data'!$J$1603-'1. Data'!$J$1604)</f>
        <v>0.51538461538461544</v>
      </c>
      <c r="K366" s="62">
        <f>('1. Data'!K363-'1. Data'!$K$1604)/('1. Data'!$K$1603-'1. Data'!$K$1604)</f>
        <v>0.35882352941176476</v>
      </c>
      <c r="L366" s="62">
        <f>('1. Data'!L363-'1. Data'!$L$1604)/('1. Data'!$L$1603-'1. Data'!$L$1604)</f>
        <v>0.23076923076923078</v>
      </c>
      <c r="M366" s="62">
        <f>('1. Data'!M363-'1. Data'!$M$1604)/('1. Data'!$M$1603-'1. Data'!$M$1604)</f>
        <v>0.6</v>
      </c>
    </row>
    <row r="367" spans="1:13" ht="13.2" x14ac:dyDescent="0.25">
      <c r="A367" s="60">
        <v>363</v>
      </c>
      <c r="B367" s="62">
        <f>('1. Data'!B364-'1. Data'!$B$1604)/('1. Data'!$B$1603-'1. Data'!$B$1604)</f>
        <v>0.64601769911504425</v>
      </c>
      <c r="C367" s="62">
        <f>('1. Data'!C364-'1. Data'!$C$1604)/('1. Data'!$C$1603-'1. Data'!$C$1604)</f>
        <v>0.32</v>
      </c>
      <c r="D367" s="62">
        <f>('1. Data'!D364-'1. Data'!$D$1604)/('1. Data'!$D$1603-'1. Data'!$D$1604)</f>
        <v>0.66</v>
      </c>
      <c r="E367" s="62">
        <f>('1. Data'!E364-'1. Data'!$E$1604)/('1. Data'!$E$1603-'1. Data'!$E$1604)</f>
        <v>0.10958904109589042</v>
      </c>
      <c r="F367" s="62">
        <f>('1. Data'!F364-'1. Data'!$F$1604)/('1. Data'!$F$1603-'1. Data'!$F$1604)</f>
        <v>0.12</v>
      </c>
      <c r="G367" s="62">
        <f>('1. Data'!G364-'1. Data'!$G$1604)/('1. Data'!$G$1603-'1. Data'!$G$1604)</f>
        <v>7.0422535211267609E-2</v>
      </c>
      <c r="H367" s="62">
        <f>('1. Data'!H364-'1. Data'!$H$1604)/('1. Data'!$H$1603-'1. Data'!$H$1604)</f>
        <v>0.10954063604240283</v>
      </c>
      <c r="I367" s="62">
        <v>1</v>
      </c>
      <c r="J367" s="62">
        <f>('1. Data'!J364-'1. Data'!$J$1604)/('1. Data'!$J$1603-'1. Data'!$J$1604)</f>
        <v>0.269230769230769</v>
      </c>
      <c r="K367" s="62">
        <f>('1. Data'!K364-'1. Data'!$K$1604)/('1. Data'!$K$1603-'1. Data'!$K$1604)</f>
        <v>0.15294117647058827</v>
      </c>
      <c r="L367" s="62">
        <f>('1. Data'!L364-'1. Data'!$L$1604)/('1. Data'!$L$1603-'1. Data'!$L$1604)</f>
        <v>0.24615384615384611</v>
      </c>
      <c r="M367" s="62">
        <f>('1. Data'!M364-'1. Data'!$M$1604)/('1. Data'!$M$1603-'1. Data'!$M$1604)</f>
        <v>0.4</v>
      </c>
    </row>
    <row r="368" spans="1:13" ht="13.2" x14ac:dyDescent="0.25">
      <c r="A368" s="60">
        <v>364</v>
      </c>
      <c r="B368" s="62">
        <f>('1. Data'!B365-'1. Data'!$B$1604)/('1. Data'!$B$1603-'1. Data'!$B$1604)</f>
        <v>0.69911504424778759</v>
      </c>
      <c r="C368" s="62">
        <f>('1. Data'!C365-'1. Data'!$C$1604)/('1. Data'!$C$1603-'1. Data'!$C$1604)</f>
        <v>0.24</v>
      </c>
      <c r="D368" s="62">
        <f>('1. Data'!D365-'1. Data'!$D$1604)/('1. Data'!$D$1603-'1. Data'!$D$1604)</f>
        <v>0.63</v>
      </c>
      <c r="E368" s="62">
        <f>('1. Data'!E365-'1. Data'!$E$1604)/('1. Data'!$E$1603-'1. Data'!$E$1604)</f>
        <v>7.5342465753424667E-2</v>
      </c>
      <c r="F368" s="62">
        <f>('1. Data'!F365-'1. Data'!$F$1604)/('1. Data'!$F$1603-'1. Data'!$F$1604)</f>
        <v>0.11833333333333333</v>
      </c>
      <c r="G368" s="62">
        <f>('1. Data'!G365-'1. Data'!$G$1604)/('1. Data'!$G$1603-'1. Data'!$G$1604)</f>
        <v>7.0422535211267609E-2</v>
      </c>
      <c r="H368" s="62">
        <f>('1. Data'!H365-'1. Data'!$H$1604)/('1. Data'!$H$1603-'1. Data'!$H$1604)</f>
        <v>3.1802120141342753E-2</v>
      </c>
      <c r="I368" s="62">
        <v>1</v>
      </c>
      <c r="J368" s="62">
        <f>('1. Data'!J365-'1. Data'!$J$1604)/('1. Data'!$J$1603-'1. Data'!$J$1604)</f>
        <v>0.22307692307692314</v>
      </c>
      <c r="K368" s="62">
        <f>('1. Data'!K365-'1. Data'!$K$1604)/('1. Data'!$K$1603-'1. Data'!$K$1604)</f>
        <v>0.33529411764705885</v>
      </c>
      <c r="L368" s="62">
        <f>('1. Data'!L365-'1. Data'!$L$1604)/('1. Data'!$L$1603-'1. Data'!$L$1604)</f>
        <v>0.27692307692307677</v>
      </c>
      <c r="M368" s="62">
        <f>('1. Data'!M365-'1. Data'!$M$1604)/('1. Data'!$M$1603-'1. Data'!$M$1604)</f>
        <v>0.4</v>
      </c>
    </row>
    <row r="369" spans="1:13" ht="13.2" x14ac:dyDescent="0.25">
      <c r="A369" s="60">
        <v>365</v>
      </c>
      <c r="B369" s="62">
        <f>('1. Data'!B366-'1. Data'!$B$1604)/('1. Data'!$B$1603-'1. Data'!$B$1604)</f>
        <v>0.72566371681415931</v>
      </c>
      <c r="C369" s="62">
        <f>('1. Data'!C366-'1. Data'!$C$1604)/('1. Data'!$C$1603-'1. Data'!$C$1604)</f>
        <v>0.34333333333333332</v>
      </c>
      <c r="D369" s="62">
        <f>('1. Data'!D366-'1. Data'!$D$1604)/('1. Data'!$D$1603-'1. Data'!$D$1604)</f>
        <v>0.66</v>
      </c>
      <c r="E369" s="62">
        <f>('1. Data'!E366-'1. Data'!$E$1604)/('1. Data'!$E$1603-'1. Data'!$E$1604)</f>
        <v>0.33561643835616434</v>
      </c>
      <c r="F369" s="62">
        <f>('1. Data'!F366-'1. Data'!$F$1604)/('1. Data'!$F$1603-'1. Data'!$F$1604)</f>
        <v>0.13833333333333334</v>
      </c>
      <c r="G369" s="62">
        <f>('1. Data'!G366-'1. Data'!$G$1604)/('1. Data'!$G$1603-'1. Data'!$G$1604)</f>
        <v>8.4507042253521125E-2</v>
      </c>
      <c r="H369" s="62">
        <f>('1. Data'!H366-'1. Data'!$H$1604)/('1. Data'!$H$1603-'1. Data'!$H$1604)</f>
        <v>0.12720848056537101</v>
      </c>
      <c r="I369" s="62">
        <v>1</v>
      </c>
      <c r="J369" s="62">
        <f>('1. Data'!J366-'1. Data'!$J$1604)/('1. Data'!$J$1603-'1. Data'!$J$1604)</f>
        <v>0.28461538461538438</v>
      </c>
      <c r="K369" s="62">
        <f>('1. Data'!K366-'1. Data'!$K$1604)/('1. Data'!$K$1603-'1. Data'!$K$1604)</f>
        <v>0.25294117647058822</v>
      </c>
      <c r="L369" s="62">
        <f>('1. Data'!L366-'1. Data'!$L$1604)/('1. Data'!$L$1603-'1. Data'!$L$1604)</f>
        <v>0.24615384615384611</v>
      </c>
      <c r="M369" s="62">
        <f>('1. Data'!M366-'1. Data'!$M$1604)/('1. Data'!$M$1603-'1. Data'!$M$1604)</f>
        <v>0.8</v>
      </c>
    </row>
    <row r="370" spans="1:13" ht="13.2" x14ac:dyDescent="0.25">
      <c r="A370" s="60">
        <v>366</v>
      </c>
      <c r="B370" s="62">
        <f>('1. Data'!B367-'1. Data'!$B$1604)/('1. Data'!$B$1603-'1. Data'!$B$1604)</f>
        <v>0.47787610619469029</v>
      </c>
      <c r="C370" s="62">
        <f>('1. Data'!C367-'1. Data'!$C$1604)/('1. Data'!$C$1603-'1. Data'!$C$1604)</f>
        <v>0.21333333333333329</v>
      </c>
      <c r="D370" s="62">
        <f>('1. Data'!D367-'1. Data'!$D$1604)/('1. Data'!$D$1603-'1. Data'!$D$1604)</f>
        <v>0.5</v>
      </c>
      <c r="E370" s="62">
        <f>('1. Data'!E367-'1. Data'!$E$1604)/('1. Data'!$E$1603-'1. Data'!$E$1604)</f>
        <v>0.17123287671232876</v>
      </c>
      <c r="F370" s="62">
        <f>('1. Data'!F367-'1. Data'!$F$1604)/('1. Data'!$F$1603-'1. Data'!$F$1604)</f>
        <v>0.17833333333333334</v>
      </c>
      <c r="G370" s="62">
        <f>('1. Data'!G367-'1. Data'!$G$1604)/('1. Data'!$G$1603-'1. Data'!$G$1604)</f>
        <v>8.4507042253521125E-2</v>
      </c>
      <c r="H370" s="62">
        <f>('1. Data'!H367-'1. Data'!$H$1604)/('1. Data'!$H$1603-'1. Data'!$H$1604)</f>
        <v>5.3003533568904596E-2</v>
      </c>
      <c r="I370" s="62">
        <v>1</v>
      </c>
      <c r="J370" s="62">
        <f>('1. Data'!J367-'1. Data'!$J$1604)/('1. Data'!$J$1603-'1. Data'!$J$1604)</f>
        <v>0.43076923076923052</v>
      </c>
      <c r="K370" s="62">
        <f>('1. Data'!K367-'1. Data'!$K$1604)/('1. Data'!$K$1603-'1. Data'!$K$1604)</f>
        <v>0.37058823529411772</v>
      </c>
      <c r="L370" s="62">
        <f>('1. Data'!L367-'1. Data'!$L$1604)/('1. Data'!$L$1603-'1. Data'!$L$1604)</f>
        <v>0.52307692307692311</v>
      </c>
      <c r="M370" s="62">
        <f>('1. Data'!M367-'1. Data'!$M$1604)/('1. Data'!$M$1603-'1. Data'!$M$1604)</f>
        <v>0.6</v>
      </c>
    </row>
    <row r="371" spans="1:13" ht="13.2" x14ac:dyDescent="0.25">
      <c r="A371" s="60">
        <v>367</v>
      </c>
      <c r="B371" s="62">
        <f>('1. Data'!B368-'1. Data'!$B$1604)/('1. Data'!$B$1603-'1. Data'!$B$1604)</f>
        <v>0.72566371681415931</v>
      </c>
      <c r="C371" s="62">
        <f>('1. Data'!C368-'1. Data'!$C$1604)/('1. Data'!$C$1603-'1. Data'!$C$1604)</f>
        <v>0.34333333333333332</v>
      </c>
      <c r="D371" s="62">
        <f>('1. Data'!D368-'1. Data'!$D$1604)/('1. Data'!$D$1603-'1. Data'!$D$1604)</f>
        <v>0.66</v>
      </c>
      <c r="E371" s="62">
        <f>('1. Data'!E368-'1. Data'!$E$1604)/('1. Data'!$E$1603-'1. Data'!$E$1604)</f>
        <v>0.33561643835616434</v>
      </c>
      <c r="F371" s="62">
        <f>('1. Data'!F368-'1. Data'!$F$1604)/('1. Data'!$F$1603-'1. Data'!$F$1604)</f>
        <v>0.13833333333333334</v>
      </c>
      <c r="G371" s="62">
        <f>('1. Data'!G368-'1. Data'!$G$1604)/('1. Data'!$G$1603-'1. Data'!$G$1604)</f>
        <v>8.4507042253521125E-2</v>
      </c>
      <c r="H371" s="62">
        <f>('1. Data'!H368-'1. Data'!$H$1604)/('1. Data'!$H$1603-'1. Data'!$H$1604)</f>
        <v>0.12720848056537101</v>
      </c>
      <c r="I371" s="62">
        <v>1</v>
      </c>
      <c r="J371" s="62">
        <f>('1. Data'!J368-'1. Data'!$J$1604)/('1. Data'!$J$1603-'1. Data'!$J$1604)</f>
        <v>0.28461538461538438</v>
      </c>
      <c r="K371" s="62">
        <f>('1. Data'!K368-'1. Data'!$K$1604)/('1. Data'!$K$1603-'1. Data'!$K$1604)</f>
        <v>0.25294117647058822</v>
      </c>
      <c r="L371" s="62">
        <f>('1. Data'!L368-'1. Data'!$L$1604)/('1. Data'!$L$1603-'1. Data'!$L$1604)</f>
        <v>0.24615384615384611</v>
      </c>
      <c r="M371" s="62">
        <f>('1. Data'!M368-'1. Data'!$M$1604)/('1. Data'!$M$1603-'1. Data'!$M$1604)</f>
        <v>0.8</v>
      </c>
    </row>
    <row r="372" spans="1:13" ht="13.2" x14ac:dyDescent="0.25">
      <c r="A372" s="60">
        <v>368</v>
      </c>
      <c r="B372" s="62">
        <f>('1. Data'!B369-'1. Data'!$B$1604)/('1. Data'!$B$1603-'1. Data'!$B$1604)</f>
        <v>0.51327433628318586</v>
      </c>
      <c r="C372" s="62">
        <f>('1. Data'!C369-'1. Data'!$C$1604)/('1. Data'!$C$1603-'1. Data'!$C$1604)</f>
        <v>0.31666666666666665</v>
      </c>
      <c r="D372" s="62">
        <f>('1. Data'!D369-'1. Data'!$D$1604)/('1. Data'!$D$1603-'1. Data'!$D$1604)</f>
        <v>0.61</v>
      </c>
      <c r="E372" s="62">
        <f>('1. Data'!E369-'1. Data'!$E$1604)/('1. Data'!$E$1603-'1. Data'!$E$1604)</f>
        <v>0.11643835616438358</v>
      </c>
      <c r="F372" s="62">
        <f>('1. Data'!F369-'1. Data'!$F$1604)/('1. Data'!$F$1603-'1. Data'!$F$1604)</f>
        <v>0.12666666666666668</v>
      </c>
      <c r="G372" s="62">
        <f>('1. Data'!G369-'1. Data'!$G$1604)/('1. Data'!$G$1603-'1. Data'!$G$1604)</f>
        <v>0.14084507042253522</v>
      </c>
      <c r="H372" s="62">
        <f>('1. Data'!H369-'1. Data'!$H$1604)/('1. Data'!$H$1603-'1. Data'!$H$1604)</f>
        <v>6.3604240282685506E-2</v>
      </c>
      <c r="I372" s="62">
        <v>1</v>
      </c>
      <c r="J372" s="62">
        <f>('1. Data'!J369-'1. Data'!$J$1604)/('1. Data'!$J$1603-'1. Data'!$J$1604)</f>
        <v>0.35384615384615387</v>
      </c>
      <c r="K372" s="62">
        <f>('1. Data'!K369-'1. Data'!$K$1604)/('1. Data'!$K$1603-'1. Data'!$K$1604)</f>
        <v>0.22941176470588234</v>
      </c>
      <c r="L372" s="62">
        <f>('1. Data'!L369-'1. Data'!$L$1604)/('1. Data'!$L$1603-'1. Data'!$L$1604)</f>
        <v>9.2307692307692257E-2</v>
      </c>
      <c r="M372" s="62">
        <f>('1. Data'!M369-'1. Data'!$M$1604)/('1. Data'!$M$1603-'1. Data'!$M$1604)</f>
        <v>0.4</v>
      </c>
    </row>
    <row r="373" spans="1:13" ht="13.2" x14ac:dyDescent="0.25">
      <c r="A373" s="60">
        <v>369</v>
      </c>
      <c r="B373" s="62">
        <f>('1. Data'!B370-'1. Data'!$B$1604)/('1. Data'!$B$1603-'1. Data'!$B$1604)</f>
        <v>0.50442477876106206</v>
      </c>
      <c r="C373" s="62">
        <f>('1. Data'!C370-'1. Data'!$C$1604)/('1. Data'!$C$1603-'1. Data'!$C$1604)</f>
        <v>0.16</v>
      </c>
      <c r="D373" s="62">
        <f>('1. Data'!D370-'1. Data'!$D$1604)/('1. Data'!$D$1603-'1. Data'!$D$1604)</f>
        <v>0.52</v>
      </c>
      <c r="E373" s="62">
        <f>('1. Data'!E370-'1. Data'!$E$1604)/('1. Data'!$E$1603-'1. Data'!$E$1604)</f>
        <v>0.13013698630136986</v>
      </c>
      <c r="F373" s="62">
        <f>('1. Data'!F370-'1. Data'!$F$1604)/('1. Data'!$F$1603-'1. Data'!$F$1604)</f>
        <v>0.26500000000000001</v>
      </c>
      <c r="G373" s="62">
        <f>('1. Data'!G370-'1. Data'!$G$1604)/('1. Data'!$G$1603-'1. Data'!$G$1604)</f>
        <v>0.19718309859154928</v>
      </c>
      <c r="H373" s="62">
        <f>('1. Data'!H370-'1. Data'!$H$1604)/('1. Data'!$H$1603-'1. Data'!$H$1604)</f>
        <v>0.24381625441696114</v>
      </c>
      <c r="I373" s="62">
        <v>1</v>
      </c>
      <c r="J373" s="62">
        <f>('1. Data'!J370-'1. Data'!$J$1604)/('1. Data'!$J$1603-'1. Data'!$J$1604)</f>
        <v>0.36923076923076925</v>
      </c>
      <c r="K373" s="62">
        <f>('1. Data'!K370-'1. Data'!$K$1604)/('1. Data'!$K$1603-'1. Data'!$K$1604)</f>
        <v>0.2</v>
      </c>
      <c r="L373" s="62">
        <f>('1. Data'!L370-'1. Data'!$L$1604)/('1. Data'!$L$1603-'1. Data'!$L$1604)</f>
        <v>0.15384615384615385</v>
      </c>
      <c r="M373" s="62">
        <f>('1. Data'!M370-'1. Data'!$M$1604)/('1. Data'!$M$1603-'1. Data'!$M$1604)</f>
        <v>0.4</v>
      </c>
    </row>
    <row r="374" spans="1:13" ht="13.2" x14ac:dyDescent="0.25">
      <c r="A374" s="60">
        <v>370</v>
      </c>
      <c r="B374" s="62">
        <f>('1. Data'!B371-'1. Data'!$B$1604)/('1. Data'!$B$1603-'1. Data'!$B$1604)</f>
        <v>0.42477876106194695</v>
      </c>
      <c r="C374" s="62">
        <f>('1. Data'!C371-'1. Data'!$C$1604)/('1. Data'!$C$1603-'1. Data'!$C$1604)</f>
        <v>0.11333333333333334</v>
      </c>
      <c r="D374" s="62">
        <f>('1. Data'!D371-'1. Data'!$D$1604)/('1. Data'!$D$1603-'1. Data'!$D$1604)</f>
        <v>0.53</v>
      </c>
      <c r="E374" s="62">
        <f>('1. Data'!E371-'1. Data'!$E$1604)/('1. Data'!$E$1603-'1. Data'!$E$1604)</f>
        <v>0.10273972602739727</v>
      </c>
      <c r="F374" s="62">
        <f>('1. Data'!F371-'1. Data'!$F$1604)/('1. Data'!$F$1603-'1. Data'!$F$1604)</f>
        <v>0.12333333333333334</v>
      </c>
      <c r="G374" s="62">
        <f>('1. Data'!G371-'1. Data'!$G$1604)/('1. Data'!$G$1603-'1. Data'!$G$1604)</f>
        <v>7.0422535211267609E-2</v>
      </c>
      <c r="H374" s="62">
        <f>('1. Data'!H371-'1. Data'!$H$1604)/('1. Data'!$H$1603-'1. Data'!$H$1604)</f>
        <v>4.2402826855123678E-2</v>
      </c>
      <c r="I374" s="62">
        <v>1</v>
      </c>
      <c r="J374" s="62">
        <f>('1. Data'!J371-'1. Data'!$J$1604)/('1. Data'!$J$1603-'1. Data'!$J$1604)</f>
        <v>0.38461538461538469</v>
      </c>
      <c r="K374" s="62">
        <f>('1. Data'!K371-'1. Data'!$K$1604)/('1. Data'!$K$1603-'1. Data'!$K$1604)</f>
        <v>0.48823529411764699</v>
      </c>
      <c r="L374" s="62">
        <f>('1. Data'!L371-'1. Data'!$L$1604)/('1. Data'!$L$1603-'1. Data'!$L$1604)</f>
        <v>0.55384615384615377</v>
      </c>
      <c r="M374" s="62">
        <f>('1. Data'!M371-'1. Data'!$M$1604)/('1. Data'!$M$1603-'1. Data'!$M$1604)</f>
        <v>0.8</v>
      </c>
    </row>
    <row r="375" spans="1:13" ht="13.2" x14ac:dyDescent="0.25">
      <c r="A375" s="60">
        <v>371</v>
      </c>
      <c r="B375" s="62">
        <f>('1. Data'!B372-'1. Data'!$B$1604)/('1. Data'!$B$1603-'1. Data'!$B$1604)</f>
        <v>0.2035398230088496</v>
      </c>
      <c r="C375" s="62">
        <f>('1. Data'!C372-'1. Data'!$C$1604)/('1. Data'!$C$1603-'1. Data'!$C$1604)</f>
        <v>0.44333333333333336</v>
      </c>
      <c r="D375" s="62">
        <f>('1. Data'!D372-'1. Data'!$D$1604)/('1. Data'!$D$1603-'1. Data'!$D$1604)</f>
        <v>0.02</v>
      </c>
      <c r="E375" s="62">
        <f>('1. Data'!E372-'1. Data'!$E$1604)/('1. Data'!$E$1603-'1. Data'!$E$1604)</f>
        <v>9.5890410958904104E-2</v>
      </c>
      <c r="F375" s="62">
        <f>('1. Data'!F372-'1. Data'!$F$1604)/('1. Data'!$F$1603-'1. Data'!$F$1604)</f>
        <v>0.10500000000000001</v>
      </c>
      <c r="G375" s="62">
        <f>('1. Data'!G372-'1. Data'!$G$1604)/('1. Data'!$G$1603-'1. Data'!$G$1604)</f>
        <v>0.47887323943661969</v>
      </c>
      <c r="H375" s="62">
        <f>('1. Data'!H372-'1. Data'!$H$1604)/('1. Data'!$H$1603-'1. Data'!$H$1604)</f>
        <v>0.20141342756183744</v>
      </c>
      <c r="I375" s="62">
        <v>1</v>
      </c>
      <c r="J375" s="62">
        <f>('1. Data'!J372-'1. Data'!$J$1604)/('1. Data'!$J$1603-'1. Data'!$J$1604)</f>
        <v>0.66923076923076907</v>
      </c>
      <c r="K375" s="62">
        <f>('1. Data'!K372-'1. Data'!$K$1604)/('1. Data'!$K$1603-'1. Data'!$K$1604)</f>
        <v>0.28235294117647064</v>
      </c>
      <c r="L375" s="62">
        <f>('1. Data'!L372-'1. Data'!$L$1604)/('1. Data'!$L$1603-'1. Data'!$L$1604)</f>
        <v>0.23076923076923078</v>
      </c>
      <c r="M375" s="62">
        <f>('1. Data'!M372-'1. Data'!$M$1604)/('1. Data'!$M$1603-'1. Data'!$M$1604)</f>
        <v>0.4</v>
      </c>
    </row>
    <row r="376" spans="1:13" ht="13.2" x14ac:dyDescent="0.25">
      <c r="A376" s="60">
        <v>372</v>
      </c>
      <c r="B376" s="62">
        <f>('1. Data'!B373-'1. Data'!$B$1604)/('1. Data'!$B$1603-'1. Data'!$B$1604)</f>
        <v>0.29203539823008856</v>
      </c>
      <c r="C376" s="62">
        <f>('1. Data'!C373-'1. Data'!$C$1604)/('1. Data'!$C$1603-'1. Data'!$C$1604)</f>
        <v>9.3333333333333324E-2</v>
      </c>
      <c r="D376" s="62">
        <f>('1. Data'!D373-'1. Data'!$D$1604)/('1. Data'!$D$1603-'1. Data'!$D$1604)</f>
        <v>0.4</v>
      </c>
      <c r="E376" s="62">
        <f>('1. Data'!E373-'1. Data'!$E$1604)/('1. Data'!$E$1603-'1. Data'!$E$1604)</f>
        <v>4.7945205479452059E-2</v>
      </c>
      <c r="F376" s="62">
        <f>('1. Data'!F373-'1. Data'!$F$1604)/('1. Data'!$F$1603-'1. Data'!$F$1604)</f>
        <v>9.3333333333333171E-2</v>
      </c>
      <c r="G376" s="62">
        <f>('1. Data'!G373-'1. Data'!$G$1604)/('1. Data'!$G$1603-'1. Data'!$G$1604)</f>
        <v>0.14084507042253522</v>
      </c>
      <c r="H376" s="62">
        <f>('1. Data'!H373-'1. Data'!$H$1604)/('1. Data'!$H$1603-'1. Data'!$H$1604)</f>
        <v>6.7137809187279157E-2</v>
      </c>
      <c r="I376" s="62">
        <v>1</v>
      </c>
      <c r="J376" s="62">
        <f>('1. Data'!J373-'1. Data'!$J$1604)/('1. Data'!$J$1603-'1. Data'!$J$1604)</f>
        <v>0.47692307692307673</v>
      </c>
      <c r="K376" s="62">
        <f>('1. Data'!K373-'1. Data'!$K$1604)/('1. Data'!$K$1603-'1. Data'!$K$1604)</f>
        <v>0.33529411764705885</v>
      </c>
      <c r="L376" s="62">
        <f>('1. Data'!L373-'1. Data'!$L$1604)/('1. Data'!$L$1603-'1. Data'!$L$1604)</f>
        <v>4.615384615384599E-2</v>
      </c>
      <c r="M376" s="62">
        <f>('1. Data'!M373-'1. Data'!$M$1604)/('1. Data'!$M$1603-'1. Data'!$M$1604)</f>
        <v>0.6</v>
      </c>
    </row>
    <row r="377" spans="1:13" ht="13.2" x14ac:dyDescent="0.25">
      <c r="A377" s="60">
        <v>373</v>
      </c>
      <c r="B377" s="62">
        <f>('1. Data'!B374-'1. Data'!$B$1604)/('1. Data'!$B$1603-'1. Data'!$B$1604)</f>
        <v>0.39823008849557517</v>
      </c>
      <c r="C377" s="62">
        <f>('1. Data'!C374-'1. Data'!$C$1604)/('1. Data'!$C$1603-'1. Data'!$C$1604)</f>
        <v>0.12000000000000001</v>
      </c>
      <c r="D377" s="62">
        <f>('1. Data'!D374-'1. Data'!$D$1604)/('1. Data'!$D$1603-'1. Data'!$D$1604)</f>
        <v>0.48</v>
      </c>
      <c r="E377" s="62">
        <f>('1. Data'!E374-'1. Data'!$E$1604)/('1. Data'!$E$1603-'1. Data'!$E$1604)</f>
        <v>6.164383561643836E-2</v>
      </c>
      <c r="F377" s="62">
        <f>('1. Data'!F374-'1. Data'!$F$1604)/('1. Data'!$F$1603-'1. Data'!$F$1604)</f>
        <v>0.11166666666666668</v>
      </c>
      <c r="G377" s="62">
        <f>('1. Data'!G374-'1. Data'!$G$1604)/('1. Data'!$G$1603-'1. Data'!$G$1604)</f>
        <v>0.352112676056338</v>
      </c>
      <c r="H377" s="62">
        <f>('1. Data'!H374-'1. Data'!$H$1604)/('1. Data'!$H$1603-'1. Data'!$H$1604)</f>
        <v>0.14134275618374559</v>
      </c>
      <c r="I377" s="62">
        <v>1</v>
      </c>
      <c r="J377" s="62">
        <f>('1. Data'!J374-'1. Data'!$J$1604)/('1. Data'!$J$1603-'1. Data'!$J$1604)</f>
        <v>0.47692307692307673</v>
      </c>
      <c r="K377" s="62">
        <f>('1. Data'!K374-'1. Data'!$K$1604)/('1. Data'!$K$1603-'1. Data'!$K$1604)</f>
        <v>0.43529411764705883</v>
      </c>
      <c r="L377" s="62">
        <f>('1. Data'!L374-'1. Data'!$L$1604)/('1. Data'!$L$1603-'1. Data'!$L$1604)</f>
        <v>0.33846153846153837</v>
      </c>
      <c r="M377" s="62">
        <f>('1. Data'!M374-'1. Data'!$M$1604)/('1. Data'!$M$1603-'1. Data'!$M$1604)</f>
        <v>0.6</v>
      </c>
    </row>
    <row r="378" spans="1:13" ht="13.2" x14ac:dyDescent="0.25">
      <c r="A378" s="60">
        <v>374</v>
      </c>
      <c r="B378" s="62">
        <f>('1. Data'!B375-'1. Data'!$B$1604)/('1. Data'!$B$1603-'1. Data'!$B$1604)</f>
        <v>0.24778761061946908</v>
      </c>
      <c r="C378" s="62">
        <f>('1. Data'!C375-'1. Data'!$C$1604)/('1. Data'!$C$1603-'1. Data'!$C$1604)</f>
        <v>0.30000000000000004</v>
      </c>
      <c r="D378" s="62">
        <f>('1. Data'!D375-'1. Data'!$D$1604)/('1. Data'!$D$1603-'1. Data'!$D$1604)</f>
        <v>0.22</v>
      </c>
      <c r="E378" s="62">
        <f>('1. Data'!E375-'1. Data'!$E$1604)/('1. Data'!$E$1603-'1. Data'!$E$1604)</f>
        <v>8.9041095890410982E-2</v>
      </c>
      <c r="F378" s="62">
        <f>('1. Data'!F375-'1. Data'!$F$1604)/('1. Data'!$F$1603-'1. Data'!$F$1604)</f>
        <v>0.17666666666666667</v>
      </c>
      <c r="G378" s="62">
        <f>('1. Data'!G375-'1. Data'!$G$1604)/('1. Data'!$G$1603-'1. Data'!$G$1604)</f>
        <v>0.15492957746478872</v>
      </c>
      <c r="H378" s="62">
        <f>('1. Data'!H375-'1. Data'!$H$1604)/('1. Data'!$H$1603-'1. Data'!$H$1604)</f>
        <v>0.2332155477031802</v>
      </c>
      <c r="I378" s="62">
        <v>1</v>
      </c>
      <c r="J378" s="62">
        <f>('1. Data'!J375-'1. Data'!$J$1604)/('1. Data'!$J$1603-'1. Data'!$J$1604)</f>
        <v>0.269230769230769</v>
      </c>
      <c r="K378" s="62">
        <f>('1. Data'!K375-'1. Data'!$K$1604)/('1. Data'!$K$1603-'1. Data'!$K$1604)</f>
        <v>0.19411764705882353</v>
      </c>
      <c r="L378" s="62">
        <f>('1. Data'!L375-'1. Data'!$L$1604)/('1. Data'!$L$1603-'1. Data'!$L$1604)</f>
        <v>0.12307692307692292</v>
      </c>
      <c r="M378" s="62">
        <f>('1. Data'!M375-'1. Data'!$M$1604)/('1. Data'!$M$1603-'1. Data'!$M$1604)</f>
        <v>0.4</v>
      </c>
    </row>
    <row r="379" spans="1:13" ht="13.2" x14ac:dyDescent="0.25">
      <c r="A379" s="60">
        <v>375</v>
      </c>
      <c r="B379" s="62">
        <f>('1. Data'!B376-'1. Data'!$B$1604)/('1. Data'!$B$1603-'1. Data'!$B$1604)</f>
        <v>0.83185840707964598</v>
      </c>
      <c r="C379" s="62">
        <f>('1. Data'!C376-'1. Data'!$C$1604)/('1. Data'!$C$1603-'1. Data'!$C$1604)</f>
        <v>0.20666666666666664</v>
      </c>
      <c r="D379" s="62">
        <f>('1. Data'!D376-'1. Data'!$D$1604)/('1. Data'!$D$1603-'1. Data'!$D$1604)</f>
        <v>0.63</v>
      </c>
      <c r="E379" s="62">
        <f>('1. Data'!E376-'1. Data'!$E$1604)/('1. Data'!$E$1603-'1. Data'!$E$1604)</f>
        <v>0.19863013698630136</v>
      </c>
      <c r="F379" s="62">
        <f>('1. Data'!F376-'1. Data'!$F$1604)/('1. Data'!$F$1603-'1. Data'!$F$1604)</f>
        <v>0.14833333333333334</v>
      </c>
      <c r="G379" s="62">
        <f>('1. Data'!G376-'1. Data'!$G$1604)/('1. Data'!$G$1603-'1. Data'!$G$1604)</f>
        <v>7.0422535211267609E-2</v>
      </c>
      <c r="H379" s="62">
        <f>('1. Data'!H376-'1. Data'!$H$1604)/('1. Data'!$H$1603-'1. Data'!$H$1604)</f>
        <v>0.14487632508833923</v>
      </c>
      <c r="I379" s="62">
        <v>1</v>
      </c>
      <c r="J379" s="62">
        <f>('1. Data'!J376-'1. Data'!$J$1604)/('1. Data'!$J$1603-'1. Data'!$J$1604)</f>
        <v>0.2384615384615382</v>
      </c>
      <c r="K379" s="62">
        <f>('1. Data'!K376-'1. Data'!$K$1604)/('1. Data'!$K$1603-'1. Data'!$K$1604)</f>
        <v>0.3</v>
      </c>
      <c r="L379" s="62">
        <f>('1. Data'!L376-'1. Data'!$L$1604)/('1. Data'!$L$1603-'1. Data'!$L$1604)</f>
        <v>0.36923076923076931</v>
      </c>
      <c r="M379" s="62">
        <f>('1. Data'!M376-'1. Data'!$M$1604)/('1. Data'!$M$1603-'1. Data'!$M$1604)</f>
        <v>0.6</v>
      </c>
    </row>
    <row r="380" spans="1:13" ht="13.2" x14ac:dyDescent="0.25">
      <c r="A380" s="60">
        <v>376</v>
      </c>
      <c r="B380" s="62">
        <f>('1. Data'!B377-'1. Data'!$B$1604)/('1. Data'!$B$1603-'1. Data'!$B$1604)</f>
        <v>0.61061946902654862</v>
      </c>
      <c r="C380" s="62">
        <f>('1. Data'!C377-'1. Data'!$C$1604)/('1. Data'!$C$1603-'1. Data'!$C$1604)</f>
        <v>0.29333333333333339</v>
      </c>
      <c r="D380" s="62">
        <f>('1. Data'!D377-'1. Data'!$D$1604)/('1. Data'!$D$1603-'1. Data'!$D$1604)</f>
        <v>0.71</v>
      </c>
      <c r="E380" s="62">
        <f>('1. Data'!E377-'1. Data'!$E$1604)/('1. Data'!$E$1603-'1. Data'!$E$1604)</f>
        <v>0.23972602739726032</v>
      </c>
      <c r="F380" s="62">
        <f>('1. Data'!F377-'1. Data'!$F$1604)/('1. Data'!$F$1603-'1. Data'!$F$1604)</f>
        <v>0.20666666666666667</v>
      </c>
      <c r="G380" s="62">
        <f>('1. Data'!G377-'1. Data'!$G$1604)/('1. Data'!$G$1603-'1. Data'!$G$1604)</f>
        <v>7.0422535211267609E-2</v>
      </c>
      <c r="H380" s="62">
        <f>('1. Data'!H377-'1. Data'!$H$1604)/('1. Data'!$H$1603-'1. Data'!$H$1604)</f>
        <v>3.1802120141342753E-2</v>
      </c>
      <c r="I380" s="62">
        <v>1</v>
      </c>
      <c r="J380" s="62">
        <f>('1. Data'!J377-'1. Data'!$J$1604)/('1. Data'!$J$1603-'1. Data'!$J$1604)</f>
        <v>0.2384615384615382</v>
      </c>
      <c r="K380" s="62">
        <f>('1. Data'!K377-'1. Data'!$K$1604)/('1. Data'!$K$1603-'1. Data'!$K$1604)</f>
        <v>0.31176470588235294</v>
      </c>
      <c r="L380" s="62">
        <f>('1. Data'!L377-'1. Data'!$L$1604)/('1. Data'!$L$1603-'1. Data'!$L$1604)</f>
        <v>0.52307692307692311</v>
      </c>
      <c r="M380" s="62">
        <f>('1. Data'!M377-'1. Data'!$M$1604)/('1. Data'!$M$1603-'1. Data'!$M$1604)</f>
        <v>0.8</v>
      </c>
    </row>
    <row r="381" spans="1:13" ht="13.2" x14ac:dyDescent="0.25">
      <c r="A381" s="60">
        <v>377</v>
      </c>
      <c r="B381" s="62">
        <f>('1. Data'!B378-'1. Data'!$B$1604)/('1. Data'!$B$1603-'1. Data'!$B$1604)</f>
        <v>0.61061946902654862</v>
      </c>
      <c r="C381" s="62">
        <f>('1. Data'!C378-'1. Data'!$C$1604)/('1. Data'!$C$1603-'1. Data'!$C$1604)</f>
        <v>0.23333333333333331</v>
      </c>
      <c r="D381" s="62">
        <f>('1. Data'!D378-'1. Data'!$D$1604)/('1. Data'!$D$1603-'1. Data'!$D$1604)</f>
        <v>0.5</v>
      </c>
      <c r="E381" s="62">
        <f>('1. Data'!E378-'1. Data'!$E$1604)/('1. Data'!$E$1603-'1. Data'!$E$1604)</f>
        <v>0.14383561643835618</v>
      </c>
      <c r="F381" s="62">
        <f>('1. Data'!F378-'1. Data'!$F$1604)/('1. Data'!$F$1603-'1. Data'!$F$1604)</f>
        <v>0.13</v>
      </c>
      <c r="G381" s="62">
        <f>('1. Data'!G378-'1. Data'!$G$1604)/('1. Data'!$G$1603-'1. Data'!$G$1604)</f>
        <v>0.25352112676056338</v>
      </c>
      <c r="H381" s="62">
        <f>('1. Data'!H378-'1. Data'!$H$1604)/('1. Data'!$H$1603-'1. Data'!$H$1604)</f>
        <v>0.14487632508833923</v>
      </c>
      <c r="I381" s="62">
        <v>1</v>
      </c>
      <c r="J381" s="62">
        <f>('1. Data'!J378-'1. Data'!$J$1604)/('1. Data'!$J$1603-'1. Data'!$J$1604)</f>
        <v>0.43076923076923052</v>
      </c>
      <c r="K381" s="62">
        <f>('1. Data'!K378-'1. Data'!$K$1604)/('1. Data'!$K$1603-'1. Data'!$K$1604)</f>
        <v>0.47647058823529415</v>
      </c>
      <c r="L381" s="62">
        <f>('1. Data'!L378-'1. Data'!$L$1604)/('1. Data'!$L$1603-'1. Data'!$L$1604)</f>
        <v>0.39999999999999997</v>
      </c>
      <c r="M381" s="62">
        <f>('1. Data'!M378-'1. Data'!$M$1604)/('1. Data'!$M$1603-'1. Data'!$M$1604)</f>
        <v>0.6</v>
      </c>
    </row>
    <row r="382" spans="1:13" ht="13.2" x14ac:dyDescent="0.25">
      <c r="A382" s="60">
        <v>378</v>
      </c>
      <c r="B382" s="62">
        <f>('1. Data'!B379-'1. Data'!$B$1604)/('1. Data'!$B$1603-'1. Data'!$B$1604)</f>
        <v>0.42477876106194695</v>
      </c>
      <c r="C382" s="62">
        <f>('1. Data'!C379-'1. Data'!$C$1604)/('1. Data'!$C$1603-'1. Data'!$C$1604)</f>
        <v>0.11333333333333334</v>
      </c>
      <c r="D382" s="62">
        <f>('1. Data'!D379-'1. Data'!$D$1604)/('1. Data'!$D$1603-'1. Data'!$D$1604)</f>
        <v>0.53</v>
      </c>
      <c r="E382" s="62">
        <f>('1. Data'!E379-'1. Data'!$E$1604)/('1. Data'!$E$1603-'1. Data'!$E$1604)</f>
        <v>0.10273972602739727</v>
      </c>
      <c r="F382" s="62">
        <f>('1. Data'!F379-'1. Data'!$F$1604)/('1. Data'!$F$1603-'1. Data'!$F$1604)</f>
        <v>0.12333333333333334</v>
      </c>
      <c r="G382" s="62">
        <f>('1. Data'!G379-'1. Data'!$G$1604)/('1. Data'!$G$1603-'1. Data'!$G$1604)</f>
        <v>7.0422535211267609E-2</v>
      </c>
      <c r="H382" s="62">
        <f>('1. Data'!H379-'1. Data'!$H$1604)/('1. Data'!$H$1603-'1. Data'!$H$1604)</f>
        <v>4.2402826855123678E-2</v>
      </c>
      <c r="I382" s="62">
        <v>1</v>
      </c>
      <c r="J382" s="62">
        <f>('1. Data'!J379-'1. Data'!$J$1604)/('1. Data'!$J$1603-'1. Data'!$J$1604)</f>
        <v>0.38461538461538469</v>
      </c>
      <c r="K382" s="62">
        <f>('1. Data'!K379-'1. Data'!$K$1604)/('1. Data'!$K$1603-'1. Data'!$K$1604)</f>
        <v>0.48823529411764699</v>
      </c>
      <c r="L382" s="62">
        <f>('1. Data'!L379-'1. Data'!$L$1604)/('1. Data'!$L$1603-'1. Data'!$L$1604)</f>
        <v>0.55384615384615377</v>
      </c>
      <c r="M382" s="62">
        <f>('1. Data'!M379-'1. Data'!$M$1604)/('1. Data'!$M$1603-'1. Data'!$M$1604)</f>
        <v>0.8</v>
      </c>
    </row>
    <row r="383" spans="1:13" ht="13.2" x14ac:dyDescent="0.25">
      <c r="A383" s="60">
        <v>379</v>
      </c>
      <c r="B383" s="62">
        <f>('1. Data'!B380-'1. Data'!$B$1604)/('1. Data'!$B$1603-'1. Data'!$B$1604)</f>
        <v>0.60176991150442483</v>
      </c>
      <c r="C383" s="62">
        <f>('1. Data'!C380-'1. Data'!$C$1604)/('1. Data'!$C$1603-'1. Data'!$C$1604)</f>
        <v>0.35000000000000003</v>
      </c>
      <c r="D383" s="62">
        <f>('1. Data'!D380-'1. Data'!$D$1604)/('1. Data'!$D$1603-'1. Data'!$D$1604)</f>
        <v>0.66</v>
      </c>
      <c r="E383" s="62">
        <f>('1. Data'!E380-'1. Data'!$E$1604)/('1. Data'!$E$1603-'1. Data'!$E$1604)</f>
        <v>0.36301369863013699</v>
      </c>
      <c r="F383" s="62">
        <f>('1. Data'!F380-'1. Data'!$F$1604)/('1. Data'!$F$1603-'1. Data'!$F$1604)</f>
        <v>0.14666666666666667</v>
      </c>
      <c r="G383" s="62">
        <f>('1. Data'!G380-'1. Data'!$G$1604)/('1. Data'!$G$1603-'1. Data'!$G$1604)</f>
        <v>7.0422535211267609E-2</v>
      </c>
      <c r="H383" s="62">
        <f>('1. Data'!H380-'1. Data'!$H$1604)/('1. Data'!$H$1603-'1. Data'!$H$1604)</f>
        <v>6.3604240282685506E-2</v>
      </c>
      <c r="I383" s="62">
        <v>1</v>
      </c>
      <c r="J383" s="62">
        <f>('1. Data'!J380-'1. Data'!$J$1604)/('1. Data'!$J$1603-'1. Data'!$J$1604)</f>
        <v>0.31538461538461521</v>
      </c>
      <c r="K383" s="62">
        <f>('1. Data'!K380-'1. Data'!$K$1604)/('1. Data'!$K$1603-'1. Data'!$K$1604)</f>
        <v>0.40588235294117647</v>
      </c>
      <c r="L383" s="62">
        <f>('1. Data'!L380-'1. Data'!$L$1604)/('1. Data'!$L$1603-'1. Data'!$L$1604)</f>
        <v>0.75384615384615394</v>
      </c>
      <c r="M383" s="62">
        <f>('1. Data'!M380-'1. Data'!$M$1604)/('1. Data'!$M$1603-'1. Data'!$M$1604)</f>
        <v>0.6</v>
      </c>
    </row>
    <row r="384" spans="1:13" ht="13.2" x14ac:dyDescent="0.25">
      <c r="A384" s="60">
        <v>380</v>
      </c>
      <c r="B384" s="62">
        <f>('1. Data'!B381-'1. Data'!$B$1604)/('1. Data'!$B$1603-'1. Data'!$B$1604)</f>
        <v>0.32743362831858414</v>
      </c>
      <c r="C384" s="62">
        <f>('1. Data'!C381-'1. Data'!$C$1604)/('1. Data'!$C$1603-'1. Data'!$C$1604)</f>
        <v>0.21333333333333329</v>
      </c>
      <c r="D384" s="62">
        <f>('1. Data'!D381-'1. Data'!$D$1604)/('1. Data'!$D$1603-'1. Data'!$D$1604)</f>
        <v>0.38</v>
      </c>
      <c r="E384" s="62">
        <f>('1. Data'!E381-'1. Data'!$E$1604)/('1. Data'!$E$1603-'1. Data'!$E$1604)</f>
        <v>0.10958904109589042</v>
      </c>
      <c r="F384" s="62">
        <f>('1. Data'!F381-'1. Data'!$F$1604)/('1. Data'!$F$1603-'1. Data'!$F$1604)</f>
        <v>0.15666666666666668</v>
      </c>
      <c r="G384" s="62">
        <f>('1. Data'!G381-'1. Data'!$G$1604)/('1. Data'!$G$1603-'1. Data'!$G$1604)</f>
        <v>0.323943661971831</v>
      </c>
      <c r="H384" s="62">
        <f>('1. Data'!H381-'1. Data'!$H$1604)/('1. Data'!$H$1603-'1. Data'!$H$1604)</f>
        <v>0.19081272084805653</v>
      </c>
      <c r="I384" s="62">
        <v>1</v>
      </c>
      <c r="J384" s="62">
        <f>('1. Data'!J381-'1. Data'!$J$1604)/('1. Data'!$J$1603-'1. Data'!$J$1604)</f>
        <v>0.46923076923076917</v>
      </c>
      <c r="K384" s="62">
        <f>('1. Data'!K381-'1. Data'!$K$1604)/('1. Data'!$K$1603-'1. Data'!$K$1604)</f>
        <v>0.23529411764705882</v>
      </c>
      <c r="L384" s="62">
        <f>('1. Data'!L381-'1. Data'!$L$1604)/('1. Data'!$L$1603-'1. Data'!$L$1604)</f>
        <v>0.36923076923076931</v>
      </c>
      <c r="M384" s="62">
        <f>('1. Data'!M381-'1. Data'!$M$1604)/('1. Data'!$M$1603-'1. Data'!$M$1604)</f>
        <v>0.6</v>
      </c>
    </row>
    <row r="385" spans="1:13" ht="13.2" x14ac:dyDescent="0.25">
      <c r="A385" s="60">
        <v>381</v>
      </c>
      <c r="B385" s="62">
        <f>('1. Data'!B382-'1. Data'!$B$1604)/('1. Data'!$B$1603-'1. Data'!$B$1604)</f>
        <v>0.32743362831858414</v>
      </c>
      <c r="C385" s="62">
        <f>('1. Data'!C382-'1. Data'!$C$1604)/('1. Data'!$C$1603-'1. Data'!$C$1604)</f>
        <v>0.10666666666666667</v>
      </c>
      <c r="D385" s="62">
        <f>('1. Data'!D382-'1. Data'!$D$1604)/('1. Data'!$D$1603-'1. Data'!$D$1604)</f>
        <v>0.42</v>
      </c>
      <c r="E385" s="62">
        <f>('1. Data'!E382-'1. Data'!$E$1604)/('1. Data'!$E$1603-'1. Data'!$E$1604)</f>
        <v>7.5342465753424667E-2</v>
      </c>
      <c r="F385" s="62">
        <f>('1. Data'!F382-'1. Data'!$F$1604)/('1. Data'!$F$1603-'1. Data'!$F$1604)</f>
        <v>0.13333333333333333</v>
      </c>
      <c r="G385" s="62">
        <f>('1. Data'!G382-'1. Data'!$G$1604)/('1. Data'!$G$1603-'1. Data'!$G$1604)</f>
        <v>0.14084507042253522</v>
      </c>
      <c r="H385" s="62">
        <f>('1. Data'!H382-'1. Data'!$H$1604)/('1. Data'!$H$1603-'1. Data'!$H$1604)</f>
        <v>7.4204946996466431E-2</v>
      </c>
      <c r="I385" s="62">
        <v>1</v>
      </c>
      <c r="J385" s="62">
        <f>('1. Data'!J382-'1. Data'!$J$1604)/('1. Data'!$J$1603-'1. Data'!$J$1604)</f>
        <v>0.39230769230769219</v>
      </c>
      <c r="K385" s="62">
        <f>('1. Data'!K382-'1. Data'!$K$1604)/('1. Data'!$K$1603-'1. Data'!$K$1604)</f>
        <v>0.29411764705882354</v>
      </c>
      <c r="L385" s="62">
        <f>('1. Data'!L382-'1. Data'!$L$1604)/('1. Data'!$L$1603-'1. Data'!$L$1604)</f>
        <v>0.15384615384615385</v>
      </c>
      <c r="M385" s="62">
        <f>('1. Data'!M382-'1. Data'!$M$1604)/('1. Data'!$M$1603-'1. Data'!$M$1604)</f>
        <v>0.6</v>
      </c>
    </row>
    <row r="386" spans="1:13" ht="13.2" x14ac:dyDescent="0.25">
      <c r="A386" s="60">
        <v>382</v>
      </c>
      <c r="B386" s="62">
        <f>('1. Data'!B383-'1. Data'!$B$1604)/('1. Data'!$B$1603-'1. Data'!$B$1604)</f>
        <v>0.80530973451327426</v>
      </c>
      <c r="C386" s="62">
        <f>('1. Data'!C383-'1. Data'!$C$1604)/('1. Data'!$C$1603-'1. Data'!$C$1604)</f>
        <v>0.20999999999999996</v>
      </c>
      <c r="D386" s="62">
        <f>('1. Data'!D383-'1. Data'!$D$1604)/('1. Data'!$D$1603-'1. Data'!$D$1604)</f>
        <v>0.68</v>
      </c>
      <c r="E386" s="62">
        <f>('1. Data'!E383-'1. Data'!$E$1604)/('1. Data'!$E$1603-'1. Data'!$E$1604)</f>
        <v>0.13698630136986301</v>
      </c>
      <c r="F386" s="62">
        <f>('1. Data'!F383-'1. Data'!$F$1604)/('1. Data'!$F$1603-'1. Data'!$F$1604)</f>
        <v>0.14166666666666669</v>
      </c>
      <c r="G386" s="62">
        <f>('1. Data'!G383-'1. Data'!$G$1604)/('1. Data'!$G$1603-'1. Data'!$G$1604)</f>
        <v>0.22535211267605634</v>
      </c>
      <c r="H386" s="62">
        <f>('1. Data'!H383-'1. Data'!$H$1604)/('1. Data'!$H$1603-'1. Data'!$H$1604)</f>
        <v>0.13074204946996468</v>
      </c>
      <c r="I386" s="62">
        <v>1</v>
      </c>
      <c r="J386" s="62">
        <f>('1. Data'!J383-'1. Data'!$J$1604)/('1. Data'!$J$1603-'1. Data'!$J$1604)</f>
        <v>0.27692307692307688</v>
      </c>
      <c r="K386" s="62">
        <f>('1. Data'!K383-'1. Data'!$K$1604)/('1. Data'!$K$1603-'1. Data'!$K$1604)</f>
        <v>0.29411764705882354</v>
      </c>
      <c r="L386" s="62">
        <f>('1. Data'!L383-'1. Data'!$L$1604)/('1. Data'!$L$1603-'1. Data'!$L$1604)</f>
        <v>0.24615384615384611</v>
      </c>
      <c r="M386" s="62">
        <f>('1. Data'!M383-'1. Data'!$M$1604)/('1. Data'!$M$1603-'1. Data'!$M$1604)</f>
        <v>0.6</v>
      </c>
    </row>
    <row r="387" spans="1:13" ht="13.2" x14ac:dyDescent="0.25">
      <c r="A387" s="60">
        <v>383</v>
      </c>
      <c r="B387" s="62">
        <f>('1. Data'!B384-'1. Data'!$B$1604)/('1. Data'!$B$1603-'1. Data'!$B$1604)</f>
        <v>0.32743362831858414</v>
      </c>
      <c r="C387" s="62">
        <f>('1. Data'!C384-'1. Data'!$C$1604)/('1. Data'!$C$1603-'1. Data'!$C$1604)</f>
        <v>0.10666666666666667</v>
      </c>
      <c r="D387" s="62">
        <f>('1. Data'!D384-'1. Data'!$D$1604)/('1. Data'!$D$1603-'1. Data'!$D$1604)</f>
        <v>0.42</v>
      </c>
      <c r="E387" s="62">
        <f>('1. Data'!E384-'1. Data'!$E$1604)/('1. Data'!$E$1603-'1. Data'!$E$1604)</f>
        <v>7.5342465753424667E-2</v>
      </c>
      <c r="F387" s="62">
        <f>('1. Data'!F384-'1. Data'!$F$1604)/('1. Data'!$F$1603-'1. Data'!$F$1604)</f>
        <v>0.13333333333333333</v>
      </c>
      <c r="G387" s="62">
        <f>('1. Data'!G384-'1. Data'!$G$1604)/('1. Data'!$G$1603-'1. Data'!$G$1604)</f>
        <v>0.14084507042253522</v>
      </c>
      <c r="H387" s="62">
        <f>('1. Data'!H384-'1. Data'!$H$1604)/('1. Data'!$H$1603-'1. Data'!$H$1604)</f>
        <v>7.4204946996466431E-2</v>
      </c>
      <c r="I387" s="62">
        <v>1</v>
      </c>
      <c r="J387" s="62">
        <f>('1. Data'!J384-'1. Data'!$J$1604)/('1. Data'!$J$1603-'1. Data'!$J$1604)</f>
        <v>0.39230769230769219</v>
      </c>
      <c r="K387" s="62">
        <f>('1. Data'!K384-'1. Data'!$K$1604)/('1. Data'!$K$1603-'1. Data'!$K$1604)</f>
        <v>0.29411764705882354</v>
      </c>
      <c r="L387" s="62">
        <f>('1. Data'!L384-'1. Data'!$L$1604)/('1. Data'!$L$1603-'1. Data'!$L$1604)</f>
        <v>0.15384615384615385</v>
      </c>
      <c r="M387" s="62">
        <f>('1. Data'!M384-'1. Data'!$M$1604)/('1. Data'!$M$1603-'1. Data'!$M$1604)</f>
        <v>0.6</v>
      </c>
    </row>
    <row r="388" spans="1:13" ht="13.2" x14ac:dyDescent="0.25">
      <c r="A388" s="60">
        <v>384</v>
      </c>
      <c r="B388" s="62">
        <f>('1. Data'!B385-'1. Data'!$B$1604)/('1. Data'!$B$1603-'1. Data'!$B$1604)</f>
        <v>0.32743362831858414</v>
      </c>
      <c r="C388" s="62">
        <f>('1. Data'!C385-'1. Data'!$C$1604)/('1. Data'!$C$1603-'1. Data'!$C$1604)</f>
        <v>0.10666666666666667</v>
      </c>
      <c r="D388" s="62">
        <f>('1. Data'!D385-'1. Data'!$D$1604)/('1. Data'!$D$1603-'1. Data'!$D$1604)</f>
        <v>0.42</v>
      </c>
      <c r="E388" s="62">
        <f>('1. Data'!E385-'1. Data'!$E$1604)/('1. Data'!$E$1603-'1. Data'!$E$1604)</f>
        <v>7.5342465753424667E-2</v>
      </c>
      <c r="F388" s="62">
        <f>('1. Data'!F385-'1. Data'!$F$1604)/('1. Data'!$F$1603-'1. Data'!$F$1604)</f>
        <v>0.13333333333333333</v>
      </c>
      <c r="G388" s="62">
        <f>('1. Data'!G385-'1. Data'!$G$1604)/('1. Data'!$G$1603-'1. Data'!$G$1604)</f>
        <v>0.14084507042253522</v>
      </c>
      <c r="H388" s="62">
        <f>('1. Data'!H385-'1. Data'!$H$1604)/('1. Data'!$H$1603-'1. Data'!$H$1604)</f>
        <v>7.4204946996466431E-2</v>
      </c>
      <c r="I388" s="62">
        <v>1</v>
      </c>
      <c r="J388" s="62">
        <f>('1. Data'!J385-'1. Data'!$J$1604)/('1. Data'!$J$1603-'1. Data'!$J$1604)</f>
        <v>0.39230769230769219</v>
      </c>
      <c r="K388" s="62">
        <f>('1. Data'!K385-'1. Data'!$K$1604)/('1. Data'!$K$1603-'1. Data'!$K$1604)</f>
        <v>0.29411764705882354</v>
      </c>
      <c r="L388" s="62">
        <f>('1. Data'!L385-'1. Data'!$L$1604)/('1. Data'!$L$1603-'1. Data'!$L$1604)</f>
        <v>0.15384615384615385</v>
      </c>
      <c r="M388" s="62">
        <f>('1. Data'!M385-'1. Data'!$M$1604)/('1. Data'!$M$1603-'1. Data'!$M$1604)</f>
        <v>0.6</v>
      </c>
    </row>
    <row r="389" spans="1:13" ht="13.2" x14ac:dyDescent="0.25">
      <c r="A389" s="60">
        <v>385</v>
      </c>
      <c r="B389" s="62">
        <f>('1. Data'!B386-'1. Data'!$B$1604)/('1. Data'!$B$1603-'1. Data'!$B$1604)</f>
        <v>0.27433628318584075</v>
      </c>
      <c r="C389" s="62">
        <f>('1. Data'!C386-'1. Data'!$C$1604)/('1. Data'!$C$1603-'1. Data'!$C$1604)</f>
        <v>0.27333333333333337</v>
      </c>
      <c r="D389" s="62">
        <f>('1. Data'!D386-'1. Data'!$D$1604)/('1. Data'!$D$1603-'1. Data'!$D$1604)</f>
        <v>0.28000000000000003</v>
      </c>
      <c r="E389" s="62">
        <f>('1. Data'!E386-'1. Data'!$E$1604)/('1. Data'!$E$1603-'1. Data'!$E$1604)</f>
        <v>8.2191780821917818E-2</v>
      </c>
      <c r="F389" s="62">
        <f>('1. Data'!F386-'1. Data'!$F$1604)/('1. Data'!$F$1603-'1. Data'!$F$1604)</f>
        <v>0.14499999999999999</v>
      </c>
      <c r="G389" s="62">
        <f>('1. Data'!G386-'1. Data'!$G$1604)/('1. Data'!$G$1603-'1. Data'!$G$1604)</f>
        <v>0.30985915492957744</v>
      </c>
      <c r="H389" s="62">
        <f>('1. Data'!H386-'1. Data'!$H$1604)/('1. Data'!$H$1603-'1. Data'!$H$1604)</f>
        <v>0.16961130742049471</v>
      </c>
      <c r="I389" s="62">
        <v>1</v>
      </c>
      <c r="J389" s="62">
        <f>('1. Data'!J386-'1. Data'!$J$1604)/('1. Data'!$J$1603-'1. Data'!$J$1604)</f>
        <v>0.55384615384615377</v>
      </c>
      <c r="K389" s="62">
        <f>('1. Data'!K386-'1. Data'!$K$1604)/('1. Data'!$K$1603-'1. Data'!$K$1604)</f>
        <v>0.25882352941176473</v>
      </c>
      <c r="L389" s="62">
        <f>('1. Data'!L386-'1. Data'!$L$1604)/('1. Data'!$L$1603-'1. Data'!$L$1604)</f>
        <v>0.12307692307692292</v>
      </c>
      <c r="M389" s="62">
        <f>('1. Data'!M386-'1. Data'!$M$1604)/('1. Data'!$M$1603-'1. Data'!$M$1604)</f>
        <v>0.4</v>
      </c>
    </row>
    <row r="390" spans="1:13" ht="13.2" x14ac:dyDescent="0.25">
      <c r="A390" s="60">
        <v>386</v>
      </c>
      <c r="B390" s="62">
        <f>('1. Data'!B387-'1. Data'!$B$1604)/('1. Data'!$B$1603-'1. Data'!$B$1604)</f>
        <v>0.24778761061946908</v>
      </c>
      <c r="C390" s="62">
        <f>('1. Data'!C387-'1. Data'!$C$1604)/('1. Data'!$C$1603-'1. Data'!$C$1604)</f>
        <v>0.35333333333333333</v>
      </c>
      <c r="D390" s="62">
        <f>('1. Data'!D387-'1. Data'!$D$1604)/('1. Data'!$D$1603-'1. Data'!$D$1604)</f>
        <v>7.0000000000000007E-2</v>
      </c>
      <c r="E390" s="62">
        <f>('1. Data'!E387-'1. Data'!$E$1604)/('1. Data'!$E$1603-'1. Data'!$E$1604)</f>
        <v>0.10273972602739727</v>
      </c>
      <c r="F390" s="62">
        <f>('1. Data'!F387-'1. Data'!$F$1604)/('1. Data'!$F$1603-'1. Data'!$F$1604)</f>
        <v>0.15</v>
      </c>
      <c r="G390" s="62">
        <f>('1. Data'!G387-'1. Data'!$G$1604)/('1. Data'!$G$1603-'1. Data'!$G$1604)</f>
        <v>0.14084507042253522</v>
      </c>
      <c r="H390" s="62">
        <f>('1. Data'!H387-'1. Data'!$H$1604)/('1. Data'!$H$1603-'1. Data'!$H$1604)</f>
        <v>0.10954063604240283</v>
      </c>
      <c r="I390" s="62">
        <v>1</v>
      </c>
      <c r="J390" s="62">
        <f>('1. Data'!J387-'1. Data'!$J$1604)/('1. Data'!$J$1603-'1. Data'!$J$1604)</f>
        <v>0.56153846153846165</v>
      </c>
      <c r="K390" s="62">
        <f>('1. Data'!K387-'1. Data'!$K$1604)/('1. Data'!$K$1603-'1. Data'!$K$1604)</f>
        <v>0.27058823529411768</v>
      </c>
      <c r="L390" s="62">
        <f>('1. Data'!L387-'1. Data'!$L$1604)/('1. Data'!$L$1603-'1. Data'!$L$1604)</f>
        <v>0.19999999999999984</v>
      </c>
      <c r="M390" s="62">
        <f>('1. Data'!M387-'1. Data'!$M$1604)/('1. Data'!$M$1603-'1. Data'!$M$1604)</f>
        <v>0.6</v>
      </c>
    </row>
    <row r="391" spans="1:13" ht="13.2" x14ac:dyDescent="0.25">
      <c r="A391" s="60">
        <v>387</v>
      </c>
      <c r="B391" s="62">
        <f>('1. Data'!B388-'1. Data'!$B$1604)/('1. Data'!$B$1603-'1. Data'!$B$1604)</f>
        <v>0.2831858407079646</v>
      </c>
      <c r="C391" s="62">
        <f>('1. Data'!C388-'1. Data'!$C$1604)/('1. Data'!$C$1603-'1. Data'!$C$1604)</f>
        <v>0.29333333333333339</v>
      </c>
      <c r="D391" s="62">
        <f>('1. Data'!D388-'1. Data'!$D$1604)/('1. Data'!$D$1603-'1. Data'!$D$1604)</f>
        <v>0.26</v>
      </c>
      <c r="E391" s="62">
        <f>('1. Data'!E388-'1. Data'!$E$1604)/('1. Data'!$E$1603-'1. Data'!$E$1604)</f>
        <v>7.5342465753424667E-2</v>
      </c>
      <c r="F391" s="62">
        <f>('1. Data'!F388-'1. Data'!$F$1604)/('1. Data'!$F$1603-'1. Data'!$F$1604)</f>
        <v>0.14666666666666667</v>
      </c>
      <c r="G391" s="62">
        <f>('1. Data'!G388-'1. Data'!$G$1604)/('1. Data'!$G$1603-'1. Data'!$G$1604)</f>
        <v>0.30985915492957744</v>
      </c>
      <c r="H391" s="62">
        <f>('1. Data'!H388-'1. Data'!$H$1604)/('1. Data'!$H$1603-'1. Data'!$H$1604)</f>
        <v>0.14840989399293286</v>
      </c>
      <c r="I391" s="62">
        <v>1</v>
      </c>
      <c r="J391" s="62">
        <f>('1. Data'!J388-'1. Data'!$J$1604)/('1. Data'!$J$1603-'1. Data'!$J$1604)</f>
        <v>0.54615384615384621</v>
      </c>
      <c r="K391" s="62">
        <f>('1. Data'!K388-'1. Data'!$K$1604)/('1. Data'!$K$1603-'1. Data'!$K$1604)</f>
        <v>0.25882352941176473</v>
      </c>
      <c r="L391" s="62">
        <f>('1. Data'!L388-'1. Data'!$L$1604)/('1. Data'!$L$1603-'1. Data'!$L$1604)</f>
        <v>0.12307692307692292</v>
      </c>
      <c r="M391" s="62">
        <f>('1. Data'!M388-'1. Data'!$M$1604)/('1. Data'!$M$1603-'1. Data'!$M$1604)</f>
        <v>0.6</v>
      </c>
    </row>
    <row r="392" spans="1:13" ht="13.2" x14ac:dyDescent="0.25">
      <c r="A392" s="60">
        <v>388</v>
      </c>
      <c r="B392" s="62">
        <f>('1. Data'!B389-'1. Data'!$B$1604)/('1. Data'!$B$1603-'1. Data'!$B$1604)</f>
        <v>0.32743362831858414</v>
      </c>
      <c r="C392" s="62">
        <f>('1. Data'!C389-'1. Data'!$C$1604)/('1. Data'!$C$1603-'1. Data'!$C$1604)</f>
        <v>0.37333333333333335</v>
      </c>
      <c r="D392" s="62">
        <f>('1. Data'!D389-'1. Data'!$D$1604)/('1. Data'!$D$1603-'1. Data'!$D$1604)</f>
        <v>0.15</v>
      </c>
      <c r="E392" s="62">
        <f>('1. Data'!E389-'1. Data'!$E$1604)/('1. Data'!$E$1603-'1. Data'!$E$1604)</f>
        <v>6.8493150684931503E-2</v>
      </c>
      <c r="F392" s="62">
        <f>('1. Data'!F389-'1. Data'!$F$1604)/('1. Data'!$F$1603-'1. Data'!$F$1604)</f>
        <v>0.13166666666666668</v>
      </c>
      <c r="G392" s="62">
        <f>('1. Data'!G389-'1. Data'!$G$1604)/('1. Data'!$G$1603-'1. Data'!$G$1604)</f>
        <v>0.22535211267605634</v>
      </c>
      <c r="H392" s="62">
        <f>('1. Data'!H389-'1. Data'!$H$1604)/('1. Data'!$H$1603-'1. Data'!$H$1604)</f>
        <v>0.12720848056537101</v>
      </c>
      <c r="I392" s="62">
        <v>1</v>
      </c>
      <c r="J392" s="62">
        <f>('1. Data'!J389-'1. Data'!$J$1604)/('1. Data'!$J$1603-'1. Data'!$J$1604)</f>
        <v>0.46923076923076917</v>
      </c>
      <c r="K392" s="62">
        <f>('1. Data'!K389-'1. Data'!$K$1604)/('1. Data'!$K$1603-'1. Data'!$K$1604)</f>
        <v>0.14117647058823532</v>
      </c>
      <c r="L392" s="62">
        <f>('1. Data'!L389-'1. Data'!$L$1604)/('1. Data'!$L$1603-'1. Data'!$L$1604)</f>
        <v>0.18461538461538451</v>
      </c>
      <c r="M392" s="62">
        <f>('1. Data'!M389-'1. Data'!$M$1604)/('1. Data'!$M$1603-'1. Data'!$M$1604)</f>
        <v>0.6</v>
      </c>
    </row>
    <row r="393" spans="1:13" ht="13.2" x14ac:dyDescent="0.25">
      <c r="A393" s="60">
        <v>389</v>
      </c>
      <c r="B393" s="62">
        <f>('1. Data'!B390-'1. Data'!$B$1604)/('1. Data'!$B$1603-'1. Data'!$B$1604)</f>
        <v>0.2831858407079646</v>
      </c>
      <c r="C393" s="62">
        <f>('1. Data'!C390-'1. Data'!$C$1604)/('1. Data'!$C$1603-'1. Data'!$C$1604)</f>
        <v>0.24</v>
      </c>
      <c r="D393" s="62">
        <f>('1. Data'!D390-'1. Data'!$D$1604)/('1. Data'!$D$1603-'1. Data'!$D$1604)</f>
        <v>0.26</v>
      </c>
      <c r="E393" s="62">
        <f>('1. Data'!E390-'1. Data'!$E$1604)/('1. Data'!$E$1603-'1. Data'!$E$1604)</f>
        <v>6.8493150684931503E-2</v>
      </c>
      <c r="F393" s="62">
        <f>('1. Data'!F390-'1. Data'!$F$1604)/('1. Data'!$F$1603-'1. Data'!$F$1604)</f>
        <v>0.14666666666666667</v>
      </c>
      <c r="G393" s="62">
        <f>('1. Data'!G390-'1. Data'!$G$1604)/('1. Data'!$G$1603-'1. Data'!$G$1604)</f>
        <v>0.30985915492957744</v>
      </c>
      <c r="H393" s="62">
        <f>('1. Data'!H390-'1. Data'!$H$1604)/('1. Data'!$H$1603-'1. Data'!$H$1604)</f>
        <v>0.16607773851590105</v>
      </c>
      <c r="I393" s="62">
        <v>1</v>
      </c>
      <c r="J393" s="62">
        <f>('1. Data'!J390-'1. Data'!$J$1604)/('1. Data'!$J$1603-'1. Data'!$J$1604)</f>
        <v>0.56153846153846165</v>
      </c>
      <c r="K393" s="62">
        <f>('1. Data'!K390-'1. Data'!$K$1604)/('1. Data'!$K$1603-'1. Data'!$K$1604)</f>
        <v>0.25882352941176473</v>
      </c>
      <c r="L393" s="62">
        <f>('1. Data'!L390-'1. Data'!$L$1604)/('1. Data'!$L$1603-'1. Data'!$L$1604)</f>
        <v>0.12307692307692292</v>
      </c>
      <c r="M393" s="62">
        <f>('1. Data'!M390-'1. Data'!$M$1604)/('1. Data'!$M$1603-'1. Data'!$M$1604)</f>
        <v>0.6</v>
      </c>
    </row>
    <row r="394" spans="1:13" ht="13.2" x14ac:dyDescent="0.25">
      <c r="A394" s="60">
        <v>390</v>
      </c>
      <c r="B394" s="62">
        <f>('1. Data'!B391-'1. Data'!$B$1604)/('1. Data'!$B$1603-'1. Data'!$B$1604)</f>
        <v>0.44247787610619466</v>
      </c>
      <c r="C394" s="62">
        <f>('1. Data'!C391-'1. Data'!$C$1604)/('1. Data'!$C$1603-'1. Data'!$C$1604)</f>
        <v>0.18666666666666668</v>
      </c>
      <c r="D394" s="62">
        <f>('1. Data'!D391-'1. Data'!$D$1604)/('1. Data'!$D$1603-'1. Data'!$D$1604)</f>
        <v>0.31</v>
      </c>
      <c r="E394" s="62">
        <f>('1. Data'!E391-'1. Data'!$E$1604)/('1. Data'!$E$1603-'1. Data'!$E$1604)</f>
        <v>0.10958904109589042</v>
      </c>
      <c r="F394" s="62">
        <f>('1. Data'!F391-'1. Data'!$F$1604)/('1. Data'!$F$1603-'1. Data'!$F$1604)</f>
        <v>0.16</v>
      </c>
      <c r="G394" s="62">
        <f>('1. Data'!G391-'1. Data'!$G$1604)/('1. Data'!$G$1603-'1. Data'!$G$1604)</f>
        <v>0.21126760563380281</v>
      </c>
      <c r="H394" s="62">
        <f>('1. Data'!H391-'1. Data'!$H$1604)/('1. Data'!$H$1603-'1. Data'!$H$1604)</f>
        <v>0.1519434628975265</v>
      </c>
      <c r="I394" s="62">
        <v>1</v>
      </c>
      <c r="J394" s="62">
        <f>('1. Data'!J391-'1. Data'!$J$1604)/('1. Data'!$J$1603-'1. Data'!$J$1604)</f>
        <v>0.37692307692307681</v>
      </c>
      <c r="K394" s="62">
        <f>('1. Data'!K391-'1. Data'!$K$1604)/('1. Data'!$K$1603-'1. Data'!$K$1604)</f>
        <v>0.23529411764705882</v>
      </c>
      <c r="L394" s="62">
        <f>('1. Data'!L391-'1. Data'!$L$1604)/('1. Data'!$L$1603-'1. Data'!$L$1604)</f>
        <v>0.24615384615384611</v>
      </c>
      <c r="M394" s="62">
        <f>('1. Data'!M391-'1. Data'!$M$1604)/('1. Data'!$M$1603-'1. Data'!$M$1604)</f>
        <v>0.8</v>
      </c>
    </row>
    <row r="395" spans="1:13" ht="13.2" x14ac:dyDescent="0.25">
      <c r="A395" s="60">
        <v>391</v>
      </c>
      <c r="B395" s="62">
        <f>('1. Data'!B392-'1. Data'!$B$1604)/('1. Data'!$B$1603-'1. Data'!$B$1604)</f>
        <v>8.8495575221238937E-2</v>
      </c>
      <c r="C395" s="62">
        <f>('1. Data'!C392-'1. Data'!$C$1604)/('1. Data'!$C$1603-'1. Data'!$C$1604)</f>
        <v>0.5</v>
      </c>
      <c r="D395" s="62">
        <f>('1. Data'!D392-'1. Data'!$D$1604)/('1. Data'!$D$1603-'1. Data'!$D$1604)</f>
        <v>0.05</v>
      </c>
      <c r="E395" s="62">
        <f>('1. Data'!E392-'1. Data'!$E$1604)/('1. Data'!$E$1603-'1. Data'!$E$1604)</f>
        <v>3.4246575342465745E-2</v>
      </c>
      <c r="F395" s="62">
        <f>('1. Data'!F392-'1. Data'!$F$1604)/('1. Data'!$F$1603-'1. Data'!$F$1604)</f>
        <v>7.4999999999999997E-2</v>
      </c>
      <c r="G395" s="62">
        <f>('1. Data'!G392-'1. Data'!$G$1604)/('1. Data'!$G$1603-'1. Data'!$G$1604)</f>
        <v>0.15492957746478872</v>
      </c>
      <c r="H395" s="62">
        <f>('1. Data'!H392-'1. Data'!$H$1604)/('1. Data'!$H$1603-'1. Data'!$H$1604)</f>
        <v>0.28975265017667845</v>
      </c>
      <c r="I395" s="62">
        <v>1</v>
      </c>
      <c r="J395" s="62">
        <f>('1. Data'!J392-'1. Data'!$J$1604)/('1. Data'!$J$1603-'1. Data'!$J$1604)</f>
        <v>0.66153846153846152</v>
      </c>
      <c r="K395" s="62">
        <f>('1. Data'!K392-'1. Data'!$K$1604)/('1. Data'!$K$1603-'1. Data'!$K$1604)</f>
        <v>0.30588235294117649</v>
      </c>
      <c r="L395" s="62">
        <f>('1. Data'!L392-'1. Data'!$L$1604)/('1. Data'!$L$1603-'1. Data'!$L$1604)</f>
        <v>0.69230769230769229</v>
      </c>
      <c r="M395" s="62">
        <f>('1. Data'!M392-'1. Data'!$M$1604)/('1. Data'!$M$1603-'1. Data'!$M$1604)</f>
        <v>1</v>
      </c>
    </row>
    <row r="396" spans="1:13" ht="13.2" x14ac:dyDescent="0.25">
      <c r="A396" s="60">
        <v>392</v>
      </c>
      <c r="B396" s="62">
        <f>('1. Data'!B393-'1. Data'!$B$1604)/('1. Data'!$B$1603-'1. Data'!$B$1604)</f>
        <v>0.80530973451327426</v>
      </c>
      <c r="C396" s="62">
        <f>('1. Data'!C393-'1. Data'!$C$1604)/('1. Data'!$C$1603-'1. Data'!$C$1604)</f>
        <v>0.20999999999999996</v>
      </c>
      <c r="D396" s="62">
        <f>('1. Data'!D393-'1. Data'!$D$1604)/('1. Data'!$D$1603-'1. Data'!$D$1604)</f>
        <v>0.68</v>
      </c>
      <c r="E396" s="62">
        <f>('1. Data'!E393-'1. Data'!$E$1604)/('1. Data'!$E$1603-'1. Data'!$E$1604)</f>
        <v>0.13698630136986301</v>
      </c>
      <c r="F396" s="62">
        <f>('1. Data'!F393-'1. Data'!$F$1604)/('1. Data'!$F$1603-'1. Data'!$F$1604)</f>
        <v>0.14166666666666669</v>
      </c>
      <c r="G396" s="62">
        <f>('1. Data'!G393-'1. Data'!$G$1604)/('1. Data'!$G$1603-'1. Data'!$G$1604)</f>
        <v>0.22535211267605634</v>
      </c>
      <c r="H396" s="62">
        <f>('1. Data'!H393-'1. Data'!$H$1604)/('1. Data'!$H$1603-'1. Data'!$H$1604)</f>
        <v>0.13074204946996468</v>
      </c>
      <c r="I396" s="62">
        <v>1</v>
      </c>
      <c r="J396" s="62">
        <f>('1. Data'!J393-'1. Data'!$J$1604)/('1. Data'!$J$1603-'1. Data'!$J$1604)</f>
        <v>0.27692307692307688</v>
      </c>
      <c r="K396" s="62">
        <f>('1. Data'!K393-'1. Data'!$K$1604)/('1. Data'!$K$1603-'1. Data'!$K$1604)</f>
        <v>0.29411764705882354</v>
      </c>
      <c r="L396" s="62">
        <f>('1. Data'!L393-'1. Data'!$L$1604)/('1. Data'!$L$1603-'1. Data'!$L$1604)</f>
        <v>0.24615384615384611</v>
      </c>
      <c r="M396" s="62">
        <f>('1. Data'!M393-'1. Data'!$M$1604)/('1. Data'!$M$1603-'1. Data'!$M$1604)</f>
        <v>0.6</v>
      </c>
    </row>
    <row r="397" spans="1:13" ht="13.2" x14ac:dyDescent="0.25">
      <c r="A397" s="60">
        <v>393</v>
      </c>
      <c r="B397" s="62">
        <f>('1. Data'!B394-'1. Data'!$B$1604)/('1. Data'!$B$1603-'1. Data'!$B$1604)</f>
        <v>0.4336283185840708</v>
      </c>
      <c r="C397" s="62">
        <f>('1. Data'!C394-'1. Data'!$C$1604)/('1. Data'!$C$1603-'1. Data'!$C$1604)</f>
        <v>0.18000000000000002</v>
      </c>
      <c r="D397" s="62">
        <f>('1. Data'!D394-'1. Data'!$D$1604)/('1. Data'!$D$1603-'1. Data'!$D$1604)</f>
        <v>0.52</v>
      </c>
      <c r="E397" s="62">
        <f>('1. Data'!E394-'1. Data'!$E$1604)/('1. Data'!$E$1603-'1. Data'!$E$1604)</f>
        <v>7.5342465753424667E-2</v>
      </c>
      <c r="F397" s="62">
        <f>('1. Data'!F394-'1. Data'!$F$1604)/('1. Data'!$F$1603-'1. Data'!$F$1604)</f>
        <v>0.13666666666666652</v>
      </c>
      <c r="G397" s="62">
        <f>('1. Data'!G394-'1. Data'!$G$1604)/('1. Data'!$G$1603-'1. Data'!$G$1604)</f>
        <v>7.0422535211267609E-2</v>
      </c>
      <c r="H397" s="62">
        <f>('1. Data'!H394-'1. Data'!$H$1604)/('1. Data'!$H$1603-'1. Data'!$H$1604)</f>
        <v>7.0671378091872794E-2</v>
      </c>
      <c r="I397" s="62">
        <v>1</v>
      </c>
      <c r="J397" s="62">
        <f>('1. Data'!J394-'1. Data'!$J$1604)/('1. Data'!$J$1603-'1. Data'!$J$1604)</f>
        <v>0.36923076923076925</v>
      </c>
      <c r="K397" s="62">
        <f>('1. Data'!K394-'1. Data'!$K$1604)/('1. Data'!$K$1603-'1. Data'!$K$1604)</f>
        <v>0.1235294117647059</v>
      </c>
      <c r="L397" s="62">
        <f>('1. Data'!L394-'1. Data'!$L$1604)/('1. Data'!$L$1603-'1. Data'!$L$1604)</f>
        <v>0.16923076923076918</v>
      </c>
      <c r="M397" s="62">
        <f>('1. Data'!M394-'1. Data'!$M$1604)/('1. Data'!$M$1603-'1. Data'!$M$1604)</f>
        <v>0.4</v>
      </c>
    </row>
    <row r="398" spans="1:13" ht="13.2" x14ac:dyDescent="0.25">
      <c r="A398" s="60">
        <v>394</v>
      </c>
      <c r="B398" s="62">
        <f>('1. Data'!B395-'1. Data'!$B$1604)/('1. Data'!$B$1603-'1. Data'!$B$1604)</f>
        <v>0.33628318584070799</v>
      </c>
      <c r="C398" s="62">
        <f>('1. Data'!C395-'1. Data'!$C$1604)/('1. Data'!$C$1603-'1. Data'!$C$1604)</f>
        <v>0.37666666666666671</v>
      </c>
      <c r="D398" s="62">
        <f>('1. Data'!D395-'1. Data'!$D$1604)/('1. Data'!$D$1603-'1. Data'!$D$1604)</f>
        <v>0.61</v>
      </c>
      <c r="E398" s="62">
        <f>('1. Data'!E395-'1. Data'!$E$1604)/('1. Data'!$E$1603-'1. Data'!$E$1604)</f>
        <v>7.5342465753424667E-2</v>
      </c>
      <c r="F398" s="62">
        <f>('1. Data'!F395-'1. Data'!$F$1604)/('1. Data'!$F$1603-'1. Data'!$F$1604)</f>
        <v>0.18666666666666501</v>
      </c>
      <c r="G398" s="62">
        <f>('1. Data'!G395-'1. Data'!$G$1604)/('1. Data'!$G$1603-'1. Data'!$G$1604)</f>
        <v>0.16901408450704225</v>
      </c>
      <c r="H398" s="62">
        <f>('1. Data'!H395-'1. Data'!$H$1604)/('1. Data'!$H$1603-'1. Data'!$H$1604)</f>
        <v>0.31448763250883394</v>
      </c>
      <c r="I398" s="62">
        <v>1</v>
      </c>
      <c r="J398" s="62">
        <f>('1. Data'!J395-'1. Data'!$J$1604)/('1. Data'!$J$1603-'1. Data'!$J$1604)</f>
        <v>0.35384615384615387</v>
      </c>
      <c r="K398" s="62">
        <f>('1. Data'!K395-'1. Data'!$K$1604)/('1. Data'!$K$1603-'1. Data'!$K$1604)</f>
        <v>0.14117647058823532</v>
      </c>
      <c r="L398" s="62">
        <f>('1. Data'!L395-'1. Data'!$L$1604)/('1. Data'!$L$1603-'1. Data'!$L$1604)</f>
        <v>0.10769230769230759</v>
      </c>
      <c r="M398" s="62">
        <f>('1. Data'!M395-'1. Data'!$M$1604)/('1. Data'!$M$1603-'1. Data'!$M$1604)</f>
        <v>0.4</v>
      </c>
    </row>
    <row r="399" spans="1:13" ht="13.2" x14ac:dyDescent="0.25">
      <c r="A399" s="60">
        <v>395</v>
      </c>
      <c r="B399" s="62">
        <f>('1. Data'!B396-'1. Data'!$B$1604)/('1. Data'!$B$1603-'1. Data'!$B$1604)</f>
        <v>0.71681415929203529</v>
      </c>
      <c r="C399" s="62">
        <f>('1. Data'!C396-'1. Data'!$C$1604)/('1. Data'!$C$1603-'1. Data'!$C$1604)</f>
        <v>0.33333333333333331</v>
      </c>
      <c r="D399" s="62">
        <f>('1. Data'!D396-'1. Data'!$D$1604)/('1. Data'!$D$1603-'1. Data'!$D$1604)</f>
        <v>0.65</v>
      </c>
      <c r="E399" s="62">
        <f>('1. Data'!E396-'1. Data'!$E$1604)/('1. Data'!$E$1603-'1. Data'!$E$1604)</f>
        <v>9.5890410958904104E-2</v>
      </c>
      <c r="F399" s="62">
        <f>('1. Data'!F396-'1. Data'!$F$1604)/('1. Data'!$F$1603-'1. Data'!$F$1604)</f>
        <v>0.10500000000000001</v>
      </c>
      <c r="G399" s="62">
        <f>('1. Data'!G396-'1. Data'!$G$1604)/('1. Data'!$G$1603-'1. Data'!$G$1604)</f>
        <v>7.0422535211267609E-2</v>
      </c>
      <c r="H399" s="62">
        <f>('1. Data'!H396-'1. Data'!$H$1604)/('1. Data'!$H$1603-'1. Data'!$H$1604)</f>
        <v>6.7137809187279157E-2</v>
      </c>
      <c r="I399" s="62">
        <v>1</v>
      </c>
      <c r="J399" s="62">
        <f>('1. Data'!J396-'1. Data'!$J$1604)/('1. Data'!$J$1603-'1. Data'!$J$1604)</f>
        <v>0.25384615384615361</v>
      </c>
      <c r="K399" s="62">
        <f>('1. Data'!K396-'1. Data'!$K$1604)/('1. Data'!$K$1603-'1. Data'!$K$1604)</f>
        <v>0.1588235294117647</v>
      </c>
      <c r="L399" s="62">
        <f>('1. Data'!L396-'1. Data'!$L$1604)/('1. Data'!$L$1603-'1. Data'!$L$1604)</f>
        <v>0.23076923076923078</v>
      </c>
      <c r="M399" s="62">
        <f>('1. Data'!M396-'1. Data'!$M$1604)/('1. Data'!$M$1603-'1. Data'!$M$1604)</f>
        <v>0.4</v>
      </c>
    </row>
    <row r="400" spans="1:13" ht="13.2" x14ac:dyDescent="0.25">
      <c r="A400" s="60">
        <v>396</v>
      </c>
      <c r="B400" s="62">
        <f>('1. Data'!B397-'1. Data'!$B$1604)/('1. Data'!$B$1603-'1. Data'!$B$1604)</f>
        <v>0.65486725663716816</v>
      </c>
      <c r="C400" s="62">
        <f>('1. Data'!C397-'1. Data'!$C$1604)/('1. Data'!$C$1603-'1. Data'!$C$1604)</f>
        <v>0.18000000000000002</v>
      </c>
      <c r="D400" s="62">
        <f>('1. Data'!D397-'1. Data'!$D$1604)/('1. Data'!$D$1603-'1. Data'!$D$1604)</f>
        <v>0.76</v>
      </c>
      <c r="E400" s="62">
        <f>('1. Data'!E397-'1. Data'!$E$1604)/('1. Data'!$E$1603-'1. Data'!$E$1604)</f>
        <v>0.22602739726027399</v>
      </c>
      <c r="F400" s="62">
        <f>('1. Data'!F397-'1. Data'!$F$1604)/('1. Data'!$F$1603-'1. Data'!$F$1604)</f>
        <v>0.11000000000000001</v>
      </c>
      <c r="G400" s="62">
        <f>('1. Data'!G397-'1. Data'!$G$1604)/('1. Data'!$G$1603-'1. Data'!$G$1604)</f>
        <v>8.4507042253521125E-2</v>
      </c>
      <c r="H400" s="62">
        <f>('1. Data'!H397-'1. Data'!$H$1604)/('1. Data'!$H$1603-'1. Data'!$H$1604)</f>
        <v>0.11307420494699646</v>
      </c>
      <c r="I400" s="62">
        <v>1</v>
      </c>
      <c r="J400" s="62">
        <f>('1. Data'!J397-'1. Data'!$J$1604)/('1. Data'!$J$1603-'1. Data'!$J$1604)</f>
        <v>0.40000000000000008</v>
      </c>
      <c r="K400" s="62">
        <f>('1. Data'!K397-'1. Data'!$K$1604)/('1. Data'!$K$1603-'1. Data'!$K$1604)</f>
        <v>0.17647058823529413</v>
      </c>
      <c r="L400" s="62">
        <f>('1. Data'!L397-'1. Data'!$L$1604)/('1. Data'!$L$1603-'1. Data'!$L$1604)</f>
        <v>0.70769230769230762</v>
      </c>
      <c r="M400" s="62">
        <f>('1. Data'!M397-'1. Data'!$M$1604)/('1. Data'!$M$1603-'1. Data'!$M$1604)</f>
        <v>0.8</v>
      </c>
    </row>
    <row r="401" spans="1:13" ht="13.2" x14ac:dyDescent="0.25">
      <c r="A401" s="60">
        <v>397</v>
      </c>
      <c r="B401" s="62">
        <f>('1. Data'!B398-'1. Data'!$B$1604)/('1. Data'!$B$1603-'1. Data'!$B$1604)</f>
        <v>0.17699115044247787</v>
      </c>
      <c r="C401" s="62">
        <f>('1. Data'!C398-'1. Data'!$C$1604)/('1. Data'!$C$1603-'1. Data'!$C$1604)</f>
        <v>0.42333333333333334</v>
      </c>
      <c r="D401" s="62">
        <f>('1. Data'!D398-'1. Data'!$D$1604)/('1. Data'!$D$1603-'1. Data'!$D$1604)</f>
        <v>0.02</v>
      </c>
      <c r="E401" s="62">
        <f>('1. Data'!E398-'1. Data'!$E$1604)/('1. Data'!$E$1603-'1. Data'!$E$1604)</f>
        <v>0.47945205479452058</v>
      </c>
      <c r="F401" s="62">
        <f>('1. Data'!F398-'1. Data'!$F$1604)/('1. Data'!$F$1603-'1. Data'!$F$1604)</f>
        <v>0.20333333333333334</v>
      </c>
      <c r="G401" s="62">
        <f>('1. Data'!G398-'1. Data'!$G$1604)/('1. Data'!$G$1603-'1. Data'!$G$1604)</f>
        <v>0.94366197183098588</v>
      </c>
      <c r="H401" s="62">
        <f>('1. Data'!H398-'1. Data'!$H$1604)/('1. Data'!$H$1603-'1. Data'!$H$1604)</f>
        <v>0.41696113074204949</v>
      </c>
      <c r="I401" s="62">
        <v>1</v>
      </c>
      <c r="J401" s="62">
        <f>('1. Data'!J398-'1. Data'!$J$1604)/('1. Data'!$J$1603-'1. Data'!$J$1604)</f>
        <v>0.59230769230769242</v>
      </c>
      <c r="K401" s="62">
        <f>('1. Data'!K398-'1. Data'!$K$1604)/('1. Data'!$K$1603-'1. Data'!$K$1604)</f>
        <v>0.13529411764705884</v>
      </c>
      <c r="L401" s="62">
        <f>('1. Data'!L398-'1. Data'!$L$1604)/('1. Data'!$L$1603-'1. Data'!$L$1604)</f>
        <v>0.23076923076923078</v>
      </c>
      <c r="M401" s="62">
        <f>('1. Data'!M398-'1. Data'!$M$1604)/('1. Data'!$M$1603-'1. Data'!$M$1604)</f>
        <v>0.4</v>
      </c>
    </row>
    <row r="402" spans="1:13" ht="13.2" x14ac:dyDescent="0.25">
      <c r="A402" s="60">
        <v>398</v>
      </c>
      <c r="B402" s="62">
        <f>('1. Data'!B399-'1. Data'!$B$1604)/('1. Data'!$B$1603-'1. Data'!$B$1604)</f>
        <v>0.61061946902654862</v>
      </c>
      <c r="C402" s="62">
        <f>('1. Data'!C399-'1. Data'!$C$1604)/('1. Data'!$C$1603-'1. Data'!$C$1604)</f>
        <v>0.32666666666666666</v>
      </c>
      <c r="D402" s="62">
        <f>('1. Data'!D399-'1. Data'!$D$1604)/('1. Data'!$D$1603-'1. Data'!$D$1604)</f>
        <v>0.59</v>
      </c>
      <c r="E402" s="62">
        <f>('1. Data'!E399-'1. Data'!$E$1604)/('1. Data'!$E$1603-'1. Data'!$E$1604)</f>
        <v>0.11643835616438358</v>
      </c>
      <c r="F402" s="62">
        <f>('1. Data'!F399-'1. Data'!$F$1604)/('1. Data'!$F$1603-'1. Data'!$F$1604)</f>
        <v>0.14499999999999999</v>
      </c>
      <c r="G402" s="62">
        <f>('1. Data'!G399-'1. Data'!$G$1604)/('1. Data'!$G$1603-'1. Data'!$G$1604)</f>
        <v>0.16901408450704225</v>
      </c>
      <c r="H402" s="62">
        <f>('1. Data'!H399-'1. Data'!$H$1604)/('1. Data'!$H$1603-'1. Data'!$H$1604)</f>
        <v>0.1519434628975265</v>
      </c>
      <c r="I402" s="62">
        <v>1</v>
      </c>
      <c r="J402" s="62">
        <f>('1. Data'!J399-'1. Data'!$J$1604)/('1. Data'!$J$1603-'1. Data'!$J$1604)</f>
        <v>0.36923076923076925</v>
      </c>
      <c r="K402" s="62">
        <f>('1. Data'!K399-'1. Data'!$K$1604)/('1. Data'!$K$1603-'1. Data'!$K$1604)</f>
        <v>0.20588235294117649</v>
      </c>
      <c r="L402" s="62">
        <f>('1. Data'!L399-'1. Data'!$L$1604)/('1. Data'!$L$1603-'1. Data'!$L$1604)</f>
        <v>0.39999999999999997</v>
      </c>
      <c r="M402" s="62">
        <f>('1. Data'!M399-'1. Data'!$M$1604)/('1. Data'!$M$1603-'1. Data'!$M$1604)</f>
        <v>0.6</v>
      </c>
    </row>
    <row r="403" spans="1:13" ht="13.2" x14ac:dyDescent="0.25">
      <c r="A403" s="60">
        <v>399</v>
      </c>
      <c r="B403" s="62">
        <f>('1. Data'!B400-'1. Data'!$B$1604)/('1. Data'!$B$1603-'1. Data'!$B$1604)</f>
        <v>0.61061946902654862</v>
      </c>
      <c r="C403" s="62">
        <f>('1. Data'!C400-'1. Data'!$C$1604)/('1. Data'!$C$1603-'1. Data'!$C$1604)</f>
        <v>0.32666666666666666</v>
      </c>
      <c r="D403" s="62">
        <f>('1. Data'!D400-'1. Data'!$D$1604)/('1. Data'!$D$1603-'1. Data'!$D$1604)</f>
        <v>0.59</v>
      </c>
      <c r="E403" s="62">
        <f>('1. Data'!E400-'1. Data'!$E$1604)/('1. Data'!$E$1603-'1. Data'!$E$1604)</f>
        <v>0.11643835616438358</v>
      </c>
      <c r="F403" s="62">
        <f>('1. Data'!F400-'1. Data'!$F$1604)/('1. Data'!$F$1603-'1. Data'!$F$1604)</f>
        <v>0.14499999999999999</v>
      </c>
      <c r="G403" s="62">
        <f>('1. Data'!G400-'1. Data'!$G$1604)/('1. Data'!$G$1603-'1. Data'!$G$1604)</f>
        <v>0.16901408450704225</v>
      </c>
      <c r="H403" s="62">
        <f>('1. Data'!H400-'1. Data'!$H$1604)/('1. Data'!$H$1603-'1. Data'!$H$1604)</f>
        <v>0.1519434628975265</v>
      </c>
      <c r="I403" s="62">
        <v>1</v>
      </c>
      <c r="J403" s="62">
        <f>('1. Data'!J400-'1. Data'!$J$1604)/('1. Data'!$J$1603-'1. Data'!$J$1604)</f>
        <v>0.36923076923076925</v>
      </c>
      <c r="K403" s="62">
        <f>('1. Data'!K400-'1. Data'!$K$1604)/('1. Data'!$K$1603-'1. Data'!$K$1604)</f>
        <v>0.20588235294117649</v>
      </c>
      <c r="L403" s="62">
        <f>('1. Data'!L400-'1. Data'!$L$1604)/('1. Data'!$L$1603-'1. Data'!$L$1604)</f>
        <v>0.39999999999999997</v>
      </c>
      <c r="M403" s="62">
        <f>('1. Data'!M400-'1. Data'!$M$1604)/('1. Data'!$M$1603-'1. Data'!$M$1604)</f>
        <v>0.6</v>
      </c>
    </row>
    <row r="404" spans="1:13" ht="13.2" x14ac:dyDescent="0.25">
      <c r="A404" s="60">
        <v>400</v>
      </c>
      <c r="B404" s="62">
        <f>('1. Data'!B401-'1. Data'!$B$1604)/('1. Data'!$B$1603-'1. Data'!$B$1604)</f>
        <v>0.3628318584070796</v>
      </c>
      <c r="C404" s="62">
        <f>('1. Data'!C401-'1. Data'!$C$1604)/('1. Data'!$C$1603-'1. Data'!$C$1604)</f>
        <v>0.44333333333333336</v>
      </c>
      <c r="D404" s="62">
        <f>('1. Data'!D401-'1. Data'!$D$1604)/('1. Data'!$D$1603-'1. Data'!$D$1604)</f>
        <v>0.22</v>
      </c>
      <c r="E404" s="62">
        <f>('1. Data'!E401-'1. Data'!$E$1604)/('1. Data'!$E$1603-'1. Data'!$E$1604)</f>
        <v>9.5890410958904104E-2</v>
      </c>
      <c r="F404" s="62">
        <f>('1. Data'!F401-'1. Data'!$F$1604)/('1. Data'!$F$1603-'1. Data'!$F$1604)</f>
        <v>0.10666666666666667</v>
      </c>
      <c r="G404" s="62">
        <f>('1. Data'!G401-'1. Data'!$G$1604)/('1. Data'!$G$1603-'1. Data'!$G$1604)</f>
        <v>0.11267605633802817</v>
      </c>
      <c r="H404" s="62">
        <f>('1. Data'!H401-'1. Data'!$H$1604)/('1. Data'!$H$1603-'1. Data'!$H$1604)</f>
        <v>0.12720848056537101</v>
      </c>
      <c r="I404" s="62">
        <v>1</v>
      </c>
      <c r="J404" s="62">
        <f>('1. Data'!J401-'1. Data'!$J$1604)/('1. Data'!$J$1603-'1. Data'!$J$1604)</f>
        <v>0.30769230769230765</v>
      </c>
      <c r="K404" s="62">
        <f>('1. Data'!K401-'1. Data'!$K$1604)/('1. Data'!$K$1603-'1. Data'!$K$1604)</f>
        <v>0.1470588235294118</v>
      </c>
      <c r="L404" s="62">
        <f>('1. Data'!L401-'1. Data'!$L$1604)/('1. Data'!$L$1603-'1. Data'!$L$1604)</f>
        <v>0.15384615384615385</v>
      </c>
      <c r="M404" s="62">
        <f>('1. Data'!M401-'1. Data'!$M$1604)/('1. Data'!$M$1603-'1. Data'!$M$1604)</f>
        <v>0.4</v>
      </c>
    </row>
    <row r="405" spans="1:13" ht="13.2" x14ac:dyDescent="0.25">
      <c r="A405" s="60">
        <v>401</v>
      </c>
      <c r="B405" s="62">
        <f>('1. Data'!B402-'1. Data'!$B$1604)/('1. Data'!$B$1603-'1. Data'!$B$1604)</f>
        <v>0.17699115044247787</v>
      </c>
      <c r="C405" s="62">
        <f>('1. Data'!C402-'1. Data'!$C$1604)/('1. Data'!$C$1603-'1. Data'!$C$1604)</f>
        <v>0.42333333333333334</v>
      </c>
      <c r="D405" s="62">
        <f>('1. Data'!D402-'1. Data'!$D$1604)/('1. Data'!$D$1603-'1. Data'!$D$1604)</f>
        <v>0.02</v>
      </c>
      <c r="E405" s="62">
        <f>('1. Data'!E402-'1. Data'!$E$1604)/('1. Data'!$E$1603-'1. Data'!$E$1604)</f>
        <v>0.47945205479452058</v>
      </c>
      <c r="F405" s="62">
        <f>('1. Data'!F402-'1. Data'!$F$1604)/('1. Data'!$F$1603-'1. Data'!$F$1604)</f>
        <v>0.20333333333333334</v>
      </c>
      <c r="G405" s="62">
        <f>('1. Data'!G402-'1. Data'!$G$1604)/('1. Data'!$G$1603-'1. Data'!$G$1604)</f>
        <v>0.94366197183098588</v>
      </c>
      <c r="H405" s="62">
        <f>('1. Data'!H402-'1. Data'!$H$1604)/('1. Data'!$H$1603-'1. Data'!$H$1604)</f>
        <v>0.41696113074204949</v>
      </c>
      <c r="I405" s="62">
        <v>1</v>
      </c>
      <c r="J405" s="62">
        <f>('1. Data'!J402-'1. Data'!$J$1604)/('1. Data'!$J$1603-'1. Data'!$J$1604)</f>
        <v>0.59230769230769242</v>
      </c>
      <c r="K405" s="62">
        <f>('1. Data'!K402-'1. Data'!$K$1604)/('1. Data'!$K$1603-'1. Data'!$K$1604)</f>
        <v>0.13529411764705884</v>
      </c>
      <c r="L405" s="62">
        <f>('1. Data'!L402-'1. Data'!$L$1604)/('1. Data'!$L$1603-'1. Data'!$L$1604)</f>
        <v>0.23076923076923078</v>
      </c>
      <c r="M405" s="62">
        <f>('1. Data'!M402-'1. Data'!$M$1604)/('1. Data'!$M$1603-'1. Data'!$M$1604)</f>
        <v>0.4</v>
      </c>
    </row>
    <row r="406" spans="1:13" ht="13.2" x14ac:dyDescent="0.25">
      <c r="A406" s="60">
        <v>402</v>
      </c>
      <c r="B406" s="62">
        <f>('1. Data'!B403-'1. Data'!$B$1604)/('1. Data'!$B$1603-'1. Data'!$B$1604)</f>
        <v>0.27433628318584075</v>
      </c>
      <c r="C406" s="62">
        <f>('1. Data'!C403-'1. Data'!$C$1604)/('1. Data'!$C$1603-'1. Data'!$C$1604)</f>
        <v>0.10666666666666667</v>
      </c>
      <c r="D406" s="62">
        <f>('1. Data'!D403-'1. Data'!$D$1604)/('1. Data'!$D$1603-'1. Data'!$D$1604)</f>
        <v>0.3</v>
      </c>
      <c r="E406" s="62">
        <f>('1. Data'!E403-'1. Data'!$E$1604)/('1. Data'!$E$1603-'1. Data'!$E$1604)</f>
        <v>5.4794520547945202E-2</v>
      </c>
      <c r="F406" s="62">
        <f>('1. Data'!F403-'1. Data'!$F$1604)/('1. Data'!$F$1603-'1. Data'!$F$1604)</f>
        <v>9.8333333333333328E-2</v>
      </c>
      <c r="G406" s="62">
        <f>('1. Data'!G403-'1. Data'!$G$1604)/('1. Data'!$G$1603-'1. Data'!$G$1604)</f>
        <v>0.26760563380281688</v>
      </c>
      <c r="H406" s="62">
        <f>('1. Data'!H403-'1. Data'!$H$1604)/('1. Data'!$H$1603-'1. Data'!$H$1604)</f>
        <v>0.11307420494699646</v>
      </c>
      <c r="I406" s="62">
        <v>1</v>
      </c>
      <c r="J406" s="62">
        <f>('1. Data'!J403-'1. Data'!$J$1604)/('1. Data'!$J$1603-'1. Data'!$J$1604)</f>
        <v>0.45384615384615379</v>
      </c>
      <c r="K406" s="62">
        <f>('1. Data'!K403-'1. Data'!$K$1604)/('1. Data'!$K$1603-'1. Data'!$K$1604)</f>
        <v>9.9999999999999992E-2</v>
      </c>
      <c r="L406" s="62">
        <f>('1. Data'!L403-'1. Data'!$L$1604)/('1. Data'!$L$1603-'1. Data'!$L$1604)</f>
        <v>0.36923076923076931</v>
      </c>
      <c r="M406" s="62">
        <f>('1. Data'!M403-'1. Data'!$M$1604)/('1. Data'!$M$1603-'1. Data'!$M$1604)</f>
        <v>0.6</v>
      </c>
    </row>
    <row r="407" spans="1:13" ht="13.2" x14ac:dyDescent="0.25">
      <c r="A407" s="60">
        <v>403</v>
      </c>
      <c r="B407" s="62">
        <f>('1. Data'!B404-'1. Data'!$B$1604)/('1. Data'!$B$1603-'1. Data'!$B$1604)</f>
        <v>0.67256637168141586</v>
      </c>
      <c r="C407" s="62">
        <f>('1. Data'!C404-'1. Data'!$C$1604)/('1. Data'!$C$1603-'1. Data'!$C$1604)</f>
        <v>0.25333333333333335</v>
      </c>
      <c r="D407" s="62">
        <f>('1. Data'!D404-'1. Data'!$D$1604)/('1. Data'!$D$1603-'1. Data'!$D$1604)</f>
        <v>0.54</v>
      </c>
      <c r="E407" s="62">
        <f>('1. Data'!E404-'1. Data'!$E$1604)/('1. Data'!$E$1603-'1. Data'!$E$1604)</f>
        <v>0.11643835616438358</v>
      </c>
      <c r="F407" s="62">
        <f>('1. Data'!F404-'1. Data'!$F$1604)/('1. Data'!$F$1603-'1. Data'!$F$1604)</f>
        <v>0.14166666666666669</v>
      </c>
      <c r="G407" s="62">
        <f>('1. Data'!G404-'1. Data'!$G$1604)/('1. Data'!$G$1603-'1. Data'!$G$1604)</f>
        <v>0.25352112676056338</v>
      </c>
      <c r="H407" s="62">
        <f>('1. Data'!H404-'1. Data'!$H$1604)/('1. Data'!$H$1603-'1. Data'!$H$1604)</f>
        <v>0.20494699646643111</v>
      </c>
      <c r="I407" s="62">
        <v>1</v>
      </c>
      <c r="J407" s="62">
        <f>('1. Data'!J404-'1. Data'!$J$1604)/('1. Data'!$J$1603-'1. Data'!$J$1604)</f>
        <v>0.30769230769230765</v>
      </c>
      <c r="K407" s="62">
        <f>('1. Data'!K404-'1. Data'!$K$1604)/('1. Data'!$K$1603-'1. Data'!$K$1604)</f>
        <v>0.18235294117647058</v>
      </c>
      <c r="L407" s="62">
        <f>('1. Data'!L404-'1. Data'!$L$1604)/('1. Data'!$L$1603-'1. Data'!$L$1604)</f>
        <v>0.32307692307692304</v>
      </c>
      <c r="M407" s="62">
        <f>('1. Data'!M404-'1. Data'!$M$1604)/('1. Data'!$M$1603-'1. Data'!$M$1604)</f>
        <v>0.6</v>
      </c>
    </row>
    <row r="408" spans="1:13" ht="13.2" x14ac:dyDescent="0.25">
      <c r="A408" s="60">
        <v>404</v>
      </c>
      <c r="B408" s="62">
        <f>('1. Data'!B405-'1. Data'!$B$1604)/('1. Data'!$B$1603-'1. Data'!$B$1604)</f>
        <v>0.60176991150442483</v>
      </c>
      <c r="C408" s="62">
        <f>('1. Data'!C405-'1. Data'!$C$1604)/('1. Data'!$C$1603-'1. Data'!$C$1604)</f>
        <v>0.33333333333333331</v>
      </c>
      <c r="D408" s="62">
        <f>('1. Data'!D405-'1. Data'!$D$1604)/('1. Data'!$D$1603-'1. Data'!$D$1604)</f>
        <v>0.49</v>
      </c>
      <c r="E408" s="62">
        <f>('1. Data'!E405-'1. Data'!$E$1604)/('1. Data'!$E$1603-'1. Data'!$E$1604)</f>
        <v>0.12328767123287673</v>
      </c>
      <c r="F408" s="62">
        <f>('1. Data'!F405-'1. Data'!$F$1604)/('1. Data'!$F$1603-'1. Data'!$F$1604)</f>
        <v>0.14166666666666669</v>
      </c>
      <c r="G408" s="62">
        <f>('1. Data'!G405-'1. Data'!$G$1604)/('1. Data'!$G$1603-'1. Data'!$G$1604)</f>
        <v>0.12676056338028169</v>
      </c>
      <c r="H408" s="62">
        <f>('1. Data'!H405-'1. Data'!$H$1604)/('1. Data'!$H$1603-'1. Data'!$H$1604)</f>
        <v>0.12367491166077739</v>
      </c>
      <c r="I408" s="62">
        <v>1</v>
      </c>
      <c r="J408" s="62">
        <f>('1. Data'!J405-'1. Data'!$J$1604)/('1. Data'!$J$1603-'1. Data'!$J$1604)</f>
        <v>0.34615384615384598</v>
      </c>
      <c r="K408" s="62">
        <f>('1. Data'!K405-'1. Data'!$K$1604)/('1. Data'!$K$1603-'1. Data'!$K$1604)</f>
        <v>0.19411764705882353</v>
      </c>
      <c r="L408" s="62">
        <f>('1. Data'!L405-'1. Data'!$L$1604)/('1. Data'!$L$1603-'1. Data'!$L$1604)</f>
        <v>0.32307692307692304</v>
      </c>
      <c r="M408" s="62">
        <f>('1. Data'!M405-'1. Data'!$M$1604)/('1. Data'!$M$1603-'1. Data'!$M$1604)</f>
        <v>0.6</v>
      </c>
    </row>
    <row r="409" spans="1:13" ht="13.2" x14ac:dyDescent="0.25">
      <c r="A409" s="60">
        <v>405</v>
      </c>
      <c r="B409" s="62">
        <f>('1. Data'!B406-'1. Data'!$B$1604)/('1. Data'!$B$1603-'1. Data'!$B$1604)</f>
        <v>0.27433628318584075</v>
      </c>
      <c r="C409" s="62">
        <f>('1. Data'!C406-'1. Data'!$C$1604)/('1. Data'!$C$1603-'1. Data'!$C$1604)</f>
        <v>0.39333333333333331</v>
      </c>
      <c r="D409" s="62">
        <f>('1. Data'!D406-'1. Data'!$D$1604)/('1. Data'!$D$1603-'1. Data'!$D$1604)</f>
        <v>0.05</v>
      </c>
      <c r="E409" s="62">
        <f>('1. Data'!E406-'1. Data'!$E$1604)/('1. Data'!$E$1603-'1. Data'!$E$1604)</f>
        <v>0.12328767123287673</v>
      </c>
      <c r="F409" s="62">
        <f>('1. Data'!F406-'1. Data'!$F$1604)/('1. Data'!$F$1603-'1. Data'!$F$1604)</f>
        <v>0.125</v>
      </c>
      <c r="G409" s="62">
        <f>('1. Data'!G406-'1. Data'!$G$1604)/('1. Data'!$G$1603-'1. Data'!$G$1604)</f>
        <v>0.19718309859154928</v>
      </c>
      <c r="H409" s="62">
        <f>('1. Data'!H406-'1. Data'!$H$1604)/('1. Data'!$H$1603-'1. Data'!$H$1604)</f>
        <v>7.4204946996466431E-2</v>
      </c>
      <c r="I409" s="62">
        <v>1</v>
      </c>
      <c r="J409" s="62">
        <f>('1. Data'!J406-'1. Data'!$J$1604)/('1. Data'!$J$1603-'1. Data'!$J$1604)</f>
        <v>0.43076923076923052</v>
      </c>
      <c r="K409" s="62">
        <f>('1. Data'!K406-'1. Data'!$K$1604)/('1. Data'!$K$1603-'1. Data'!$K$1604)</f>
        <v>0.18235294117647058</v>
      </c>
      <c r="L409" s="62">
        <f>('1. Data'!L406-'1. Data'!$L$1604)/('1. Data'!$L$1603-'1. Data'!$L$1604)</f>
        <v>0.10769230769230759</v>
      </c>
      <c r="M409" s="62">
        <f>('1. Data'!M406-'1. Data'!$M$1604)/('1. Data'!$M$1603-'1. Data'!$M$1604)</f>
        <v>0.4</v>
      </c>
    </row>
    <row r="410" spans="1:13" ht="13.2" x14ac:dyDescent="0.25">
      <c r="A410" s="60">
        <v>406</v>
      </c>
      <c r="B410" s="62">
        <f>('1. Data'!B407-'1. Data'!$B$1604)/('1. Data'!$B$1603-'1. Data'!$B$1604)</f>
        <v>0.3628318584070796</v>
      </c>
      <c r="C410" s="62">
        <f>('1. Data'!C407-'1. Data'!$C$1604)/('1. Data'!$C$1603-'1. Data'!$C$1604)</f>
        <v>0.13999999999999999</v>
      </c>
      <c r="D410" s="62">
        <f>('1. Data'!D407-'1. Data'!$D$1604)/('1. Data'!$D$1603-'1. Data'!$D$1604)</f>
        <v>0.46</v>
      </c>
      <c r="E410" s="62">
        <f>('1. Data'!E407-'1. Data'!$E$1604)/('1. Data'!$E$1603-'1. Data'!$E$1604)</f>
        <v>3.4246575342465745E-2</v>
      </c>
      <c r="F410" s="62">
        <f>('1. Data'!F407-'1. Data'!$F$1604)/('1. Data'!$F$1603-'1. Data'!$F$1604)</f>
        <v>9.8333333333333328E-2</v>
      </c>
      <c r="G410" s="62">
        <f>('1. Data'!G407-'1. Data'!$G$1604)/('1. Data'!$G$1603-'1. Data'!$G$1604)</f>
        <v>0.14084507042253522</v>
      </c>
      <c r="H410" s="62">
        <f>('1. Data'!H407-'1. Data'!$H$1604)/('1. Data'!$H$1603-'1. Data'!$H$1604)</f>
        <v>6.7137809187279157E-2</v>
      </c>
      <c r="I410" s="62">
        <v>1</v>
      </c>
      <c r="J410" s="62">
        <f>('1. Data'!J407-'1. Data'!$J$1604)/('1. Data'!$J$1603-'1. Data'!$J$1604)</f>
        <v>0.50769230769230755</v>
      </c>
      <c r="K410" s="62">
        <f>('1. Data'!K407-'1. Data'!$K$1604)/('1. Data'!$K$1603-'1. Data'!$K$1604)</f>
        <v>0.27058823529411768</v>
      </c>
      <c r="L410" s="62">
        <f>('1. Data'!L407-'1. Data'!$L$1604)/('1. Data'!$L$1603-'1. Data'!$L$1604)</f>
        <v>0.26153846153846144</v>
      </c>
      <c r="M410" s="62">
        <f>('1. Data'!M407-'1. Data'!$M$1604)/('1. Data'!$M$1603-'1. Data'!$M$1604)</f>
        <v>0.6</v>
      </c>
    </row>
    <row r="411" spans="1:13" ht="13.2" x14ac:dyDescent="0.25">
      <c r="A411" s="60">
        <v>407</v>
      </c>
      <c r="B411" s="62">
        <f>('1. Data'!B408-'1. Data'!$B$1604)/('1. Data'!$B$1603-'1. Data'!$B$1604)</f>
        <v>0.46017699115044253</v>
      </c>
      <c r="C411" s="62">
        <f>('1. Data'!C408-'1. Data'!$C$1604)/('1. Data'!$C$1603-'1. Data'!$C$1604)</f>
        <v>0.22666666666666666</v>
      </c>
      <c r="D411" s="62">
        <f>('1. Data'!D408-'1. Data'!$D$1604)/('1. Data'!$D$1603-'1. Data'!$D$1604)</f>
        <v>0.47</v>
      </c>
      <c r="E411" s="62">
        <f>('1. Data'!E408-'1. Data'!$E$1604)/('1. Data'!$E$1603-'1. Data'!$E$1604)</f>
        <v>0.10958904109589042</v>
      </c>
      <c r="F411" s="62">
        <f>('1. Data'!F408-'1. Data'!$F$1604)/('1. Data'!$F$1603-'1. Data'!$F$1604)</f>
        <v>0.10500000000000001</v>
      </c>
      <c r="G411" s="62">
        <f>('1. Data'!G408-'1. Data'!$G$1604)/('1. Data'!$G$1603-'1. Data'!$G$1604)</f>
        <v>0.11267605633802817</v>
      </c>
      <c r="H411" s="62">
        <f>('1. Data'!H408-'1. Data'!$H$1604)/('1. Data'!$H$1603-'1. Data'!$H$1604)</f>
        <v>7.7738515901060068E-2</v>
      </c>
      <c r="I411" s="62">
        <v>1</v>
      </c>
      <c r="J411" s="62">
        <f>('1. Data'!J408-'1. Data'!$J$1604)/('1. Data'!$J$1603-'1. Data'!$J$1604)</f>
        <v>0.41538461538461546</v>
      </c>
      <c r="K411" s="62">
        <f>('1. Data'!K408-'1. Data'!$K$1604)/('1. Data'!$K$1603-'1. Data'!$K$1604)</f>
        <v>0.20588235294117649</v>
      </c>
      <c r="L411" s="62">
        <f>('1. Data'!L408-'1. Data'!$L$1604)/('1. Data'!$L$1603-'1. Data'!$L$1604)</f>
        <v>0.36923076923076931</v>
      </c>
      <c r="M411" s="62">
        <f>('1. Data'!M408-'1. Data'!$M$1604)/('1. Data'!$M$1603-'1. Data'!$M$1604)</f>
        <v>0.6</v>
      </c>
    </row>
    <row r="412" spans="1:13" ht="13.2" x14ac:dyDescent="0.25">
      <c r="A412" s="60">
        <v>408</v>
      </c>
      <c r="B412" s="62">
        <f>('1. Data'!B409-'1. Data'!$B$1604)/('1. Data'!$B$1603-'1. Data'!$B$1604)</f>
        <v>0.65486725663716816</v>
      </c>
      <c r="C412" s="62">
        <f>('1. Data'!C409-'1. Data'!$C$1604)/('1. Data'!$C$1603-'1. Data'!$C$1604)</f>
        <v>0.19333333333333336</v>
      </c>
      <c r="D412" s="62">
        <f>('1. Data'!D409-'1. Data'!$D$1604)/('1. Data'!$D$1603-'1. Data'!$D$1604)</f>
        <v>0.66</v>
      </c>
      <c r="E412" s="62">
        <f>('1. Data'!E409-'1. Data'!$E$1604)/('1. Data'!$E$1603-'1. Data'!$E$1604)</f>
        <v>0.14383561643835618</v>
      </c>
      <c r="F412" s="62">
        <f>('1. Data'!F409-'1. Data'!$F$1604)/('1. Data'!$F$1603-'1. Data'!$F$1604)</f>
        <v>0.155</v>
      </c>
      <c r="G412" s="62">
        <f>('1. Data'!G409-'1. Data'!$G$1604)/('1. Data'!$G$1603-'1. Data'!$G$1604)</f>
        <v>0.15492957746478872</v>
      </c>
      <c r="H412" s="62">
        <f>('1. Data'!H409-'1. Data'!$H$1604)/('1. Data'!$H$1603-'1. Data'!$H$1604)</f>
        <v>8.4805653710247356E-2</v>
      </c>
      <c r="I412" s="62">
        <v>1</v>
      </c>
      <c r="J412" s="62">
        <f>('1. Data'!J409-'1. Data'!$J$1604)/('1. Data'!$J$1603-'1. Data'!$J$1604)</f>
        <v>0.36923076923076925</v>
      </c>
      <c r="K412" s="62">
        <f>('1. Data'!K409-'1. Data'!$K$1604)/('1. Data'!$K$1603-'1. Data'!$K$1604)</f>
        <v>0.19411764705882353</v>
      </c>
      <c r="L412" s="62">
        <f>('1. Data'!L409-'1. Data'!$L$1604)/('1. Data'!$L$1603-'1. Data'!$L$1604)</f>
        <v>0.36923076923076931</v>
      </c>
      <c r="M412" s="62">
        <f>('1. Data'!M409-'1. Data'!$M$1604)/('1. Data'!$M$1603-'1. Data'!$M$1604)</f>
        <v>0.8</v>
      </c>
    </row>
    <row r="413" spans="1:13" ht="13.2" x14ac:dyDescent="0.25">
      <c r="A413" s="60">
        <v>409</v>
      </c>
      <c r="B413" s="62">
        <f>('1. Data'!B410-'1. Data'!$B$1604)/('1. Data'!$B$1603-'1. Data'!$B$1604)</f>
        <v>0.51327433628318586</v>
      </c>
      <c r="C413" s="62">
        <f>('1. Data'!C410-'1. Data'!$C$1604)/('1. Data'!$C$1603-'1. Data'!$C$1604)</f>
        <v>0.16</v>
      </c>
      <c r="D413" s="62">
        <f>('1. Data'!D410-'1. Data'!$D$1604)/('1. Data'!$D$1603-'1. Data'!$D$1604)</f>
        <v>0.57999999999999996</v>
      </c>
      <c r="E413" s="62">
        <f>('1. Data'!E410-'1. Data'!$E$1604)/('1. Data'!$E$1603-'1. Data'!$E$1604)</f>
        <v>0.19178082191780824</v>
      </c>
      <c r="F413" s="62">
        <f>('1. Data'!F410-'1. Data'!$F$1604)/('1. Data'!$F$1603-'1. Data'!$F$1604)</f>
        <v>0.28999999999999998</v>
      </c>
      <c r="G413" s="62">
        <f>('1. Data'!G410-'1. Data'!$G$1604)/('1. Data'!$G$1603-'1. Data'!$G$1604)</f>
        <v>7.0422535211267609E-2</v>
      </c>
      <c r="H413" s="62">
        <f>('1. Data'!H410-'1. Data'!$H$1604)/('1. Data'!$H$1603-'1. Data'!$H$1604)</f>
        <v>3.5335689045936397E-2</v>
      </c>
      <c r="I413" s="62">
        <v>1</v>
      </c>
      <c r="J413" s="62">
        <f>('1. Data'!J410-'1. Data'!$J$1604)/('1. Data'!$J$1603-'1. Data'!$J$1604)</f>
        <v>0.37692307692307681</v>
      </c>
      <c r="K413" s="62">
        <f>('1. Data'!K410-'1. Data'!$K$1604)/('1. Data'!$K$1603-'1. Data'!$K$1604)</f>
        <v>0.23529411764705882</v>
      </c>
      <c r="L413" s="62">
        <f>('1. Data'!L410-'1. Data'!$L$1604)/('1. Data'!$L$1603-'1. Data'!$L$1604)</f>
        <v>0.44615384615384623</v>
      </c>
      <c r="M413" s="62">
        <f>('1. Data'!M410-'1. Data'!$M$1604)/('1. Data'!$M$1603-'1. Data'!$M$1604)</f>
        <v>0.6</v>
      </c>
    </row>
    <row r="414" spans="1:13" ht="13.2" x14ac:dyDescent="0.25">
      <c r="A414" s="60">
        <v>410</v>
      </c>
      <c r="B414" s="62">
        <f>('1. Data'!B411-'1. Data'!$B$1604)/('1. Data'!$B$1603-'1. Data'!$B$1604)</f>
        <v>0.69911504424778759</v>
      </c>
      <c r="C414" s="62">
        <f>('1. Data'!C411-'1. Data'!$C$1604)/('1. Data'!$C$1603-'1. Data'!$C$1604)</f>
        <v>0.24</v>
      </c>
      <c r="D414" s="62">
        <f>('1. Data'!D411-'1. Data'!$D$1604)/('1. Data'!$D$1603-'1. Data'!$D$1604)</f>
        <v>0.49</v>
      </c>
      <c r="E414" s="62">
        <f>('1. Data'!E411-'1. Data'!$E$1604)/('1. Data'!$E$1603-'1. Data'!$E$1604)</f>
        <v>0.24657534246575344</v>
      </c>
      <c r="F414" s="62">
        <f>('1. Data'!F411-'1. Data'!$F$1604)/('1. Data'!$F$1603-'1. Data'!$F$1604)</f>
        <v>0.11666666666666668</v>
      </c>
      <c r="G414" s="62">
        <f>('1. Data'!G411-'1. Data'!$G$1604)/('1. Data'!$G$1603-'1. Data'!$G$1604)</f>
        <v>0.352112676056338</v>
      </c>
      <c r="H414" s="62">
        <f>('1. Data'!H411-'1. Data'!$H$1604)/('1. Data'!$H$1603-'1. Data'!$H$1604)</f>
        <v>0.1519434628975265</v>
      </c>
      <c r="I414" s="62">
        <v>1</v>
      </c>
      <c r="J414" s="62">
        <f>('1. Data'!J411-'1. Data'!$J$1604)/('1. Data'!$J$1603-'1. Data'!$J$1604)</f>
        <v>0.269230769230769</v>
      </c>
      <c r="K414" s="62">
        <f>('1. Data'!K411-'1. Data'!$K$1604)/('1. Data'!$K$1603-'1. Data'!$K$1604)</f>
        <v>0.1588235294117647</v>
      </c>
      <c r="L414" s="62">
        <f>('1. Data'!L411-'1. Data'!$L$1604)/('1. Data'!$L$1603-'1. Data'!$L$1604)</f>
        <v>0.18461538461538451</v>
      </c>
      <c r="M414" s="62">
        <f>('1. Data'!M411-'1. Data'!$M$1604)/('1. Data'!$M$1603-'1. Data'!$M$1604)</f>
        <v>0.2</v>
      </c>
    </row>
    <row r="415" spans="1:13" ht="13.2" x14ac:dyDescent="0.25">
      <c r="A415" s="60">
        <v>411</v>
      </c>
      <c r="B415" s="62">
        <f>('1. Data'!B412-'1. Data'!$B$1604)/('1. Data'!$B$1603-'1. Data'!$B$1604)</f>
        <v>0.38938053097345132</v>
      </c>
      <c r="C415" s="62">
        <f>('1. Data'!C412-'1. Data'!$C$1604)/('1. Data'!$C$1603-'1. Data'!$C$1604)</f>
        <v>0.21999999999999997</v>
      </c>
      <c r="D415" s="62">
        <f>('1. Data'!D412-'1. Data'!$D$1604)/('1. Data'!$D$1603-'1. Data'!$D$1604)</f>
        <v>0.34</v>
      </c>
      <c r="E415" s="62">
        <f>('1. Data'!E412-'1. Data'!$E$1604)/('1. Data'!$E$1603-'1. Data'!$E$1604)</f>
        <v>0.10958904109589042</v>
      </c>
      <c r="F415" s="62">
        <f>('1. Data'!F412-'1. Data'!$F$1604)/('1. Data'!$F$1603-'1. Data'!$F$1604)</f>
        <v>0.13333333333333333</v>
      </c>
      <c r="G415" s="62">
        <f>('1. Data'!G412-'1. Data'!$G$1604)/('1. Data'!$G$1603-'1. Data'!$G$1604)</f>
        <v>0.352112676056338</v>
      </c>
      <c r="H415" s="62">
        <f>('1. Data'!H412-'1. Data'!$H$1604)/('1. Data'!$H$1603-'1. Data'!$H$1604)</f>
        <v>0.28268551236749118</v>
      </c>
      <c r="I415" s="62">
        <v>1</v>
      </c>
      <c r="J415" s="62">
        <f>('1. Data'!J412-'1. Data'!$J$1604)/('1. Data'!$J$1603-'1. Data'!$J$1604)</f>
        <v>0.52307692307692288</v>
      </c>
      <c r="K415" s="62">
        <f>('1. Data'!K412-'1. Data'!$K$1604)/('1. Data'!$K$1603-'1. Data'!$K$1604)</f>
        <v>0.18823529411764706</v>
      </c>
      <c r="L415" s="62">
        <f>('1. Data'!L412-'1. Data'!$L$1604)/('1. Data'!$L$1603-'1. Data'!$L$1604)</f>
        <v>0.16923076923076918</v>
      </c>
      <c r="M415" s="62">
        <f>('1. Data'!M412-'1. Data'!$M$1604)/('1. Data'!$M$1603-'1. Data'!$M$1604)</f>
        <v>0.6</v>
      </c>
    </row>
    <row r="416" spans="1:13" ht="13.2" x14ac:dyDescent="0.25">
      <c r="A416" s="60">
        <v>412</v>
      </c>
      <c r="B416" s="62">
        <f>('1. Data'!B413-'1. Data'!$B$1604)/('1. Data'!$B$1603-'1. Data'!$B$1604)</f>
        <v>0.39823008849557517</v>
      </c>
      <c r="C416" s="62">
        <f>('1. Data'!C413-'1. Data'!$C$1604)/('1. Data'!$C$1603-'1. Data'!$C$1604)</f>
        <v>0.23333333333333331</v>
      </c>
      <c r="D416" s="62">
        <f>('1. Data'!D413-'1. Data'!$D$1604)/('1. Data'!$D$1603-'1. Data'!$D$1604)</f>
        <v>0.35</v>
      </c>
      <c r="E416" s="62">
        <f>('1. Data'!E413-'1. Data'!$E$1604)/('1. Data'!$E$1603-'1. Data'!$E$1604)</f>
        <v>0.10273972602739727</v>
      </c>
      <c r="F416" s="62">
        <f>('1. Data'!F413-'1. Data'!$F$1604)/('1. Data'!$F$1603-'1. Data'!$F$1604)</f>
        <v>0.13333333333333333</v>
      </c>
      <c r="G416" s="62">
        <f>('1. Data'!G413-'1. Data'!$G$1604)/('1. Data'!$G$1603-'1. Data'!$G$1604)</f>
        <v>0.30985915492957744</v>
      </c>
      <c r="H416" s="62">
        <f>('1. Data'!H413-'1. Data'!$H$1604)/('1. Data'!$H$1603-'1. Data'!$H$1604)</f>
        <v>0.25441696113074203</v>
      </c>
      <c r="I416" s="62">
        <v>1</v>
      </c>
      <c r="J416" s="62">
        <f>('1. Data'!J413-'1. Data'!$J$1604)/('1. Data'!$J$1603-'1. Data'!$J$1604)</f>
        <v>0.52307692307692288</v>
      </c>
      <c r="K416" s="62">
        <f>('1. Data'!K413-'1. Data'!$K$1604)/('1. Data'!$K$1603-'1. Data'!$K$1604)</f>
        <v>0.18823529411764706</v>
      </c>
      <c r="L416" s="62">
        <f>('1. Data'!L413-'1. Data'!$L$1604)/('1. Data'!$L$1603-'1. Data'!$L$1604)</f>
        <v>0.16923076923076918</v>
      </c>
      <c r="M416" s="62">
        <f>('1. Data'!M413-'1. Data'!$M$1604)/('1. Data'!$M$1603-'1. Data'!$M$1604)</f>
        <v>0.4</v>
      </c>
    </row>
    <row r="417" spans="1:13" ht="13.2" x14ac:dyDescent="0.25">
      <c r="A417" s="60">
        <v>413</v>
      </c>
      <c r="B417" s="62">
        <f>('1. Data'!B414-'1. Data'!$B$1604)/('1. Data'!$B$1603-'1. Data'!$B$1604)</f>
        <v>0.22123893805309733</v>
      </c>
      <c r="C417" s="62">
        <f>('1. Data'!C414-'1. Data'!$C$1604)/('1. Data'!$C$1603-'1. Data'!$C$1604)</f>
        <v>0.42333333333333334</v>
      </c>
      <c r="D417" s="62">
        <f>('1. Data'!D414-'1. Data'!$D$1604)/('1. Data'!$D$1603-'1. Data'!$D$1604)</f>
        <v>0.16</v>
      </c>
      <c r="E417" s="62">
        <f>('1. Data'!E414-'1. Data'!$E$1604)/('1. Data'!$E$1603-'1. Data'!$E$1604)</f>
        <v>6.8493150684931503E-2</v>
      </c>
      <c r="F417" s="62">
        <f>('1. Data'!F414-'1. Data'!$F$1604)/('1. Data'!$F$1603-'1. Data'!$F$1604)</f>
        <v>0.16666666666666669</v>
      </c>
      <c r="G417" s="62">
        <f>('1. Data'!G414-'1. Data'!$G$1604)/('1. Data'!$G$1603-'1. Data'!$G$1604)</f>
        <v>0.19718309859154928</v>
      </c>
      <c r="H417" s="62">
        <f>('1. Data'!H414-'1. Data'!$H$1604)/('1. Data'!$H$1603-'1. Data'!$H$1604)</f>
        <v>0.25088339222614842</v>
      </c>
      <c r="I417" s="62">
        <v>1</v>
      </c>
      <c r="J417" s="62">
        <f>('1. Data'!J414-'1. Data'!$J$1604)/('1. Data'!$J$1603-'1. Data'!$J$1604)</f>
        <v>0.4384615384615384</v>
      </c>
      <c r="K417" s="62">
        <f>('1. Data'!K414-'1. Data'!$K$1604)/('1. Data'!$K$1603-'1. Data'!$K$1604)</f>
        <v>0.2</v>
      </c>
      <c r="L417" s="62">
        <f>('1. Data'!L414-'1. Data'!$L$1604)/('1. Data'!$L$1603-'1. Data'!$L$1604)</f>
        <v>0.13846153846153852</v>
      </c>
      <c r="M417" s="62">
        <f>('1. Data'!M414-'1. Data'!$M$1604)/('1. Data'!$M$1603-'1. Data'!$M$1604)</f>
        <v>0.4</v>
      </c>
    </row>
    <row r="418" spans="1:13" ht="13.2" x14ac:dyDescent="0.25">
      <c r="A418" s="60">
        <v>414</v>
      </c>
      <c r="B418" s="62">
        <f>('1. Data'!B415-'1. Data'!$B$1604)/('1. Data'!$B$1603-'1. Data'!$B$1604)</f>
        <v>0.46902654867256638</v>
      </c>
      <c r="C418" s="62">
        <f>('1. Data'!C415-'1. Data'!$C$1604)/('1. Data'!$C$1603-'1. Data'!$C$1604)</f>
        <v>0.20000000000000004</v>
      </c>
      <c r="D418" s="62">
        <f>('1. Data'!D415-'1. Data'!$D$1604)/('1. Data'!$D$1603-'1. Data'!$D$1604)</f>
        <v>0.53</v>
      </c>
      <c r="E418" s="62">
        <f>('1. Data'!E415-'1. Data'!$E$1604)/('1. Data'!$E$1603-'1. Data'!$E$1604)</f>
        <v>0.39726027397260272</v>
      </c>
      <c r="F418" s="62">
        <f>('1. Data'!F415-'1. Data'!$F$1604)/('1. Data'!$F$1603-'1. Data'!$F$1604)</f>
        <v>0.16166666666666651</v>
      </c>
      <c r="G418" s="62">
        <f>('1. Data'!G415-'1. Data'!$G$1604)/('1. Data'!$G$1603-'1. Data'!$G$1604)</f>
        <v>7.0422535211267609E-2</v>
      </c>
      <c r="H418" s="62">
        <f>('1. Data'!H415-'1. Data'!$H$1604)/('1. Data'!$H$1603-'1. Data'!$H$1604)</f>
        <v>4.5936395759717315E-2</v>
      </c>
      <c r="I418" s="62">
        <v>1</v>
      </c>
      <c r="J418" s="62">
        <f>('1. Data'!J415-'1. Data'!$J$1604)/('1. Data'!$J$1603-'1. Data'!$J$1604)</f>
        <v>0.4384615384615384</v>
      </c>
      <c r="K418" s="62">
        <f>('1. Data'!K415-'1. Data'!$K$1604)/('1. Data'!$K$1603-'1. Data'!$K$1604)</f>
        <v>0.30588235294117649</v>
      </c>
      <c r="L418" s="62">
        <f>('1. Data'!L415-'1. Data'!$L$1604)/('1. Data'!$L$1603-'1. Data'!$L$1604)</f>
        <v>0.50769230769230755</v>
      </c>
      <c r="M418" s="62">
        <f>('1. Data'!M415-'1. Data'!$M$1604)/('1. Data'!$M$1603-'1. Data'!$M$1604)</f>
        <v>0.8</v>
      </c>
    </row>
    <row r="419" spans="1:13" ht="13.2" x14ac:dyDescent="0.25">
      <c r="A419" s="60">
        <v>415</v>
      </c>
      <c r="B419" s="62">
        <f>('1. Data'!B416-'1. Data'!$B$1604)/('1. Data'!$B$1603-'1. Data'!$B$1604)</f>
        <v>0.37168141592920362</v>
      </c>
      <c r="C419" s="62">
        <f>('1. Data'!C416-'1. Data'!$C$1604)/('1. Data'!$C$1603-'1. Data'!$C$1604)</f>
        <v>0.28000000000000003</v>
      </c>
      <c r="D419" s="62">
        <f>('1. Data'!D416-'1. Data'!$D$1604)/('1. Data'!$D$1603-'1. Data'!$D$1604)</f>
        <v>0.34</v>
      </c>
      <c r="E419" s="62">
        <f>('1. Data'!E416-'1. Data'!$E$1604)/('1. Data'!$E$1603-'1. Data'!$E$1604)</f>
        <v>0.12328767123287673</v>
      </c>
      <c r="F419" s="62">
        <f>('1. Data'!F416-'1. Data'!$F$1604)/('1. Data'!$F$1603-'1. Data'!$F$1604)</f>
        <v>0.14499999999999999</v>
      </c>
      <c r="G419" s="62">
        <f>('1. Data'!G416-'1. Data'!$G$1604)/('1. Data'!$G$1603-'1. Data'!$G$1604)</f>
        <v>0.323943661971831</v>
      </c>
      <c r="H419" s="62">
        <f>('1. Data'!H416-'1. Data'!$H$1604)/('1. Data'!$H$1603-'1. Data'!$H$1604)</f>
        <v>0.40989399293286222</v>
      </c>
      <c r="I419" s="62">
        <v>1</v>
      </c>
      <c r="J419" s="62">
        <f>('1. Data'!J416-'1. Data'!$J$1604)/('1. Data'!$J$1603-'1. Data'!$J$1604)</f>
        <v>0.43076923076923052</v>
      </c>
      <c r="K419" s="62">
        <f>('1. Data'!K416-'1. Data'!$K$1604)/('1. Data'!$K$1603-'1. Data'!$K$1604)</f>
        <v>0.18235294117647058</v>
      </c>
      <c r="L419" s="62">
        <f>('1. Data'!L416-'1. Data'!$L$1604)/('1. Data'!$L$1603-'1. Data'!$L$1604)</f>
        <v>0.16923076923076918</v>
      </c>
      <c r="M419" s="62">
        <f>('1. Data'!M416-'1. Data'!$M$1604)/('1. Data'!$M$1603-'1. Data'!$M$1604)</f>
        <v>0.4</v>
      </c>
    </row>
    <row r="420" spans="1:13" ht="13.2" x14ac:dyDescent="0.25">
      <c r="A420" s="60">
        <v>416</v>
      </c>
      <c r="B420" s="62">
        <f>('1. Data'!B417-'1. Data'!$B$1604)/('1. Data'!$B$1603-'1. Data'!$B$1604)</f>
        <v>0.35398230088495575</v>
      </c>
      <c r="C420" s="62">
        <f>('1. Data'!C417-'1. Data'!$C$1604)/('1. Data'!$C$1603-'1. Data'!$C$1604)</f>
        <v>0.41666666666666669</v>
      </c>
      <c r="D420" s="62">
        <f>('1. Data'!D417-'1. Data'!$D$1604)/('1. Data'!$D$1603-'1. Data'!$D$1604)</f>
        <v>0.24</v>
      </c>
      <c r="E420" s="62">
        <f>('1. Data'!E417-'1. Data'!$E$1604)/('1. Data'!$E$1603-'1. Data'!$E$1604)</f>
        <v>0.39041095890410954</v>
      </c>
      <c r="F420" s="62">
        <f>('1. Data'!F417-'1. Data'!$F$1604)/('1. Data'!$F$1603-'1. Data'!$F$1604)</f>
        <v>0.19499999999999834</v>
      </c>
      <c r="G420" s="62">
        <f>('1. Data'!G417-'1. Data'!$G$1604)/('1. Data'!$G$1603-'1. Data'!$G$1604)</f>
        <v>0.42253521126760563</v>
      </c>
      <c r="H420" s="62">
        <f>('1. Data'!H417-'1. Data'!$H$1604)/('1. Data'!$H$1603-'1. Data'!$H$1604)</f>
        <v>0.45229681978798586</v>
      </c>
      <c r="I420" s="62">
        <v>1</v>
      </c>
      <c r="J420" s="62">
        <f>('1. Data'!J417-'1. Data'!$J$1604)/('1. Data'!$J$1603-'1. Data'!$J$1604)</f>
        <v>0.47692307692307673</v>
      </c>
      <c r="K420" s="62">
        <f>('1. Data'!K417-'1. Data'!$K$1604)/('1. Data'!$K$1603-'1. Data'!$K$1604)</f>
        <v>0.45294117647058824</v>
      </c>
      <c r="L420" s="62">
        <f>('1. Data'!L417-'1. Data'!$L$1604)/('1. Data'!$L$1603-'1. Data'!$L$1604)</f>
        <v>0.13846153846153852</v>
      </c>
      <c r="M420" s="62">
        <f>('1. Data'!M417-'1. Data'!$M$1604)/('1. Data'!$M$1603-'1. Data'!$M$1604)</f>
        <v>0.4</v>
      </c>
    </row>
    <row r="421" spans="1:13" ht="13.2" x14ac:dyDescent="0.25">
      <c r="A421" s="60">
        <v>417</v>
      </c>
      <c r="B421" s="62">
        <f>('1. Data'!B418-'1. Data'!$B$1604)/('1. Data'!$B$1603-'1. Data'!$B$1604)</f>
        <v>0.53097345132743357</v>
      </c>
      <c r="C421" s="62">
        <f>('1. Data'!C418-'1. Data'!$C$1604)/('1. Data'!$C$1603-'1. Data'!$C$1604)</f>
        <v>0.25333333333333335</v>
      </c>
      <c r="D421" s="62">
        <f>('1. Data'!D418-'1. Data'!$D$1604)/('1. Data'!$D$1603-'1. Data'!$D$1604)</f>
        <v>0.64</v>
      </c>
      <c r="E421" s="62">
        <f>('1. Data'!E418-'1. Data'!$E$1604)/('1. Data'!$E$1603-'1. Data'!$E$1604)</f>
        <v>8.9041095890410982E-2</v>
      </c>
      <c r="F421" s="62">
        <f>('1. Data'!F418-'1. Data'!$F$1604)/('1. Data'!$F$1603-'1. Data'!$F$1604)</f>
        <v>0.185</v>
      </c>
      <c r="G421" s="62">
        <f>('1. Data'!G418-'1. Data'!$G$1604)/('1. Data'!$G$1603-'1. Data'!$G$1604)</f>
        <v>7.0422535211267609E-2</v>
      </c>
      <c r="H421" s="62">
        <f>('1. Data'!H418-'1. Data'!$H$1604)/('1. Data'!$H$1603-'1. Data'!$H$1604)</f>
        <v>4.9469964664310952E-2</v>
      </c>
      <c r="I421" s="62">
        <v>1</v>
      </c>
      <c r="J421" s="62">
        <f>('1. Data'!J418-'1. Data'!$J$1604)/('1. Data'!$J$1603-'1. Data'!$J$1604)</f>
        <v>0.43076923076923052</v>
      </c>
      <c r="K421" s="62">
        <f>('1. Data'!K418-'1. Data'!$K$1604)/('1. Data'!$K$1603-'1. Data'!$K$1604)</f>
        <v>0.21176470588235297</v>
      </c>
      <c r="L421" s="62">
        <f>('1. Data'!L418-'1. Data'!$L$1604)/('1. Data'!$L$1603-'1. Data'!$L$1604)</f>
        <v>0.50769230769230755</v>
      </c>
      <c r="M421" s="62">
        <f>('1. Data'!M418-'1. Data'!$M$1604)/('1. Data'!$M$1603-'1. Data'!$M$1604)</f>
        <v>0.6</v>
      </c>
    </row>
    <row r="422" spans="1:13" ht="13.2" x14ac:dyDescent="0.25">
      <c r="A422" s="60">
        <v>418</v>
      </c>
      <c r="B422" s="62">
        <f>('1. Data'!B419-'1. Data'!$B$1604)/('1. Data'!$B$1603-'1. Data'!$B$1604)</f>
        <v>0.21238938053097348</v>
      </c>
      <c r="C422" s="62">
        <f>('1. Data'!C419-'1. Data'!$C$1604)/('1. Data'!$C$1603-'1. Data'!$C$1604)</f>
        <v>0.32</v>
      </c>
      <c r="D422" s="62">
        <f>('1. Data'!D419-'1. Data'!$D$1604)/('1. Data'!$D$1603-'1. Data'!$D$1604)</f>
        <v>0.12</v>
      </c>
      <c r="E422" s="62">
        <f>('1. Data'!E419-'1. Data'!$E$1604)/('1. Data'!$E$1603-'1. Data'!$E$1604)</f>
        <v>6.8493150684931503E-2</v>
      </c>
      <c r="F422" s="62">
        <f>('1. Data'!F419-'1. Data'!$F$1604)/('1. Data'!$F$1603-'1. Data'!$F$1604)</f>
        <v>0.15166666666666667</v>
      </c>
      <c r="G422" s="62">
        <f>('1. Data'!G419-'1. Data'!$G$1604)/('1. Data'!$G$1603-'1. Data'!$G$1604)</f>
        <v>0.46478873239436619</v>
      </c>
      <c r="H422" s="62">
        <f>('1. Data'!H419-'1. Data'!$H$1604)/('1. Data'!$H$1603-'1. Data'!$H$1604)</f>
        <v>0.41696113074204949</v>
      </c>
      <c r="I422" s="62">
        <v>1</v>
      </c>
      <c r="J422" s="62">
        <f>('1. Data'!J419-'1. Data'!$J$1604)/('1. Data'!$J$1603-'1. Data'!$J$1604)</f>
        <v>0.5692307692307691</v>
      </c>
      <c r="K422" s="62">
        <f>('1. Data'!K419-'1. Data'!$K$1604)/('1. Data'!$K$1603-'1. Data'!$K$1604)</f>
        <v>0.10588235294117647</v>
      </c>
      <c r="L422" s="62">
        <f>('1. Data'!L419-'1. Data'!$L$1604)/('1. Data'!$L$1603-'1. Data'!$L$1604)</f>
        <v>0.32307692307692304</v>
      </c>
      <c r="M422" s="62">
        <f>('1. Data'!M419-'1. Data'!$M$1604)/('1. Data'!$M$1603-'1. Data'!$M$1604)</f>
        <v>0.4</v>
      </c>
    </row>
    <row r="423" spans="1:13" ht="13.2" x14ac:dyDescent="0.25">
      <c r="A423" s="60">
        <v>419</v>
      </c>
      <c r="B423" s="62">
        <f>('1. Data'!B420-'1. Data'!$B$1604)/('1. Data'!$B$1603-'1. Data'!$B$1604)</f>
        <v>0.64601769911504425</v>
      </c>
      <c r="C423" s="62">
        <f>('1. Data'!C420-'1. Data'!$C$1604)/('1. Data'!$C$1603-'1. Data'!$C$1604)</f>
        <v>0.18666666666666668</v>
      </c>
      <c r="D423" s="62">
        <f>('1. Data'!D420-'1. Data'!$D$1604)/('1. Data'!$D$1603-'1. Data'!$D$1604)</f>
        <v>0.51</v>
      </c>
      <c r="E423" s="62">
        <f>('1. Data'!E420-'1. Data'!$E$1604)/('1. Data'!$E$1603-'1. Data'!$E$1604)</f>
        <v>7.5342465753424667E-2</v>
      </c>
      <c r="F423" s="62">
        <f>('1. Data'!F420-'1. Data'!$F$1604)/('1. Data'!$F$1603-'1. Data'!$F$1604)</f>
        <v>0.20166666666666666</v>
      </c>
      <c r="G423" s="62">
        <f>('1. Data'!G420-'1. Data'!$G$1604)/('1. Data'!$G$1603-'1. Data'!$G$1604)</f>
        <v>8.4507042253521125E-2</v>
      </c>
      <c r="H423" s="62">
        <f>('1. Data'!H420-'1. Data'!$H$1604)/('1. Data'!$H$1603-'1. Data'!$H$1604)</f>
        <v>4.9469964664310952E-2</v>
      </c>
      <c r="I423" s="62">
        <v>1</v>
      </c>
      <c r="J423" s="62">
        <f>('1. Data'!J420-'1. Data'!$J$1604)/('1. Data'!$J$1603-'1. Data'!$J$1604)</f>
        <v>0.41538461538461546</v>
      </c>
      <c r="K423" s="62">
        <f>('1. Data'!K420-'1. Data'!$K$1604)/('1. Data'!$K$1603-'1. Data'!$K$1604)</f>
        <v>0.27058823529411768</v>
      </c>
      <c r="L423" s="62">
        <f>('1. Data'!L420-'1. Data'!$L$1604)/('1. Data'!$L$1603-'1. Data'!$L$1604)</f>
        <v>0.30769230769230771</v>
      </c>
      <c r="M423" s="62">
        <f>('1. Data'!M420-'1. Data'!$M$1604)/('1. Data'!$M$1603-'1. Data'!$M$1604)</f>
        <v>0.6</v>
      </c>
    </row>
    <row r="424" spans="1:13" ht="13.2" x14ac:dyDescent="0.25">
      <c r="A424" s="60">
        <v>420</v>
      </c>
      <c r="B424" s="62">
        <f>('1. Data'!B421-'1. Data'!$B$1604)/('1. Data'!$B$1603-'1. Data'!$B$1604)</f>
        <v>0.19469026548672566</v>
      </c>
      <c r="C424" s="62">
        <f>('1. Data'!C421-'1. Data'!$C$1604)/('1. Data'!$C$1603-'1. Data'!$C$1604)</f>
        <v>0.44666666666666671</v>
      </c>
      <c r="D424" s="62">
        <f>('1. Data'!D421-'1. Data'!$D$1604)/('1. Data'!$D$1603-'1. Data'!$D$1604)</f>
        <v>0</v>
      </c>
      <c r="E424" s="62">
        <f>('1. Data'!E421-'1. Data'!$E$1604)/('1. Data'!$E$1603-'1. Data'!$E$1604)</f>
        <v>6.164383561643836E-2</v>
      </c>
      <c r="F424" s="62">
        <f>('1. Data'!F421-'1. Data'!$F$1604)/('1. Data'!$F$1603-'1. Data'!$F$1604)</f>
        <v>0.11000000000000001</v>
      </c>
      <c r="G424" s="62">
        <f>('1. Data'!G421-'1. Data'!$G$1604)/('1. Data'!$G$1603-'1. Data'!$G$1604)</f>
        <v>0.46478873239436619</v>
      </c>
      <c r="H424" s="62">
        <f>('1. Data'!H421-'1. Data'!$H$1604)/('1. Data'!$H$1603-'1. Data'!$H$1604)</f>
        <v>0.16254416961130741</v>
      </c>
      <c r="I424" s="62">
        <v>1</v>
      </c>
      <c r="J424" s="62">
        <f>('1. Data'!J421-'1. Data'!$J$1604)/('1. Data'!$J$1603-'1. Data'!$J$1604)</f>
        <v>0.70769230769230773</v>
      </c>
      <c r="K424" s="62">
        <f>('1. Data'!K421-'1. Data'!$K$1604)/('1. Data'!$K$1603-'1. Data'!$K$1604)</f>
        <v>0.22352941176470592</v>
      </c>
      <c r="L424" s="62">
        <f>('1. Data'!L421-'1. Data'!$L$1604)/('1. Data'!$L$1603-'1. Data'!$L$1604)</f>
        <v>0.23076923076923078</v>
      </c>
      <c r="M424" s="62">
        <f>('1. Data'!M421-'1. Data'!$M$1604)/('1. Data'!$M$1603-'1. Data'!$M$1604)</f>
        <v>0.4</v>
      </c>
    </row>
    <row r="425" spans="1:13" ht="13.2" x14ac:dyDescent="0.25">
      <c r="A425" s="60">
        <v>421</v>
      </c>
      <c r="B425" s="62">
        <f>('1. Data'!B422-'1. Data'!$B$1604)/('1. Data'!$B$1603-'1. Data'!$B$1604)</f>
        <v>0.4336283185840708</v>
      </c>
      <c r="C425" s="62">
        <f>('1. Data'!C422-'1. Data'!$C$1604)/('1. Data'!$C$1603-'1. Data'!$C$1604)</f>
        <v>0.3066666666666667</v>
      </c>
      <c r="D425" s="62">
        <f>('1. Data'!D422-'1. Data'!$D$1604)/('1. Data'!$D$1603-'1. Data'!$D$1604)</f>
        <v>0.33</v>
      </c>
      <c r="E425" s="62">
        <f>('1. Data'!E422-'1. Data'!$E$1604)/('1. Data'!$E$1603-'1. Data'!$E$1604)</f>
        <v>0.10273972602739727</v>
      </c>
      <c r="F425" s="62">
        <f>('1. Data'!F422-'1. Data'!$F$1604)/('1. Data'!$F$1603-'1. Data'!$F$1604)</f>
        <v>0.14833333333333334</v>
      </c>
      <c r="G425" s="62">
        <f>('1. Data'!G422-'1. Data'!$G$1604)/('1. Data'!$G$1603-'1. Data'!$G$1604)</f>
        <v>0.47887323943661969</v>
      </c>
      <c r="H425" s="62">
        <f>('1. Data'!H422-'1. Data'!$H$1604)/('1. Data'!$H$1603-'1. Data'!$H$1604)</f>
        <v>0.21554770318021202</v>
      </c>
      <c r="I425" s="62">
        <v>1</v>
      </c>
      <c r="J425" s="62">
        <f>('1. Data'!J422-'1. Data'!$J$1604)/('1. Data'!$J$1603-'1. Data'!$J$1604)</f>
        <v>0.4461538461538459</v>
      </c>
      <c r="K425" s="62">
        <f>('1. Data'!K422-'1. Data'!$K$1604)/('1. Data'!$K$1603-'1. Data'!$K$1604)</f>
        <v>0.25294117647058822</v>
      </c>
      <c r="L425" s="62">
        <f>('1. Data'!L422-'1. Data'!$L$1604)/('1. Data'!$L$1603-'1. Data'!$L$1604)</f>
        <v>0.52307692307692311</v>
      </c>
      <c r="M425" s="62">
        <f>('1. Data'!M422-'1. Data'!$M$1604)/('1. Data'!$M$1603-'1. Data'!$M$1604)</f>
        <v>0.8</v>
      </c>
    </row>
    <row r="426" spans="1:13" ht="13.2" x14ac:dyDescent="0.25">
      <c r="A426" s="60">
        <v>422</v>
      </c>
      <c r="B426" s="62">
        <f>('1. Data'!B423-'1. Data'!$B$1604)/('1. Data'!$B$1603-'1. Data'!$B$1604)</f>
        <v>0.17699115044247787</v>
      </c>
      <c r="C426" s="62">
        <f>('1. Data'!C423-'1. Data'!$C$1604)/('1. Data'!$C$1603-'1. Data'!$C$1604)</f>
        <v>0.49333333333333335</v>
      </c>
      <c r="D426" s="62">
        <f>('1. Data'!D423-'1. Data'!$D$1604)/('1. Data'!$D$1603-'1. Data'!$D$1604)</f>
        <v>0.03</v>
      </c>
      <c r="E426" s="62">
        <f>('1. Data'!E423-'1. Data'!$E$1604)/('1. Data'!$E$1603-'1. Data'!$E$1604)</f>
        <v>9.5890410958904104E-2</v>
      </c>
      <c r="F426" s="62">
        <f>('1. Data'!F423-'1. Data'!$F$1604)/('1. Data'!$F$1603-'1. Data'!$F$1604)</f>
        <v>9.8333333333333328E-2</v>
      </c>
      <c r="G426" s="62">
        <f>('1. Data'!G423-'1. Data'!$G$1604)/('1. Data'!$G$1603-'1. Data'!$G$1604)</f>
        <v>0.43661971830985913</v>
      </c>
      <c r="H426" s="62">
        <f>('1. Data'!H423-'1. Data'!$H$1604)/('1. Data'!$H$1603-'1. Data'!$H$1604)</f>
        <v>0.14840989399293286</v>
      </c>
      <c r="I426" s="62">
        <v>1</v>
      </c>
      <c r="J426" s="62">
        <f>('1. Data'!J423-'1. Data'!$J$1604)/('1. Data'!$J$1603-'1. Data'!$J$1604)</f>
        <v>0.63076923076923075</v>
      </c>
      <c r="K426" s="62">
        <f>('1. Data'!K423-'1. Data'!$K$1604)/('1. Data'!$K$1603-'1. Data'!$K$1604)</f>
        <v>0.15294117647058827</v>
      </c>
      <c r="L426" s="62">
        <f>('1. Data'!L423-'1. Data'!$L$1604)/('1. Data'!$L$1603-'1. Data'!$L$1604)</f>
        <v>0.60000000000000009</v>
      </c>
      <c r="M426" s="62">
        <f>('1. Data'!M423-'1. Data'!$M$1604)/('1. Data'!$M$1603-'1. Data'!$M$1604)</f>
        <v>0.8</v>
      </c>
    </row>
    <row r="427" spans="1:13" ht="13.2" x14ac:dyDescent="0.25">
      <c r="A427" s="60">
        <v>423</v>
      </c>
      <c r="B427" s="62">
        <f>('1. Data'!B424-'1. Data'!$B$1604)/('1. Data'!$B$1603-'1. Data'!$B$1604)</f>
        <v>0.27433628318584075</v>
      </c>
      <c r="C427" s="62">
        <f>('1. Data'!C424-'1. Data'!$C$1604)/('1. Data'!$C$1603-'1. Data'!$C$1604)</f>
        <v>0.57333333333333336</v>
      </c>
      <c r="D427" s="62">
        <f>('1. Data'!D424-'1. Data'!$D$1604)/('1. Data'!$D$1603-'1. Data'!$D$1604)</f>
        <v>0.2</v>
      </c>
      <c r="E427" s="62">
        <f>('1. Data'!E424-'1. Data'!$E$1604)/('1. Data'!$E$1603-'1. Data'!$E$1604)</f>
        <v>7.5342465753424667E-2</v>
      </c>
      <c r="F427" s="62">
        <f>('1. Data'!F424-'1. Data'!$F$1604)/('1. Data'!$F$1603-'1. Data'!$F$1604)</f>
        <v>7.8333333333333338E-2</v>
      </c>
      <c r="G427" s="62">
        <f>('1. Data'!G424-'1. Data'!$G$1604)/('1. Data'!$G$1603-'1. Data'!$G$1604)</f>
        <v>0.19718309859154928</v>
      </c>
      <c r="H427" s="62">
        <f>('1. Data'!H424-'1. Data'!$H$1604)/('1. Data'!$H$1603-'1. Data'!$H$1604)</f>
        <v>0.19081272084805653</v>
      </c>
      <c r="I427" s="62">
        <v>1</v>
      </c>
      <c r="J427" s="62">
        <f>('1. Data'!J424-'1. Data'!$J$1604)/('1. Data'!$J$1603-'1. Data'!$J$1604)</f>
        <v>0.50769230769230755</v>
      </c>
      <c r="K427" s="62">
        <f>('1. Data'!K424-'1. Data'!$K$1604)/('1. Data'!$K$1603-'1. Data'!$K$1604)</f>
        <v>8.2352941176470601E-2</v>
      </c>
      <c r="L427" s="62">
        <f>('1. Data'!L424-'1. Data'!$L$1604)/('1. Data'!$L$1603-'1. Data'!$L$1604)</f>
        <v>0.38461538461538464</v>
      </c>
      <c r="M427" s="62">
        <f>('1. Data'!M424-'1. Data'!$M$1604)/('1. Data'!$M$1603-'1. Data'!$M$1604)</f>
        <v>0.4</v>
      </c>
    </row>
    <row r="428" spans="1:13" ht="13.2" x14ac:dyDescent="0.25">
      <c r="A428" s="60">
        <v>424</v>
      </c>
      <c r="B428" s="62">
        <f>('1. Data'!B425-'1. Data'!$B$1604)/('1. Data'!$B$1603-'1. Data'!$B$1604)</f>
        <v>0.52212389380530977</v>
      </c>
      <c r="C428" s="62">
        <f>('1. Data'!C425-'1. Data'!$C$1604)/('1. Data'!$C$1603-'1. Data'!$C$1604)</f>
        <v>9.3333333333333324E-2</v>
      </c>
      <c r="D428" s="62">
        <f>('1. Data'!D425-'1. Data'!$D$1604)/('1. Data'!$D$1603-'1. Data'!$D$1604)</f>
        <v>0.47</v>
      </c>
      <c r="E428" s="62">
        <f>('1. Data'!E425-'1. Data'!$E$1604)/('1. Data'!$E$1603-'1. Data'!$E$1604)</f>
        <v>8.2191780821917818E-2</v>
      </c>
      <c r="F428" s="62">
        <f>('1. Data'!F425-'1. Data'!$F$1604)/('1. Data'!$F$1603-'1. Data'!$F$1604)</f>
        <v>0.11000000000000001</v>
      </c>
      <c r="G428" s="62">
        <f>('1. Data'!G425-'1. Data'!$G$1604)/('1. Data'!$G$1603-'1. Data'!$G$1604)</f>
        <v>7.0422535211267609E-2</v>
      </c>
      <c r="H428" s="62">
        <f>('1. Data'!H425-'1. Data'!$H$1604)/('1. Data'!$H$1603-'1. Data'!$H$1604)</f>
        <v>6.3604240282685506E-2</v>
      </c>
      <c r="I428" s="62">
        <v>1</v>
      </c>
      <c r="J428" s="62">
        <f>('1. Data'!J425-'1. Data'!$J$1604)/('1. Data'!$J$1603-'1. Data'!$J$1604)</f>
        <v>0.34615384615384598</v>
      </c>
      <c r="K428" s="62">
        <f>('1. Data'!K425-'1. Data'!$K$1604)/('1. Data'!$K$1603-'1. Data'!$K$1604)</f>
        <v>0.35294117647058831</v>
      </c>
      <c r="L428" s="62">
        <f>('1. Data'!L425-'1. Data'!$L$1604)/('1. Data'!$L$1603-'1. Data'!$L$1604)</f>
        <v>0.39999999999999997</v>
      </c>
      <c r="M428" s="62">
        <f>('1. Data'!M425-'1. Data'!$M$1604)/('1. Data'!$M$1603-'1. Data'!$M$1604)</f>
        <v>0.8</v>
      </c>
    </row>
    <row r="429" spans="1:13" ht="13.2" x14ac:dyDescent="0.25">
      <c r="A429" s="60">
        <v>425</v>
      </c>
      <c r="B429" s="62">
        <f>('1. Data'!B426-'1. Data'!$B$1604)/('1. Data'!$B$1603-'1. Data'!$B$1604)</f>
        <v>0.27433628318584075</v>
      </c>
      <c r="C429" s="62">
        <f>('1. Data'!C426-'1. Data'!$C$1604)/('1. Data'!$C$1603-'1. Data'!$C$1604)</f>
        <v>0.57333333333333336</v>
      </c>
      <c r="D429" s="62">
        <f>('1. Data'!D426-'1. Data'!$D$1604)/('1. Data'!$D$1603-'1. Data'!$D$1604)</f>
        <v>0.2</v>
      </c>
      <c r="E429" s="62">
        <f>('1. Data'!E426-'1. Data'!$E$1604)/('1. Data'!$E$1603-'1. Data'!$E$1604)</f>
        <v>7.5342465753424667E-2</v>
      </c>
      <c r="F429" s="62">
        <f>('1. Data'!F426-'1. Data'!$F$1604)/('1. Data'!$F$1603-'1. Data'!$F$1604)</f>
        <v>7.8333333333333338E-2</v>
      </c>
      <c r="G429" s="62">
        <f>('1. Data'!G426-'1. Data'!$G$1604)/('1. Data'!$G$1603-'1. Data'!$G$1604)</f>
        <v>0.19718309859154928</v>
      </c>
      <c r="H429" s="62">
        <f>('1. Data'!H426-'1. Data'!$H$1604)/('1. Data'!$H$1603-'1. Data'!$H$1604)</f>
        <v>0.19081272084805653</v>
      </c>
      <c r="I429" s="62">
        <v>1</v>
      </c>
      <c r="J429" s="62">
        <f>('1. Data'!J426-'1. Data'!$J$1604)/('1. Data'!$J$1603-'1. Data'!$J$1604)</f>
        <v>0.50769230769230755</v>
      </c>
      <c r="K429" s="62">
        <f>('1. Data'!K426-'1. Data'!$K$1604)/('1. Data'!$K$1603-'1. Data'!$K$1604)</f>
        <v>8.2352941176470601E-2</v>
      </c>
      <c r="L429" s="62">
        <f>('1. Data'!L426-'1. Data'!$L$1604)/('1. Data'!$L$1603-'1. Data'!$L$1604)</f>
        <v>0.38461538461538464</v>
      </c>
      <c r="M429" s="62">
        <f>('1. Data'!M426-'1. Data'!$M$1604)/('1. Data'!$M$1603-'1. Data'!$M$1604)</f>
        <v>0.4</v>
      </c>
    </row>
    <row r="430" spans="1:13" ht="13.2" x14ac:dyDescent="0.25">
      <c r="A430" s="60">
        <v>426</v>
      </c>
      <c r="B430" s="62">
        <f>('1. Data'!B427-'1. Data'!$B$1604)/('1. Data'!$B$1603-'1. Data'!$B$1604)</f>
        <v>0.17699115044247787</v>
      </c>
      <c r="C430" s="62">
        <f>('1. Data'!C427-'1. Data'!$C$1604)/('1. Data'!$C$1603-'1. Data'!$C$1604)</f>
        <v>0.49333333333333335</v>
      </c>
      <c r="D430" s="62">
        <f>('1. Data'!D427-'1. Data'!$D$1604)/('1. Data'!$D$1603-'1. Data'!$D$1604)</f>
        <v>0.03</v>
      </c>
      <c r="E430" s="62">
        <f>('1. Data'!E427-'1. Data'!$E$1604)/('1. Data'!$E$1603-'1. Data'!$E$1604)</f>
        <v>9.5890410958904104E-2</v>
      </c>
      <c r="F430" s="62">
        <f>('1. Data'!F427-'1. Data'!$F$1604)/('1. Data'!$F$1603-'1. Data'!$F$1604)</f>
        <v>9.8333333333333328E-2</v>
      </c>
      <c r="G430" s="62">
        <f>('1. Data'!G427-'1. Data'!$G$1604)/('1. Data'!$G$1603-'1. Data'!$G$1604)</f>
        <v>0.43661971830985913</v>
      </c>
      <c r="H430" s="62">
        <f>('1. Data'!H427-'1. Data'!$H$1604)/('1. Data'!$H$1603-'1. Data'!$H$1604)</f>
        <v>0.14840989399293286</v>
      </c>
      <c r="I430" s="62">
        <v>1</v>
      </c>
      <c r="J430" s="62">
        <f>('1. Data'!J427-'1. Data'!$J$1604)/('1. Data'!$J$1603-'1. Data'!$J$1604)</f>
        <v>0.63076923076923075</v>
      </c>
      <c r="K430" s="62">
        <f>('1. Data'!K427-'1. Data'!$K$1604)/('1. Data'!$K$1603-'1. Data'!$K$1604)</f>
        <v>0.15294117647058827</v>
      </c>
      <c r="L430" s="62">
        <f>('1. Data'!L427-'1. Data'!$L$1604)/('1. Data'!$L$1603-'1. Data'!$L$1604)</f>
        <v>0.60000000000000009</v>
      </c>
      <c r="M430" s="62">
        <f>('1. Data'!M427-'1. Data'!$M$1604)/('1. Data'!$M$1603-'1. Data'!$M$1604)</f>
        <v>0.8</v>
      </c>
    </row>
    <row r="431" spans="1:13" ht="13.2" x14ac:dyDescent="0.25">
      <c r="A431" s="60">
        <v>427</v>
      </c>
      <c r="B431" s="62">
        <f>('1. Data'!B428-'1. Data'!$B$1604)/('1. Data'!$B$1603-'1. Data'!$B$1604)</f>
        <v>0.15929203539823014</v>
      </c>
      <c r="C431" s="62">
        <f>('1. Data'!C428-'1. Data'!$C$1604)/('1. Data'!$C$1603-'1. Data'!$C$1604)</f>
        <v>0.38000000000000006</v>
      </c>
      <c r="D431" s="62">
        <f>('1. Data'!D428-'1. Data'!$D$1604)/('1. Data'!$D$1603-'1. Data'!$D$1604)</f>
        <v>0.08</v>
      </c>
      <c r="E431" s="62">
        <f>('1. Data'!E428-'1. Data'!$E$1604)/('1. Data'!$E$1603-'1. Data'!$E$1604)</f>
        <v>8.2191780821917818E-2</v>
      </c>
      <c r="F431" s="62">
        <f>('1. Data'!F428-'1. Data'!$F$1604)/('1. Data'!$F$1603-'1. Data'!$F$1604)</f>
        <v>7.4999999999999997E-2</v>
      </c>
      <c r="G431" s="62">
        <f>('1. Data'!G428-'1. Data'!$G$1604)/('1. Data'!$G$1603-'1. Data'!$G$1604)</f>
        <v>0.25352112676056338</v>
      </c>
      <c r="H431" s="62">
        <f>('1. Data'!H428-'1. Data'!$H$1604)/('1. Data'!$H$1603-'1. Data'!$H$1604)</f>
        <v>0.14840989399293286</v>
      </c>
      <c r="I431" s="62">
        <v>1</v>
      </c>
      <c r="J431" s="62">
        <f>('1. Data'!J428-'1. Data'!$J$1604)/('1. Data'!$J$1603-'1. Data'!$J$1604)</f>
        <v>0.60769230769230775</v>
      </c>
      <c r="K431" s="62">
        <f>('1. Data'!K428-'1. Data'!$K$1604)/('1. Data'!$K$1603-'1. Data'!$K$1604)</f>
        <v>0.11176470588235295</v>
      </c>
      <c r="L431" s="62">
        <f>('1. Data'!L428-'1. Data'!$L$1604)/('1. Data'!$L$1603-'1. Data'!$L$1604)</f>
        <v>0.46153846153846156</v>
      </c>
      <c r="M431" s="62">
        <f>('1. Data'!M428-'1. Data'!$M$1604)/('1. Data'!$M$1603-'1. Data'!$M$1604)</f>
        <v>0.6</v>
      </c>
    </row>
    <row r="432" spans="1:13" ht="13.2" x14ac:dyDescent="0.25">
      <c r="A432" s="60">
        <v>428</v>
      </c>
      <c r="B432" s="62">
        <f>('1. Data'!B429-'1. Data'!$B$1604)/('1. Data'!$B$1603-'1. Data'!$B$1604)</f>
        <v>0.4336283185840708</v>
      </c>
      <c r="C432" s="62">
        <f>('1. Data'!C429-'1. Data'!$C$1604)/('1. Data'!$C$1603-'1. Data'!$C$1604)</f>
        <v>0.45333333333333337</v>
      </c>
      <c r="D432" s="62">
        <f>('1. Data'!D429-'1. Data'!$D$1604)/('1. Data'!$D$1603-'1. Data'!$D$1604)</f>
        <v>0.22</v>
      </c>
      <c r="E432" s="62">
        <f>('1. Data'!E429-'1. Data'!$E$1604)/('1. Data'!$E$1603-'1. Data'!$E$1604)</f>
        <v>6.8493150684931503E-2</v>
      </c>
      <c r="F432" s="62">
        <f>('1. Data'!F429-'1. Data'!$F$1604)/('1. Data'!$F$1603-'1. Data'!$F$1604)</f>
        <v>0.12833333333333333</v>
      </c>
      <c r="G432" s="62">
        <f>('1. Data'!G429-'1. Data'!$G$1604)/('1. Data'!$G$1603-'1. Data'!$G$1604)</f>
        <v>7.0422535211267609E-2</v>
      </c>
      <c r="H432" s="62">
        <f>('1. Data'!H429-'1. Data'!$H$1604)/('1. Data'!$H$1603-'1. Data'!$H$1604)</f>
        <v>9.187279151943463E-2</v>
      </c>
      <c r="I432" s="62">
        <v>1</v>
      </c>
      <c r="J432" s="62">
        <f>('1. Data'!J429-'1. Data'!$J$1604)/('1. Data'!$J$1603-'1. Data'!$J$1604)</f>
        <v>0.43076923076923052</v>
      </c>
      <c r="K432" s="62">
        <f>('1. Data'!K429-'1. Data'!$K$1604)/('1. Data'!$K$1603-'1. Data'!$K$1604)</f>
        <v>0.15294117647058827</v>
      </c>
      <c r="L432" s="62">
        <f>('1. Data'!L429-'1. Data'!$L$1604)/('1. Data'!$L$1603-'1. Data'!$L$1604)</f>
        <v>0.33846153846153837</v>
      </c>
      <c r="M432" s="62">
        <f>('1. Data'!M429-'1. Data'!$M$1604)/('1. Data'!$M$1603-'1. Data'!$M$1604)</f>
        <v>0.6</v>
      </c>
    </row>
    <row r="433" spans="1:13" ht="13.2" x14ac:dyDescent="0.25">
      <c r="A433" s="60">
        <v>429</v>
      </c>
      <c r="B433" s="62">
        <f>('1. Data'!B430-'1. Data'!$B$1604)/('1. Data'!$B$1603-'1. Data'!$B$1604)</f>
        <v>0.39823008849557517</v>
      </c>
      <c r="C433" s="62">
        <f>('1. Data'!C430-'1. Data'!$C$1604)/('1. Data'!$C$1603-'1. Data'!$C$1604)</f>
        <v>0.28000000000000003</v>
      </c>
      <c r="D433" s="62">
        <f>('1. Data'!D430-'1. Data'!$D$1604)/('1. Data'!$D$1603-'1. Data'!$D$1604)</f>
        <v>0.33</v>
      </c>
      <c r="E433" s="62">
        <f>('1. Data'!E430-'1. Data'!$E$1604)/('1. Data'!$E$1603-'1. Data'!$E$1604)</f>
        <v>2.7397260273972605E-2</v>
      </c>
      <c r="F433" s="62">
        <f>('1. Data'!F430-'1. Data'!$F$1604)/('1. Data'!$F$1603-'1. Data'!$F$1604)</f>
        <v>0.11666666666666668</v>
      </c>
      <c r="G433" s="62">
        <f>('1. Data'!G430-'1. Data'!$G$1604)/('1. Data'!$G$1603-'1. Data'!$G$1604)</f>
        <v>0.11267605633802817</v>
      </c>
      <c r="H433" s="62">
        <f>('1. Data'!H430-'1. Data'!$H$1604)/('1. Data'!$H$1603-'1. Data'!$H$1604)</f>
        <v>8.4805653710247356E-2</v>
      </c>
      <c r="I433" s="62">
        <v>1</v>
      </c>
      <c r="J433" s="62">
        <f>('1. Data'!J430-'1. Data'!$J$1604)/('1. Data'!$J$1603-'1. Data'!$J$1604)</f>
        <v>0.41538461538461546</v>
      </c>
      <c r="K433" s="62">
        <f>('1. Data'!K430-'1. Data'!$K$1604)/('1. Data'!$K$1603-'1. Data'!$K$1604)</f>
        <v>0.17647058823529413</v>
      </c>
      <c r="L433" s="62">
        <f>('1. Data'!L430-'1. Data'!$L$1604)/('1. Data'!$L$1603-'1. Data'!$L$1604)</f>
        <v>0.13846153846153852</v>
      </c>
      <c r="M433" s="62">
        <f>('1. Data'!M430-'1. Data'!$M$1604)/('1. Data'!$M$1603-'1. Data'!$M$1604)</f>
        <v>0.4</v>
      </c>
    </row>
    <row r="434" spans="1:13" ht="13.2" x14ac:dyDescent="0.25">
      <c r="A434" s="60">
        <v>430</v>
      </c>
      <c r="B434" s="62">
        <f>('1. Data'!B431-'1. Data'!$B$1604)/('1. Data'!$B$1603-'1. Data'!$B$1604)</f>
        <v>0.72566371681415931</v>
      </c>
      <c r="C434" s="62">
        <f>('1. Data'!C431-'1. Data'!$C$1604)/('1. Data'!$C$1603-'1. Data'!$C$1604)</f>
        <v>0.49333333333333335</v>
      </c>
      <c r="D434" s="62">
        <f>('1. Data'!D431-'1. Data'!$D$1604)/('1. Data'!$D$1603-'1. Data'!$D$1604)</f>
        <v>0.63</v>
      </c>
      <c r="E434" s="62">
        <f>('1. Data'!E431-'1. Data'!$E$1604)/('1. Data'!$E$1603-'1. Data'!$E$1604)</f>
        <v>0.10273972602739727</v>
      </c>
      <c r="F434" s="62">
        <f>('1. Data'!F431-'1. Data'!$F$1604)/('1. Data'!$F$1603-'1. Data'!$F$1604)</f>
        <v>0.14666666666666667</v>
      </c>
      <c r="G434" s="62">
        <f>('1. Data'!G431-'1. Data'!$G$1604)/('1. Data'!$G$1603-'1. Data'!$G$1604)</f>
        <v>0.16901408450704225</v>
      </c>
      <c r="H434" s="62">
        <f>('1. Data'!H431-'1. Data'!$H$1604)/('1. Data'!$H$1603-'1. Data'!$H$1604)</f>
        <v>0.10247349823321555</v>
      </c>
      <c r="I434" s="62">
        <v>1</v>
      </c>
      <c r="J434" s="62">
        <f>('1. Data'!J431-'1. Data'!$J$1604)/('1. Data'!$J$1603-'1. Data'!$J$1604)</f>
        <v>0.30769230769230765</v>
      </c>
      <c r="K434" s="62">
        <f>('1. Data'!K431-'1. Data'!$K$1604)/('1. Data'!$K$1603-'1. Data'!$K$1604)</f>
        <v>0.17647058823529413</v>
      </c>
      <c r="L434" s="62">
        <f>('1. Data'!L431-'1. Data'!$L$1604)/('1. Data'!$L$1603-'1. Data'!$L$1604)</f>
        <v>0.30769230769230771</v>
      </c>
      <c r="M434" s="62">
        <f>('1. Data'!M431-'1. Data'!$M$1604)/('1. Data'!$M$1603-'1. Data'!$M$1604)</f>
        <v>0.6</v>
      </c>
    </row>
    <row r="435" spans="1:13" ht="13.2" x14ac:dyDescent="0.25">
      <c r="A435" s="60">
        <v>431</v>
      </c>
      <c r="B435" s="62">
        <f>('1. Data'!B432-'1. Data'!$B$1604)/('1. Data'!$B$1603-'1. Data'!$B$1604)</f>
        <v>0.52212389380530977</v>
      </c>
      <c r="C435" s="62">
        <f>('1. Data'!C432-'1. Data'!$C$1604)/('1. Data'!$C$1603-'1. Data'!$C$1604)</f>
        <v>9.3333333333333324E-2</v>
      </c>
      <c r="D435" s="62">
        <f>('1. Data'!D432-'1. Data'!$D$1604)/('1. Data'!$D$1603-'1. Data'!$D$1604)</f>
        <v>0.47</v>
      </c>
      <c r="E435" s="62">
        <f>('1. Data'!E432-'1. Data'!$E$1604)/('1. Data'!$E$1603-'1. Data'!$E$1604)</f>
        <v>8.2191780821917818E-2</v>
      </c>
      <c r="F435" s="62">
        <f>('1. Data'!F432-'1. Data'!$F$1604)/('1. Data'!$F$1603-'1. Data'!$F$1604)</f>
        <v>0.11000000000000001</v>
      </c>
      <c r="G435" s="62">
        <f>('1. Data'!G432-'1. Data'!$G$1604)/('1. Data'!$G$1603-'1. Data'!$G$1604)</f>
        <v>7.0422535211267609E-2</v>
      </c>
      <c r="H435" s="62">
        <f>('1. Data'!H432-'1. Data'!$H$1604)/('1. Data'!$H$1603-'1. Data'!$H$1604)</f>
        <v>6.3604240282685506E-2</v>
      </c>
      <c r="I435" s="62">
        <v>1</v>
      </c>
      <c r="J435" s="62">
        <f>('1. Data'!J432-'1. Data'!$J$1604)/('1. Data'!$J$1603-'1. Data'!$J$1604)</f>
        <v>0.34615384615384598</v>
      </c>
      <c r="K435" s="62">
        <f>('1. Data'!K432-'1. Data'!$K$1604)/('1. Data'!$K$1603-'1. Data'!$K$1604)</f>
        <v>0.35294117647058831</v>
      </c>
      <c r="L435" s="62">
        <f>('1. Data'!L432-'1. Data'!$L$1604)/('1. Data'!$L$1603-'1. Data'!$L$1604)</f>
        <v>0.39999999999999997</v>
      </c>
      <c r="M435" s="62">
        <f>('1. Data'!M432-'1. Data'!$M$1604)/('1. Data'!$M$1603-'1. Data'!$M$1604)</f>
        <v>0.8</v>
      </c>
    </row>
    <row r="436" spans="1:13" ht="13.2" x14ac:dyDescent="0.25">
      <c r="A436" s="60">
        <v>432</v>
      </c>
      <c r="B436" s="62">
        <f>('1. Data'!B433-'1. Data'!$B$1604)/('1. Data'!$B$1603-'1. Data'!$B$1604)</f>
        <v>0.2831858407079646</v>
      </c>
      <c r="C436" s="62">
        <f>('1. Data'!C433-'1. Data'!$C$1604)/('1. Data'!$C$1603-'1. Data'!$C$1604)</f>
        <v>0.30000000000000004</v>
      </c>
      <c r="D436" s="62">
        <f>('1. Data'!D433-'1. Data'!$D$1604)/('1. Data'!$D$1603-'1. Data'!$D$1604)</f>
        <v>0.35</v>
      </c>
      <c r="E436" s="62">
        <f>('1. Data'!E433-'1. Data'!$E$1604)/('1. Data'!$E$1603-'1. Data'!$E$1604)</f>
        <v>8.9041095890410982E-2</v>
      </c>
      <c r="F436" s="62">
        <f>('1. Data'!F433-'1. Data'!$F$1604)/('1. Data'!$F$1603-'1. Data'!$F$1604)</f>
        <v>0.12333333333333334</v>
      </c>
      <c r="G436" s="62">
        <f>('1. Data'!G433-'1. Data'!$G$1604)/('1. Data'!$G$1603-'1. Data'!$G$1604)</f>
        <v>0.28169014084507044</v>
      </c>
      <c r="H436" s="62">
        <f>('1. Data'!H433-'1. Data'!$H$1604)/('1. Data'!$H$1603-'1. Data'!$H$1604)</f>
        <v>0.21201413427561838</v>
      </c>
      <c r="I436" s="62">
        <v>1</v>
      </c>
      <c r="J436" s="62">
        <f>('1. Data'!J433-'1. Data'!$J$1604)/('1. Data'!$J$1603-'1. Data'!$J$1604)</f>
        <v>0.42307692307692302</v>
      </c>
      <c r="K436" s="62">
        <f>('1. Data'!K433-'1. Data'!$K$1604)/('1. Data'!$K$1603-'1. Data'!$K$1604)</f>
        <v>0.15294117647058827</v>
      </c>
      <c r="L436" s="62">
        <f>('1. Data'!L433-'1. Data'!$L$1604)/('1. Data'!$L$1603-'1. Data'!$L$1604)</f>
        <v>0.12307692307692292</v>
      </c>
      <c r="M436" s="62">
        <f>('1. Data'!M433-'1. Data'!$M$1604)/('1. Data'!$M$1603-'1. Data'!$M$1604)</f>
        <v>0.4</v>
      </c>
    </row>
    <row r="437" spans="1:13" ht="13.2" x14ac:dyDescent="0.25">
      <c r="A437" s="60">
        <v>433</v>
      </c>
      <c r="B437" s="62">
        <f>('1. Data'!B434-'1. Data'!$B$1604)/('1. Data'!$B$1603-'1. Data'!$B$1604)</f>
        <v>0.64601769911504425</v>
      </c>
      <c r="C437" s="62">
        <f>('1. Data'!C434-'1. Data'!$C$1604)/('1. Data'!$C$1603-'1. Data'!$C$1604)</f>
        <v>0.18000000000000002</v>
      </c>
      <c r="D437" s="62">
        <f>('1. Data'!D434-'1. Data'!$D$1604)/('1. Data'!$D$1603-'1. Data'!$D$1604)</f>
        <v>0.69</v>
      </c>
      <c r="E437" s="62">
        <f>('1. Data'!E434-'1. Data'!$E$1604)/('1. Data'!$E$1603-'1. Data'!$E$1604)</f>
        <v>9.5890410958904104E-2</v>
      </c>
      <c r="F437" s="62">
        <f>('1. Data'!F434-'1. Data'!$F$1604)/('1. Data'!$F$1603-'1. Data'!$F$1604)</f>
        <v>0.13</v>
      </c>
      <c r="G437" s="62">
        <f>('1. Data'!G434-'1. Data'!$G$1604)/('1. Data'!$G$1603-'1. Data'!$G$1604)</f>
        <v>0.15492957746478872</v>
      </c>
      <c r="H437" s="62">
        <f>('1. Data'!H434-'1. Data'!$H$1604)/('1. Data'!$H$1603-'1. Data'!$H$1604)</f>
        <v>6.3604240282685506E-2</v>
      </c>
      <c r="I437" s="62">
        <v>1</v>
      </c>
      <c r="J437" s="62">
        <f>('1. Data'!J434-'1. Data'!$J$1604)/('1. Data'!$J$1603-'1. Data'!$J$1604)</f>
        <v>0.23076923076923067</v>
      </c>
      <c r="K437" s="62">
        <f>('1. Data'!K434-'1. Data'!$K$1604)/('1. Data'!$K$1603-'1. Data'!$K$1604)</f>
        <v>0.20588235294117649</v>
      </c>
      <c r="L437" s="62">
        <f>('1. Data'!L434-'1. Data'!$L$1604)/('1. Data'!$L$1603-'1. Data'!$L$1604)</f>
        <v>0.67692307692307696</v>
      </c>
      <c r="M437" s="62">
        <f>('1. Data'!M434-'1. Data'!$M$1604)/('1. Data'!$M$1603-'1. Data'!$M$1604)</f>
        <v>0.6</v>
      </c>
    </row>
    <row r="438" spans="1:13" ht="13.2" x14ac:dyDescent="0.25">
      <c r="A438" s="60">
        <v>434</v>
      </c>
      <c r="B438" s="62">
        <f>('1. Data'!B435-'1. Data'!$B$1604)/('1. Data'!$B$1603-'1. Data'!$B$1604)</f>
        <v>0.68141592920353988</v>
      </c>
      <c r="C438" s="62">
        <f>('1. Data'!C435-'1. Data'!$C$1604)/('1. Data'!$C$1603-'1. Data'!$C$1604)</f>
        <v>0.19333333333333336</v>
      </c>
      <c r="D438" s="62">
        <f>('1. Data'!D435-'1. Data'!$D$1604)/('1. Data'!$D$1603-'1. Data'!$D$1604)</f>
        <v>0.63</v>
      </c>
      <c r="E438" s="62">
        <f>('1. Data'!E435-'1. Data'!$E$1604)/('1. Data'!$E$1603-'1. Data'!$E$1604)</f>
        <v>9.5890410958904104E-2</v>
      </c>
      <c r="F438" s="62">
        <f>('1. Data'!F435-'1. Data'!$F$1604)/('1. Data'!$F$1603-'1. Data'!$F$1604)</f>
        <v>0.15166666666666667</v>
      </c>
      <c r="G438" s="62">
        <f>('1. Data'!G435-'1. Data'!$G$1604)/('1. Data'!$G$1603-'1. Data'!$G$1604)</f>
        <v>7.0422535211267609E-2</v>
      </c>
      <c r="H438" s="62">
        <f>('1. Data'!H435-'1. Data'!$H$1604)/('1. Data'!$H$1603-'1. Data'!$H$1604)</f>
        <v>4.2402826855123678E-2</v>
      </c>
      <c r="I438" s="62">
        <v>1</v>
      </c>
      <c r="J438" s="62">
        <f>('1. Data'!J435-'1. Data'!$J$1604)/('1. Data'!$J$1603-'1. Data'!$J$1604)</f>
        <v>0.35384615384615387</v>
      </c>
      <c r="K438" s="62">
        <f>('1. Data'!K435-'1. Data'!$K$1604)/('1. Data'!$K$1603-'1. Data'!$K$1604)</f>
        <v>0.11176470588235295</v>
      </c>
      <c r="L438" s="62">
        <f>('1. Data'!L435-'1. Data'!$L$1604)/('1. Data'!$L$1603-'1. Data'!$L$1604)</f>
        <v>0.16923076923076918</v>
      </c>
      <c r="M438" s="62">
        <f>('1. Data'!M435-'1. Data'!$M$1604)/('1. Data'!$M$1603-'1. Data'!$M$1604)</f>
        <v>0.4</v>
      </c>
    </row>
    <row r="439" spans="1:13" ht="13.2" x14ac:dyDescent="0.25">
      <c r="A439" s="60">
        <v>435</v>
      </c>
      <c r="B439" s="62">
        <f>('1. Data'!B436-'1. Data'!$B$1604)/('1. Data'!$B$1603-'1. Data'!$B$1604)</f>
        <v>0.51327433628318586</v>
      </c>
      <c r="C439" s="62">
        <f>('1. Data'!C436-'1. Data'!$C$1604)/('1. Data'!$C$1603-'1. Data'!$C$1604)</f>
        <v>0.20666666666666664</v>
      </c>
      <c r="D439" s="62">
        <f>('1. Data'!D436-'1. Data'!$D$1604)/('1. Data'!$D$1603-'1. Data'!$D$1604)</f>
        <v>0.55000000000000004</v>
      </c>
      <c r="E439" s="62">
        <f>('1. Data'!E436-'1. Data'!$E$1604)/('1. Data'!$E$1603-'1. Data'!$E$1604)</f>
        <v>0.15753424657534248</v>
      </c>
      <c r="F439" s="62">
        <f>('1. Data'!F436-'1. Data'!$F$1604)/('1. Data'!$F$1603-'1. Data'!$F$1604)</f>
        <v>0.12666666666666668</v>
      </c>
      <c r="G439" s="62">
        <f>('1. Data'!G436-'1. Data'!$G$1604)/('1. Data'!$G$1603-'1. Data'!$G$1604)</f>
        <v>0.29577464788732394</v>
      </c>
      <c r="H439" s="62">
        <f>('1. Data'!H436-'1. Data'!$H$1604)/('1. Data'!$H$1603-'1. Data'!$H$1604)</f>
        <v>0.16961130742049471</v>
      </c>
      <c r="I439" s="62">
        <v>1</v>
      </c>
      <c r="J439" s="62">
        <f>('1. Data'!J436-'1. Data'!$J$1604)/('1. Data'!$J$1603-'1. Data'!$J$1604)</f>
        <v>0.34615384615384598</v>
      </c>
      <c r="K439" s="62">
        <f>('1. Data'!K436-'1. Data'!$K$1604)/('1. Data'!$K$1603-'1. Data'!$K$1604)</f>
        <v>0.34705882352941181</v>
      </c>
      <c r="L439" s="62">
        <f>('1. Data'!L436-'1. Data'!$L$1604)/('1. Data'!$L$1603-'1. Data'!$L$1604)</f>
        <v>0.23076923076923078</v>
      </c>
      <c r="M439" s="62">
        <f>('1. Data'!M436-'1. Data'!$M$1604)/('1. Data'!$M$1603-'1. Data'!$M$1604)</f>
        <v>0.6</v>
      </c>
    </row>
    <row r="440" spans="1:13" ht="13.2" x14ac:dyDescent="0.25">
      <c r="A440" s="60">
        <v>436</v>
      </c>
      <c r="B440" s="62">
        <f>('1. Data'!B437-'1. Data'!$B$1604)/('1. Data'!$B$1603-'1. Data'!$B$1604)</f>
        <v>0.68141592920353988</v>
      </c>
      <c r="C440" s="62">
        <f>('1. Data'!C437-'1. Data'!$C$1604)/('1. Data'!$C$1603-'1. Data'!$C$1604)</f>
        <v>0.19333333333333336</v>
      </c>
      <c r="D440" s="62">
        <f>('1. Data'!D437-'1. Data'!$D$1604)/('1. Data'!$D$1603-'1. Data'!$D$1604)</f>
        <v>0.63</v>
      </c>
      <c r="E440" s="62">
        <f>('1. Data'!E437-'1. Data'!$E$1604)/('1. Data'!$E$1603-'1. Data'!$E$1604)</f>
        <v>9.5890410958904104E-2</v>
      </c>
      <c r="F440" s="62">
        <f>('1. Data'!F437-'1. Data'!$F$1604)/('1. Data'!$F$1603-'1. Data'!$F$1604)</f>
        <v>0.15166666666666667</v>
      </c>
      <c r="G440" s="62">
        <f>('1. Data'!G437-'1. Data'!$G$1604)/('1. Data'!$G$1603-'1. Data'!$G$1604)</f>
        <v>7.0422535211267609E-2</v>
      </c>
      <c r="H440" s="62">
        <f>('1. Data'!H437-'1. Data'!$H$1604)/('1. Data'!$H$1603-'1. Data'!$H$1604)</f>
        <v>4.2402826855123678E-2</v>
      </c>
      <c r="I440" s="62">
        <v>1</v>
      </c>
      <c r="J440" s="62">
        <f>('1. Data'!J437-'1. Data'!$J$1604)/('1. Data'!$J$1603-'1. Data'!$J$1604)</f>
        <v>0.35384615384615387</v>
      </c>
      <c r="K440" s="62">
        <f>('1. Data'!K437-'1. Data'!$K$1604)/('1. Data'!$K$1603-'1. Data'!$K$1604)</f>
        <v>0.11176470588235295</v>
      </c>
      <c r="L440" s="62">
        <f>('1. Data'!L437-'1. Data'!$L$1604)/('1. Data'!$L$1603-'1. Data'!$L$1604)</f>
        <v>0.16923076923076918</v>
      </c>
      <c r="M440" s="62">
        <f>('1. Data'!M437-'1. Data'!$M$1604)/('1. Data'!$M$1603-'1. Data'!$M$1604)</f>
        <v>0.4</v>
      </c>
    </row>
    <row r="441" spans="1:13" ht="13.2" x14ac:dyDescent="0.25">
      <c r="A441" s="60">
        <v>437</v>
      </c>
      <c r="B441" s="62">
        <f>('1. Data'!B438-'1. Data'!$B$1604)/('1. Data'!$B$1603-'1. Data'!$B$1604)</f>
        <v>0.30088495575221241</v>
      </c>
      <c r="C441" s="62">
        <f>('1. Data'!C438-'1. Data'!$C$1604)/('1. Data'!$C$1603-'1. Data'!$C$1604)</f>
        <v>0.38000000000000006</v>
      </c>
      <c r="D441" s="62">
        <f>('1. Data'!D438-'1. Data'!$D$1604)/('1. Data'!$D$1603-'1. Data'!$D$1604)</f>
        <v>0.3</v>
      </c>
      <c r="E441" s="62">
        <f>('1. Data'!E438-'1. Data'!$E$1604)/('1. Data'!$E$1603-'1. Data'!$E$1604)</f>
        <v>7.5342465753424667E-2</v>
      </c>
      <c r="F441" s="62">
        <f>('1. Data'!F438-'1. Data'!$F$1604)/('1. Data'!$F$1603-'1. Data'!$F$1604)</f>
        <v>0.1</v>
      </c>
      <c r="G441" s="62">
        <f>('1. Data'!G438-'1. Data'!$G$1604)/('1. Data'!$G$1603-'1. Data'!$G$1604)</f>
        <v>0.52112676056338025</v>
      </c>
      <c r="H441" s="62">
        <f>('1. Data'!H438-'1. Data'!$H$1604)/('1. Data'!$H$1603-'1. Data'!$H$1604)</f>
        <v>0.19787985865724381</v>
      </c>
      <c r="I441" s="62">
        <v>1</v>
      </c>
      <c r="J441" s="62">
        <f>('1. Data'!J438-'1. Data'!$J$1604)/('1. Data'!$J$1603-'1. Data'!$J$1604)</f>
        <v>0.43076923076923052</v>
      </c>
      <c r="K441" s="62">
        <f>('1. Data'!K438-'1. Data'!$K$1604)/('1. Data'!$K$1603-'1. Data'!$K$1604)</f>
        <v>0.15294117647058827</v>
      </c>
      <c r="L441" s="62">
        <f>('1. Data'!L438-'1. Data'!$L$1604)/('1. Data'!$L$1603-'1. Data'!$L$1604)</f>
        <v>0.27692307692307677</v>
      </c>
      <c r="M441" s="62">
        <f>('1. Data'!M438-'1. Data'!$M$1604)/('1. Data'!$M$1603-'1. Data'!$M$1604)</f>
        <v>0.6</v>
      </c>
    </row>
    <row r="442" spans="1:13" ht="13.2" x14ac:dyDescent="0.25">
      <c r="A442" s="60">
        <v>438</v>
      </c>
      <c r="B442" s="62">
        <f>('1. Data'!B439-'1. Data'!$B$1604)/('1. Data'!$B$1603-'1. Data'!$B$1604)</f>
        <v>0.5752212389380531</v>
      </c>
      <c r="C442" s="62">
        <f>('1. Data'!C439-'1. Data'!$C$1604)/('1. Data'!$C$1603-'1. Data'!$C$1604)</f>
        <v>0.23333333333333331</v>
      </c>
      <c r="D442" s="62">
        <f>('1. Data'!D439-'1. Data'!$D$1604)/('1. Data'!$D$1603-'1. Data'!$D$1604)</f>
        <v>0.73</v>
      </c>
      <c r="E442" s="62">
        <f>('1. Data'!E439-'1. Data'!$E$1604)/('1. Data'!$E$1603-'1. Data'!$E$1604)</f>
        <v>0.15753424657534248</v>
      </c>
      <c r="F442" s="62">
        <f>('1. Data'!F439-'1. Data'!$F$1604)/('1. Data'!$F$1603-'1. Data'!$F$1604)</f>
        <v>0.11000000000000001</v>
      </c>
      <c r="G442" s="62">
        <f>('1. Data'!G439-'1. Data'!$G$1604)/('1. Data'!$G$1603-'1. Data'!$G$1604)</f>
        <v>7.0422535211267609E-2</v>
      </c>
      <c r="H442" s="62">
        <f>('1. Data'!H439-'1. Data'!$H$1604)/('1. Data'!$H$1603-'1. Data'!$H$1604)</f>
        <v>5.6537102473498232E-2</v>
      </c>
      <c r="I442" s="62">
        <v>1</v>
      </c>
      <c r="J442" s="62">
        <f>('1. Data'!J439-'1. Data'!$J$1604)/('1. Data'!$J$1603-'1. Data'!$J$1604)</f>
        <v>0.36153846153846142</v>
      </c>
      <c r="K442" s="62">
        <f>('1. Data'!K439-'1. Data'!$K$1604)/('1. Data'!$K$1603-'1. Data'!$K$1604)</f>
        <v>0.21176470588235297</v>
      </c>
      <c r="L442" s="62">
        <f>('1. Data'!L439-'1. Data'!$L$1604)/('1. Data'!$L$1603-'1. Data'!$L$1604)</f>
        <v>0.43076923076923063</v>
      </c>
      <c r="M442" s="62">
        <f>('1. Data'!M439-'1. Data'!$M$1604)/('1. Data'!$M$1603-'1. Data'!$M$1604)</f>
        <v>0.6</v>
      </c>
    </row>
    <row r="443" spans="1:13" ht="13.2" x14ac:dyDescent="0.25">
      <c r="A443" s="60">
        <v>439</v>
      </c>
      <c r="B443" s="62">
        <f>('1. Data'!B440-'1. Data'!$B$1604)/('1. Data'!$B$1603-'1. Data'!$B$1604)</f>
        <v>0.51327433628318586</v>
      </c>
      <c r="C443" s="62">
        <f>('1. Data'!C440-'1. Data'!$C$1604)/('1. Data'!$C$1603-'1. Data'!$C$1604)</f>
        <v>0.20666666666666664</v>
      </c>
      <c r="D443" s="62">
        <f>('1. Data'!D440-'1. Data'!$D$1604)/('1. Data'!$D$1603-'1. Data'!$D$1604)</f>
        <v>0.55000000000000004</v>
      </c>
      <c r="E443" s="62">
        <f>('1. Data'!E440-'1. Data'!$E$1604)/('1. Data'!$E$1603-'1. Data'!$E$1604)</f>
        <v>0.15753424657534248</v>
      </c>
      <c r="F443" s="62">
        <f>('1. Data'!F440-'1. Data'!$F$1604)/('1. Data'!$F$1603-'1. Data'!$F$1604)</f>
        <v>0.12666666666666668</v>
      </c>
      <c r="G443" s="62">
        <f>('1. Data'!G440-'1. Data'!$G$1604)/('1. Data'!$G$1603-'1. Data'!$G$1604)</f>
        <v>0.29577464788732394</v>
      </c>
      <c r="H443" s="62">
        <f>('1. Data'!H440-'1. Data'!$H$1604)/('1. Data'!$H$1603-'1. Data'!$H$1604)</f>
        <v>0.16961130742049471</v>
      </c>
      <c r="I443" s="62">
        <v>1</v>
      </c>
      <c r="J443" s="62">
        <f>('1. Data'!J440-'1. Data'!$J$1604)/('1. Data'!$J$1603-'1. Data'!$J$1604)</f>
        <v>0.34615384615384598</v>
      </c>
      <c r="K443" s="62">
        <f>('1. Data'!K440-'1. Data'!$K$1604)/('1. Data'!$K$1603-'1. Data'!$K$1604)</f>
        <v>0.34705882352941181</v>
      </c>
      <c r="L443" s="62">
        <f>('1. Data'!L440-'1. Data'!$L$1604)/('1. Data'!$L$1603-'1. Data'!$L$1604)</f>
        <v>0.23076923076923078</v>
      </c>
      <c r="M443" s="62">
        <f>('1. Data'!M440-'1. Data'!$M$1604)/('1. Data'!$M$1603-'1. Data'!$M$1604)</f>
        <v>0.6</v>
      </c>
    </row>
    <row r="444" spans="1:13" ht="13.2" x14ac:dyDescent="0.25">
      <c r="A444" s="60">
        <v>440</v>
      </c>
      <c r="B444" s="62">
        <f>('1. Data'!B441-'1. Data'!$B$1604)/('1. Data'!$B$1603-'1. Data'!$B$1604)</f>
        <v>0.21238938053097348</v>
      </c>
      <c r="C444" s="62">
        <f>('1. Data'!C441-'1. Data'!$C$1604)/('1. Data'!$C$1603-'1. Data'!$C$1604)</f>
        <v>0.34666666666666668</v>
      </c>
      <c r="D444" s="62">
        <f>('1. Data'!D441-'1. Data'!$D$1604)/('1. Data'!$D$1603-'1. Data'!$D$1604)</f>
        <v>0.18</v>
      </c>
      <c r="E444" s="62">
        <f>('1. Data'!E441-'1. Data'!$E$1604)/('1. Data'!$E$1603-'1. Data'!$E$1604)</f>
        <v>4.1095890410958902E-2</v>
      </c>
      <c r="F444" s="62">
        <f>('1. Data'!F441-'1. Data'!$F$1604)/('1. Data'!$F$1603-'1. Data'!$F$1604)</f>
        <v>0.10333333333333333</v>
      </c>
      <c r="G444" s="62">
        <f>('1. Data'!G441-'1. Data'!$G$1604)/('1. Data'!$G$1603-'1. Data'!$G$1604)</f>
        <v>8.4507042253521125E-2</v>
      </c>
      <c r="H444" s="62">
        <f>('1. Data'!H441-'1. Data'!$H$1604)/('1. Data'!$H$1603-'1. Data'!$H$1604)</f>
        <v>0.15547703180212014</v>
      </c>
      <c r="I444" s="62">
        <v>1</v>
      </c>
      <c r="J444" s="62">
        <f>('1. Data'!J441-'1. Data'!$J$1604)/('1. Data'!$J$1603-'1. Data'!$J$1604)</f>
        <v>0.29230769230769227</v>
      </c>
      <c r="K444" s="62">
        <f>('1. Data'!K441-'1. Data'!$K$1604)/('1. Data'!$K$1603-'1. Data'!$K$1604)</f>
        <v>0.17647058823529413</v>
      </c>
      <c r="L444" s="62">
        <f>('1. Data'!L441-'1. Data'!$L$1604)/('1. Data'!$L$1603-'1. Data'!$L$1604)</f>
        <v>0.13846153846153852</v>
      </c>
      <c r="M444" s="62">
        <f>('1. Data'!M441-'1. Data'!$M$1604)/('1. Data'!$M$1603-'1. Data'!$M$1604)</f>
        <v>0.4</v>
      </c>
    </row>
    <row r="445" spans="1:13" ht="13.2" x14ac:dyDescent="0.25">
      <c r="A445" s="60">
        <v>441</v>
      </c>
      <c r="B445" s="62">
        <f>('1. Data'!B442-'1. Data'!$B$1604)/('1. Data'!$B$1603-'1. Data'!$B$1604)</f>
        <v>0.70796460176991149</v>
      </c>
      <c r="C445" s="62">
        <f>('1. Data'!C442-'1. Data'!$C$1604)/('1. Data'!$C$1603-'1. Data'!$C$1604)</f>
        <v>0.13999999999999999</v>
      </c>
      <c r="D445" s="62">
        <f>('1. Data'!D442-'1. Data'!$D$1604)/('1. Data'!$D$1603-'1. Data'!$D$1604)</f>
        <v>0.72</v>
      </c>
      <c r="E445" s="62">
        <f>('1. Data'!E442-'1. Data'!$E$1604)/('1. Data'!$E$1603-'1. Data'!$E$1604)</f>
        <v>8.9041095890410982E-2</v>
      </c>
      <c r="F445" s="62">
        <f>('1. Data'!F442-'1. Data'!$F$1604)/('1. Data'!$F$1603-'1. Data'!$F$1604)</f>
        <v>0.12</v>
      </c>
      <c r="G445" s="62">
        <f>('1. Data'!G442-'1. Data'!$G$1604)/('1. Data'!$G$1603-'1. Data'!$G$1604)</f>
        <v>7.0422535211267609E-2</v>
      </c>
      <c r="H445" s="62">
        <f>('1. Data'!H442-'1. Data'!$H$1604)/('1. Data'!$H$1603-'1. Data'!$H$1604)</f>
        <v>8.1272084805653705E-2</v>
      </c>
      <c r="I445" s="62">
        <v>1</v>
      </c>
      <c r="J445" s="62">
        <f>('1. Data'!J442-'1. Data'!$J$1604)/('1. Data'!$J$1603-'1. Data'!$J$1604)</f>
        <v>0.13846153846153827</v>
      </c>
      <c r="K445" s="62">
        <f>('1. Data'!K442-'1. Data'!$K$1604)/('1. Data'!$K$1603-'1. Data'!$K$1604)</f>
        <v>0.30588235294117649</v>
      </c>
      <c r="L445" s="62">
        <f>('1. Data'!L442-'1. Data'!$L$1604)/('1. Data'!$L$1603-'1. Data'!$L$1604)</f>
        <v>0.21538461538461545</v>
      </c>
      <c r="M445" s="62">
        <f>('1. Data'!M442-'1. Data'!$M$1604)/('1. Data'!$M$1603-'1. Data'!$M$1604)</f>
        <v>1</v>
      </c>
    </row>
    <row r="446" spans="1:13" ht="13.2" x14ac:dyDescent="0.25">
      <c r="A446" s="60">
        <v>442</v>
      </c>
      <c r="B446" s="62">
        <f>('1. Data'!B443-'1. Data'!$B$1604)/('1. Data'!$B$1603-'1. Data'!$B$1604)</f>
        <v>0.64601769911504425</v>
      </c>
      <c r="C446" s="62">
        <f>('1. Data'!C443-'1. Data'!$C$1604)/('1. Data'!$C$1603-'1. Data'!$C$1604)</f>
        <v>0.20000000000000004</v>
      </c>
      <c r="D446" s="62">
        <f>('1. Data'!D443-'1. Data'!$D$1604)/('1. Data'!$D$1603-'1. Data'!$D$1604)</f>
        <v>0.65</v>
      </c>
      <c r="E446" s="62">
        <f>('1. Data'!E443-'1. Data'!$E$1604)/('1. Data'!$E$1603-'1. Data'!$E$1604)</f>
        <v>8.5616438356164379E-2</v>
      </c>
      <c r="F446" s="62">
        <f>('1. Data'!F443-'1. Data'!$F$1604)/('1. Data'!$F$1603-'1. Data'!$F$1604)</f>
        <v>0.11333333333333334</v>
      </c>
      <c r="G446" s="62">
        <f>('1. Data'!G443-'1. Data'!$G$1604)/('1. Data'!$G$1603-'1. Data'!$G$1604)</f>
        <v>8.4507042253521125E-2</v>
      </c>
      <c r="H446" s="62">
        <f>('1. Data'!H443-'1. Data'!$H$1604)/('1. Data'!$H$1603-'1. Data'!$H$1604)</f>
        <v>7.4204946996466431E-2</v>
      </c>
      <c r="I446" s="62">
        <v>1</v>
      </c>
      <c r="J446" s="62">
        <f>('1. Data'!J443-'1. Data'!$J$1604)/('1. Data'!$J$1603-'1. Data'!$J$1604)</f>
        <v>0.27692307692307688</v>
      </c>
      <c r="K446" s="62">
        <f>('1. Data'!K443-'1. Data'!$K$1604)/('1. Data'!$K$1603-'1. Data'!$K$1604)</f>
        <v>0.22352941176470592</v>
      </c>
      <c r="L446" s="62">
        <f>('1. Data'!L443-'1. Data'!$L$1604)/('1. Data'!$L$1603-'1. Data'!$L$1604)</f>
        <v>0.44615384615384623</v>
      </c>
      <c r="M446" s="62">
        <f>('1. Data'!M443-'1. Data'!$M$1604)/('1. Data'!$M$1603-'1. Data'!$M$1604)</f>
        <v>0.6</v>
      </c>
    </row>
    <row r="447" spans="1:13" ht="13.2" x14ac:dyDescent="0.25">
      <c r="A447" s="60">
        <v>443</v>
      </c>
      <c r="B447" s="62">
        <f>('1. Data'!B444-'1. Data'!$B$1604)/('1. Data'!$B$1603-'1. Data'!$B$1604)</f>
        <v>0.97345132743362828</v>
      </c>
      <c r="C447" s="62">
        <f>('1. Data'!C444-'1. Data'!$C$1604)/('1. Data'!$C$1603-'1. Data'!$C$1604)</f>
        <v>0.39000000000000007</v>
      </c>
      <c r="D447" s="62">
        <f>('1. Data'!D444-'1. Data'!$D$1604)/('1. Data'!$D$1603-'1. Data'!$D$1604)</f>
        <v>0.76</v>
      </c>
      <c r="E447" s="62">
        <f>('1. Data'!E444-'1. Data'!$E$1604)/('1. Data'!$E$1603-'1. Data'!$E$1604)</f>
        <v>0.19178082191780824</v>
      </c>
      <c r="F447" s="62">
        <f>('1. Data'!F444-'1. Data'!$F$1604)/('1. Data'!$F$1603-'1. Data'!$F$1604)</f>
        <v>0.16666666666666669</v>
      </c>
      <c r="G447" s="62">
        <f>('1. Data'!G444-'1. Data'!$G$1604)/('1. Data'!$G$1603-'1. Data'!$G$1604)</f>
        <v>7.0422535211267609E-2</v>
      </c>
      <c r="H447" s="62">
        <f>('1. Data'!H444-'1. Data'!$H$1604)/('1. Data'!$H$1603-'1. Data'!$H$1604)</f>
        <v>0.13074204946996468</v>
      </c>
      <c r="I447" s="62">
        <v>1</v>
      </c>
      <c r="J447" s="62">
        <f>('1. Data'!J444-'1. Data'!$J$1604)/('1. Data'!$J$1603-'1. Data'!$J$1604)</f>
        <v>0.19230769230769235</v>
      </c>
      <c r="K447" s="62">
        <f>('1. Data'!K444-'1. Data'!$K$1604)/('1. Data'!$K$1603-'1. Data'!$K$1604)</f>
        <v>0.22352941176470592</v>
      </c>
      <c r="L447" s="62">
        <f>('1. Data'!L444-'1. Data'!$L$1604)/('1. Data'!$L$1603-'1. Data'!$L$1604)</f>
        <v>0.43076923076923063</v>
      </c>
      <c r="M447" s="62">
        <f>('1. Data'!M444-'1. Data'!$M$1604)/('1. Data'!$M$1603-'1. Data'!$M$1604)</f>
        <v>0.8</v>
      </c>
    </row>
    <row r="448" spans="1:13" ht="13.2" x14ac:dyDescent="0.25">
      <c r="A448" s="60">
        <v>444</v>
      </c>
      <c r="B448" s="62">
        <f>('1. Data'!B445-'1. Data'!$B$1604)/('1. Data'!$B$1603-'1. Data'!$B$1604)</f>
        <v>0.47787610619469029</v>
      </c>
      <c r="C448" s="62">
        <f>('1. Data'!C445-'1. Data'!$C$1604)/('1. Data'!$C$1603-'1. Data'!$C$1604)</f>
        <v>0.22666666666666666</v>
      </c>
      <c r="D448" s="62">
        <f>('1. Data'!D445-'1. Data'!$D$1604)/('1. Data'!$D$1603-'1. Data'!$D$1604)</f>
        <v>0.49</v>
      </c>
      <c r="E448" s="62">
        <f>('1. Data'!E445-'1. Data'!$E$1604)/('1. Data'!$E$1603-'1. Data'!$E$1604)</f>
        <v>0.12328767123287673</v>
      </c>
      <c r="F448" s="62">
        <f>('1. Data'!F445-'1. Data'!$F$1604)/('1. Data'!$F$1603-'1. Data'!$F$1604)</f>
        <v>0.12833333333333333</v>
      </c>
      <c r="G448" s="62">
        <f>('1. Data'!G445-'1. Data'!$G$1604)/('1. Data'!$G$1603-'1. Data'!$G$1604)</f>
        <v>0.14084507042253522</v>
      </c>
      <c r="H448" s="62">
        <f>('1. Data'!H445-'1. Data'!$H$1604)/('1. Data'!$H$1603-'1. Data'!$H$1604)</f>
        <v>4.5936395759717315E-2</v>
      </c>
      <c r="I448" s="62">
        <v>1</v>
      </c>
      <c r="J448" s="62">
        <f>('1. Data'!J445-'1. Data'!$J$1604)/('1. Data'!$J$1603-'1. Data'!$J$1604)</f>
        <v>0.40769230769230758</v>
      </c>
      <c r="K448" s="62">
        <f>('1. Data'!K445-'1. Data'!$K$1604)/('1. Data'!$K$1603-'1. Data'!$K$1604)</f>
        <v>0.19411764705882353</v>
      </c>
      <c r="L448" s="62">
        <f>('1. Data'!L445-'1. Data'!$L$1604)/('1. Data'!$L$1603-'1. Data'!$L$1604)</f>
        <v>0.49230769230769222</v>
      </c>
      <c r="M448" s="62">
        <f>('1. Data'!M445-'1. Data'!$M$1604)/('1. Data'!$M$1603-'1. Data'!$M$1604)</f>
        <v>0.8</v>
      </c>
    </row>
    <row r="449" spans="1:13" ht="13.2" x14ac:dyDescent="0.25">
      <c r="A449" s="60">
        <v>445</v>
      </c>
      <c r="B449" s="62">
        <f>('1. Data'!B446-'1. Data'!$B$1604)/('1. Data'!$B$1603-'1. Data'!$B$1604)</f>
        <v>6.194690265486727E-2</v>
      </c>
      <c r="C449" s="62">
        <f>('1. Data'!C446-'1. Data'!$C$1604)/('1. Data'!$C$1603-'1. Data'!$C$1604)</f>
        <v>0.3133333333333333</v>
      </c>
      <c r="D449" s="62">
        <f>('1. Data'!D446-'1. Data'!$D$1604)/('1. Data'!$D$1603-'1. Data'!$D$1604)</f>
        <v>0.01</v>
      </c>
      <c r="E449" s="62">
        <f>('1. Data'!E446-'1. Data'!$E$1604)/('1. Data'!$E$1603-'1. Data'!$E$1604)</f>
        <v>5.4794520547945202E-2</v>
      </c>
      <c r="F449" s="62">
        <f>('1. Data'!F446-'1. Data'!$F$1604)/('1. Data'!$F$1603-'1. Data'!$F$1604)</f>
        <v>0.09</v>
      </c>
      <c r="G449" s="62">
        <f>('1. Data'!G446-'1. Data'!$G$1604)/('1. Data'!$G$1603-'1. Data'!$G$1604)</f>
        <v>5.6338028169014086E-2</v>
      </c>
      <c r="H449" s="62">
        <f>('1. Data'!H446-'1. Data'!$H$1604)/('1. Data'!$H$1603-'1. Data'!$H$1604)</f>
        <v>7.4204946996466431E-2</v>
      </c>
      <c r="I449" s="62">
        <v>1</v>
      </c>
      <c r="J449" s="62">
        <f>('1. Data'!J446-'1. Data'!$J$1604)/('1. Data'!$J$1603-'1. Data'!$J$1604)</f>
        <v>0.66923076923076907</v>
      </c>
      <c r="K449" s="62">
        <f>('1. Data'!K446-'1. Data'!$K$1604)/('1. Data'!$K$1603-'1. Data'!$K$1604)</f>
        <v>0.31764705882352945</v>
      </c>
      <c r="L449" s="62">
        <f>('1. Data'!L446-'1. Data'!$L$1604)/('1. Data'!$L$1603-'1. Data'!$L$1604)</f>
        <v>0.63076923076923075</v>
      </c>
      <c r="M449" s="62">
        <f>('1. Data'!M446-'1. Data'!$M$1604)/('1. Data'!$M$1603-'1. Data'!$M$1604)</f>
        <v>0.8</v>
      </c>
    </row>
    <row r="450" spans="1:13" ht="13.2" x14ac:dyDescent="0.25">
      <c r="A450" s="60">
        <v>446</v>
      </c>
      <c r="B450" s="62">
        <f>('1. Data'!B447-'1. Data'!$B$1604)/('1. Data'!$B$1603-'1. Data'!$B$1604)</f>
        <v>0.4336283185840708</v>
      </c>
      <c r="C450" s="62">
        <f>('1. Data'!C447-'1. Data'!$C$1604)/('1. Data'!$C$1603-'1. Data'!$C$1604)</f>
        <v>0.42333333333333334</v>
      </c>
      <c r="D450" s="62">
        <f>('1. Data'!D447-'1. Data'!$D$1604)/('1. Data'!$D$1603-'1. Data'!$D$1604)</f>
        <v>0.1</v>
      </c>
      <c r="E450" s="62">
        <f>('1. Data'!E447-'1. Data'!$E$1604)/('1. Data'!$E$1603-'1. Data'!$E$1604)</f>
        <v>8.2191780821917818E-2</v>
      </c>
      <c r="F450" s="62">
        <f>('1. Data'!F447-'1. Data'!$F$1604)/('1. Data'!$F$1603-'1. Data'!$F$1604)</f>
        <v>0.13166666666666668</v>
      </c>
      <c r="G450" s="62">
        <f>('1. Data'!G447-'1. Data'!$G$1604)/('1. Data'!$G$1603-'1. Data'!$G$1604)</f>
        <v>7.0422535211267609E-2</v>
      </c>
      <c r="H450" s="62">
        <f>('1. Data'!H447-'1. Data'!$H$1604)/('1. Data'!$H$1603-'1. Data'!$H$1604)</f>
        <v>8.8339222614840993E-2</v>
      </c>
      <c r="I450" s="62">
        <v>1</v>
      </c>
      <c r="J450" s="62">
        <f>('1. Data'!J447-'1. Data'!$J$1604)/('1. Data'!$J$1603-'1. Data'!$J$1604)</f>
        <v>0.40769230769230758</v>
      </c>
      <c r="K450" s="62">
        <f>('1. Data'!K447-'1. Data'!$K$1604)/('1. Data'!$K$1603-'1. Data'!$K$1604)</f>
        <v>0.15294117647058827</v>
      </c>
      <c r="L450" s="62">
        <f>('1. Data'!L447-'1. Data'!$L$1604)/('1. Data'!$L$1603-'1. Data'!$L$1604)</f>
        <v>0.26153846153846144</v>
      </c>
      <c r="M450" s="62">
        <f>('1. Data'!M447-'1. Data'!$M$1604)/('1. Data'!$M$1603-'1. Data'!$M$1604)</f>
        <v>0.6</v>
      </c>
    </row>
    <row r="451" spans="1:13" ht="13.2" x14ac:dyDescent="0.25">
      <c r="A451" s="60">
        <v>447</v>
      </c>
      <c r="B451" s="62">
        <f>('1. Data'!B448-'1. Data'!$B$1604)/('1. Data'!$B$1603-'1. Data'!$B$1604)</f>
        <v>0.69911504424778759</v>
      </c>
      <c r="C451" s="62">
        <f>('1. Data'!C448-'1. Data'!$C$1604)/('1. Data'!$C$1603-'1. Data'!$C$1604)</f>
        <v>0.18666666666666668</v>
      </c>
      <c r="D451" s="62">
        <f>('1. Data'!D448-'1. Data'!$D$1604)/('1. Data'!$D$1603-'1. Data'!$D$1604)</f>
        <v>0.6</v>
      </c>
      <c r="E451" s="62">
        <f>('1. Data'!E448-'1. Data'!$E$1604)/('1. Data'!$E$1603-'1. Data'!$E$1604)</f>
        <v>0.11643835616438358</v>
      </c>
      <c r="F451" s="62">
        <f>('1. Data'!F448-'1. Data'!$F$1604)/('1. Data'!$F$1603-'1. Data'!$F$1604)</f>
        <v>0.13500000000000001</v>
      </c>
      <c r="G451" s="62">
        <f>('1. Data'!G448-'1. Data'!$G$1604)/('1. Data'!$G$1603-'1. Data'!$G$1604)</f>
        <v>0.42253521126760563</v>
      </c>
      <c r="H451" s="62">
        <f>('1. Data'!H448-'1. Data'!$H$1604)/('1. Data'!$H$1603-'1. Data'!$H$1604)</f>
        <v>0.2332155477031802</v>
      </c>
      <c r="I451" s="62">
        <v>1</v>
      </c>
      <c r="J451" s="62">
        <f>('1. Data'!J448-'1. Data'!$J$1604)/('1. Data'!$J$1603-'1. Data'!$J$1604)</f>
        <v>0.30769230769230765</v>
      </c>
      <c r="K451" s="62">
        <f>('1. Data'!K448-'1. Data'!$K$1604)/('1. Data'!$K$1603-'1. Data'!$K$1604)</f>
        <v>0.25294117647058822</v>
      </c>
      <c r="L451" s="62">
        <f>('1. Data'!L448-'1. Data'!$L$1604)/('1. Data'!$L$1603-'1. Data'!$L$1604)</f>
        <v>0.32307692307692304</v>
      </c>
      <c r="M451" s="62">
        <f>('1. Data'!M448-'1. Data'!$M$1604)/('1. Data'!$M$1603-'1. Data'!$M$1604)</f>
        <v>0.4</v>
      </c>
    </row>
    <row r="452" spans="1:13" ht="13.2" x14ac:dyDescent="0.25">
      <c r="A452" s="60">
        <v>448</v>
      </c>
      <c r="B452" s="62">
        <f>('1. Data'!B449-'1. Data'!$B$1604)/('1. Data'!$B$1603-'1. Data'!$B$1604)</f>
        <v>0.4159292035398231</v>
      </c>
      <c r="C452" s="62">
        <f>('1. Data'!C449-'1. Data'!$C$1604)/('1. Data'!$C$1603-'1. Data'!$C$1604)</f>
        <v>0.25333333333333335</v>
      </c>
      <c r="D452" s="62">
        <f>('1. Data'!D449-'1. Data'!$D$1604)/('1. Data'!$D$1603-'1. Data'!$D$1604)</f>
        <v>0.28999999999999998</v>
      </c>
      <c r="E452" s="62">
        <f>('1. Data'!E449-'1. Data'!$E$1604)/('1. Data'!$E$1603-'1. Data'!$E$1604)</f>
        <v>8.2191780821917818E-2</v>
      </c>
      <c r="F452" s="62">
        <f>('1. Data'!F449-'1. Data'!$F$1604)/('1. Data'!$F$1603-'1. Data'!$F$1604)</f>
        <v>0.21166666666666667</v>
      </c>
      <c r="G452" s="62">
        <f>('1. Data'!G449-'1. Data'!$G$1604)/('1. Data'!$G$1603-'1. Data'!$G$1604)</f>
        <v>7.0422535211267609E-2</v>
      </c>
      <c r="H452" s="62">
        <f>('1. Data'!H449-'1. Data'!$H$1604)/('1. Data'!$H$1603-'1. Data'!$H$1604)</f>
        <v>3.5335689045936397E-2</v>
      </c>
      <c r="I452" s="62">
        <v>1</v>
      </c>
      <c r="J452" s="62">
        <f>('1. Data'!J449-'1. Data'!$J$1604)/('1. Data'!$J$1603-'1. Data'!$J$1604)</f>
        <v>0.40000000000000008</v>
      </c>
      <c r="K452" s="62">
        <f>('1. Data'!K449-'1. Data'!$K$1604)/('1. Data'!$K$1603-'1. Data'!$K$1604)</f>
        <v>0.24705882352941178</v>
      </c>
      <c r="L452" s="62">
        <f>('1. Data'!L449-'1. Data'!$L$1604)/('1. Data'!$L$1603-'1. Data'!$L$1604)</f>
        <v>0.43076923076923063</v>
      </c>
      <c r="M452" s="62">
        <f>('1. Data'!M449-'1. Data'!$M$1604)/('1. Data'!$M$1603-'1. Data'!$M$1604)</f>
        <v>0.4</v>
      </c>
    </row>
    <row r="453" spans="1:13" ht="13.2" x14ac:dyDescent="0.25">
      <c r="A453" s="60">
        <v>449</v>
      </c>
      <c r="B453" s="62">
        <f>('1. Data'!B450-'1. Data'!$B$1604)/('1. Data'!$B$1603-'1. Data'!$B$1604)</f>
        <v>0.35398230088495575</v>
      </c>
      <c r="C453" s="62">
        <f>('1. Data'!C450-'1. Data'!$C$1604)/('1. Data'!$C$1603-'1. Data'!$C$1604)</f>
        <v>0.28666666666666668</v>
      </c>
      <c r="D453" s="62">
        <f>('1. Data'!D450-'1. Data'!$D$1604)/('1. Data'!$D$1603-'1. Data'!$D$1604)</f>
        <v>0.22</v>
      </c>
      <c r="E453" s="62">
        <f>('1. Data'!E450-'1. Data'!$E$1604)/('1. Data'!$E$1603-'1. Data'!$E$1604)</f>
        <v>7.5342465753424667E-2</v>
      </c>
      <c r="F453" s="62">
        <f>('1. Data'!F450-'1. Data'!$F$1604)/('1. Data'!$F$1603-'1. Data'!$F$1604)</f>
        <v>0.16666666666666669</v>
      </c>
      <c r="G453" s="62">
        <f>('1. Data'!G450-'1. Data'!$G$1604)/('1. Data'!$G$1603-'1. Data'!$G$1604)</f>
        <v>8.4507042253521125E-2</v>
      </c>
      <c r="H453" s="62">
        <f>('1. Data'!H450-'1. Data'!$H$1604)/('1. Data'!$H$1603-'1. Data'!$H$1604)</f>
        <v>7.4204946996466431E-2</v>
      </c>
      <c r="I453" s="62">
        <v>1</v>
      </c>
      <c r="J453" s="62">
        <f>('1. Data'!J450-'1. Data'!$J$1604)/('1. Data'!$J$1603-'1. Data'!$J$1604)</f>
        <v>0.38461538461538469</v>
      </c>
      <c r="K453" s="62">
        <f>('1. Data'!K450-'1. Data'!$K$1604)/('1. Data'!$K$1603-'1. Data'!$K$1604)</f>
        <v>0.15294117647058827</v>
      </c>
      <c r="L453" s="62">
        <f>('1. Data'!L450-'1. Data'!$L$1604)/('1. Data'!$L$1603-'1. Data'!$L$1604)</f>
        <v>0.27692307692307677</v>
      </c>
      <c r="M453" s="62">
        <f>('1. Data'!M450-'1. Data'!$M$1604)/('1. Data'!$M$1603-'1. Data'!$M$1604)</f>
        <v>0.6</v>
      </c>
    </row>
    <row r="454" spans="1:13" ht="13.2" x14ac:dyDescent="0.25">
      <c r="A454" s="60">
        <v>450</v>
      </c>
      <c r="B454" s="62">
        <f>('1. Data'!B451-'1. Data'!$B$1604)/('1. Data'!$B$1603-'1. Data'!$B$1604)</f>
        <v>0.64601769911504425</v>
      </c>
      <c r="C454" s="62">
        <f>('1. Data'!C451-'1. Data'!$C$1604)/('1. Data'!$C$1603-'1. Data'!$C$1604)</f>
        <v>0.19333333333333336</v>
      </c>
      <c r="D454" s="62">
        <f>('1. Data'!D451-'1. Data'!$D$1604)/('1. Data'!$D$1603-'1. Data'!$D$1604)</f>
        <v>0.69</v>
      </c>
      <c r="E454" s="62">
        <f>('1. Data'!E451-'1. Data'!$E$1604)/('1. Data'!$E$1603-'1. Data'!$E$1604)</f>
        <v>0.13013698630136986</v>
      </c>
      <c r="F454" s="62">
        <f>('1. Data'!F451-'1. Data'!$F$1604)/('1. Data'!$F$1603-'1. Data'!$F$1604)</f>
        <v>0.15833333333333335</v>
      </c>
      <c r="G454" s="62">
        <f>('1. Data'!G451-'1. Data'!$G$1604)/('1. Data'!$G$1603-'1. Data'!$G$1604)</f>
        <v>0.22535211267605634</v>
      </c>
      <c r="H454" s="62">
        <f>('1. Data'!H451-'1. Data'!$H$1604)/('1. Data'!$H$1603-'1. Data'!$H$1604)</f>
        <v>0.10247349823321555</v>
      </c>
      <c r="I454" s="62">
        <v>1</v>
      </c>
      <c r="J454" s="62">
        <f>('1. Data'!J451-'1. Data'!$J$1604)/('1. Data'!$J$1603-'1. Data'!$J$1604)</f>
        <v>0.30769230769230765</v>
      </c>
      <c r="K454" s="62">
        <f>('1. Data'!K451-'1. Data'!$K$1604)/('1. Data'!$K$1603-'1. Data'!$K$1604)</f>
        <v>0.18235294117647058</v>
      </c>
      <c r="L454" s="62">
        <f>('1. Data'!L451-'1. Data'!$L$1604)/('1. Data'!$L$1603-'1. Data'!$L$1604)</f>
        <v>0.36923076923076931</v>
      </c>
      <c r="M454" s="62">
        <f>('1. Data'!M451-'1. Data'!$M$1604)/('1. Data'!$M$1603-'1. Data'!$M$1604)</f>
        <v>0.6</v>
      </c>
    </row>
    <row r="455" spans="1:13" ht="13.2" x14ac:dyDescent="0.25">
      <c r="A455" s="60">
        <v>451</v>
      </c>
      <c r="B455" s="62">
        <f>('1. Data'!B452-'1. Data'!$B$1604)/('1. Data'!$B$1603-'1. Data'!$B$1604)</f>
        <v>0.64601769911504425</v>
      </c>
      <c r="C455" s="62">
        <f>('1. Data'!C452-'1. Data'!$C$1604)/('1. Data'!$C$1603-'1. Data'!$C$1604)</f>
        <v>0.19333333333333336</v>
      </c>
      <c r="D455" s="62">
        <f>('1. Data'!D452-'1. Data'!$D$1604)/('1. Data'!$D$1603-'1. Data'!$D$1604)</f>
        <v>0.69</v>
      </c>
      <c r="E455" s="62">
        <f>('1. Data'!E452-'1. Data'!$E$1604)/('1. Data'!$E$1603-'1. Data'!$E$1604)</f>
        <v>0.13013698630136986</v>
      </c>
      <c r="F455" s="62">
        <f>('1. Data'!F452-'1. Data'!$F$1604)/('1. Data'!$F$1603-'1. Data'!$F$1604)</f>
        <v>0.15833333333333335</v>
      </c>
      <c r="G455" s="62">
        <f>('1. Data'!G452-'1. Data'!$G$1604)/('1. Data'!$G$1603-'1. Data'!$G$1604)</f>
        <v>0.22535211267605634</v>
      </c>
      <c r="H455" s="62">
        <f>('1. Data'!H452-'1. Data'!$H$1604)/('1. Data'!$H$1603-'1. Data'!$H$1604)</f>
        <v>0.10247349823321555</v>
      </c>
      <c r="I455" s="62">
        <v>1</v>
      </c>
      <c r="J455" s="62">
        <f>('1. Data'!J452-'1. Data'!$J$1604)/('1. Data'!$J$1603-'1. Data'!$J$1604)</f>
        <v>0.30769230769230765</v>
      </c>
      <c r="K455" s="62">
        <f>('1. Data'!K452-'1. Data'!$K$1604)/('1. Data'!$K$1603-'1. Data'!$K$1604)</f>
        <v>0.18235294117647058</v>
      </c>
      <c r="L455" s="62">
        <f>('1. Data'!L452-'1. Data'!$L$1604)/('1. Data'!$L$1603-'1. Data'!$L$1604)</f>
        <v>0.36923076923076931</v>
      </c>
      <c r="M455" s="62">
        <f>('1. Data'!M452-'1. Data'!$M$1604)/('1. Data'!$M$1603-'1. Data'!$M$1604)</f>
        <v>0.6</v>
      </c>
    </row>
    <row r="456" spans="1:13" ht="13.2" x14ac:dyDescent="0.25">
      <c r="A456" s="60">
        <v>452</v>
      </c>
      <c r="B456" s="62">
        <f>('1. Data'!B453-'1. Data'!$B$1604)/('1. Data'!$B$1603-'1. Data'!$B$1604)</f>
        <v>0.33628318584070799</v>
      </c>
      <c r="C456" s="62">
        <f>('1. Data'!C453-'1. Data'!$C$1604)/('1. Data'!$C$1603-'1. Data'!$C$1604)</f>
        <v>0.18000000000000002</v>
      </c>
      <c r="D456" s="62">
        <f>('1. Data'!D453-'1. Data'!$D$1604)/('1. Data'!$D$1603-'1. Data'!$D$1604)</f>
        <v>0.53</v>
      </c>
      <c r="E456" s="62">
        <f>('1. Data'!E453-'1. Data'!$E$1604)/('1. Data'!$E$1603-'1. Data'!$E$1604)</f>
        <v>6.164383561643836E-2</v>
      </c>
      <c r="F456" s="62">
        <f>('1. Data'!F453-'1. Data'!$F$1604)/('1. Data'!$F$1603-'1. Data'!$F$1604)</f>
        <v>0.68833333333333335</v>
      </c>
      <c r="G456" s="62">
        <f>('1. Data'!G453-'1. Data'!$G$1604)/('1. Data'!$G$1603-'1. Data'!$G$1604)</f>
        <v>0.11267605633802817</v>
      </c>
      <c r="H456" s="62">
        <f>('1. Data'!H453-'1. Data'!$H$1604)/('1. Data'!$H$1603-'1. Data'!$H$1604)</f>
        <v>7.0671378091872794E-2</v>
      </c>
      <c r="I456" s="62">
        <v>1</v>
      </c>
      <c r="J456" s="62">
        <f>('1. Data'!J453-'1. Data'!$J$1604)/('1. Data'!$J$1603-'1. Data'!$J$1604)</f>
        <v>0.27692307692307688</v>
      </c>
      <c r="K456" s="62">
        <f>('1. Data'!K453-'1. Data'!$K$1604)/('1. Data'!$K$1603-'1. Data'!$K$1604)</f>
        <v>0.44705882352941179</v>
      </c>
      <c r="L456" s="62">
        <f>('1. Data'!L453-'1. Data'!$L$1604)/('1. Data'!$L$1603-'1. Data'!$L$1604)</f>
        <v>0.10769230769230759</v>
      </c>
      <c r="M456" s="62">
        <f>('1. Data'!M453-'1. Data'!$M$1604)/('1. Data'!$M$1603-'1. Data'!$M$1604)</f>
        <v>0.6</v>
      </c>
    </row>
    <row r="457" spans="1:13" ht="13.2" x14ac:dyDescent="0.25">
      <c r="A457" s="60">
        <v>453</v>
      </c>
      <c r="B457" s="62">
        <f>('1. Data'!B454-'1. Data'!$B$1604)/('1. Data'!$B$1603-'1. Data'!$B$1604)</f>
        <v>0.19469026548672566</v>
      </c>
      <c r="C457" s="62">
        <f>('1. Data'!C454-'1. Data'!$C$1604)/('1. Data'!$C$1603-'1. Data'!$C$1604)</f>
        <v>0.3066666666666667</v>
      </c>
      <c r="D457" s="62">
        <f>('1. Data'!D454-'1. Data'!$D$1604)/('1. Data'!$D$1603-'1. Data'!$D$1604)</f>
        <v>0.03</v>
      </c>
      <c r="E457" s="62">
        <f>('1. Data'!E454-'1. Data'!$E$1604)/('1. Data'!$E$1603-'1. Data'!$E$1604)</f>
        <v>5.4794520547945202E-2</v>
      </c>
      <c r="F457" s="62">
        <f>('1. Data'!F454-'1. Data'!$F$1604)/('1. Data'!$F$1603-'1. Data'!$F$1604)</f>
        <v>0.14000000000000001</v>
      </c>
      <c r="G457" s="62">
        <f>('1. Data'!G454-'1. Data'!$G$1604)/('1. Data'!$G$1603-'1. Data'!$G$1604)</f>
        <v>0.23943661971830985</v>
      </c>
      <c r="H457" s="62">
        <f>('1. Data'!H454-'1. Data'!$H$1604)/('1. Data'!$H$1603-'1. Data'!$H$1604)</f>
        <v>0.10247349823321555</v>
      </c>
      <c r="I457" s="62">
        <v>1</v>
      </c>
      <c r="J457" s="62">
        <f>('1. Data'!J454-'1. Data'!$J$1604)/('1. Data'!$J$1603-'1. Data'!$J$1604)</f>
        <v>0.5692307692307691</v>
      </c>
      <c r="K457" s="62">
        <f>('1. Data'!K454-'1. Data'!$K$1604)/('1. Data'!$K$1603-'1. Data'!$K$1604)</f>
        <v>0.19411764705882353</v>
      </c>
      <c r="L457" s="62">
        <f>('1. Data'!L454-'1. Data'!$L$1604)/('1. Data'!$L$1603-'1. Data'!$L$1604)</f>
        <v>0.24615384615384611</v>
      </c>
      <c r="M457" s="62">
        <f>('1. Data'!M454-'1. Data'!$M$1604)/('1. Data'!$M$1603-'1. Data'!$M$1604)</f>
        <v>0.6</v>
      </c>
    </row>
    <row r="458" spans="1:13" ht="13.2" x14ac:dyDescent="0.25">
      <c r="A458" s="60">
        <v>454</v>
      </c>
      <c r="B458" s="62">
        <f>('1. Data'!B455-'1. Data'!$B$1604)/('1. Data'!$B$1603-'1. Data'!$B$1604)</f>
        <v>0.51327433628318586</v>
      </c>
      <c r="C458" s="62">
        <f>('1. Data'!C455-'1. Data'!$C$1604)/('1. Data'!$C$1603-'1. Data'!$C$1604)</f>
        <v>0.15333333333333335</v>
      </c>
      <c r="D458" s="62">
        <f>('1. Data'!D455-'1. Data'!$D$1604)/('1. Data'!$D$1603-'1. Data'!$D$1604)</f>
        <v>0.63</v>
      </c>
      <c r="E458" s="62">
        <f>('1. Data'!E455-'1. Data'!$E$1604)/('1. Data'!$E$1603-'1. Data'!$E$1604)</f>
        <v>0.13013698630136986</v>
      </c>
      <c r="F458" s="62">
        <f>('1. Data'!F455-'1. Data'!$F$1604)/('1. Data'!$F$1603-'1. Data'!$F$1604)</f>
        <v>0.14000000000000001</v>
      </c>
      <c r="G458" s="62">
        <f>('1. Data'!G455-'1. Data'!$G$1604)/('1. Data'!$G$1603-'1. Data'!$G$1604)</f>
        <v>5.6338028169014086E-2</v>
      </c>
      <c r="H458" s="62">
        <f>('1. Data'!H455-'1. Data'!$H$1604)/('1. Data'!$H$1603-'1. Data'!$H$1604)</f>
        <v>5.6537102473498232E-2</v>
      </c>
      <c r="I458" s="62">
        <v>1</v>
      </c>
      <c r="J458" s="62">
        <f>('1. Data'!J455-'1. Data'!$J$1604)/('1. Data'!$J$1603-'1. Data'!$J$1604)</f>
        <v>0.43076923076923052</v>
      </c>
      <c r="K458" s="62">
        <f>('1. Data'!K455-'1. Data'!$K$1604)/('1. Data'!$K$1603-'1. Data'!$K$1604)</f>
        <v>0.25882352941176473</v>
      </c>
      <c r="L458" s="62">
        <f>('1. Data'!L455-'1. Data'!$L$1604)/('1. Data'!$L$1603-'1. Data'!$L$1604)</f>
        <v>0.43076923076923063</v>
      </c>
      <c r="M458" s="62">
        <f>('1. Data'!M455-'1. Data'!$M$1604)/('1. Data'!$M$1603-'1. Data'!$M$1604)</f>
        <v>0.8</v>
      </c>
    </row>
    <row r="459" spans="1:13" ht="13.2" x14ac:dyDescent="0.25">
      <c r="A459" s="60">
        <v>455</v>
      </c>
      <c r="B459" s="62">
        <f>('1. Data'!B456-'1. Data'!$B$1604)/('1. Data'!$B$1603-'1. Data'!$B$1604)</f>
        <v>0.21238938053097348</v>
      </c>
      <c r="C459" s="62">
        <f>('1. Data'!C456-'1. Data'!$C$1604)/('1. Data'!$C$1603-'1. Data'!$C$1604)</f>
        <v>8.666666666666667E-2</v>
      </c>
      <c r="D459" s="62">
        <f>('1. Data'!D456-'1. Data'!$D$1604)/('1. Data'!$D$1603-'1. Data'!$D$1604)</f>
        <v>0.4</v>
      </c>
      <c r="E459" s="62">
        <f>('1. Data'!E456-'1. Data'!$E$1604)/('1. Data'!$E$1603-'1. Data'!$E$1604)</f>
        <v>4.7945205479452059E-2</v>
      </c>
      <c r="F459" s="62">
        <f>('1. Data'!F456-'1. Data'!$F$1604)/('1. Data'!$F$1603-'1. Data'!$F$1604)</f>
        <v>0.10500000000000001</v>
      </c>
      <c r="G459" s="62">
        <f>('1. Data'!G456-'1. Data'!$G$1604)/('1. Data'!$G$1603-'1. Data'!$G$1604)</f>
        <v>0.28169014084507044</v>
      </c>
      <c r="H459" s="62">
        <f>('1. Data'!H456-'1. Data'!$H$1604)/('1. Data'!$H$1603-'1. Data'!$H$1604)</f>
        <v>0.21554770318021202</v>
      </c>
      <c r="I459" s="62">
        <v>1</v>
      </c>
      <c r="J459" s="62">
        <f>('1. Data'!J456-'1. Data'!$J$1604)/('1. Data'!$J$1603-'1. Data'!$J$1604)</f>
        <v>0.61538461538461531</v>
      </c>
      <c r="K459" s="62">
        <f>('1. Data'!K456-'1. Data'!$K$1604)/('1. Data'!$K$1603-'1. Data'!$K$1604)</f>
        <v>0.19411764705882353</v>
      </c>
      <c r="L459" s="62">
        <f>('1. Data'!L456-'1. Data'!$L$1604)/('1. Data'!$L$1603-'1. Data'!$L$1604)</f>
        <v>0.4153846153846153</v>
      </c>
      <c r="M459" s="62">
        <f>('1. Data'!M456-'1. Data'!$M$1604)/('1. Data'!$M$1603-'1. Data'!$M$1604)</f>
        <v>0.4</v>
      </c>
    </row>
    <row r="460" spans="1:13" ht="13.2" x14ac:dyDescent="0.25">
      <c r="A460" s="60">
        <v>456</v>
      </c>
      <c r="B460" s="62">
        <f>('1. Data'!B457-'1. Data'!$B$1604)/('1. Data'!$B$1603-'1. Data'!$B$1604)</f>
        <v>0.59292035398230092</v>
      </c>
      <c r="C460" s="62">
        <f>('1. Data'!C457-'1. Data'!$C$1604)/('1. Data'!$C$1603-'1. Data'!$C$1604)</f>
        <v>0.34666666666666668</v>
      </c>
      <c r="D460" s="62">
        <f>('1. Data'!D457-'1. Data'!$D$1604)/('1. Data'!$D$1603-'1. Data'!$D$1604)</f>
        <v>0.67</v>
      </c>
      <c r="E460" s="62">
        <f>('1. Data'!E457-'1. Data'!$E$1604)/('1. Data'!$E$1603-'1. Data'!$E$1604)</f>
        <v>0.29452054794520549</v>
      </c>
      <c r="F460" s="62">
        <f>('1. Data'!F457-'1. Data'!$F$1604)/('1. Data'!$F$1603-'1. Data'!$F$1604)</f>
        <v>0.14333333333333334</v>
      </c>
      <c r="G460" s="62">
        <f>('1. Data'!G457-'1. Data'!$G$1604)/('1. Data'!$G$1603-'1. Data'!$G$1604)</f>
        <v>7.0422535211267609E-2</v>
      </c>
      <c r="H460" s="62">
        <f>('1. Data'!H457-'1. Data'!$H$1604)/('1. Data'!$H$1603-'1. Data'!$H$1604)</f>
        <v>4.5936395759717315E-2</v>
      </c>
      <c r="I460" s="62">
        <v>1</v>
      </c>
      <c r="J460" s="62">
        <f>('1. Data'!J457-'1. Data'!$J$1604)/('1. Data'!$J$1603-'1. Data'!$J$1604)</f>
        <v>0.40000000000000008</v>
      </c>
      <c r="K460" s="62">
        <f>('1. Data'!K457-'1. Data'!$K$1604)/('1. Data'!$K$1603-'1. Data'!$K$1604)</f>
        <v>0.22941176470588234</v>
      </c>
      <c r="L460" s="62">
        <f>('1. Data'!L457-'1. Data'!$L$1604)/('1. Data'!$L$1603-'1. Data'!$L$1604)</f>
        <v>0.76923076923076927</v>
      </c>
      <c r="M460" s="62">
        <f>('1. Data'!M457-'1. Data'!$M$1604)/('1. Data'!$M$1603-'1. Data'!$M$1604)</f>
        <v>1</v>
      </c>
    </row>
    <row r="461" spans="1:13" ht="13.2" x14ac:dyDescent="0.25">
      <c r="A461" s="60">
        <v>457</v>
      </c>
      <c r="B461" s="62">
        <f>('1. Data'!B458-'1. Data'!$B$1604)/('1. Data'!$B$1603-'1. Data'!$B$1604)</f>
        <v>0.38053097345132747</v>
      </c>
      <c r="C461" s="62">
        <f>('1. Data'!C458-'1. Data'!$C$1604)/('1. Data'!$C$1603-'1. Data'!$C$1604)</f>
        <v>0.32666666666666666</v>
      </c>
      <c r="D461" s="62">
        <f>('1. Data'!D458-'1. Data'!$D$1604)/('1. Data'!$D$1603-'1. Data'!$D$1604)</f>
        <v>0.39</v>
      </c>
      <c r="E461" s="62">
        <f>('1. Data'!E458-'1. Data'!$E$1604)/('1. Data'!$E$1603-'1. Data'!$E$1604)</f>
        <v>9.5890410958904104E-2</v>
      </c>
      <c r="F461" s="62">
        <f>('1. Data'!F458-'1. Data'!$F$1604)/('1. Data'!$F$1603-'1. Data'!$F$1604)</f>
        <v>0.15833333333333335</v>
      </c>
      <c r="G461" s="62">
        <f>('1. Data'!G458-'1. Data'!$G$1604)/('1. Data'!$G$1603-'1. Data'!$G$1604)</f>
        <v>5.6338028169014086E-2</v>
      </c>
      <c r="H461" s="62">
        <f>('1. Data'!H458-'1. Data'!$H$1604)/('1. Data'!$H$1603-'1. Data'!$H$1604)</f>
        <v>5.6537102473498232E-2</v>
      </c>
      <c r="I461" s="62">
        <v>1</v>
      </c>
      <c r="J461" s="62">
        <f>('1. Data'!J458-'1. Data'!$J$1604)/('1. Data'!$J$1603-'1. Data'!$J$1604)</f>
        <v>0.51538461538461544</v>
      </c>
      <c r="K461" s="62">
        <f>('1. Data'!K458-'1. Data'!$K$1604)/('1. Data'!$K$1603-'1. Data'!$K$1604)</f>
        <v>0.16470588235294117</v>
      </c>
      <c r="L461" s="62">
        <f>('1. Data'!L458-'1. Data'!$L$1604)/('1. Data'!$L$1603-'1. Data'!$L$1604)</f>
        <v>0.29230769230769238</v>
      </c>
      <c r="M461" s="62">
        <f>('1. Data'!M458-'1. Data'!$M$1604)/('1. Data'!$M$1603-'1. Data'!$M$1604)</f>
        <v>0.4</v>
      </c>
    </row>
    <row r="462" spans="1:13" ht="13.2" x14ac:dyDescent="0.25">
      <c r="A462" s="60">
        <v>458</v>
      </c>
      <c r="B462" s="62">
        <f>('1. Data'!B459-'1. Data'!$B$1604)/('1. Data'!$B$1603-'1. Data'!$B$1604)</f>
        <v>0.40707964601769908</v>
      </c>
      <c r="C462" s="62">
        <f>('1. Data'!C459-'1. Data'!$C$1604)/('1. Data'!$C$1603-'1. Data'!$C$1604)</f>
        <v>0.35333333333333333</v>
      </c>
      <c r="D462" s="62">
        <f>('1. Data'!D459-'1. Data'!$D$1604)/('1. Data'!$D$1603-'1. Data'!$D$1604)</f>
        <v>0.21</v>
      </c>
      <c r="E462" s="62">
        <f>('1. Data'!E459-'1. Data'!$E$1604)/('1. Data'!$E$1603-'1. Data'!$E$1604)</f>
        <v>0.12328767123287673</v>
      </c>
      <c r="F462" s="62">
        <f>('1. Data'!F459-'1. Data'!$F$1604)/('1. Data'!$F$1603-'1. Data'!$F$1604)</f>
        <v>0.16166666666666651</v>
      </c>
      <c r="G462" s="62">
        <f>('1. Data'!G459-'1. Data'!$G$1604)/('1. Data'!$G$1603-'1. Data'!$G$1604)</f>
        <v>0.39436619718309857</v>
      </c>
      <c r="H462" s="62">
        <f>('1. Data'!H459-'1. Data'!$H$1604)/('1. Data'!$H$1603-'1. Data'!$H$1604)</f>
        <v>0.20848056537102475</v>
      </c>
      <c r="I462" s="62">
        <v>1</v>
      </c>
      <c r="J462" s="62">
        <f>('1. Data'!J459-'1. Data'!$J$1604)/('1. Data'!$J$1603-'1. Data'!$J$1604)</f>
        <v>0.4461538461538459</v>
      </c>
      <c r="K462" s="62">
        <f>('1. Data'!K459-'1. Data'!$K$1604)/('1. Data'!$K$1603-'1. Data'!$K$1604)</f>
        <v>0.16470588235294117</v>
      </c>
      <c r="L462" s="62">
        <f>('1. Data'!L459-'1. Data'!$L$1604)/('1. Data'!$L$1603-'1. Data'!$L$1604)</f>
        <v>0.18461538461538451</v>
      </c>
      <c r="M462" s="62">
        <f>('1. Data'!M459-'1. Data'!$M$1604)/('1. Data'!$M$1603-'1. Data'!$M$1604)</f>
        <v>0.4</v>
      </c>
    </row>
    <row r="463" spans="1:13" ht="13.2" x14ac:dyDescent="0.25">
      <c r="A463" s="60">
        <v>459</v>
      </c>
      <c r="B463" s="62">
        <f>('1. Data'!B460-'1. Data'!$B$1604)/('1. Data'!$B$1603-'1. Data'!$B$1604)</f>
        <v>0.51327433628318586</v>
      </c>
      <c r="C463" s="62">
        <f>('1. Data'!C460-'1. Data'!$C$1604)/('1. Data'!$C$1603-'1. Data'!$C$1604)</f>
        <v>0.15333333333333335</v>
      </c>
      <c r="D463" s="62">
        <f>('1. Data'!D460-'1. Data'!$D$1604)/('1. Data'!$D$1603-'1. Data'!$D$1604)</f>
        <v>0.63</v>
      </c>
      <c r="E463" s="62">
        <f>('1. Data'!E460-'1. Data'!$E$1604)/('1. Data'!$E$1603-'1. Data'!$E$1604)</f>
        <v>0.13013698630136986</v>
      </c>
      <c r="F463" s="62">
        <f>('1. Data'!F460-'1. Data'!$F$1604)/('1. Data'!$F$1603-'1. Data'!$F$1604)</f>
        <v>0.14000000000000001</v>
      </c>
      <c r="G463" s="62">
        <f>('1. Data'!G460-'1. Data'!$G$1604)/('1. Data'!$G$1603-'1. Data'!$G$1604)</f>
        <v>5.6338028169014086E-2</v>
      </c>
      <c r="H463" s="62">
        <f>('1. Data'!H460-'1. Data'!$H$1604)/('1. Data'!$H$1603-'1. Data'!$H$1604)</f>
        <v>5.6537102473498232E-2</v>
      </c>
      <c r="I463" s="62">
        <v>1</v>
      </c>
      <c r="J463" s="62">
        <f>('1. Data'!J460-'1. Data'!$J$1604)/('1. Data'!$J$1603-'1. Data'!$J$1604)</f>
        <v>0.43076923076923052</v>
      </c>
      <c r="K463" s="62">
        <f>('1. Data'!K460-'1. Data'!$K$1604)/('1. Data'!$K$1603-'1. Data'!$K$1604)</f>
        <v>0.25882352941176473</v>
      </c>
      <c r="L463" s="62">
        <f>('1. Data'!L460-'1. Data'!$L$1604)/('1. Data'!$L$1603-'1. Data'!$L$1604)</f>
        <v>0.43076923076923063</v>
      </c>
      <c r="M463" s="62">
        <f>('1. Data'!M460-'1. Data'!$M$1604)/('1. Data'!$M$1603-'1. Data'!$M$1604)</f>
        <v>0.8</v>
      </c>
    </row>
    <row r="464" spans="1:13" ht="13.2" x14ac:dyDescent="0.25">
      <c r="A464" s="60">
        <v>460</v>
      </c>
      <c r="B464" s="62">
        <f>('1. Data'!B461-'1. Data'!$B$1604)/('1. Data'!$B$1603-'1. Data'!$B$1604)</f>
        <v>0.61946902654867253</v>
      </c>
      <c r="C464" s="62">
        <f>('1. Data'!C461-'1. Data'!$C$1604)/('1. Data'!$C$1603-'1. Data'!$C$1604)</f>
        <v>0.32</v>
      </c>
      <c r="D464" s="62">
        <f>('1. Data'!D461-'1. Data'!$D$1604)/('1. Data'!$D$1603-'1. Data'!$D$1604)</f>
        <v>0.66</v>
      </c>
      <c r="E464" s="62">
        <f>('1. Data'!E461-'1. Data'!$E$1604)/('1. Data'!$E$1603-'1. Data'!$E$1604)</f>
        <v>8.9041095890410982E-2</v>
      </c>
      <c r="F464" s="62">
        <f>('1. Data'!F461-'1. Data'!$F$1604)/('1. Data'!$F$1603-'1. Data'!$F$1604)</f>
        <v>0.12333333333333334</v>
      </c>
      <c r="G464" s="62">
        <f>('1. Data'!G461-'1. Data'!$G$1604)/('1. Data'!$G$1603-'1. Data'!$G$1604)</f>
        <v>0.12676056338028169</v>
      </c>
      <c r="H464" s="62">
        <f>('1. Data'!H461-'1. Data'!$H$1604)/('1. Data'!$H$1603-'1. Data'!$H$1604)</f>
        <v>0.14487632508833923</v>
      </c>
      <c r="I464" s="62">
        <v>1</v>
      </c>
      <c r="J464" s="62">
        <f>('1. Data'!J461-'1. Data'!$J$1604)/('1. Data'!$J$1603-'1. Data'!$J$1604)</f>
        <v>0.42307692307692302</v>
      </c>
      <c r="K464" s="62">
        <f>('1. Data'!K461-'1. Data'!$K$1604)/('1. Data'!$K$1603-'1. Data'!$K$1604)</f>
        <v>0.1588235294117647</v>
      </c>
      <c r="L464" s="62">
        <f>('1. Data'!L461-'1. Data'!$L$1604)/('1. Data'!$L$1603-'1. Data'!$L$1604)</f>
        <v>9.2307692307692257E-2</v>
      </c>
      <c r="M464" s="62">
        <f>('1. Data'!M461-'1. Data'!$M$1604)/('1. Data'!$M$1603-'1. Data'!$M$1604)</f>
        <v>0</v>
      </c>
    </row>
    <row r="465" spans="1:13" ht="13.2" x14ac:dyDescent="0.25">
      <c r="A465" s="60">
        <v>461</v>
      </c>
      <c r="B465" s="62">
        <f>('1. Data'!B462-'1. Data'!$B$1604)/('1. Data'!$B$1603-'1. Data'!$B$1604)</f>
        <v>0.40707964601769908</v>
      </c>
      <c r="C465" s="62">
        <f>('1. Data'!C462-'1. Data'!$C$1604)/('1. Data'!$C$1603-'1. Data'!$C$1604)</f>
        <v>0.21999999999999997</v>
      </c>
      <c r="D465" s="62">
        <f>('1. Data'!D462-'1. Data'!$D$1604)/('1. Data'!$D$1603-'1. Data'!$D$1604)</f>
        <v>0.52</v>
      </c>
      <c r="E465" s="62">
        <f>('1. Data'!E462-'1. Data'!$E$1604)/('1. Data'!$E$1603-'1. Data'!$E$1604)</f>
        <v>9.5890410958904104E-2</v>
      </c>
      <c r="F465" s="62">
        <f>('1. Data'!F462-'1. Data'!$F$1604)/('1. Data'!$F$1603-'1. Data'!$F$1604)</f>
        <v>0.13833333333333334</v>
      </c>
      <c r="G465" s="62">
        <f>('1. Data'!G462-'1. Data'!$G$1604)/('1. Data'!$G$1603-'1. Data'!$G$1604)</f>
        <v>0.18309859154929578</v>
      </c>
      <c r="H465" s="62">
        <f>('1. Data'!H462-'1. Data'!$H$1604)/('1. Data'!$H$1603-'1. Data'!$H$1604)</f>
        <v>6.0070671378091869E-2</v>
      </c>
      <c r="I465" s="62">
        <v>1</v>
      </c>
      <c r="J465" s="62">
        <f>('1. Data'!J462-'1. Data'!$J$1604)/('1. Data'!$J$1603-'1. Data'!$J$1604)</f>
        <v>0.5</v>
      </c>
      <c r="K465" s="62">
        <f>('1. Data'!K462-'1. Data'!$K$1604)/('1. Data'!$K$1603-'1. Data'!$K$1604)</f>
        <v>0.18235294117647058</v>
      </c>
      <c r="L465" s="62">
        <f>('1. Data'!L462-'1. Data'!$L$1604)/('1. Data'!$L$1603-'1. Data'!$L$1604)</f>
        <v>0.44615384615384623</v>
      </c>
      <c r="M465" s="62">
        <f>('1. Data'!M462-'1. Data'!$M$1604)/('1. Data'!$M$1603-'1. Data'!$M$1604)</f>
        <v>0.6</v>
      </c>
    </row>
    <row r="466" spans="1:13" ht="13.2" x14ac:dyDescent="0.25">
      <c r="A466" s="60">
        <v>462</v>
      </c>
      <c r="B466" s="62">
        <f>('1. Data'!B463-'1. Data'!$B$1604)/('1. Data'!$B$1603-'1. Data'!$B$1604)</f>
        <v>0.32743362831858414</v>
      </c>
      <c r="C466" s="62">
        <f>('1. Data'!C463-'1. Data'!$C$1604)/('1. Data'!$C$1603-'1. Data'!$C$1604)</f>
        <v>0.34333333333333332</v>
      </c>
      <c r="D466" s="62">
        <f>('1. Data'!D463-'1. Data'!$D$1604)/('1. Data'!$D$1603-'1. Data'!$D$1604)</f>
        <v>0.22</v>
      </c>
      <c r="E466" s="62">
        <f>('1. Data'!E463-'1. Data'!$E$1604)/('1. Data'!$E$1603-'1. Data'!$E$1604)</f>
        <v>0.11643835616438358</v>
      </c>
      <c r="F466" s="62">
        <f>('1. Data'!F463-'1. Data'!$F$1604)/('1. Data'!$F$1603-'1. Data'!$F$1604)</f>
        <v>0.14499999999999999</v>
      </c>
      <c r="G466" s="62">
        <f>('1. Data'!G463-'1. Data'!$G$1604)/('1. Data'!$G$1603-'1. Data'!$G$1604)</f>
        <v>7.0422535211267609E-2</v>
      </c>
      <c r="H466" s="62">
        <f>('1. Data'!H463-'1. Data'!$H$1604)/('1. Data'!$H$1603-'1. Data'!$H$1604)</f>
        <v>4.5936395759717315E-2</v>
      </c>
      <c r="I466" s="62">
        <v>1</v>
      </c>
      <c r="J466" s="62">
        <f>('1. Data'!J463-'1. Data'!$J$1604)/('1. Data'!$J$1603-'1. Data'!$J$1604)</f>
        <v>0.43076923076923052</v>
      </c>
      <c r="K466" s="62">
        <f>('1. Data'!K463-'1. Data'!$K$1604)/('1. Data'!$K$1603-'1. Data'!$K$1604)</f>
        <v>0.18235294117647058</v>
      </c>
      <c r="L466" s="62">
        <f>('1. Data'!L463-'1. Data'!$L$1604)/('1. Data'!$L$1603-'1. Data'!$L$1604)</f>
        <v>0.13846153846153852</v>
      </c>
      <c r="M466" s="62">
        <f>('1. Data'!M463-'1. Data'!$M$1604)/('1. Data'!$M$1603-'1. Data'!$M$1604)</f>
        <v>0.4</v>
      </c>
    </row>
    <row r="467" spans="1:13" ht="13.2" x14ac:dyDescent="0.25">
      <c r="A467" s="60">
        <v>463</v>
      </c>
      <c r="B467" s="62">
        <f>('1. Data'!B464-'1. Data'!$B$1604)/('1. Data'!$B$1603-'1. Data'!$B$1604)</f>
        <v>0.5663716814159292</v>
      </c>
      <c r="C467" s="62">
        <f>('1. Data'!C464-'1. Data'!$C$1604)/('1. Data'!$C$1603-'1. Data'!$C$1604)</f>
        <v>0.10666666666666667</v>
      </c>
      <c r="D467" s="62">
        <f>('1. Data'!D464-'1. Data'!$D$1604)/('1. Data'!$D$1603-'1. Data'!$D$1604)</f>
        <v>0.68</v>
      </c>
      <c r="E467" s="62">
        <f>('1. Data'!E464-'1. Data'!$E$1604)/('1. Data'!$E$1603-'1. Data'!$E$1604)</f>
        <v>0.11301369863013698</v>
      </c>
      <c r="F467" s="62">
        <f>('1. Data'!F464-'1. Data'!$F$1604)/('1. Data'!$F$1603-'1. Data'!$F$1604)</f>
        <v>0.14166666666666669</v>
      </c>
      <c r="G467" s="62">
        <f>('1. Data'!G464-'1. Data'!$G$1604)/('1. Data'!$G$1603-'1. Data'!$G$1604)</f>
        <v>0.12676056338028169</v>
      </c>
      <c r="H467" s="62">
        <f>('1. Data'!H464-'1. Data'!$H$1604)/('1. Data'!$H$1603-'1. Data'!$H$1604)</f>
        <v>6.7137809187279157E-2</v>
      </c>
      <c r="I467" s="62">
        <v>1</v>
      </c>
      <c r="J467" s="62">
        <f>('1. Data'!J464-'1. Data'!$J$1604)/('1. Data'!$J$1603-'1. Data'!$J$1604)</f>
        <v>0.36923076923076925</v>
      </c>
      <c r="K467" s="62">
        <f>('1. Data'!K464-'1. Data'!$K$1604)/('1. Data'!$K$1603-'1. Data'!$K$1604)</f>
        <v>0.18235294117647058</v>
      </c>
      <c r="L467" s="62">
        <f>('1. Data'!L464-'1. Data'!$L$1604)/('1. Data'!$L$1603-'1. Data'!$L$1604)</f>
        <v>0.52307692307692311</v>
      </c>
      <c r="M467" s="62">
        <f>('1. Data'!M464-'1. Data'!$M$1604)/('1. Data'!$M$1603-'1. Data'!$M$1604)</f>
        <v>0.4</v>
      </c>
    </row>
    <row r="468" spans="1:13" ht="13.2" x14ac:dyDescent="0.25">
      <c r="A468" s="60">
        <v>464</v>
      </c>
      <c r="B468" s="62">
        <f>('1. Data'!B465-'1. Data'!$B$1604)/('1. Data'!$B$1603-'1. Data'!$B$1604)</f>
        <v>0.30973451327433627</v>
      </c>
      <c r="C468" s="62">
        <f>('1. Data'!C465-'1. Data'!$C$1604)/('1. Data'!$C$1603-'1. Data'!$C$1604)</f>
        <v>0.37333333333333335</v>
      </c>
      <c r="D468" s="62">
        <f>('1. Data'!D465-'1. Data'!$D$1604)/('1. Data'!$D$1603-'1. Data'!$D$1604)</f>
        <v>0.7</v>
      </c>
      <c r="E468" s="62">
        <f>('1. Data'!E465-'1. Data'!$E$1604)/('1. Data'!$E$1603-'1. Data'!$E$1604)</f>
        <v>8.9041095890410982E-2</v>
      </c>
      <c r="F468" s="62">
        <f>('1. Data'!F465-'1. Data'!$F$1604)/('1. Data'!$F$1603-'1. Data'!$F$1604)</f>
        <v>0.16333333333333336</v>
      </c>
      <c r="G468" s="62">
        <f>('1. Data'!G465-'1. Data'!$G$1604)/('1. Data'!$G$1603-'1. Data'!$G$1604)</f>
        <v>0.3380281690140845</v>
      </c>
      <c r="H468" s="62">
        <f>('1. Data'!H465-'1. Data'!$H$1604)/('1. Data'!$H$1603-'1. Data'!$H$1604)</f>
        <v>0.43462897526501765</v>
      </c>
      <c r="I468" s="62">
        <v>1</v>
      </c>
      <c r="J468" s="62">
        <f>('1. Data'!J465-'1. Data'!$J$1604)/('1. Data'!$J$1603-'1. Data'!$J$1604)</f>
        <v>0.29230769230769227</v>
      </c>
      <c r="K468" s="62">
        <f>('1. Data'!K465-'1. Data'!$K$1604)/('1. Data'!$K$1603-'1. Data'!$K$1604)</f>
        <v>0.13529411764705884</v>
      </c>
      <c r="L468" s="62">
        <f>('1. Data'!L465-'1. Data'!$L$1604)/('1. Data'!$L$1603-'1. Data'!$L$1604)</f>
        <v>9.2307692307692257E-2</v>
      </c>
      <c r="M468" s="62">
        <f>('1. Data'!M465-'1. Data'!$M$1604)/('1. Data'!$M$1603-'1. Data'!$M$1604)</f>
        <v>0.4</v>
      </c>
    </row>
    <row r="469" spans="1:13" ht="13.2" x14ac:dyDescent="0.25">
      <c r="A469" s="60">
        <v>465</v>
      </c>
      <c r="B469" s="62">
        <f>('1. Data'!B466-'1. Data'!$B$1604)/('1. Data'!$B$1603-'1. Data'!$B$1604)</f>
        <v>0.61061946902654862</v>
      </c>
      <c r="C469" s="62">
        <f>('1. Data'!C466-'1. Data'!$C$1604)/('1. Data'!$C$1603-'1. Data'!$C$1604)</f>
        <v>0.14333333333333334</v>
      </c>
      <c r="D469" s="62">
        <f>('1. Data'!D466-'1. Data'!$D$1604)/('1. Data'!$D$1603-'1. Data'!$D$1604)</f>
        <v>0.54</v>
      </c>
      <c r="E469" s="62">
        <f>('1. Data'!E466-'1. Data'!$E$1604)/('1. Data'!$E$1603-'1. Data'!$E$1604)</f>
        <v>8.2191780821917818E-2</v>
      </c>
      <c r="F469" s="62">
        <f>('1. Data'!F466-'1. Data'!$F$1604)/('1. Data'!$F$1603-'1. Data'!$F$1604)</f>
        <v>0.14000000000000001</v>
      </c>
      <c r="G469" s="62">
        <f>('1. Data'!G466-'1. Data'!$G$1604)/('1. Data'!$G$1603-'1. Data'!$G$1604)</f>
        <v>5.6338028169014086E-2</v>
      </c>
      <c r="H469" s="62">
        <f>('1. Data'!H466-'1. Data'!$H$1604)/('1. Data'!$H$1603-'1. Data'!$H$1604)</f>
        <v>3.1802120141342753E-2</v>
      </c>
      <c r="I469" s="62">
        <v>1</v>
      </c>
      <c r="J469" s="62">
        <f>('1. Data'!J466-'1. Data'!$J$1604)/('1. Data'!$J$1603-'1. Data'!$J$1604)</f>
        <v>0.21538461538461526</v>
      </c>
      <c r="K469" s="62">
        <f>('1. Data'!K466-'1. Data'!$K$1604)/('1. Data'!$K$1603-'1. Data'!$K$1604)</f>
        <v>0.23529411764705882</v>
      </c>
      <c r="L469" s="62">
        <f>('1. Data'!L466-'1. Data'!$L$1604)/('1. Data'!$L$1603-'1. Data'!$L$1604)</f>
        <v>0.12307692307692292</v>
      </c>
      <c r="M469" s="62">
        <f>('1. Data'!M466-'1. Data'!$M$1604)/('1. Data'!$M$1603-'1. Data'!$M$1604)</f>
        <v>0.6</v>
      </c>
    </row>
    <row r="470" spans="1:13" ht="13.2" x14ac:dyDescent="0.25">
      <c r="A470" s="60">
        <v>466</v>
      </c>
      <c r="B470" s="62">
        <f>('1. Data'!B467-'1. Data'!$B$1604)/('1. Data'!$B$1603-'1. Data'!$B$1604)</f>
        <v>0.47787610619469029</v>
      </c>
      <c r="C470" s="62">
        <f>('1. Data'!C467-'1. Data'!$C$1604)/('1. Data'!$C$1603-'1. Data'!$C$1604)</f>
        <v>0.12666666666666665</v>
      </c>
      <c r="D470" s="62">
        <f>('1. Data'!D467-'1. Data'!$D$1604)/('1. Data'!$D$1603-'1. Data'!$D$1604)</f>
        <v>0.4</v>
      </c>
      <c r="E470" s="62">
        <f>('1. Data'!E467-'1. Data'!$E$1604)/('1. Data'!$E$1603-'1. Data'!$E$1604)</f>
        <v>0.13698630136986301</v>
      </c>
      <c r="F470" s="62">
        <f>('1. Data'!F467-'1. Data'!$F$1604)/('1. Data'!$F$1603-'1. Data'!$F$1604)</f>
        <v>0.16333333333333336</v>
      </c>
      <c r="G470" s="62">
        <f>('1. Data'!G467-'1. Data'!$G$1604)/('1. Data'!$G$1603-'1. Data'!$G$1604)</f>
        <v>0.12676056338028169</v>
      </c>
      <c r="H470" s="62">
        <f>('1. Data'!H467-'1. Data'!$H$1604)/('1. Data'!$H$1603-'1. Data'!$H$1604)</f>
        <v>7.0671378091872794E-2</v>
      </c>
      <c r="I470" s="62">
        <v>1</v>
      </c>
      <c r="J470" s="62">
        <f>('1. Data'!J467-'1. Data'!$J$1604)/('1. Data'!$J$1603-'1. Data'!$J$1604)</f>
        <v>0.6</v>
      </c>
      <c r="K470" s="62">
        <f>('1. Data'!K467-'1. Data'!$K$1604)/('1. Data'!$K$1603-'1. Data'!$K$1604)</f>
        <v>0.35882352941176476</v>
      </c>
      <c r="L470" s="62">
        <f>('1. Data'!L467-'1. Data'!$L$1604)/('1. Data'!$L$1603-'1. Data'!$L$1604)</f>
        <v>0.19999999999999984</v>
      </c>
      <c r="M470" s="62">
        <f>('1. Data'!M467-'1. Data'!$M$1604)/('1. Data'!$M$1603-'1. Data'!$M$1604)</f>
        <v>0.4</v>
      </c>
    </row>
    <row r="471" spans="1:13" ht="13.2" x14ac:dyDescent="0.25">
      <c r="A471" s="60">
        <v>467</v>
      </c>
      <c r="B471" s="62">
        <f>('1. Data'!B468-'1. Data'!$B$1604)/('1. Data'!$B$1603-'1. Data'!$B$1604)</f>
        <v>0.50442477876106206</v>
      </c>
      <c r="C471" s="62">
        <f>('1. Data'!C468-'1. Data'!$C$1604)/('1. Data'!$C$1603-'1. Data'!$C$1604)</f>
        <v>0.26666666666666666</v>
      </c>
      <c r="D471" s="62">
        <f>('1. Data'!D468-'1. Data'!$D$1604)/('1. Data'!$D$1603-'1. Data'!$D$1604)</f>
        <v>0.42</v>
      </c>
      <c r="E471" s="62">
        <f>('1. Data'!E468-'1. Data'!$E$1604)/('1. Data'!$E$1603-'1. Data'!$E$1604)</f>
        <v>7.5342465753424667E-2</v>
      </c>
      <c r="F471" s="62">
        <f>('1. Data'!F468-'1. Data'!$F$1604)/('1. Data'!$F$1603-'1. Data'!$F$1604)</f>
        <v>0.11500000000000002</v>
      </c>
      <c r="G471" s="62">
        <f>('1. Data'!G468-'1. Data'!$G$1604)/('1. Data'!$G$1603-'1. Data'!$G$1604)</f>
        <v>0.28169014084507044</v>
      </c>
      <c r="H471" s="62">
        <f>('1. Data'!H468-'1. Data'!$H$1604)/('1. Data'!$H$1603-'1. Data'!$H$1604)</f>
        <v>0.15901060070671377</v>
      </c>
      <c r="I471" s="62">
        <v>1</v>
      </c>
      <c r="J471" s="62">
        <f>('1. Data'!J468-'1. Data'!$J$1604)/('1. Data'!$J$1603-'1. Data'!$J$1604)</f>
        <v>0.35384615384615387</v>
      </c>
      <c r="K471" s="62">
        <f>('1. Data'!K468-'1. Data'!$K$1604)/('1. Data'!$K$1603-'1. Data'!$K$1604)</f>
        <v>0.24705882352941178</v>
      </c>
      <c r="L471" s="62">
        <f>('1. Data'!L468-'1. Data'!$L$1604)/('1. Data'!$L$1603-'1. Data'!$L$1604)</f>
        <v>0.47692307692307689</v>
      </c>
      <c r="M471" s="62">
        <f>('1. Data'!M468-'1. Data'!$M$1604)/('1. Data'!$M$1603-'1. Data'!$M$1604)</f>
        <v>0.6</v>
      </c>
    </row>
    <row r="472" spans="1:13" ht="13.2" x14ac:dyDescent="0.25">
      <c r="A472" s="60">
        <v>468</v>
      </c>
      <c r="B472" s="62">
        <f>('1. Data'!B469-'1. Data'!$B$1604)/('1. Data'!$B$1603-'1. Data'!$B$1604)</f>
        <v>0.37168141592920362</v>
      </c>
      <c r="C472" s="62">
        <f>('1. Data'!C469-'1. Data'!$C$1604)/('1. Data'!$C$1603-'1. Data'!$C$1604)</f>
        <v>0.24</v>
      </c>
      <c r="D472" s="62">
        <f>('1. Data'!D469-'1. Data'!$D$1604)/('1. Data'!$D$1603-'1. Data'!$D$1604)</f>
        <v>0.45</v>
      </c>
      <c r="E472" s="62">
        <f>('1. Data'!E469-'1. Data'!$E$1604)/('1. Data'!$E$1603-'1. Data'!$E$1604)</f>
        <v>0.11643835616438358</v>
      </c>
      <c r="F472" s="62">
        <f>('1. Data'!F469-'1. Data'!$F$1604)/('1. Data'!$F$1603-'1. Data'!$F$1604)</f>
        <v>0.10833333333333334</v>
      </c>
      <c r="G472" s="62">
        <f>('1. Data'!G469-'1. Data'!$G$1604)/('1. Data'!$G$1603-'1. Data'!$G$1604)</f>
        <v>8.4507042253521125E-2</v>
      </c>
      <c r="H472" s="62">
        <f>('1. Data'!H469-'1. Data'!$H$1604)/('1. Data'!$H$1603-'1. Data'!$H$1604)</f>
        <v>4.2402826855123678E-2</v>
      </c>
      <c r="I472" s="62">
        <v>1</v>
      </c>
      <c r="J472" s="62">
        <f>('1. Data'!J469-'1. Data'!$J$1604)/('1. Data'!$J$1603-'1. Data'!$J$1604)</f>
        <v>0.47692307692307673</v>
      </c>
      <c r="K472" s="62">
        <f>('1. Data'!K469-'1. Data'!$K$1604)/('1. Data'!$K$1603-'1. Data'!$K$1604)</f>
        <v>0.28823529411764709</v>
      </c>
      <c r="L472" s="62">
        <f>('1. Data'!L469-'1. Data'!$L$1604)/('1. Data'!$L$1603-'1. Data'!$L$1604)</f>
        <v>0.86153846153846148</v>
      </c>
      <c r="M472" s="62">
        <f>('1. Data'!M469-'1. Data'!$M$1604)/('1. Data'!$M$1603-'1. Data'!$M$1604)</f>
        <v>0.6</v>
      </c>
    </row>
    <row r="473" spans="1:13" ht="13.2" x14ac:dyDescent="0.25">
      <c r="A473" s="60">
        <v>469</v>
      </c>
      <c r="B473" s="62">
        <f>('1. Data'!B470-'1. Data'!$B$1604)/('1. Data'!$B$1603-'1. Data'!$B$1604)</f>
        <v>0.60176991150442483</v>
      </c>
      <c r="C473" s="62">
        <f>('1. Data'!C470-'1. Data'!$C$1604)/('1. Data'!$C$1603-'1. Data'!$C$1604)</f>
        <v>0.17333333333333334</v>
      </c>
      <c r="D473" s="62">
        <f>('1. Data'!D470-'1. Data'!$D$1604)/('1. Data'!$D$1603-'1. Data'!$D$1604)</f>
        <v>0.69</v>
      </c>
      <c r="E473" s="62">
        <f>('1. Data'!E470-'1. Data'!$E$1604)/('1. Data'!$E$1603-'1. Data'!$E$1604)</f>
        <v>8.2191780821917818E-2</v>
      </c>
      <c r="F473" s="62">
        <f>('1. Data'!F470-'1. Data'!$F$1604)/('1. Data'!$F$1603-'1. Data'!$F$1604)</f>
        <v>0.15</v>
      </c>
      <c r="G473" s="62">
        <f>('1. Data'!G470-'1. Data'!$G$1604)/('1. Data'!$G$1603-'1. Data'!$G$1604)</f>
        <v>7.0422535211267609E-2</v>
      </c>
      <c r="H473" s="62">
        <f>('1. Data'!H470-'1. Data'!$H$1604)/('1. Data'!$H$1603-'1. Data'!$H$1604)</f>
        <v>5.3003533568904596E-2</v>
      </c>
      <c r="I473" s="62">
        <v>1</v>
      </c>
      <c r="J473" s="62">
        <f>('1. Data'!J470-'1. Data'!$J$1604)/('1. Data'!$J$1603-'1. Data'!$J$1604)</f>
        <v>0.36153846153846142</v>
      </c>
      <c r="K473" s="62">
        <f>('1. Data'!K470-'1. Data'!$K$1604)/('1. Data'!$K$1603-'1. Data'!$K$1604)</f>
        <v>0.18823529411764706</v>
      </c>
      <c r="L473" s="62">
        <f>('1. Data'!L470-'1. Data'!$L$1604)/('1. Data'!$L$1603-'1. Data'!$L$1604)</f>
        <v>0.12307692307692292</v>
      </c>
      <c r="M473" s="62">
        <f>('1. Data'!M470-'1. Data'!$M$1604)/('1. Data'!$M$1603-'1. Data'!$M$1604)</f>
        <v>0.6</v>
      </c>
    </row>
    <row r="474" spans="1:13" ht="13.2" x14ac:dyDescent="0.25">
      <c r="A474" s="60">
        <v>470</v>
      </c>
      <c r="B474" s="62">
        <f>('1. Data'!B471-'1. Data'!$B$1604)/('1. Data'!$B$1603-'1. Data'!$B$1604)</f>
        <v>0.3628318584070796</v>
      </c>
      <c r="C474" s="62">
        <f>('1. Data'!C471-'1. Data'!$C$1604)/('1. Data'!$C$1603-'1. Data'!$C$1604)</f>
        <v>0.48</v>
      </c>
      <c r="D474" s="62">
        <f>('1. Data'!D471-'1. Data'!$D$1604)/('1. Data'!$D$1603-'1. Data'!$D$1604)</f>
        <v>0.02</v>
      </c>
      <c r="E474" s="62">
        <f>('1. Data'!E471-'1. Data'!$E$1604)/('1. Data'!$E$1603-'1. Data'!$E$1604)</f>
        <v>2.0547945205479447E-2</v>
      </c>
      <c r="F474" s="62">
        <f>('1. Data'!F471-'1. Data'!$F$1604)/('1. Data'!$F$1603-'1. Data'!$F$1604)</f>
        <v>0.11666666666666668</v>
      </c>
      <c r="G474" s="62">
        <f>('1. Data'!G471-'1. Data'!$G$1604)/('1. Data'!$G$1603-'1. Data'!$G$1604)</f>
        <v>0.49295774647887325</v>
      </c>
      <c r="H474" s="62">
        <f>('1. Data'!H471-'1. Data'!$H$1604)/('1. Data'!$H$1603-'1. Data'!$H$1604)</f>
        <v>0.14840989399293286</v>
      </c>
      <c r="I474" s="62">
        <v>1</v>
      </c>
      <c r="J474" s="62">
        <f>('1. Data'!J471-'1. Data'!$J$1604)/('1. Data'!$J$1603-'1. Data'!$J$1604)</f>
        <v>0.38461538461538469</v>
      </c>
      <c r="K474" s="62">
        <f>('1. Data'!K471-'1. Data'!$K$1604)/('1. Data'!$K$1603-'1. Data'!$K$1604)</f>
        <v>0.16470588235294117</v>
      </c>
      <c r="L474" s="62">
        <f>('1. Data'!L471-'1. Data'!$L$1604)/('1. Data'!$L$1603-'1. Data'!$L$1604)</f>
        <v>0.21538461538461545</v>
      </c>
      <c r="M474" s="62">
        <f>('1. Data'!M471-'1. Data'!$M$1604)/('1. Data'!$M$1603-'1. Data'!$M$1604)</f>
        <v>0.4</v>
      </c>
    </row>
    <row r="475" spans="1:13" ht="13.2" x14ac:dyDescent="0.25">
      <c r="A475" s="60">
        <v>471</v>
      </c>
      <c r="B475" s="62">
        <f>('1. Data'!B472-'1. Data'!$B$1604)/('1. Data'!$B$1603-'1. Data'!$B$1604)</f>
        <v>0.74336283185840701</v>
      </c>
      <c r="C475" s="62">
        <f>('1. Data'!C472-'1. Data'!$C$1604)/('1. Data'!$C$1603-'1. Data'!$C$1604)</f>
        <v>0.14666666666666667</v>
      </c>
      <c r="D475" s="62">
        <f>('1. Data'!D472-'1. Data'!$D$1604)/('1. Data'!$D$1603-'1. Data'!$D$1604)</f>
        <v>0.65</v>
      </c>
      <c r="E475" s="62">
        <f>('1. Data'!E472-'1. Data'!$E$1604)/('1. Data'!$E$1603-'1. Data'!$E$1604)</f>
        <v>0.11643835616438358</v>
      </c>
      <c r="F475" s="62">
        <f>('1. Data'!F472-'1. Data'!$F$1604)/('1. Data'!$F$1603-'1. Data'!$F$1604)</f>
        <v>0.155</v>
      </c>
      <c r="G475" s="62">
        <f>('1. Data'!G472-'1. Data'!$G$1604)/('1. Data'!$G$1603-'1. Data'!$G$1604)</f>
        <v>0.19718309859154928</v>
      </c>
      <c r="H475" s="62">
        <f>('1. Data'!H472-'1. Data'!$H$1604)/('1. Data'!$H$1603-'1. Data'!$H$1604)</f>
        <v>0.14487632508833923</v>
      </c>
      <c r="I475" s="62">
        <v>1</v>
      </c>
      <c r="J475" s="62">
        <f>('1. Data'!J472-'1. Data'!$J$1604)/('1. Data'!$J$1603-'1. Data'!$J$1604)</f>
        <v>0.269230769230769</v>
      </c>
      <c r="K475" s="62">
        <f>('1. Data'!K472-'1. Data'!$K$1604)/('1. Data'!$K$1603-'1. Data'!$K$1604)</f>
        <v>0.18235294117647058</v>
      </c>
      <c r="L475" s="62">
        <f>('1. Data'!L472-'1. Data'!$L$1604)/('1. Data'!$L$1603-'1. Data'!$L$1604)</f>
        <v>0.33846153846153837</v>
      </c>
      <c r="M475" s="62">
        <f>('1. Data'!M472-'1. Data'!$M$1604)/('1. Data'!$M$1603-'1. Data'!$M$1604)</f>
        <v>0.4</v>
      </c>
    </row>
    <row r="476" spans="1:13" ht="13.2" x14ac:dyDescent="0.25">
      <c r="A476" s="60">
        <v>472</v>
      </c>
      <c r="B476" s="62">
        <f>('1. Data'!B473-'1. Data'!$B$1604)/('1. Data'!$B$1603-'1. Data'!$B$1604)</f>
        <v>0.44247787610619466</v>
      </c>
      <c r="C476" s="62">
        <f>('1. Data'!C473-'1. Data'!$C$1604)/('1. Data'!$C$1603-'1. Data'!$C$1604)</f>
        <v>0.29333333333333339</v>
      </c>
      <c r="D476" s="62">
        <f>('1. Data'!D473-'1. Data'!$D$1604)/('1. Data'!$D$1603-'1. Data'!$D$1604)</f>
        <v>0.42</v>
      </c>
      <c r="E476" s="62">
        <f>('1. Data'!E473-'1. Data'!$E$1604)/('1. Data'!$E$1603-'1. Data'!$E$1604)</f>
        <v>0.10273972602739727</v>
      </c>
      <c r="F476" s="62">
        <f>('1. Data'!F473-'1. Data'!$F$1604)/('1. Data'!$F$1603-'1. Data'!$F$1604)</f>
        <v>0.13500000000000001</v>
      </c>
      <c r="G476" s="62">
        <f>('1. Data'!G473-'1. Data'!$G$1604)/('1. Data'!$G$1603-'1. Data'!$G$1604)</f>
        <v>0.3380281690140845</v>
      </c>
      <c r="H476" s="62">
        <f>('1. Data'!H473-'1. Data'!$H$1604)/('1. Data'!$H$1603-'1. Data'!$H$1604)</f>
        <v>0.16254416961130741</v>
      </c>
      <c r="I476" s="62">
        <v>1</v>
      </c>
      <c r="J476" s="62">
        <f>('1. Data'!J473-'1. Data'!$J$1604)/('1. Data'!$J$1603-'1. Data'!$J$1604)</f>
        <v>0.38461538461538469</v>
      </c>
      <c r="K476" s="62">
        <f>('1. Data'!K473-'1. Data'!$K$1604)/('1. Data'!$K$1603-'1. Data'!$K$1604)</f>
        <v>0.2411764705882353</v>
      </c>
      <c r="L476" s="62">
        <f>('1. Data'!L473-'1. Data'!$L$1604)/('1. Data'!$L$1603-'1. Data'!$L$1604)</f>
        <v>0.46153846153846156</v>
      </c>
      <c r="M476" s="62">
        <f>('1. Data'!M473-'1. Data'!$M$1604)/('1. Data'!$M$1603-'1. Data'!$M$1604)</f>
        <v>0.6</v>
      </c>
    </row>
    <row r="477" spans="1:13" ht="13.2" x14ac:dyDescent="0.25">
      <c r="A477" s="60">
        <v>473</v>
      </c>
      <c r="B477" s="62">
        <f>('1. Data'!B474-'1. Data'!$B$1604)/('1. Data'!$B$1603-'1. Data'!$B$1604)</f>
        <v>0.69911504424778759</v>
      </c>
      <c r="C477" s="62">
        <f>('1. Data'!C474-'1. Data'!$C$1604)/('1. Data'!$C$1603-'1. Data'!$C$1604)</f>
        <v>0.18000000000000002</v>
      </c>
      <c r="D477" s="62">
        <f>('1. Data'!D474-'1. Data'!$D$1604)/('1. Data'!$D$1603-'1. Data'!$D$1604)</f>
        <v>0.55000000000000004</v>
      </c>
      <c r="E477" s="62">
        <f>('1. Data'!E474-'1. Data'!$E$1604)/('1. Data'!$E$1603-'1. Data'!$E$1604)</f>
        <v>0.11643835616438358</v>
      </c>
      <c r="F477" s="62">
        <f>('1. Data'!F474-'1. Data'!$F$1604)/('1. Data'!$F$1603-'1. Data'!$F$1604)</f>
        <v>0.13833333333333334</v>
      </c>
      <c r="G477" s="62">
        <f>('1. Data'!G474-'1. Data'!$G$1604)/('1. Data'!$G$1603-'1. Data'!$G$1604)</f>
        <v>0.3380281690140845</v>
      </c>
      <c r="H477" s="62">
        <f>('1. Data'!H474-'1. Data'!$H$1604)/('1. Data'!$H$1603-'1. Data'!$H$1604)</f>
        <v>0.21908127208480566</v>
      </c>
      <c r="I477" s="62">
        <v>1</v>
      </c>
      <c r="J477" s="62">
        <f>('1. Data'!J474-'1. Data'!$J$1604)/('1. Data'!$J$1603-'1. Data'!$J$1604)</f>
        <v>0.34615384615384598</v>
      </c>
      <c r="K477" s="62">
        <f>('1. Data'!K474-'1. Data'!$K$1604)/('1. Data'!$K$1603-'1. Data'!$K$1604)</f>
        <v>0.30588235294117649</v>
      </c>
      <c r="L477" s="62">
        <f>('1. Data'!L474-'1. Data'!$L$1604)/('1. Data'!$L$1603-'1. Data'!$L$1604)</f>
        <v>0.30769230769230771</v>
      </c>
      <c r="M477" s="62">
        <f>('1. Data'!M474-'1. Data'!$M$1604)/('1. Data'!$M$1603-'1. Data'!$M$1604)</f>
        <v>0.6</v>
      </c>
    </row>
    <row r="478" spans="1:13" ht="13.2" x14ac:dyDescent="0.25">
      <c r="A478" s="60">
        <v>474</v>
      </c>
      <c r="B478" s="62">
        <f>('1. Data'!B475-'1. Data'!$B$1604)/('1. Data'!$B$1603-'1. Data'!$B$1604)</f>
        <v>0.46902654867256638</v>
      </c>
      <c r="C478" s="62">
        <f>('1. Data'!C475-'1. Data'!$C$1604)/('1. Data'!$C$1603-'1. Data'!$C$1604)</f>
        <v>0.16666666666666666</v>
      </c>
      <c r="D478" s="62">
        <f>('1. Data'!D475-'1. Data'!$D$1604)/('1. Data'!$D$1603-'1. Data'!$D$1604)</f>
        <v>0.55000000000000004</v>
      </c>
      <c r="E478" s="62">
        <f>('1. Data'!E475-'1. Data'!$E$1604)/('1. Data'!$E$1603-'1. Data'!$E$1604)</f>
        <v>8.2191780821917818E-2</v>
      </c>
      <c r="F478" s="62">
        <f>('1. Data'!F475-'1. Data'!$F$1604)/('1. Data'!$F$1603-'1. Data'!$F$1604)</f>
        <v>0.10333333333333333</v>
      </c>
      <c r="G478" s="62">
        <f>('1. Data'!G475-'1. Data'!$G$1604)/('1. Data'!$G$1603-'1. Data'!$G$1604)</f>
        <v>5.6338028169014086E-2</v>
      </c>
      <c r="H478" s="62">
        <f>('1. Data'!H475-'1. Data'!$H$1604)/('1. Data'!$H$1603-'1. Data'!$H$1604)</f>
        <v>2.8268551236749116E-2</v>
      </c>
      <c r="I478" s="62">
        <v>1</v>
      </c>
      <c r="J478" s="62">
        <f>('1. Data'!J475-'1. Data'!$J$1604)/('1. Data'!$J$1603-'1. Data'!$J$1604)</f>
        <v>0.43076923076923052</v>
      </c>
      <c r="K478" s="62">
        <f>('1. Data'!K475-'1. Data'!$K$1604)/('1. Data'!$K$1603-'1. Data'!$K$1604)</f>
        <v>0.28823529411764709</v>
      </c>
      <c r="L478" s="62">
        <f>('1. Data'!L475-'1. Data'!$L$1604)/('1. Data'!$L$1603-'1. Data'!$L$1604)</f>
        <v>0.33846153846153837</v>
      </c>
      <c r="M478" s="62">
        <f>('1. Data'!M475-'1. Data'!$M$1604)/('1. Data'!$M$1603-'1. Data'!$M$1604)</f>
        <v>0.4</v>
      </c>
    </row>
    <row r="479" spans="1:13" ht="13.2" x14ac:dyDescent="0.25">
      <c r="A479" s="60">
        <v>475</v>
      </c>
      <c r="B479" s="62">
        <f>('1. Data'!B476-'1. Data'!$B$1604)/('1. Data'!$B$1603-'1. Data'!$B$1604)</f>
        <v>0.52212389380530977</v>
      </c>
      <c r="C479" s="62">
        <f>('1. Data'!C476-'1. Data'!$C$1604)/('1. Data'!$C$1603-'1. Data'!$C$1604)</f>
        <v>0.12000000000000001</v>
      </c>
      <c r="D479" s="62">
        <f>('1. Data'!D476-'1. Data'!$D$1604)/('1. Data'!$D$1603-'1. Data'!$D$1604)</f>
        <v>0.51</v>
      </c>
      <c r="E479" s="62">
        <f>('1. Data'!E476-'1. Data'!$E$1604)/('1. Data'!$E$1603-'1. Data'!$E$1604)</f>
        <v>5.4794520547945202E-2</v>
      </c>
      <c r="F479" s="62">
        <f>('1. Data'!F476-'1. Data'!$F$1604)/('1. Data'!$F$1603-'1. Data'!$F$1604)</f>
        <v>0.13333333333333333</v>
      </c>
      <c r="G479" s="62">
        <f>('1. Data'!G476-'1. Data'!$G$1604)/('1. Data'!$G$1603-'1. Data'!$G$1604)</f>
        <v>0.12676056338028169</v>
      </c>
      <c r="H479" s="62">
        <f>('1. Data'!H476-'1. Data'!$H$1604)/('1. Data'!$H$1603-'1. Data'!$H$1604)</f>
        <v>6.3604240282685506E-2</v>
      </c>
      <c r="I479" s="62">
        <v>1</v>
      </c>
      <c r="J479" s="62">
        <f>('1. Data'!J476-'1. Data'!$J$1604)/('1. Data'!$J$1603-'1. Data'!$J$1604)</f>
        <v>0.38461538461538469</v>
      </c>
      <c r="K479" s="62">
        <f>('1. Data'!K476-'1. Data'!$K$1604)/('1. Data'!$K$1603-'1. Data'!$K$1604)</f>
        <v>0.34705882352941181</v>
      </c>
      <c r="L479" s="62">
        <f>('1. Data'!L476-'1. Data'!$L$1604)/('1. Data'!$L$1603-'1. Data'!$L$1604)</f>
        <v>0.15384615384615385</v>
      </c>
      <c r="M479" s="62">
        <f>('1. Data'!M476-'1. Data'!$M$1604)/('1. Data'!$M$1603-'1. Data'!$M$1604)</f>
        <v>0.6</v>
      </c>
    </row>
    <row r="480" spans="1:13" ht="13.2" x14ac:dyDescent="0.25">
      <c r="A480" s="60">
        <v>476</v>
      </c>
      <c r="B480" s="62">
        <f>('1. Data'!B477-'1. Data'!$B$1604)/('1. Data'!$B$1603-'1. Data'!$B$1604)</f>
        <v>0.44247787610619466</v>
      </c>
      <c r="C480" s="62">
        <f>('1. Data'!C477-'1. Data'!$C$1604)/('1. Data'!$C$1603-'1. Data'!$C$1604)</f>
        <v>0.38666666666666671</v>
      </c>
      <c r="D480" s="62">
        <f>('1. Data'!D477-'1. Data'!$D$1604)/('1. Data'!$D$1603-'1. Data'!$D$1604)</f>
        <v>0.24</v>
      </c>
      <c r="E480" s="62">
        <f>('1. Data'!E477-'1. Data'!$E$1604)/('1. Data'!$E$1603-'1. Data'!$E$1604)</f>
        <v>8.9041095890410982E-2</v>
      </c>
      <c r="F480" s="62">
        <f>('1. Data'!F477-'1. Data'!$F$1604)/('1. Data'!$F$1603-'1. Data'!$F$1604)</f>
        <v>0.14499999999999999</v>
      </c>
      <c r="G480" s="62">
        <f>('1. Data'!G477-'1. Data'!$G$1604)/('1. Data'!$G$1603-'1. Data'!$G$1604)</f>
        <v>5.6338028169014086E-2</v>
      </c>
      <c r="H480" s="62">
        <f>('1. Data'!H477-'1. Data'!$H$1604)/('1. Data'!$H$1603-'1. Data'!$H$1604)</f>
        <v>7.7738515901060068E-2</v>
      </c>
      <c r="I480" s="62">
        <v>1</v>
      </c>
      <c r="J480" s="62">
        <f>('1. Data'!J477-'1. Data'!$J$1604)/('1. Data'!$J$1603-'1. Data'!$J$1604)</f>
        <v>0.33846153846153848</v>
      </c>
      <c r="K480" s="62">
        <f>('1. Data'!K477-'1. Data'!$K$1604)/('1. Data'!$K$1603-'1. Data'!$K$1604)</f>
        <v>0.17647058823529413</v>
      </c>
      <c r="L480" s="62">
        <f>('1. Data'!L477-'1. Data'!$L$1604)/('1. Data'!$L$1603-'1. Data'!$L$1604)</f>
        <v>0.27692307692307677</v>
      </c>
      <c r="M480" s="62">
        <f>('1. Data'!M477-'1. Data'!$M$1604)/('1. Data'!$M$1603-'1. Data'!$M$1604)</f>
        <v>0.4</v>
      </c>
    </row>
    <row r="481" spans="1:13" ht="13.2" x14ac:dyDescent="0.25">
      <c r="A481" s="60">
        <v>477</v>
      </c>
      <c r="B481" s="62">
        <f>('1. Data'!B478-'1. Data'!$B$1604)/('1. Data'!$B$1603-'1. Data'!$B$1604)</f>
        <v>0.4159292035398231</v>
      </c>
      <c r="C481" s="62">
        <f>('1. Data'!C478-'1. Data'!$C$1604)/('1. Data'!$C$1603-'1. Data'!$C$1604)</f>
        <v>0.11333333333333334</v>
      </c>
      <c r="D481" s="62">
        <f>('1. Data'!D478-'1. Data'!$D$1604)/('1. Data'!$D$1603-'1. Data'!$D$1604)</f>
        <v>0.41</v>
      </c>
      <c r="E481" s="62">
        <f>('1. Data'!E478-'1. Data'!$E$1604)/('1. Data'!$E$1603-'1. Data'!$E$1604)</f>
        <v>7.5342465753424667E-2</v>
      </c>
      <c r="F481" s="62">
        <f>('1. Data'!F478-'1. Data'!$F$1604)/('1. Data'!$F$1603-'1. Data'!$F$1604)</f>
        <v>0.15166666666666667</v>
      </c>
      <c r="G481" s="62">
        <f>('1. Data'!G478-'1. Data'!$G$1604)/('1. Data'!$G$1603-'1. Data'!$G$1604)</f>
        <v>7.0422535211267609E-2</v>
      </c>
      <c r="H481" s="62">
        <f>('1. Data'!H478-'1. Data'!$H$1604)/('1. Data'!$H$1603-'1. Data'!$H$1604)</f>
        <v>3.5335689045936397E-2</v>
      </c>
      <c r="I481" s="62">
        <v>1</v>
      </c>
      <c r="J481" s="62">
        <f>('1. Data'!J478-'1. Data'!$J$1604)/('1. Data'!$J$1603-'1. Data'!$J$1604)</f>
        <v>0.4461538461538459</v>
      </c>
      <c r="K481" s="62">
        <f>('1. Data'!K478-'1. Data'!$K$1604)/('1. Data'!$K$1603-'1. Data'!$K$1604)</f>
        <v>0.23529411764705882</v>
      </c>
      <c r="L481" s="62">
        <f>('1. Data'!L478-'1. Data'!$L$1604)/('1. Data'!$L$1603-'1. Data'!$L$1604)</f>
        <v>0.19999999999999984</v>
      </c>
      <c r="M481" s="62">
        <f>('1. Data'!M478-'1. Data'!$M$1604)/('1. Data'!$M$1603-'1. Data'!$M$1604)</f>
        <v>0.4</v>
      </c>
    </row>
    <row r="482" spans="1:13" ht="13.2" x14ac:dyDescent="0.25">
      <c r="A482" s="60">
        <v>478</v>
      </c>
      <c r="B482" s="62">
        <f>('1. Data'!B479-'1. Data'!$B$1604)/('1. Data'!$B$1603-'1. Data'!$B$1604)</f>
        <v>0.51327433628318586</v>
      </c>
      <c r="C482" s="62">
        <f>('1. Data'!C479-'1. Data'!$C$1604)/('1. Data'!$C$1603-'1. Data'!$C$1604)</f>
        <v>9.3333333333333324E-2</v>
      </c>
      <c r="D482" s="62">
        <f>('1. Data'!D479-'1. Data'!$D$1604)/('1. Data'!$D$1603-'1. Data'!$D$1604)</f>
        <v>0.49</v>
      </c>
      <c r="E482" s="62">
        <f>('1. Data'!E479-'1. Data'!$E$1604)/('1. Data'!$E$1603-'1. Data'!$E$1604)</f>
        <v>6.164383561643836E-2</v>
      </c>
      <c r="F482" s="62">
        <f>('1. Data'!F479-'1. Data'!$F$1604)/('1. Data'!$F$1603-'1. Data'!$F$1604)</f>
        <v>0.125</v>
      </c>
      <c r="G482" s="62">
        <f>('1. Data'!G479-'1. Data'!$G$1604)/('1. Data'!$G$1603-'1. Data'!$G$1604)</f>
        <v>7.0422535211267609E-2</v>
      </c>
      <c r="H482" s="62">
        <f>('1. Data'!H479-'1. Data'!$H$1604)/('1. Data'!$H$1603-'1. Data'!$H$1604)</f>
        <v>4.9469964664310952E-2</v>
      </c>
      <c r="I482" s="62">
        <v>1</v>
      </c>
      <c r="J482" s="62">
        <f>('1. Data'!J479-'1. Data'!$J$1604)/('1. Data'!$J$1603-'1. Data'!$J$1604)</f>
        <v>0.36923076923076925</v>
      </c>
      <c r="K482" s="62">
        <f>('1. Data'!K479-'1. Data'!$K$1604)/('1. Data'!$K$1603-'1. Data'!$K$1604)</f>
        <v>0.44705882352941179</v>
      </c>
      <c r="L482" s="62">
        <f>('1. Data'!L479-'1. Data'!$L$1604)/('1. Data'!$L$1603-'1. Data'!$L$1604)</f>
        <v>0.39999999999999997</v>
      </c>
      <c r="M482" s="62">
        <f>('1. Data'!M479-'1. Data'!$M$1604)/('1. Data'!$M$1603-'1. Data'!$M$1604)</f>
        <v>0.6</v>
      </c>
    </row>
    <row r="483" spans="1:13" ht="13.2" x14ac:dyDescent="0.25">
      <c r="A483" s="60">
        <v>479</v>
      </c>
      <c r="B483" s="62">
        <f>('1. Data'!B480-'1. Data'!$B$1604)/('1. Data'!$B$1603-'1. Data'!$B$1604)</f>
        <v>0.44247787610619466</v>
      </c>
      <c r="C483" s="62">
        <f>('1. Data'!C480-'1. Data'!$C$1604)/('1. Data'!$C$1603-'1. Data'!$C$1604)</f>
        <v>0.38666666666666671</v>
      </c>
      <c r="D483" s="62">
        <f>('1. Data'!D480-'1. Data'!$D$1604)/('1. Data'!$D$1603-'1. Data'!$D$1604)</f>
        <v>0.24</v>
      </c>
      <c r="E483" s="62">
        <f>('1. Data'!E480-'1. Data'!$E$1604)/('1. Data'!$E$1603-'1. Data'!$E$1604)</f>
        <v>8.9041095890410982E-2</v>
      </c>
      <c r="F483" s="62">
        <f>('1. Data'!F480-'1. Data'!$F$1604)/('1. Data'!$F$1603-'1. Data'!$F$1604)</f>
        <v>0.14499999999999999</v>
      </c>
      <c r="G483" s="62">
        <f>('1. Data'!G480-'1. Data'!$G$1604)/('1. Data'!$G$1603-'1. Data'!$G$1604)</f>
        <v>5.6338028169014086E-2</v>
      </c>
      <c r="H483" s="62">
        <f>('1. Data'!H480-'1. Data'!$H$1604)/('1. Data'!$H$1603-'1. Data'!$H$1604)</f>
        <v>7.7738515901060068E-2</v>
      </c>
      <c r="I483" s="62">
        <v>1</v>
      </c>
      <c r="J483" s="62">
        <f>('1. Data'!J480-'1. Data'!$J$1604)/('1. Data'!$J$1603-'1. Data'!$J$1604)</f>
        <v>0.33846153846153848</v>
      </c>
      <c r="K483" s="62">
        <f>('1. Data'!K480-'1. Data'!$K$1604)/('1. Data'!$K$1603-'1. Data'!$K$1604)</f>
        <v>0.17647058823529413</v>
      </c>
      <c r="L483" s="62">
        <f>('1. Data'!L480-'1. Data'!$L$1604)/('1. Data'!$L$1603-'1. Data'!$L$1604)</f>
        <v>0.27692307692307677</v>
      </c>
      <c r="M483" s="62">
        <f>('1. Data'!M480-'1. Data'!$M$1604)/('1. Data'!$M$1603-'1. Data'!$M$1604)</f>
        <v>0.4</v>
      </c>
    </row>
    <row r="484" spans="1:13" ht="13.2" x14ac:dyDescent="0.25">
      <c r="A484" s="60">
        <v>480</v>
      </c>
      <c r="B484" s="62">
        <f>('1. Data'!B481-'1. Data'!$B$1604)/('1. Data'!$B$1603-'1. Data'!$B$1604)</f>
        <v>0.42477876106194695</v>
      </c>
      <c r="C484" s="62">
        <f>('1. Data'!C481-'1. Data'!$C$1604)/('1. Data'!$C$1603-'1. Data'!$C$1604)</f>
        <v>0.39000000000000007</v>
      </c>
      <c r="D484" s="62">
        <f>('1. Data'!D481-'1. Data'!$D$1604)/('1. Data'!$D$1603-'1. Data'!$D$1604)</f>
        <v>0.11</v>
      </c>
      <c r="E484" s="62">
        <f>('1. Data'!E481-'1. Data'!$E$1604)/('1. Data'!$E$1603-'1. Data'!$E$1604)</f>
        <v>0.12328767123287673</v>
      </c>
      <c r="F484" s="62">
        <f>('1. Data'!F481-'1. Data'!$F$1604)/('1. Data'!$F$1603-'1. Data'!$F$1604)</f>
        <v>0.12833333333333333</v>
      </c>
      <c r="G484" s="62">
        <f>('1. Data'!G481-'1. Data'!$G$1604)/('1. Data'!$G$1603-'1. Data'!$G$1604)</f>
        <v>7.0422535211267609E-2</v>
      </c>
      <c r="H484" s="62">
        <f>('1. Data'!H481-'1. Data'!$H$1604)/('1. Data'!$H$1603-'1. Data'!$H$1604)</f>
        <v>8.8339222614840993E-2</v>
      </c>
      <c r="I484" s="62">
        <v>1</v>
      </c>
      <c r="J484" s="62">
        <f>('1. Data'!J481-'1. Data'!$J$1604)/('1. Data'!$J$1603-'1. Data'!$J$1604)</f>
        <v>0.37692307692307681</v>
      </c>
      <c r="K484" s="62">
        <f>('1. Data'!K481-'1. Data'!$K$1604)/('1. Data'!$K$1603-'1. Data'!$K$1604)</f>
        <v>0.23529411764705882</v>
      </c>
      <c r="L484" s="62">
        <f>('1. Data'!L481-'1. Data'!$L$1604)/('1. Data'!$L$1603-'1. Data'!$L$1604)</f>
        <v>0.26153846153846144</v>
      </c>
      <c r="M484" s="62">
        <f>('1. Data'!M481-'1. Data'!$M$1604)/('1. Data'!$M$1603-'1. Data'!$M$1604)</f>
        <v>0.6</v>
      </c>
    </row>
    <row r="485" spans="1:13" ht="13.2" x14ac:dyDescent="0.25">
      <c r="A485" s="60">
        <v>481</v>
      </c>
      <c r="B485" s="62">
        <f>('1. Data'!B482-'1. Data'!$B$1604)/('1. Data'!$B$1603-'1. Data'!$B$1604)</f>
        <v>0.53097345132743357</v>
      </c>
      <c r="C485" s="62">
        <f>('1. Data'!C482-'1. Data'!$C$1604)/('1. Data'!$C$1603-'1. Data'!$C$1604)</f>
        <v>0.12000000000000001</v>
      </c>
      <c r="D485" s="62">
        <f>('1. Data'!D482-'1. Data'!$D$1604)/('1. Data'!$D$1603-'1. Data'!$D$1604)</f>
        <v>0.39</v>
      </c>
      <c r="E485" s="62">
        <f>('1. Data'!E482-'1. Data'!$E$1604)/('1. Data'!$E$1603-'1. Data'!$E$1604)</f>
        <v>1</v>
      </c>
      <c r="F485" s="62">
        <f>('1. Data'!F482-'1. Data'!$F$1604)/('1. Data'!$F$1603-'1. Data'!$F$1604)</f>
        <v>0.11500000000000002</v>
      </c>
      <c r="G485" s="62">
        <f>('1. Data'!G482-'1. Data'!$G$1604)/('1. Data'!$G$1603-'1. Data'!$G$1604)</f>
        <v>7.0422535211267609E-2</v>
      </c>
      <c r="H485" s="62">
        <f>('1. Data'!H482-'1. Data'!$H$1604)/('1. Data'!$H$1603-'1. Data'!$H$1604)</f>
        <v>6.0070671378091869E-2</v>
      </c>
      <c r="I485" s="62">
        <v>1</v>
      </c>
      <c r="J485" s="62">
        <f>('1. Data'!J482-'1. Data'!$J$1604)/('1. Data'!$J$1603-'1. Data'!$J$1604)</f>
        <v>0.32307692307692304</v>
      </c>
      <c r="K485" s="62">
        <f>('1. Data'!K482-'1. Data'!$K$1604)/('1. Data'!$K$1603-'1. Data'!$K$1604)</f>
        <v>0.21176470588235297</v>
      </c>
      <c r="L485" s="62">
        <f>('1. Data'!L482-'1. Data'!$L$1604)/('1. Data'!$L$1603-'1. Data'!$L$1604)</f>
        <v>0.12307692307692292</v>
      </c>
      <c r="M485" s="62">
        <f>('1. Data'!M482-'1. Data'!$M$1604)/('1. Data'!$M$1603-'1. Data'!$M$1604)</f>
        <v>0.4</v>
      </c>
    </row>
    <row r="486" spans="1:13" ht="13.2" x14ac:dyDescent="0.25">
      <c r="A486" s="60">
        <v>482</v>
      </c>
      <c r="B486" s="62">
        <f>('1. Data'!B483-'1. Data'!$B$1604)/('1. Data'!$B$1603-'1. Data'!$B$1604)</f>
        <v>0.42477876106194695</v>
      </c>
      <c r="C486" s="62">
        <f>('1. Data'!C483-'1. Data'!$C$1604)/('1. Data'!$C$1603-'1. Data'!$C$1604)</f>
        <v>0.13333333333333333</v>
      </c>
      <c r="D486" s="62">
        <f>('1. Data'!D483-'1. Data'!$D$1604)/('1. Data'!$D$1603-'1. Data'!$D$1604)</f>
        <v>0.56000000000000005</v>
      </c>
      <c r="E486" s="62">
        <f>('1. Data'!E483-'1. Data'!$E$1604)/('1. Data'!$E$1603-'1. Data'!$E$1604)</f>
        <v>0.13013698630136986</v>
      </c>
      <c r="F486" s="62">
        <f>('1. Data'!F483-'1. Data'!$F$1604)/('1. Data'!$F$1603-'1. Data'!$F$1604)</f>
        <v>0.13333333333333333</v>
      </c>
      <c r="G486" s="62">
        <f>('1. Data'!G483-'1. Data'!$G$1604)/('1. Data'!$G$1603-'1. Data'!$G$1604)</f>
        <v>7.0422535211267609E-2</v>
      </c>
      <c r="H486" s="62">
        <f>('1. Data'!H483-'1. Data'!$H$1604)/('1. Data'!$H$1603-'1. Data'!$H$1604)</f>
        <v>3.8869257950530034E-2</v>
      </c>
      <c r="I486" s="62">
        <v>1</v>
      </c>
      <c r="J486" s="62">
        <f>('1. Data'!J483-'1. Data'!$J$1604)/('1. Data'!$J$1603-'1. Data'!$J$1604)</f>
        <v>0.34615384615384598</v>
      </c>
      <c r="K486" s="62">
        <f>('1. Data'!K483-'1. Data'!$K$1604)/('1. Data'!$K$1603-'1. Data'!$K$1604)</f>
        <v>0.36470588235294127</v>
      </c>
      <c r="L486" s="62">
        <f>('1. Data'!L483-'1. Data'!$L$1604)/('1. Data'!$L$1603-'1. Data'!$L$1604)</f>
        <v>0.50769230769230755</v>
      </c>
      <c r="M486" s="62">
        <f>('1. Data'!M483-'1. Data'!$M$1604)/('1. Data'!$M$1603-'1. Data'!$M$1604)</f>
        <v>1</v>
      </c>
    </row>
    <row r="487" spans="1:13" ht="13.2" x14ac:dyDescent="0.25">
      <c r="A487" s="60">
        <v>483</v>
      </c>
      <c r="B487" s="62">
        <f>('1. Data'!B484-'1. Data'!$B$1604)/('1. Data'!$B$1603-'1. Data'!$B$1604)</f>
        <v>0.53097345132743357</v>
      </c>
      <c r="C487" s="62">
        <f>('1. Data'!C484-'1. Data'!$C$1604)/('1. Data'!$C$1603-'1. Data'!$C$1604)</f>
        <v>0.17333333333333334</v>
      </c>
      <c r="D487" s="62">
        <f>('1. Data'!D484-'1. Data'!$D$1604)/('1. Data'!$D$1603-'1. Data'!$D$1604)</f>
        <v>0.59</v>
      </c>
      <c r="E487" s="62">
        <f>('1. Data'!E484-'1. Data'!$E$1604)/('1. Data'!$E$1603-'1. Data'!$E$1604)</f>
        <v>8.9041095890410982E-2</v>
      </c>
      <c r="F487" s="62">
        <f>('1. Data'!F484-'1. Data'!$F$1604)/('1. Data'!$F$1603-'1. Data'!$F$1604)</f>
        <v>0.25333333333333335</v>
      </c>
      <c r="G487" s="62">
        <f>('1. Data'!G484-'1. Data'!$G$1604)/('1. Data'!$G$1603-'1. Data'!$G$1604)</f>
        <v>7.0422535211267609E-2</v>
      </c>
      <c r="H487" s="62">
        <f>('1. Data'!H484-'1. Data'!$H$1604)/('1. Data'!$H$1603-'1. Data'!$H$1604)</f>
        <v>4.2402826855123678E-2</v>
      </c>
      <c r="I487" s="62">
        <v>1</v>
      </c>
      <c r="J487" s="62">
        <f>('1. Data'!J484-'1. Data'!$J$1604)/('1. Data'!$J$1603-'1. Data'!$J$1604)</f>
        <v>0.26153846153846144</v>
      </c>
      <c r="K487" s="62">
        <f>('1. Data'!K484-'1. Data'!$K$1604)/('1. Data'!$K$1603-'1. Data'!$K$1604)</f>
        <v>0.44117647058823528</v>
      </c>
      <c r="L487" s="62">
        <f>('1. Data'!L484-'1. Data'!$L$1604)/('1. Data'!$L$1603-'1. Data'!$L$1604)</f>
        <v>0.15384615384615385</v>
      </c>
      <c r="M487" s="62">
        <f>('1. Data'!M484-'1. Data'!$M$1604)/('1. Data'!$M$1603-'1. Data'!$M$1604)</f>
        <v>0.4</v>
      </c>
    </row>
    <row r="488" spans="1:13" ht="13.2" x14ac:dyDescent="0.25">
      <c r="A488" s="60">
        <v>484</v>
      </c>
      <c r="B488" s="62">
        <f>('1. Data'!B485-'1. Data'!$B$1604)/('1. Data'!$B$1603-'1. Data'!$B$1604)</f>
        <v>0.53097345132743357</v>
      </c>
      <c r="C488" s="62">
        <f>('1. Data'!C485-'1. Data'!$C$1604)/('1. Data'!$C$1603-'1. Data'!$C$1604)</f>
        <v>0.17333333333333334</v>
      </c>
      <c r="D488" s="62">
        <f>('1. Data'!D485-'1. Data'!$D$1604)/('1. Data'!$D$1603-'1. Data'!$D$1604)</f>
        <v>0.6</v>
      </c>
      <c r="E488" s="62">
        <f>('1. Data'!E485-'1. Data'!$E$1604)/('1. Data'!$E$1603-'1. Data'!$E$1604)</f>
        <v>8.9041095890410982E-2</v>
      </c>
      <c r="F488" s="62">
        <f>('1. Data'!F485-'1. Data'!$F$1604)/('1. Data'!$F$1603-'1. Data'!$F$1604)</f>
        <v>0.25333333333333335</v>
      </c>
      <c r="G488" s="62">
        <f>('1. Data'!G485-'1. Data'!$G$1604)/('1. Data'!$G$1603-'1. Data'!$G$1604)</f>
        <v>8.4507042253521125E-2</v>
      </c>
      <c r="H488" s="62">
        <f>('1. Data'!H485-'1. Data'!$H$1604)/('1. Data'!$H$1603-'1. Data'!$H$1604)</f>
        <v>4.2402826855123678E-2</v>
      </c>
      <c r="I488" s="62">
        <v>1</v>
      </c>
      <c r="J488" s="62">
        <f>('1. Data'!J485-'1. Data'!$J$1604)/('1. Data'!$J$1603-'1. Data'!$J$1604)</f>
        <v>0.26153846153846144</v>
      </c>
      <c r="K488" s="62">
        <f>('1. Data'!K485-'1. Data'!$K$1604)/('1. Data'!$K$1603-'1. Data'!$K$1604)</f>
        <v>0.44705882352941179</v>
      </c>
      <c r="L488" s="62">
        <f>('1. Data'!L485-'1. Data'!$L$1604)/('1. Data'!$L$1603-'1. Data'!$L$1604)</f>
        <v>0.15384615384615385</v>
      </c>
      <c r="M488" s="62">
        <f>('1. Data'!M485-'1. Data'!$M$1604)/('1. Data'!$M$1603-'1. Data'!$M$1604)</f>
        <v>0.4</v>
      </c>
    </row>
    <row r="489" spans="1:13" ht="13.2" x14ac:dyDescent="0.25">
      <c r="A489" s="60">
        <v>485</v>
      </c>
      <c r="B489" s="62">
        <f>('1. Data'!B486-'1. Data'!$B$1604)/('1. Data'!$B$1603-'1. Data'!$B$1604)</f>
        <v>0.53097345132743357</v>
      </c>
      <c r="C489" s="62">
        <f>('1. Data'!C486-'1. Data'!$C$1604)/('1. Data'!$C$1603-'1. Data'!$C$1604)</f>
        <v>0.22666666666666666</v>
      </c>
      <c r="D489" s="62">
        <f>('1. Data'!D486-'1. Data'!$D$1604)/('1. Data'!$D$1603-'1. Data'!$D$1604)</f>
        <v>0.68</v>
      </c>
      <c r="E489" s="62">
        <f>('1. Data'!E486-'1. Data'!$E$1604)/('1. Data'!$E$1603-'1. Data'!$E$1604)</f>
        <v>0.21917808219178081</v>
      </c>
      <c r="F489" s="62">
        <f>('1. Data'!F486-'1. Data'!$F$1604)/('1. Data'!$F$1603-'1. Data'!$F$1604)</f>
        <v>0.19</v>
      </c>
      <c r="G489" s="62">
        <f>('1. Data'!G486-'1. Data'!$G$1604)/('1. Data'!$G$1603-'1. Data'!$G$1604)</f>
        <v>7.0422535211267609E-2</v>
      </c>
      <c r="H489" s="62">
        <f>('1. Data'!H486-'1. Data'!$H$1604)/('1. Data'!$H$1603-'1. Data'!$H$1604)</f>
        <v>6.3604240282685506E-2</v>
      </c>
      <c r="I489" s="62">
        <v>1</v>
      </c>
      <c r="J489" s="62">
        <f>('1. Data'!J486-'1. Data'!$J$1604)/('1. Data'!$J$1603-'1. Data'!$J$1604)</f>
        <v>0.27692307692307688</v>
      </c>
      <c r="K489" s="62">
        <f>('1. Data'!K486-'1. Data'!$K$1604)/('1. Data'!$K$1603-'1. Data'!$K$1604)</f>
        <v>0.21176470588235297</v>
      </c>
      <c r="L489" s="62">
        <f>('1. Data'!L486-'1. Data'!$L$1604)/('1. Data'!$L$1603-'1. Data'!$L$1604)</f>
        <v>0.76923076923076927</v>
      </c>
      <c r="M489" s="62">
        <f>('1. Data'!M486-'1. Data'!$M$1604)/('1. Data'!$M$1603-'1. Data'!$M$1604)</f>
        <v>0.6</v>
      </c>
    </row>
    <row r="490" spans="1:13" ht="13.2" x14ac:dyDescent="0.25">
      <c r="A490" s="60">
        <v>486</v>
      </c>
      <c r="B490" s="62">
        <f>('1. Data'!B487-'1. Data'!$B$1604)/('1. Data'!$B$1603-'1. Data'!$B$1604)</f>
        <v>0.49557522123893799</v>
      </c>
      <c r="C490" s="62">
        <f>('1. Data'!C487-'1. Data'!$C$1604)/('1. Data'!$C$1603-'1. Data'!$C$1604)</f>
        <v>0.38000000000000006</v>
      </c>
      <c r="D490" s="62">
        <f>('1. Data'!D487-'1. Data'!$D$1604)/('1. Data'!$D$1603-'1. Data'!$D$1604)</f>
        <v>0.39</v>
      </c>
      <c r="E490" s="62">
        <f>('1. Data'!E487-'1. Data'!$E$1604)/('1. Data'!$E$1603-'1. Data'!$E$1604)</f>
        <v>6.8493150684931503E-2</v>
      </c>
      <c r="F490" s="62">
        <f>('1. Data'!F487-'1. Data'!$F$1604)/('1. Data'!$F$1603-'1. Data'!$F$1604)</f>
        <v>0.09</v>
      </c>
      <c r="G490" s="62">
        <f>('1. Data'!G487-'1. Data'!$G$1604)/('1. Data'!$G$1603-'1. Data'!$G$1604)</f>
        <v>7.0422535211267609E-2</v>
      </c>
      <c r="H490" s="62">
        <f>('1. Data'!H487-'1. Data'!$H$1604)/('1. Data'!$H$1603-'1. Data'!$H$1604)</f>
        <v>3.8869257950530034E-2</v>
      </c>
      <c r="I490" s="62">
        <v>1</v>
      </c>
      <c r="J490" s="62">
        <f>('1. Data'!J487-'1. Data'!$J$1604)/('1. Data'!$J$1603-'1. Data'!$J$1604)</f>
        <v>0.36153846153846142</v>
      </c>
      <c r="K490" s="62">
        <f>('1. Data'!K487-'1. Data'!$K$1604)/('1. Data'!$K$1603-'1. Data'!$K$1604)</f>
        <v>9.9999999999999992E-2</v>
      </c>
      <c r="L490" s="62">
        <f>('1. Data'!L487-'1. Data'!$L$1604)/('1. Data'!$L$1603-'1. Data'!$L$1604)</f>
        <v>0.24615384615384611</v>
      </c>
      <c r="M490" s="62">
        <f>('1. Data'!M487-'1. Data'!$M$1604)/('1. Data'!$M$1603-'1. Data'!$M$1604)</f>
        <v>0.4</v>
      </c>
    </row>
    <row r="491" spans="1:13" ht="13.2" x14ac:dyDescent="0.25">
      <c r="A491" s="60">
        <v>487</v>
      </c>
      <c r="B491" s="62">
        <f>('1. Data'!B488-'1. Data'!$B$1604)/('1. Data'!$B$1603-'1. Data'!$B$1604)</f>
        <v>0.49557522123893799</v>
      </c>
      <c r="C491" s="62">
        <f>('1. Data'!C488-'1. Data'!$C$1604)/('1. Data'!$C$1603-'1. Data'!$C$1604)</f>
        <v>0.38000000000000006</v>
      </c>
      <c r="D491" s="62">
        <f>('1. Data'!D488-'1. Data'!$D$1604)/('1. Data'!$D$1603-'1. Data'!$D$1604)</f>
        <v>0.39</v>
      </c>
      <c r="E491" s="62">
        <f>('1. Data'!E488-'1. Data'!$E$1604)/('1. Data'!$E$1603-'1. Data'!$E$1604)</f>
        <v>6.8493150684931503E-2</v>
      </c>
      <c r="F491" s="62">
        <f>('1. Data'!F488-'1. Data'!$F$1604)/('1. Data'!$F$1603-'1. Data'!$F$1604)</f>
        <v>0.09</v>
      </c>
      <c r="G491" s="62">
        <f>('1. Data'!G488-'1. Data'!$G$1604)/('1. Data'!$G$1603-'1. Data'!$G$1604)</f>
        <v>7.0422535211267609E-2</v>
      </c>
      <c r="H491" s="62">
        <f>('1. Data'!H488-'1. Data'!$H$1604)/('1. Data'!$H$1603-'1. Data'!$H$1604)</f>
        <v>3.8869257950530034E-2</v>
      </c>
      <c r="I491" s="62">
        <v>1</v>
      </c>
      <c r="J491" s="62">
        <f>('1. Data'!J488-'1. Data'!$J$1604)/('1. Data'!$J$1603-'1. Data'!$J$1604)</f>
        <v>0.36153846153846142</v>
      </c>
      <c r="K491" s="62">
        <f>('1. Data'!K488-'1. Data'!$K$1604)/('1. Data'!$K$1603-'1. Data'!$K$1604)</f>
        <v>9.9999999999999992E-2</v>
      </c>
      <c r="L491" s="62">
        <f>('1. Data'!L488-'1. Data'!$L$1604)/('1. Data'!$L$1603-'1. Data'!$L$1604)</f>
        <v>0.24615384615384611</v>
      </c>
      <c r="M491" s="62">
        <f>('1. Data'!M488-'1. Data'!$M$1604)/('1. Data'!$M$1603-'1. Data'!$M$1604)</f>
        <v>0.4</v>
      </c>
    </row>
    <row r="492" spans="1:13" ht="13.2" x14ac:dyDescent="0.25">
      <c r="A492" s="60">
        <v>488</v>
      </c>
      <c r="B492" s="62">
        <f>('1. Data'!B489-'1. Data'!$B$1604)/('1. Data'!$B$1603-'1. Data'!$B$1604)</f>
        <v>0.49557522123893799</v>
      </c>
      <c r="C492" s="62">
        <f>('1. Data'!C489-'1. Data'!$C$1604)/('1. Data'!$C$1603-'1. Data'!$C$1604)</f>
        <v>0.36333333333333334</v>
      </c>
      <c r="D492" s="62">
        <f>('1. Data'!D489-'1. Data'!$D$1604)/('1. Data'!$D$1603-'1. Data'!$D$1604)</f>
        <v>0.36</v>
      </c>
      <c r="E492" s="62">
        <f>('1. Data'!E489-'1. Data'!$E$1604)/('1. Data'!$E$1603-'1. Data'!$E$1604)</f>
        <v>6.164383561643836E-2</v>
      </c>
      <c r="F492" s="62">
        <f>('1. Data'!F489-'1. Data'!$F$1604)/('1. Data'!$F$1603-'1. Data'!$F$1604)</f>
        <v>8.8333333333333333E-2</v>
      </c>
      <c r="G492" s="62">
        <f>('1. Data'!G489-'1. Data'!$G$1604)/('1. Data'!$G$1603-'1. Data'!$G$1604)</f>
        <v>5.6338028169014086E-2</v>
      </c>
      <c r="H492" s="62">
        <f>('1. Data'!H489-'1. Data'!$H$1604)/('1. Data'!$H$1603-'1. Data'!$H$1604)</f>
        <v>2.8268551236749116E-2</v>
      </c>
      <c r="I492" s="62">
        <v>1</v>
      </c>
      <c r="J492" s="62">
        <f>('1. Data'!J489-'1. Data'!$J$1604)/('1. Data'!$J$1603-'1. Data'!$J$1604)</f>
        <v>0.36153846153846142</v>
      </c>
      <c r="K492" s="62">
        <f>('1. Data'!K489-'1. Data'!$K$1604)/('1. Data'!$K$1603-'1. Data'!$K$1604)</f>
        <v>7.0588235294117646E-2</v>
      </c>
      <c r="L492" s="62">
        <f>('1. Data'!L489-'1. Data'!$L$1604)/('1. Data'!$L$1603-'1. Data'!$L$1604)</f>
        <v>0.24615384615384611</v>
      </c>
      <c r="M492" s="62">
        <f>('1. Data'!M489-'1. Data'!$M$1604)/('1. Data'!$M$1603-'1. Data'!$M$1604)</f>
        <v>0.6</v>
      </c>
    </row>
    <row r="493" spans="1:13" ht="13.2" x14ac:dyDescent="0.25">
      <c r="A493" s="60">
        <v>489</v>
      </c>
      <c r="B493" s="62">
        <f>('1. Data'!B490-'1. Data'!$B$1604)/('1. Data'!$B$1603-'1. Data'!$B$1604)</f>
        <v>0.61946902654867253</v>
      </c>
      <c r="C493" s="62">
        <f>('1. Data'!C490-'1. Data'!$C$1604)/('1. Data'!$C$1603-'1. Data'!$C$1604)</f>
        <v>0.14666666666666667</v>
      </c>
      <c r="D493" s="62">
        <f>('1. Data'!D490-'1. Data'!$D$1604)/('1. Data'!$D$1603-'1. Data'!$D$1604)</f>
        <v>0.55000000000000004</v>
      </c>
      <c r="E493" s="62">
        <f>('1. Data'!E490-'1. Data'!$E$1604)/('1. Data'!$E$1603-'1. Data'!$E$1604)</f>
        <v>0.13013698630136986</v>
      </c>
      <c r="F493" s="62">
        <f>('1. Data'!F490-'1. Data'!$F$1604)/('1. Data'!$F$1603-'1. Data'!$F$1604)</f>
        <v>0.13500000000000001</v>
      </c>
      <c r="G493" s="62">
        <f>('1. Data'!G490-'1. Data'!$G$1604)/('1. Data'!$G$1603-'1. Data'!$G$1604)</f>
        <v>0.47887323943661969</v>
      </c>
      <c r="H493" s="62">
        <f>('1. Data'!H490-'1. Data'!$H$1604)/('1. Data'!$H$1603-'1. Data'!$H$1604)</f>
        <v>0.21554770318021202</v>
      </c>
      <c r="I493" s="62">
        <v>1</v>
      </c>
      <c r="J493" s="62">
        <f>('1. Data'!J490-'1. Data'!$J$1604)/('1. Data'!$J$1603-'1. Data'!$J$1604)</f>
        <v>0.47692307692307673</v>
      </c>
      <c r="K493" s="62">
        <f>('1. Data'!K490-'1. Data'!$K$1604)/('1. Data'!$K$1603-'1. Data'!$K$1604)</f>
        <v>0.36470588235294127</v>
      </c>
      <c r="L493" s="62">
        <f>('1. Data'!L490-'1. Data'!$L$1604)/('1. Data'!$L$1603-'1. Data'!$L$1604)</f>
        <v>0.36923076923076931</v>
      </c>
      <c r="M493" s="62">
        <f>('1. Data'!M490-'1. Data'!$M$1604)/('1. Data'!$M$1603-'1. Data'!$M$1604)</f>
        <v>0.8</v>
      </c>
    </row>
    <row r="494" spans="1:13" ht="13.2" x14ac:dyDescent="0.25">
      <c r="A494" s="60">
        <v>490</v>
      </c>
      <c r="B494" s="62">
        <f>('1. Data'!B491-'1. Data'!$B$1604)/('1. Data'!$B$1603-'1. Data'!$B$1604)</f>
        <v>0.4159292035398231</v>
      </c>
      <c r="C494" s="62">
        <f>('1. Data'!C491-'1. Data'!$C$1604)/('1. Data'!$C$1603-'1. Data'!$C$1604)</f>
        <v>0.19333333333333336</v>
      </c>
      <c r="D494" s="62">
        <f>('1. Data'!D491-'1. Data'!$D$1604)/('1. Data'!$D$1603-'1. Data'!$D$1604)</f>
        <v>0.4</v>
      </c>
      <c r="E494" s="62">
        <f>('1. Data'!E491-'1. Data'!$E$1604)/('1. Data'!$E$1603-'1. Data'!$E$1604)</f>
        <v>0.11643835616438358</v>
      </c>
      <c r="F494" s="62">
        <f>('1. Data'!F491-'1. Data'!$F$1604)/('1. Data'!$F$1603-'1. Data'!$F$1604)</f>
        <v>0.12166666666666666</v>
      </c>
      <c r="G494" s="62">
        <f>('1. Data'!G491-'1. Data'!$G$1604)/('1. Data'!$G$1603-'1. Data'!$G$1604)</f>
        <v>0.12676056338028169</v>
      </c>
      <c r="H494" s="62">
        <f>('1. Data'!H491-'1. Data'!$H$1604)/('1. Data'!$H$1603-'1. Data'!$H$1604)</f>
        <v>7.0671378091872794E-2</v>
      </c>
      <c r="I494" s="62">
        <v>1</v>
      </c>
      <c r="J494" s="62">
        <f>('1. Data'!J491-'1. Data'!$J$1604)/('1. Data'!$J$1603-'1. Data'!$J$1604)</f>
        <v>0.49230769230769211</v>
      </c>
      <c r="K494" s="62">
        <f>('1. Data'!K491-'1. Data'!$K$1604)/('1. Data'!$K$1603-'1. Data'!$K$1604)</f>
        <v>0.26470588235294118</v>
      </c>
      <c r="L494" s="62">
        <f>('1. Data'!L491-'1. Data'!$L$1604)/('1. Data'!$L$1603-'1. Data'!$L$1604)</f>
        <v>0.27692307692307677</v>
      </c>
      <c r="M494" s="62">
        <f>('1. Data'!M491-'1. Data'!$M$1604)/('1. Data'!$M$1603-'1. Data'!$M$1604)</f>
        <v>0.6</v>
      </c>
    </row>
    <row r="495" spans="1:13" ht="13.2" x14ac:dyDescent="0.25">
      <c r="A495" s="60">
        <v>491</v>
      </c>
      <c r="B495" s="62">
        <f>('1. Data'!B492-'1. Data'!$B$1604)/('1. Data'!$B$1603-'1. Data'!$B$1604)</f>
        <v>0.4159292035398231</v>
      </c>
      <c r="C495" s="62">
        <f>('1. Data'!C492-'1. Data'!$C$1604)/('1. Data'!$C$1603-'1. Data'!$C$1604)</f>
        <v>0.45</v>
      </c>
      <c r="D495" s="62">
        <f>('1. Data'!D492-'1. Data'!$D$1604)/('1. Data'!$D$1603-'1. Data'!$D$1604)</f>
        <v>0.27</v>
      </c>
      <c r="E495" s="62">
        <f>('1. Data'!E492-'1. Data'!$E$1604)/('1. Data'!$E$1603-'1. Data'!$E$1604)</f>
        <v>0.13013698630136986</v>
      </c>
      <c r="F495" s="62">
        <f>('1. Data'!F492-'1. Data'!$F$1604)/('1. Data'!$F$1603-'1. Data'!$F$1604)</f>
        <v>0.13</v>
      </c>
      <c r="G495" s="62">
        <f>('1. Data'!G492-'1. Data'!$G$1604)/('1. Data'!$G$1603-'1. Data'!$G$1604)</f>
        <v>0.323943661971831</v>
      </c>
      <c r="H495" s="62">
        <f>('1. Data'!H492-'1. Data'!$H$1604)/('1. Data'!$H$1603-'1. Data'!$H$1604)</f>
        <v>0.17667844522968199</v>
      </c>
      <c r="I495" s="62">
        <v>1</v>
      </c>
      <c r="J495" s="62">
        <f>('1. Data'!J492-'1. Data'!$J$1604)/('1. Data'!$J$1603-'1. Data'!$J$1604)</f>
        <v>0.46923076923076917</v>
      </c>
      <c r="K495" s="62">
        <f>('1. Data'!K492-'1. Data'!$K$1604)/('1. Data'!$K$1603-'1. Data'!$K$1604)</f>
        <v>0.21764705882352944</v>
      </c>
      <c r="L495" s="62">
        <f>('1. Data'!L492-'1. Data'!$L$1604)/('1. Data'!$L$1603-'1. Data'!$L$1604)</f>
        <v>0.33846153846153837</v>
      </c>
      <c r="M495" s="62">
        <f>('1. Data'!M492-'1. Data'!$M$1604)/('1. Data'!$M$1603-'1. Data'!$M$1604)</f>
        <v>0.6</v>
      </c>
    </row>
    <row r="496" spans="1:13" ht="13.2" x14ac:dyDescent="0.25">
      <c r="A496" s="60">
        <v>492</v>
      </c>
      <c r="B496" s="62">
        <f>('1. Data'!B493-'1. Data'!$B$1604)/('1. Data'!$B$1603-'1. Data'!$B$1604)</f>
        <v>0.40707964601769908</v>
      </c>
      <c r="C496" s="62">
        <f>('1. Data'!C493-'1. Data'!$C$1604)/('1. Data'!$C$1603-'1. Data'!$C$1604)</f>
        <v>0.20666666666666664</v>
      </c>
      <c r="D496" s="62">
        <f>('1. Data'!D493-'1. Data'!$D$1604)/('1. Data'!$D$1603-'1. Data'!$D$1604)</f>
        <v>0.5</v>
      </c>
      <c r="E496" s="62">
        <f>('1. Data'!E493-'1. Data'!$E$1604)/('1. Data'!$E$1603-'1. Data'!$E$1604)</f>
        <v>0.10958904109589042</v>
      </c>
      <c r="F496" s="62">
        <f>('1. Data'!F493-'1. Data'!$F$1604)/('1. Data'!$F$1603-'1. Data'!$F$1604)</f>
        <v>9.1666666666666674E-2</v>
      </c>
      <c r="G496" s="62">
        <f>('1. Data'!G493-'1. Data'!$G$1604)/('1. Data'!$G$1603-'1. Data'!$G$1604)</f>
        <v>0.15492957746478872</v>
      </c>
      <c r="H496" s="62">
        <f>('1. Data'!H493-'1. Data'!$H$1604)/('1. Data'!$H$1603-'1. Data'!$H$1604)</f>
        <v>6.7137809187279157E-2</v>
      </c>
      <c r="I496" s="62">
        <v>1</v>
      </c>
      <c r="J496" s="62">
        <f>('1. Data'!J493-'1. Data'!$J$1604)/('1. Data'!$J$1603-'1. Data'!$J$1604)</f>
        <v>0.49230769230769211</v>
      </c>
      <c r="K496" s="62">
        <f>('1. Data'!K493-'1. Data'!$K$1604)/('1. Data'!$K$1603-'1. Data'!$K$1604)</f>
        <v>0.28823529411764709</v>
      </c>
      <c r="L496" s="62">
        <f>('1. Data'!L493-'1. Data'!$L$1604)/('1. Data'!$L$1603-'1. Data'!$L$1604)</f>
        <v>0.75384615384615394</v>
      </c>
      <c r="M496" s="62">
        <f>('1. Data'!M493-'1. Data'!$M$1604)/('1. Data'!$M$1603-'1. Data'!$M$1604)</f>
        <v>0.8</v>
      </c>
    </row>
    <row r="497" spans="1:13" ht="13.2" x14ac:dyDescent="0.25">
      <c r="A497" s="60">
        <v>493</v>
      </c>
      <c r="B497" s="62">
        <f>('1. Data'!B494-'1. Data'!$B$1604)/('1. Data'!$B$1603-'1. Data'!$B$1604)</f>
        <v>0.38053097345132747</v>
      </c>
      <c r="C497" s="62">
        <f>('1. Data'!C494-'1. Data'!$C$1604)/('1. Data'!$C$1603-'1. Data'!$C$1604)</f>
        <v>0.20000000000000004</v>
      </c>
      <c r="D497" s="62">
        <f>('1. Data'!D494-'1. Data'!$D$1604)/('1. Data'!$D$1603-'1. Data'!$D$1604)</f>
        <v>0.51</v>
      </c>
      <c r="E497" s="62">
        <f>('1. Data'!E494-'1. Data'!$E$1604)/('1. Data'!$E$1603-'1. Data'!$E$1604)</f>
        <v>0.11643835616438358</v>
      </c>
      <c r="F497" s="62">
        <f>('1. Data'!F494-'1. Data'!$F$1604)/('1. Data'!$F$1603-'1. Data'!$F$1604)</f>
        <v>8.666666666666667E-2</v>
      </c>
      <c r="G497" s="62">
        <f>('1. Data'!G494-'1. Data'!$G$1604)/('1. Data'!$G$1603-'1. Data'!$G$1604)</f>
        <v>0.16901408450704225</v>
      </c>
      <c r="H497" s="62">
        <f>('1. Data'!H494-'1. Data'!$H$1604)/('1. Data'!$H$1603-'1. Data'!$H$1604)</f>
        <v>7.4204946996466431E-2</v>
      </c>
      <c r="I497" s="62">
        <v>1</v>
      </c>
      <c r="J497" s="62">
        <f>('1. Data'!J494-'1. Data'!$J$1604)/('1. Data'!$J$1603-'1. Data'!$J$1604)</f>
        <v>0.47692307692307673</v>
      </c>
      <c r="K497" s="62">
        <f>('1. Data'!K494-'1. Data'!$K$1604)/('1. Data'!$K$1603-'1. Data'!$K$1604)</f>
        <v>0.35294117647058831</v>
      </c>
      <c r="L497" s="62">
        <f>('1. Data'!L494-'1. Data'!$L$1604)/('1. Data'!$L$1603-'1. Data'!$L$1604)</f>
        <v>0.76923076923076927</v>
      </c>
      <c r="M497" s="62">
        <f>('1. Data'!M494-'1. Data'!$M$1604)/('1. Data'!$M$1603-'1. Data'!$M$1604)</f>
        <v>0.8</v>
      </c>
    </row>
    <row r="498" spans="1:13" ht="13.2" x14ac:dyDescent="0.25">
      <c r="A498" s="60">
        <v>494</v>
      </c>
      <c r="B498" s="62">
        <f>('1. Data'!B495-'1. Data'!$B$1604)/('1. Data'!$B$1603-'1. Data'!$B$1604)</f>
        <v>0.3628318584070796</v>
      </c>
      <c r="C498" s="62">
        <f>('1. Data'!C495-'1. Data'!$C$1604)/('1. Data'!$C$1603-'1. Data'!$C$1604)</f>
        <v>0.39333333333333331</v>
      </c>
      <c r="D498" s="62">
        <f>('1. Data'!D495-'1. Data'!$D$1604)/('1. Data'!$D$1603-'1. Data'!$D$1604)</f>
        <v>0.31</v>
      </c>
      <c r="E498" s="62">
        <f>('1. Data'!E495-'1. Data'!$E$1604)/('1. Data'!$E$1603-'1. Data'!$E$1604)</f>
        <v>0.14383561643835618</v>
      </c>
      <c r="F498" s="62">
        <f>('1. Data'!F495-'1. Data'!$F$1604)/('1. Data'!$F$1603-'1. Data'!$F$1604)</f>
        <v>0.14333333333333334</v>
      </c>
      <c r="G498" s="62">
        <f>('1. Data'!G495-'1. Data'!$G$1604)/('1. Data'!$G$1603-'1. Data'!$G$1604)</f>
        <v>0.30985915492957744</v>
      </c>
      <c r="H498" s="62">
        <f>('1. Data'!H495-'1. Data'!$H$1604)/('1. Data'!$H$1603-'1. Data'!$H$1604)</f>
        <v>0.26501766784452296</v>
      </c>
      <c r="I498" s="62">
        <v>1</v>
      </c>
      <c r="J498" s="62">
        <f>('1. Data'!J495-'1. Data'!$J$1604)/('1. Data'!$J$1603-'1. Data'!$J$1604)</f>
        <v>0.6</v>
      </c>
      <c r="K498" s="62">
        <f>('1. Data'!K495-'1. Data'!$K$1604)/('1. Data'!$K$1603-'1. Data'!$K$1604)</f>
        <v>0.25882352941176473</v>
      </c>
      <c r="L498" s="62">
        <f>('1. Data'!L495-'1. Data'!$L$1604)/('1. Data'!$L$1603-'1. Data'!$L$1604)</f>
        <v>0.49230769230769222</v>
      </c>
      <c r="M498" s="62">
        <f>('1. Data'!M495-'1. Data'!$M$1604)/('1. Data'!$M$1603-'1. Data'!$M$1604)</f>
        <v>0.6</v>
      </c>
    </row>
    <row r="499" spans="1:13" ht="13.2" x14ac:dyDescent="0.25">
      <c r="A499" s="60">
        <v>495</v>
      </c>
      <c r="B499" s="62">
        <f>('1. Data'!B496-'1. Data'!$B$1604)/('1. Data'!$B$1603-'1. Data'!$B$1604)</f>
        <v>0.16814159292035399</v>
      </c>
      <c r="C499" s="62">
        <f>('1. Data'!C496-'1. Data'!$C$1604)/('1. Data'!$C$1603-'1. Data'!$C$1604)</f>
        <v>0.19333333333333336</v>
      </c>
      <c r="D499" s="62">
        <f>('1. Data'!D496-'1. Data'!$D$1604)/('1. Data'!$D$1603-'1. Data'!$D$1604)</f>
        <v>0.23</v>
      </c>
      <c r="E499" s="62">
        <f>('1. Data'!E496-'1. Data'!$E$1604)/('1. Data'!$E$1603-'1. Data'!$E$1604)</f>
        <v>0.50684931506849318</v>
      </c>
      <c r="F499" s="62">
        <f>('1. Data'!F496-'1. Data'!$F$1604)/('1. Data'!$F$1603-'1. Data'!$F$1604)</f>
        <v>8.4999999999999992E-2</v>
      </c>
      <c r="G499" s="62">
        <f>('1. Data'!G496-'1. Data'!$G$1604)/('1. Data'!$G$1603-'1. Data'!$G$1604)</f>
        <v>0.38028169014084506</v>
      </c>
      <c r="H499" s="62">
        <f>('1. Data'!H496-'1. Data'!$H$1604)/('1. Data'!$H$1603-'1. Data'!$H$1604)</f>
        <v>0.30035335689045939</v>
      </c>
      <c r="I499" s="62">
        <v>1</v>
      </c>
      <c r="J499" s="62">
        <f>('1. Data'!J496-'1. Data'!$J$1604)/('1. Data'!$J$1603-'1. Data'!$J$1604)</f>
        <v>0.5692307692307691</v>
      </c>
      <c r="K499" s="62">
        <f>('1. Data'!K496-'1. Data'!$K$1604)/('1. Data'!$K$1603-'1. Data'!$K$1604)</f>
        <v>0.1470588235294118</v>
      </c>
      <c r="L499" s="62">
        <f>('1. Data'!L496-'1. Data'!$L$1604)/('1. Data'!$L$1603-'1. Data'!$L$1604)</f>
        <v>0.5692307692307691</v>
      </c>
      <c r="M499" s="62">
        <f>('1. Data'!M496-'1. Data'!$M$1604)/('1. Data'!$M$1603-'1. Data'!$M$1604)</f>
        <v>0.6</v>
      </c>
    </row>
    <row r="500" spans="1:13" ht="13.2" x14ac:dyDescent="0.25">
      <c r="A500" s="60">
        <v>496</v>
      </c>
      <c r="B500" s="62">
        <f>('1. Data'!B497-'1. Data'!$B$1604)/('1. Data'!$B$1603-'1. Data'!$B$1604)</f>
        <v>0.53982300884955747</v>
      </c>
      <c r="C500" s="62">
        <f>('1. Data'!C497-'1. Data'!$C$1604)/('1. Data'!$C$1603-'1. Data'!$C$1604)</f>
        <v>0.16666666666666666</v>
      </c>
      <c r="D500" s="62">
        <f>('1. Data'!D497-'1. Data'!$D$1604)/('1. Data'!$D$1603-'1. Data'!$D$1604)</f>
        <v>0.53</v>
      </c>
      <c r="E500" s="62">
        <f>('1. Data'!E497-'1. Data'!$E$1604)/('1. Data'!$E$1603-'1. Data'!$E$1604)</f>
        <v>0.11643835616438358</v>
      </c>
      <c r="F500" s="62">
        <f>('1. Data'!F497-'1. Data'!$F$1604)/('1. Data'!$F$1603-'1. Data'!$F$1604)</f>
        <v>0.11666666666666668</v>
      </c>
      <c r="G500" s="62">
        <f>('1. Data'!G497-'1. Data'!$G$1604)/('1. Data'!$G$1603-'1. Data'!$G$1604)</f>
        <v>5.6338028169014086E-2</v>
      </c>
      <c r="H500" s="62">
        <f>('1. Data'!H497-'1. Data'!$H$1604)/('1. Data'!$H$1603-'1. Data'!$H$1604)</f>
        <v>3.5335689045936397E-2</v>
      </c>
      <c r="I500" s="62">
        <v>1</v>
      </c>
      <c r="J500" s="62">
        <f>('1. Data'!J497-'1. Data'!$J$1604)/('1. Data'!$J$1603-'1. Data'!$J$1604)</f>
        <v>0.34615384615384598</v>
      </c>
      <c r="K500" s="62">
        <f>('1. Data'!K497-'1. Data'!$K$1604)/('1. Data'!$K$1603-'1. Data'!$K$1604)</f>
        <v>0.20588235294117649</v>
      </c>
      <c r="L500" s="62">
        <f>('1. Data'!L497-'1. Data'!$L$1604)/('1. Data'!$L$1603-'1. Data'!$L$1604)</f>
        <v>0.39999999999999997</v>
      </c>
      <c r="M500" s="62">
        <f>('1. Data'!M497-'1. Data'!$M$1604)/('1. Data'!$M$1603-'1. Data'!$M$1604)</f>
        <v>1</v>
      </c>
    </row>
    <row r="501" spans="1:13" ht="13.2" x14ac:dyDescent="0.25">
      <c r="A501" s="60">
        <v>497</v>
      </c>
      <c r="B501" s="62">
        <f>('1. Data'!B498-'1. Data'!$B$1604)/('1. Data'!$B$1603-'1. Data'!$B$1604)</f>
        <v>0.2831858407079646</v>
      </c>
      <c r="C501" s="62">
        <f>('1. Data'!C498-'1. Data'!$C$1604)/('1. Data'!$C$1603-'1. Data'!$C$1604)</f>
        <v>0.28000000000000003</v>
      </c>
      <c r="D501" s="62">
        <f>('1. Data'!D498-'1. Data'!$D$1604)/('1. Data'!$D$1603-'1. Data'!$D$1604)</f>
        <v>0.25</v>
      </c>
      <c r="E501" s="62">
        <f>('1. Data'!E498-'1. Data'!$E$1604)/('1. Data'!$E$1603-'1. Data'!$E$1604)</f>
        <v>6.8493150684931503E-2</v>
      </c>
      <c r="F501" s="62">
        <f>('1. Data'!F498-'1. Data'!$F$1604)/('1. Data'!$F$1603-'1. Data'!$F$1604)</f>
        <v>0.13500000000000001</v>
      </c>
      <c r="G501" s="62">
        <f>('1. Data'!G498-'1. Data'!$G$1604)/('1. Data'!$G$1603-'1. Data'!$G$1604)</f>
        <v>0.18309859154929578</v>
      </c>
      <c r="H501" s="62">
        <f>('1. Data'!H498-'1. Data'!$H$1604)/('1. Data'!$H$1603-'1. Data'!$H$1604)</f>
        <v>0.11307420494699646</v>
      </c>
      <c r="I501" s="62">
        <v>1</v>
      </c>
      <c r="J501" s="62">
        <f>('1. Data'!J498-'1. Data'!$J$1604)/('1. Data'!$J$1603-'1. Data'!$J$1604)</f>
        <v>0.56153846153846165</v>
      </c>
      <c r="K501" s="62">
        <f>('1. Data'!K498-'1. Data'!$K$1604)/('1. Data'!$K$1603-'1. Data'!$K$1604)</f>
        <v>0.20588235294117649</v>
      </c>
      <c r="L501" s="62">
        <f>('1. Data'!L498-'1. Data'!$L$1604)/('1. Data'!$L$1603-'1. Data'!$L$1604)</f>
        <v>9.2307692307692257E-2</v>
      </c>
      <c r="M501" s="62">
        <f>('1. Data'!M498-'1. Data'!$M$1604)/('1. Data'!$M$1603-'1. Data'!$M$1604)</f>
        <v>0.6</v>
      </c>
    </row>
    <row r="502" spans="1:13" ht="13.2" x14ac:dyDescent="0.25">
      <c r="A502" s="60">
        <v>498</v>
      </c>
      <c r="B502" s="62">
        <f>('1. Data'!B499-'1. Data'!$B$1604)/('1. Data'!$B$1603-'1. Data'!$B$1604)</f>
        <v>0.23008849557522126</v>
      </c>
      <c r="C502" s="62">
        <f>('1. Data'!C499-'1. Data'!$C$1604)/('1. Data'!$C$1603-'1. Data'!$C$1604)</f>
        <v>0.16</v>
      </c>
      <c r="D502" s="62">
        <f>('1. Data'!D499-'1. Data'!$D$1604)/('1. Data'!$D$1603-'1. Data'!$D$1604)</f>
        <v>0.32</v>
      </c>
      <c r="E502" s="62">
        <f>('1. Data'!E499-'1. Data'!$E$1604)/('1. Data'!$E$1603-'1. Data'!$E$1604)</f>
        <v>0.10958904109589042</v>
      </c>
      <c r="F502" s="62">
        <f>('1. Data'!F499-'1. Data'!$F$1604)/('1. Data'!$F$1603-'1. Data'!$F$1604)</f>
        <v>0.15</v>
      </c>
      <c r="G502" s="62">
        <f>('1. Data'!G499-'1. Data'!$G$1604)/('1. Data'!$G$1603-'1. Data'!$G$1604)</f>
        <v>0.59154929577464788</v>
      </c>
      <c r="H502" s="62">
        <f>('1. Data'!H499-'1. Data'!$H$1604)/('1. Data'!$H$1603-'1. Data'!$H$1604)</f>
        <v>0.37809187279151946</v>
      </c>
      <c r="I502" s="62">
        <v>1</v>
      </c>
      <c r="J502" s="62">
        <f>('1. Data'!J499-'1. Data'!$J$1604)/('1. Data'!$J$1603-'1. Data'!$J$1604)</f>
        <v>0.47692307692307673</v>
      </c>
      <c r="K502" s="62">
        <f>('1. Data'!K499-'1. Data'!$K$1604)/('1. Data'!$K$1603-'1. Data'!$K$1604)</f>
        <v>0.28823529411764709</v>
      </c>
      <c r="L502" s="62">
        <f>('1. Data'!L499-'1. Data'!$L$1604)/('1. Data'!$L$1603-'1. Data'!$L$1604)</f>
        <v>0.4153846153846153</v>
      </c>
      <c r="M502" s="62">
        <f>('1. Data'!M499-'1. Data'!$M$1604)/('1. Data'!$M$1603-'1. Data'!$M$1604)</f>
        <v>0.4</v>
      </c>
    </row>
    <row r="503" spans="1:13" ht="13.2" x14ac:dyDescent="0.25">
      <c r="A503" s="60">
        <v>499</v>
      </c>
      <c r="B503" s="62">
        <f>('1. Data'!B500-'1. Data'!$B$1604)/('1. Data'!$B$1603-'1. Data'!$B$1604)</f>
        <v>0.53982300884955747</v>
      </c>
      <c r="C503" s="62">
        <f>('1. Data'!C500-'1. Data'!$C$1604)/('1. Data'!$C$1603-'1. Data'!$C$1604)</f>
        <v>0.16666666666666666</v>
      </c>
      <c r="D503" s="62">
        <f>('1. Data'!D500-'1. Data'!$D$1604)/('1. Data'!$D$1603-'1. Data'!$D$1604)</f>
        <v>0.53</v>
      </c>
      <c r="E503" s="62">
        <f>('1. Data'!E500-'1. Data'!$E$1604)/('1. Data'!$E$1603-'1. Data'!$E$1604)</f>
        <v>0.11643835616438358</v>
      </c>
      <c r="F503" s="62">
        <f>('1. Data'!F500-'1. Data'!$F$1604)/('1. Data'!$F$1603-'1. Data'!$F$1604)</f>
        <v>0.11666666666666668</v>
      </c>
      <c r="G503" s="62">
        <f>('1. Data'!G500-'1. Data'!$G$1604)/('1. Data'!$G$1603-'1. Data'!$G$1604)</f>
        <v>5.6338028169014086E-2</v>
      </c>
      <c r="H503" s="62">
        <f>('1. Data'!H500-'1. Data'!$H$1604)/('1. Data'!$H$1603-'1. Data'!$H$1604)</f>
        <v>3.5335689045936397E-2</v>
      </c>
      <c r="I503" s="62">
        <v>1</v>
      </c>
      <c r="J503" s="62">
        <f>('1. Data'!J500-'1. Data'!$J$1604)/('1. Data'!$J$1603-'1. Data'!$J$1604)</f>
        <v>0.34615384615384598</v>
      </c>
      <c r="K503" s="62">
        <f>('1. Data'!K500-'1. Data'!$K$1604)/('1. Data'!$K$1603-'1. Data'!$K$1604)</f>
        <v>0.20588235294117649</v>
      </c>
      <c r="L503" s="62">
        <f>('1. Data'!L500-'1. Data'!$L$1604)/('1. Data'!$L$1603-'1. Data'!$L$1604)</f>
        <v>0.39999999999999997</v>
      </c>
      <c r="M503" s="62">
        <f>('1. Data'!M500-'1. Data'!$M$1604)/('1. Data'!$M$1603-'1. Data'!$M$1604)</f>
        <v>1</v>
      </c>
    </row>
    <row r="504" spans="1:13" ht="13.2" x14ac:dyDescent="0.25">
      <c r="A504" s="60">
        <v>500</v>
      </c>
      <c r="B504" s="62">
        <f>('1. Data'!B501-'1. Data'!$B$1604)/('1. Data'!$B$1603-'1. Data'!$B$1604)</f>
        <v>0.3628318584070796</v>
      </c>
      <c r="C504" s="62">
        <f>('1. Data'!C501-'1. Data'!$C$1604)/('1. Data'!$C$1603-'1. Data'!$C$1604)</f>
        <v>0.39333333333333331</v>
      </c>
      <c r="D504" s="62">
        <f>('1. Data'!D501-'1. Data'!$D$1604)/('1. Data'!$D$1603-'1. Data'!$D$1604)</f>
        <v>0.31</v>
      </c>
      <c r="E504" s="62">
        <f>('1. Data'!E501-'1. Data'!$E$1604)/('1. Data'!$E$1603-'1. Data'!$E$1604)</f>
        <v>0.14383561643835618</v>
      </c>
      <c r="F504" s="62">
        <f>('1. Data'!F501-'1. Data'!$F$1604)/('1. Data'!$F$1603-'1. Data'!$F$1604)</f>
        <v>0.14333333333333334</v>
      </c>
      <c r="G504" s="62">
        <f>('1. Data'!G501-'1. Data'!$G$1604)/('1. Data'!$G$1603-'1. Data'!$G$1604)</f>
        <v>0.30985915492957744</v>
      </c>
      <c r="H504" s="62">
        <f>('1. Data'!H501-'1. Data'!$H$1604)/('1. Data'!$H$1603-'1. Data'!$H$1604)</f>
        <v>0.26501766784452296</v>
      </c>
      <c r="I504" s="62">
        <v>1</v>
      </c>
      <c r="J504" s="62">
        <f>('1. Data'!J501-'1. Data'!$J$1604)/('1. Data'!$J$1603-'1. Data'!$J$1604)</f>
        <v>0.6</v>
      </c>
      <c r="K504" s="62">
        <f>('1. Data'!K501-'1. Data'!$K$1604)/('1. Data'!$K$1603-'1. Data'!$K$1604)</f>
        <v>0.25882352941176473</v>
      </c>
      <c r="L504" s="62">
        <f>('1. Data'!L501-'1. Data'!$L$1604)/('1. Data'!$L$1603-'1. Data'!$L$1604)</f>
        <v>0.49230769230769222</v>
      </c>
      <c r="M504" s="62">
        <f>('1. Data'!M501-'1. Data'!$M$1604)/('1. Data'!$M$1603-'1. Data'!$M$1604)</f>
        <v>0.6</v>
      </c>
    </row>
    <row r="505" spans="1:13" ht="13.2" x14ac:dyDescent="0.25">
      <c r="A505" s="60">
        <v>501</v>
      </c>
      <c r="B505" s="62">
        <f>('1. Data'!B502-'1. Data'!$B$1604)/('1. Data'!$B$1603-'1. Data'!$B$1604)</f>
        <v>0.2831858407079646</v>
      </c>
      <c r="C505" s="62">
        <f>('1. Data'!C502-'1. Data'!$C$1604)/('1. Data'!$C$1603-'1. Data'!$C$1604)</f>
        <v>0.28000000000000003</v>
      </c>
      <c r="D505" s="62">
        <f>('1. Data'!D502-'1. Data'!$D$1604)/('1. Data'!$D$1603-'1. Data'!$D$1604)</f>
        <v>0.25</v>
      </c>
      <c r="E505" s="62">
        <f>('1. Data'!E502-'1. Data'!$E$1604)/('1. Data'!$E$1603-'1. Data'!$E$1604)</f>
        <v>6.8493150684931503E-2</v>
      </c>
      <c r="F505" s="62">
        <f>('1. Data'!F502-'1. Data'!$F$1604)/('1. Data'!$F$1603-'1. Data'!$F$1604)</f>
        <v>0.13500000000000001</v>
      </c>
      <c r="G505" s="62">
        <f>('1. Data'!G502-'1. Data'!$G$1604)/('1. Data'!$G$1603-'1. Data'!$G$1604)</f>
        <v>0.18309859154929578</v>
      </c>
      <c r="H505" s="62">
        <f>('1. Data'!H502-'1. Data'!$H$1604)/('1. Data'!$H$1603-'1. Data'!$H$1604)</f>
        <v>0.11307420494699646</v>
      </c>
      <c r="I505" s="62">
        <v>1</v>
      </c>
      <c r="J505" s="62">
        <f>('1. Data'!J502-'1. Data'!$J$1604)/('1. Data'!$J$1603-'1. Data'!$J$1604)</f>
        <v>0.56153846153846165</v>
      </c>
      <c r="K505" s="62">
        <f>('1. Data'!K502-'1. Data'!$K$1604)/('1. Data'!$K$1603-'1. Data'!$K$1604)</f>
        <v>0.20588235294117649</v>
      </c>
      <c r="L505" s="62">
        <f>('1. Data'!L502-'1. Data'!$L$1604)/('1. Data'!$L$1603-'1. Data'!$L$1604)</f>
        <v>9.2307692307692257E-2</v>
      </c>
      <c r="M505" s="62">
        <f>('1. Data'!M502-'1. Data'!$M$1604)/('1. Data'!$M$1603-'1. Data'!$M$1604)</f>
        <v>0.6</v>
      </c>
    </row>
    <row r="506" spans="1:13" ht="13.2" x14ac:dyDescent="0.25">
      <c r="A506" s="60">
        <v>502</v>
      </c>
      <c r="B506" s="62">
        <f>('1. Data'!B503-'1. Data'!$B$1604)/('1. Data'!$B$1603-'1. Data'!$B$1604)</f>
        <v>0.51327433628318586</v>
      </c>
      <c r="C506" s="62">
        <f>('1. Data'!C503-'1. Data'!$C$1604)/('1. Data'!$C$1603-'1. Data'!$C$1604)</f>
        <v>0.22666666666666666</v>
      </c>
      <c r="D506" s="62">
        <f>('1. Data'!D503-'1. Data'!$D$1604)/('1. Data'!$D$1603-'1. Data'!$D$1604)</f>
        <v>0.73</v>
      </c>
      <c r="E506" s="62">
        <f>('1. Data'!E503-'1. Data'!$E$1604)/('1. Data'!$E$1603-'1. Data'!$E$1604)</f>
        <v>0.38698630136986301</v>
      </c>
      <c r="F506" s="62">
        <f>('1. Data'!F503-'1. Data'!$F$1604)/('1. Data'!$F$1603-'1. Data'!$F$1604)</f>
        <v>0.12333333333333334</v>
      </c>
      <c r="G506" s="62">
        <f>('1. Data'!G503-'1. Data'!$G$1604)/('1. Data'!$G$1603-'1. Data'!$G$1604)</f>
        <v>0.52112676056338025</v>
      </c>
      <c r="H506" s="62">
        <f>('1. Data'!H503-'1. Data'!$H$1604)/('1. Data'!$H$1603-'1. Data'!$H$1604)</f>
        <v>0.24734982332155478</v>
      </c>
      <c r="I506" s="62">
        <v>1</v>
      </c>
      <c r="J506" s="62">
        <f>('1. Data'!J503-'1. Data'!$J$1604)/('1. Data'!$J$1603-'1. Data'!$J$1604)</f>
        <v>0.36153846153846142</v>
      </c>
      <c r="K506" s="62">
        <f>('1. Data'!K503-'1. Data'!$K$1604)/('1. Data'!$K$1603-'1. Data'!$K$1604)</f>
        <v>0.3235294117647059</v>
      </c>
      <c r="L506" s="62">
        <f>('1. Data'!L503-'1. Data'!$L$1604)/('1. Data'!$L$1603-'1. Data'!$L$1604)</f>
        <v>0.55384615384615377</v>
      </c>
      <c r="M506" s="62">
        <f>('1. Data'!M503-'1. Data'!$M$1604)/('1. Data'!$M$1603-'1. Data'!$M$1604)</f>
        <v>0.8</v>
      </c>
    </row>
    <row r="507" spans="1:13" ht="13.2" x14ac:dyDescent="0.25">
      <c r="A507" s="60">
        <v>503</v>
      </c>
      <c r="B507" s="62">
        <f>('1. Data'!B504-'1. Data'!$B$1604)/('1. Data'!$B$1603-'1. Data'!$B$1604)</f>
        <v>0.51327433628318586</v>
      </c>
      <c r="C507" s="62">
        <f>('1. Data'!C504-'1. Data'!$C$1604)/('1. Data'!$C$1603-'1. Data'!$C$1604)</f>
        <v>0.22666666666666666</v>
      </c>
      <c r="D507" s="62">
        <f>('1. Data'!D504-'1. Data'!$D$1604)/('1. Data'!$D$1603-'1. Data'!$D$1604)</f>
        <v>0.73</v>
      </c>
      <c r="E507" s="62">
        <f>('1. Data'!E504-'1. Data'!$E$1604)/('1. Data'!$E$1603-'1. Data'!$E$1604)</f>
        <v>0.38698630136986301</v>
      </c>
      <c r="F507" s="62">
        <f>('1. Data'!F504-'1. Data'!$F$1604)/('1. Data'!$F$1603-'1. Data'!$F$1604)</f>
        <v>0.12333333333333334</v>
      </c>
      <c r="G507" s="62">
        <f>('1. Data'!G504-'1. Data'!$G$1604)/('1. Data'!$G$1603-'1. Data'!$G$1604)</f>
        <v>0.52112676056338025</v>
      </c>
      <c r="H507" s="62">
        <f>('1. Data'!H504-'1. Data'!$H$1604)/('1. Data'!$H$1603-'1. Data'!$H$1604)</f>
        <v>0.24734982332155478</v>
      </c>
      <c r="I507" s="62">
        <v>1</v>
      </c>
      <c r="J507" s="62">
        <f>('1. Data'!J504-'1. Data'!$J$1604)/('1. Data'!$J$1603-'1. Data'!$J$1604)</f>
        <v>0.36153846153846142</v>
      </c>
      <c r="K507" s="62">
        <f>('1. Data'!K504-'1. Data'!$K$1604)/('1. Data'!$K$1603-'1. Data'!$K$1604)</f>
        <v>0.3235294117647059</v>
      </c>
      <c r="L507" s="62">
        <f>('1. Data'!L504-'1. Data'!$L$1604)/('1. Data'!$L$1603-'1. Data'!$L$1604)</f>
        <v>0.55384615384615377</v>
      </c>
      <c r="M507" s="62">
        <f>('1. Data'!M504-'1. Data'!$M$1604)/('1. Data'!$M$1603-'1. Data'!$M$1604)</f>
        <v>0.8</v>
      </c>
    </row>
    <row r="508" spans="1:13" ht="13.2" x14ac:dyDescent="0.25">
      <c r="A508" s="60">
        <v>504</v>
      </c>
      <c r="B508" s="62">
        <f>('1. Data'!B505-'1. Data'!$B$1604)/('1. Data'!$B$1603-'1. Data'!$B$1604)</f>
        <v>0.52212389380530977</v>
      </c>
      <c r="C508" s="62">
        <f>('1. Data'!C505-'1. Data'!$C$1604)/('1. Data'!$C$1603-'1. Data'!$C$1604)</f>
        <v>0.10666666666666667</v>
      </c>
      <c r="D508" s="62">
        <f>('1. Data'!D505-'1. Data'!$D$1604)/('1. Data'!$D$1603-'1. Data'!$D$1604)</f>
        <v>0.47</v>
      </c>
      <c r="E508" s="62">
        <f>('1. Data'!E505-'1. Data'!$E$1604)/('1. Data'!$E$1603-'1. Data'!$E$1604)</f>
        <v>6.8493150684931503E-2</v>
      </c>
      <c r="F508" s="62">
        <f>('1. Data'!F505-'1. Data'!$F$1604)/('1. Data'!$F$1603-'1. Data'!$F$1604)</f>
        <v>0.13</v>
      </c>
      <c r="G508" s="62">
        <f>('1. Data'!G505-'1. Data'!$G$1604)/('1. Data'!$G$1603-'1. Data'!$G$1604)</f>
        <v>7.0422535211267609E-2</v>
      </c>
      <c r="H508" s="62">
        <f>('1. Data'!H505-'1. Data'!$H$1604)/('1. Data'!$H$1603-'1. Data'!$H$1604)</f>
        <v>6.3604240282685506E-2</v>
      </c>
      <c r="I508" s="62">
        <v>1</v>
      </c>
      <c r="J508" s="62">
        <f>('1. Data'!J505-'1. Data'!$J$1604)/('1. Data'!$J$1603-'1. Data'!$J$1604)</f>
        <v>0.36923076923076925</v>
      </c>
      <c r="K508" s="62">
        <f>('1. Data'!K505-'1. Data'!$K$1604)/('1. Data'!$K$1603-'1. Data'!$K$1604)</f>
        <v>0.43529411764705883</v>
      </c>
      <c r="L508" s="62">
        <f>('1. Data'!L505-'1. Data'!$L$1604)/('1. Data'!$L$1603-'1. Data'!$L$1604)</f>
        <v>0.38461538461538464</v>
      </c>
      <c r="M508" s="62">
        <f>('1. Data'!M505-'1. Data'!$M$1604)/('1. Data'!$M$1603-'1. Data'!$M$1604)</f>
        <v>0.8</v>
      </c>
    </row>
    <row r="509" spans="1:13" ht="13.2" x14ac:dyDescent="0.25">
      <c r="A509" s="60">
        <v>505</v>
      </c>
      <c r="B509" s="62">
        <f>('1. Data'!B506-'1. Data'!$B$1604)/('1. Data'!$B$1603-'1. Data'!$B$1604)</f>
        <v>0.52212389380530977</v>
      </c>
      <c r="C509" s="62">
        <f>('1. Data'!C506-'1. Data'!$C$1604)/('1. Data'!$C$1603-'1. Data'!$C$1604)</f>
        <v>9.3333333333333324E-2</v>
      </c>
      <c r="D509" s="62">
        <f>('1. Data'!D506-'1. Data'!$D$1604)/('1. Data'!$D$1603-'1. Data'!$D$1604)</f>
        <v>0.42</v>
      </c>
      <c r="E509" s="62">
        <f>('1. Data'!E506-'1. Data'!$E$1604)/('1. Data'!$E$1603-'1. Data'!$E$1604)</f>
        <v>6.164383561643836E-2</v>
      </c>
      <c r="F509" s="62">
        <f>('1. Data'!F506-'1. Data'!$F$1604)/('1. Data'!$F$1603-'1. Data'!$F$1604)</f>
        <v>0.12833333333333333</v>
      </c>
      <c r="G509" s="62">
        <f>('1. Data'!G506-'1. Data'!$G$1604)/('1. Data'!$G$1603-'1. Data'!$G$1604)</f>
        <v>7.0422535211267609E-2</v>
      </c>
      <c r="H509" s="62">
        <f>('1. Data'!H506-'1. Data'!$H$1604)/('1. Data'!$H$1603-'1. Data'!$H$1604)</f>
        <v>5.6537102473498232E-2</v>
      </c>
      <c r="I509" s="62">
        <v>1</v>
      </c>
      <c r="J509" s="62">
        <f>('1. Data'!J506-'1. Data'!$J$1604)/('1. Data'!$J$1603-'1. Data'!$J$1604)</f>
        <v>0.39230769230769219</v>
      </c>
      <c r="K509" s="62">
        <f>('1. Data'!K506-'1. Data'!$K$1604)/('1. Data'!$K$1603-'1. Data'!$K$1604)</f>
        <v>0.44117647058823528</v>
      </c>
      <c r="L509" s="62">
        <f>('1. Data'!L506-'1. Data'!$L$1604)/('1. Data'!$L$1603-'1. Data'!$L$1604)</f>
        <v>0.36923076923076931</v>
      </c>
      <c r="M509" s="62">
        <f>('1. Data'!M506-'1. Data'!$M$1604)/('1. Data'!$M$1603-'1. Data'!$M$1604)</f>
        <v>0.8</v>
      </c>
    </row>
    <row r="510" spans="1:13" ht="13.2" x14ac:dyDescent="0.25">
      <c r="A510" s="60">
        <v>506</v>
      </c>
      <c r="B510" s="62">
        <f>('1. Data'!B507-'1. Data'!$B$1604)/('1. Data'!$B$1603-'1. Data'!$B$1604)</f>
        <v>0.49557522123893799</v>
      </c>
      <c r="C510" s="62">
        <f>('1. Data'!C507-'1. Data'!$C$1604)/('1. Data'!$C$1603-'1. Data'!$C$1604)</f>
        <v>0.26</v>
      </c>
      <c r="D510" s="62">
        <f>('1. Data'!D507-'1. Data'!$D$1604)/('1. Data'!$D$1603-'1. Data'!$D$1604)</f>
        <v>0.63</v>
      </c>
      <c r="E510" s="62">
        <f>('1. Data'!E507-'1. Data'!$E$1604)/('1. Data'!$E$1603-'1. Data'!$E$1604)</f>
        <v>0.13698630136986301</v>
      </c>
      <c r="F510" s="62">
        <f>('1. Data'!F507-'1. Data'!$F$1604)/('1. Data'!$F$1603-'1. Data'!$F$1604)</f>
        <v>0.12</v>
      </c>
      <c r="G510" s="62">
        <f>('1. Data'!G507-'1. Data'!$G$1604)/('1. Data'!$G$1603-'1. Data'!$G$1604)</f>
        <v>0.12676056338028169</v>
      </c>
      <c r="H510" s="62">
        <f>('1. Data'!H507-'1. Data'!$H$1604)/('1. Data'!$H$1603-'1. Data'!$H$1604)</f>
        <v>7.0671378091872794E-2</v>
      </c>
      <c r="I510" s="62">
        <v>1</v>
      </c>
      <c r="J510" s="62">
        <f>('1. Data'!J507-'1. Data'!$J$1604)/('1. Data'!$J$1603-'1. Data'!$J$1604)</f>
        <v>0.35384615384615387</v>
      </c>
      <c r="K510" s="62">
        <f>('1. Data'!K507-'1. Data'!$K$1604)/('1. Data'!$K$1603-'1. Data'!$K$1604)</f>
        <v>0.28235294117647064</v>
      </c>
      <c r="L510" s="62">
        <f>('1. Data'!L507-'1. Data'!$L$1604)/('1. Data'!$L$1603-'1. Data'!$L$1604)</f>
        <v>0.63076923076923075</v>
      </c>
      <c r="M510" s="62">
        <f>('1. Data'!M507-'1. Data'!$M$1604)/('1. Data'!$M$1603-'1. Data'!$M$1604)</f>
        <v>0.8</v>
      </c>
    </row>
    <row r="511" spans="1:13" ht="13.2" x14ac:dyDescent="0.25">
      <c r="A511" s="60">
        <v>507</v>
      </c>
      <c r="B511" s="62">
        <f>('1. Data'!B508-'1. Data'!$B$1604)/('1. Data'!$B$1603-'1. Data'!$B$1604)</f>
        <v>0.51327433628318586</v>
      </c>
      <c r="C511" s="62">
        <f>('1. Data'!C508-'1. Data'!$C$1604)/('1. Data'!$C$1603-'1. Data'!$C$1604)</f>
        <v>9.3333333333333324E-2</v>
      </c>
      <c r="D511" s="62">
        <f>('1. Data'!D508-'1. Data'!$D$1604)/('1. Data'!$D$1603-'1. Data'!$D$1604)</f>
        <v>0.46</v>
      </c>
      <c r="E511" s="62">
        <f>('1. Data'!E508-'1. Data'!$E$1604)/('1. Data'!$E$1603-'1. Data'!$E$1604)</f>
        <v>6.164383561643836E-2</v>
      </c>
      <c r="F511" s="62">
        <f>('1. Data'!F508-'1. Data'!$F$1604)/('1. Data'!$F$1603-'1. Data'!$F$1604)</f>
        <v>0.125</v>
      </c>
      <c r="G511" s="62">
        <f>('1. Data'!G508-'1. Data'!$G$1604)/('1. Data'!$G$1603-'1. Data'!$G$1604)</f>
        <v>7.0422535211267609E-2</v>
      </c>
      <c r="H511" s="62">
        <f>('1. Data'!H508-'1. Data'!$H$1604)/('1. Data'!$H$1603-'1. Data'!$H$1604)</f>
        <v>5.3003533568904596E-2</v>
      </c>
      <c r="I511" s="62">
        <v>1</v>
      </c>
      <c r="J511" s="62">
        <f>('1. Data'!J508-'1. Data'!$J$1604)/('1. Data'!$J$1603-'1. Data'!$J$1604)</f>
        <v>0.42307692307692302</v>
      </c>
      <c r="K511" s="62">
        <f>('1. Data'!K508-'1. Data'!$K$1604)/('1. Data'!$K$1603-'1. Data'!$K$1604)</f>
        <v>0.42352941176470588</v>
      </c>
      <c r="L511" s="62">
        <f>('1. Data'!L508-'1. Data'!$L$1604)/('1. Data'!$L$1603-'1. Data'!$L$1604)</f>
        <v>0.36923076923076931</v>
      </c>
      <c r="M511" s="62">
        <f>('1. Data'!M508-'1. Data'!$M$1604)/('1. Data'!$M$1603-'1. Data'!$M$1604)</f>
        <v>0.8</v>
      </c>
    </row>
    <row r="512" spans="1:13" ht="13.2" x14ac:dyDescent="0.25">
      <c r="A512" s="60">
        <v>508</v>
      </c>
      <c r="B512" s="62">
        <f>('1. Data'!B509-'1. Data'!$B$1604)/('1. Data'!$B$1603-'1. Data'!$B$1604)</f>
        <v>0.5840707964601769</v>
      </c>
      <c r="C512" s="62">
        <f>('1. Data'!C509-'1. Data'!$C$1604)/('1. Data'!$C$1603-'1. Data'!$C$1604)</f>
        <v>0.38000000000000006</v>
      </c>
      <c r="D512" s="62">
        <f>('1. Data'!D509-'1. Data'!$D$1604)/('1. Data'!$D$1603-'1. Data'!$D$1604)</f>
        <v>0.55000000000000004</v>
      </c>
      <c r="E512" s="62">
        <f>('1. Data'!E509-'1. Data'!$E$1604)/('1. Data'!$E$1603-'1. Data'!$E$1604)</f>
        <v>9.5890410958904104E-2</v>
      </c>
      <c r="F512" s="62">
        <f>('1. Data'!F509-'1. Data'!$F$1604)/('1. Data'!$F$1603-'1. Data'!$F$1604)</f>
        <v>0.14000000000000001</v>
      </c>
      <c r="G512" s="62">
        <f>('1. Data'!G509-'1. Data'!$G$1604)/('1. Data'!$G$1603-'1. Data'!$G$1604)</f>
        <v>7.0422535211267609E-2</v>
      </c>
      <c r="H512" s="62">
        <f>('1. Data'!H509-'1. Data'!$H$1604)/('1. Data'!$H$1603-'1. Data'!$H$1604)</f>
        <v>2.4734982332155476E-2</v>
      </c>
      <c r="I512" s="62">
        <v>1</v>
      </c>
      <c r="J512" s="62">
        <f>('1. Data'!J509-'1. Data'!$J$1604)/('1. Data'!$J$1603-'1. Data'!$J$1604)</f>
        <v>0.36153846153846142</v>
      </c>
      <c r="K512" s="62">
        <f>('1. Data'!K509-'1. Data'!$K$1604)/('1. Data'!$K$1603-'1. Data'!$K$1604)</f>
        <v>0.2411764705882353</v>
      </c>
      <c r="L512" s="62">
        <f>('1. Data'!L509-'1. Data'!$L$1604)/('1. Data'!$L$1603-'1. Data'!$L$1604)</f>
        <v>0.16923076923076918</v>
      </c>
      <c r="M512" s="62">
        <f>('1. Data'!M509-'1. Data'!$M$1604)/('1. Data'!$M$1603-'1. Data'!$M$1604)</f>
        <v>0.6</v>
      </c>
    </row>
    <row r="513" spans="1:13" ht="13.2" x14ac:dyDescent="0.25">
      <c r="A513" s="60">
        <v>509</v>
      </c>
      <c r="B513" s="62">
        <f>('1. Data'!B510-'1. Data'!$B$1604)/('1. Data'!$B$1603-'1. Data'!$B$1604)</f>
        <v>0.47787610619469029</v>
      </c>
      <c r="C513" s="62">
        <f>('1. Data'!C510-'1. Data'!$C$1604)/('1. Data'!$C$1603-'1. Data'!$C$1604)</f>
        <v>0.32666666666666666</v>
      </c>
      <c r="D513" s="62">
        <f>('1. Data'!D510-'1. Data'!$D$1604)/('1. Data'!$D$1603-'1. Data'!$D$1604)</f>
        <v>0.31</v>
      </c>
      <c r="E513" s="62">
        <f>('1. Data'!E510-'1. Data'!$E$1604)/('1. Data'!$E$1603-'1. Data'!$E$1604)</f>
        <v>8.9041095890410982E-2</v>
      </c>
      <c r="F513" s="62">
        <f>('1. Data'!F510-'1. Data'!$F$1604)/('1. Data'!$F$1603-'1. Data'!$F$1604)</f>
        <v>0.15</v>
      </c>
      <c r="G513" s="62">
        <f>('1. Data'!G510-'1. Data'!$G$1604)/('1. Data'!$G$1603-'1. Data'!$G$1604)</f>
        <v>0.352112676056338</v>
      </c>
      <c r="H513" s="62">
        <f>('1. Data'!H510-'1. Data'!$H$1604)/('1. Data'!$H$1603-'1. Data'!$H$1604)</f>
        <v>0.19787985865724381</v>
      </c>
      <c r="I513" s="62">
        <v>1</v>
      </c>
      <c r="J513" s="62">
        <f>('1. Data'!J510-'1. Data'!$J$1604)/('1. Data'!$J$1603-'1. Data'!$J$1604)</f>
        <v>0.36923076923076925</v>
      </c>
      <c r="K513" s="62">
        <f>('1. Data'!K510-'1. Data'!$K$1604)/('1. Data'!$K$1603-'1. Data'!$K$1604)</f>
        <v>0.19411764705882353</v>
      </c>
      <c r="L513" s="62">
        <f>('1. Data'!L510-'1. Data'!$L$1604)/('1. Data'!$L$1603-'1. Data'!$L$1604)</f>
        <v>0.27692307692307677</v>
      </c>
      <c r="M513" s="62">
        <f>('1. Data'!M510-'1. Data'!$M$1604)/('1. Data'!$M$1603-'1. Data'!$M$1604)</f>
        <v>0.6</v>
      </c>
    </row>
    <row r="514" spans="1:13" ht="13.2" x14ac:dyDescent="0.25">
      <c r="A514" s="60">
        <v>510</v>
      </c>
      <c r="B514" s="62">
        <f>('1. Data'!B511-'1. Data'!$B$1604)/('1. Data'!$B$1603-'1. Data'!$B$1604)</f>
        <v>0.76991150442477885</v>
      </c>
      <c r="C514" s="62">
        <f>('1. Data'!C511-'1. Data'!$C$1604)/('1. Data'!$C$1603-'1. Data'!$C$1604)</f>
        <v>0.12666666666666665</v>
      </c>
      <c r="D514" s="62">
        <f>('1. Data'!D511-'1. Data'!$D$1604)/('1. Data'!$D$1603-'1. Data'!$D$1604)</f>
        <v>0.75</v>
      </c>
      <c r="E514" s="62">
        <f>('1. Data'!E511-'1. Data'!$E$1604)/('1. Data'!$E$1603-'1. Data'!$E$1604)</f>
        <v>0.13013698630136986</v>
      </c>
      <c r="F514" s="62">
        <f>('1. Data'!F511-'1. Data'!$F$1604)/('1. Data'!$F$1603-'1. Data'!$F$1604)</f>
        <v>0.14000000000000001</v>
      </c>
      <c r="G514" s="62">
        <f>('1. Data'!G511-'1. Data'!$G$1604)/('1. Data'!$G$1603-'1. Data'!$G$1604)</f>
        <v>0.30985915492957744</v>
      </c>
      <c r="H514" s="62">
        <f>('1. Data'!H511-'1. Data'!$H$1604)/('1. Data'!$H$1603-'1. Data'!$H$1604)</f>
        <v>0.13074204946996468</v>
      </c>
      <c r="I514" s="62">
        <v>1</v>
      </c>
      <c r="J514" s="62">
        <f>('1. Data'!J511-'1. Data'!$J$1604)/('1. Data'!$J$1603-'1. Data'!$J$1604)</f>
        <v>0.26153846153846144</v>
      </c>
      <c r="K514" s="62">
        <f>('1. Data'!K511-'1. Data'!$K$1604)/('1. Data'!$K$1603-'1. Data'!$K$1604)</f>
        <v>0.22352941176470592</v>
      </c>
      <c r="L514" s="62">
        <f>('1. Data'!L511-'1. Data'!$L$1604)/('1. Data'!$L$1603-'1. Data'!$L$1604)</f>
        <v>0.46153846153846156</v>
      </c>
      <c r="M514" s="62">
        <f>('1. Data'!M511-'1. Data'!$M$1604)/('1. Data'!$M$1603-'1. Data'!$M$1604)</f>
        <v>0.8</v>
      </c>
    </row>
    <row r="515" spans="1:13" ht="13.2" x14ac:dyDescent="0.25">
      <c r="A515" s="60">
        <v>511</v>
      </c>
      <c r="B515" s="62">
        <f>('1. Data'!B512-'1. Data'!$B$1604)/('1. Data'!$B$1603-'1. Data'!$B$1604)</f>
        <v>0.69026548672566379</v>
      </c>
      <c r="C515" s="62">
        <f>('1. Data'!C512-'1. Data'!$C$1604)/('1. Data'!$C$1603-'1. Data'!$C$1604)</f>
        <v>0.21333333333333329</v>
      </c>
      <c r="D515" s="62">
        <f>('1. Data'!D512-'1. Data'!$D$1604)/('1. Data'!$D$1603-'1. Data'!$D$1604)</f>
        <v>0.49</v>
      </c>
      <c r="E515" s="62">
        <f>('1. Data'!E512-'1. Data'!$E$1604)/('1. Data'!$E$1603-'1. Data'!$E$1604)</f>
        <v>0.25342465753424659</v>
      </c>
      <c r="F515" s="62">
        <f>('1. Data'!F512-'1. Data'!$F$1604)/('1. Data'!$F$1603-'1. Data'!$F$1604)</f>
        <v>0.12166666666666666</v>
      </c>
      <c r="G515" s="62">
        <f>('1. Data'!G512-'1. Data'!$G$1604)/('1. Data'!$G$1603-'1. Data'!$G$1604)</f>
        <v>0.25352112676056338</v>
      </c>
      <c r="H515" s="62">
        <f>('1. Data'!H512-'1. Data'!$H$1604)/('1. Data'!$H$1603-'1. Data'!$H$1604)</f>
        <v>0.13074204946996468</v>
      </c>
      <c r="I515" s="62">
        <v>1</v>
      </c>
      <c r="J515" s="62">
        <f>('1. Data'!J512-'1. Data'!$J$1604)/('1. Data'!$J$1603-'1. Data'!$J$1604)</f>
        <v>0.24615384615384606</v>
      </c>
      <c r="K515" s="62">
        <f>('1. Data'!K512-'1. Data'!$K$1604)/('1. Data'!$K$1603-'1. Data'!$K$1604)</f>
        <v>0.18235294117647058</v>
      </c>
      <c r="L515" s="62">
        <f>('1. Data'!L512-'1. Data'!$L$1604)/('1. Data'!$L$1603-'1. Data'!$L$1604)</f>
        <v>0.16923076923076918</v>
      </c>
      <c r="M515" s="62">
        <f>('1. Data'!M512-'1. Data'!$M$1604)/('1. Data'!$M$1603-'1. Data'!$M$1604)</f>
        <v>0.4</v>
      </c>
    </row>
    <row r="516" spans="1:13" ht="13.2" x14ac:dyDescent="0.25">
      <c r="A516" s="60">
        <v>512</v>
      </c>
      <c r="B516" s="62">
        <f>('1. Data'!B513-'1. Data'!$B$1604)/('1. Data'!$B$1603-'1. Data'!$B$1604)</f>
        <v>0.47787610619469029</v>
      </c>
      <c r="C516" s="62">
        <f>('1. Data'!C513-'1. Data'!$C$1604)/('1. Data'!$C$1603-'1. Data'!$C$1604)</f>
        <v>0.32666666666666666</v>
      </c>
      <c r="D516" s="62">
        <f>('1. Data'!D513-'1. Data'!$D$1604)/('1. Data'!$D$1603-'1. Data'!$D$1604)</f>
        <v>0.31</v>
      </c>
      <c r="E516" s="62">
        <f>('1. Data'!E513-'1. Data'!$E$1604)/('1. Data'!$E$1603-'1. Data'!$E$1604)</f>
        <v>8.9041095890410982E-2</v>
      </c>
      <c r="F516" s="62">
        <f>('1. Data'!F513-'1. Data'!$F$1604)/('1. Data'!$F$1603-'1. Data'!$F$1604)</f>
        <v>0.15</v>
      </c>
      <c r="G516" s="62">
        <f>('1. Data'!G513-'1. Data'!$G$1604)/('1. Data'!$G$1603-'1. Data'!$G$1604)</f>
        <v>0.352112676056338</v>
      </c>
      <c r="H516" s="62">
        <f>('1. Data'!H513-'1. Data'!$H$1604)/('1. Data'!$H$1603-'1. Data'!$H$1604)</f>
        <v>0.19787985865724381</v>
      </c>
      <c r="I516" s="62">
        <v>1</v>
      </c>
      <c r="J516" s="62">
        <f>('1. Data'!J513-'1. Data'!$J$1604)/('1. Data'!$J$1603-'1. Data'!$J$1604)</f>
        <v>0.36923076923076925</v>
      </c>
      <c r="K516" s="62">
        <f>('1. Data'!K513-'1. Data'!$K$1604)/('1. Data'!$K$1603-'1. Data'!$K$1604)</f>
        <v>0.19411764705882353</v>
      </c>
      <c r="L516" s="62">
        <f>('1. Data'!L513-'1. Data'!$L$1604)/('1. Data'!$L$1603-'1. Data'!$L$1604)</f>
        <v>0.27692307692307677</v>
      </c>
      <c r="M516" s="62">
        <f>('1. Data'!M513-'1. Data'!$M$1604)/('1. Data'!$M$1603-'1. Data'!$M$1604)</f>
        <v>0.6</v>
      </c>
    </row>
    <row r="517" spans="1:13" ht="13.2" x14ac:dyDescent="0.25">
      <c r="A517" s="60">
        <v>513</v>
      </c>
      <c r="B517" s="62">
        <f>('1. Data'!B514-'1. Data'!$B$1604)/('1. Data'!$B$1603-'1. Data'!$B$1604)</f>
        <v>0.53982300884955747</v>
      </c>
      <c r="C517" s="62">
        <f>('1. Data'!C514-'1. Data'!$C$1604)/('1. Data'!$C$1603-'1. Data'!$C$1604)</f>
        <v>0.20000000000000004</v>
      </c>
      <c r="D517" s="62">
        <f>('1. Data'!D514-'1. Data'!$D$1604)/('1. Data'!$D$1603-'1. Data'!$D$1604)</f>
        <v>0.48</v>
      </c>
      <c r="E517" s="62">
        <f>('1. Data'!E514-'1. Data'!$E$1604)/('1. Data'!$E$1603-'1. Data'!$E$1604)</f>
        <v>8.2191780821917818E-2</v>
      </c>
      <c r="F517" s="62">
        <f>('1. Data'!F514-'1. Data'!$F$1604)/('1. Data'!$F$1603-'1. Data'!$F$1604)</f>
        <v>0.20833333333333334</v>
      </c>
      <c r="G517" s="62">
        <f>('1. Data'!G514-'1. Data'!$G$1604)/('1. Data'!$G$1603-'1. Data'!$G$1604)</f>
        <v>0.19718309859154928</v>
      </c>
      <c r="H517" s="62">
        <f>('1. Data'!H514-'1. Data'!$H$1604)/('1. Data'!$H$1603-'1. Data'!$H$1604)</f>
        <v>0.1519434628975265</v>
      </c>
      <c r="I517" s="62">
        <v>1</v>
      </c>
      <c r="J517" s="62">
        <f>('1. Data'!J514-'1. Data'!$J$1604)/('1. Data'!$J$1603-'1. Data'!$J$1604)</f>
        <v>0.25384615384615361</v>
      </c>
      <c r="K517" s="62">
        <f>('1. Data'!K514-'1. Data'!$K$1604)/('1. Data'!$K$1603-'1. Data'!$K$1604)</f>
        <v>0.3</v>
      </c>
      <c r="L517" s="62">
        <f>('1. Data'!L514-'1. Data'!$L$1604)/('1. Data'!$L$1603-'1. Data'!$L$1604)</f>
        <v>0.19999999999999984</v>
      </c>
      <c r="M517" s="62">
        <f>('1. Data'!M514-'1. Data'!$M$1604)/('1. Data'!$M$1603-'1. Data'!$M$1604)</f>
        <v>0.6</v>
      </c>
    </row>
    <row r="518" spans="1:13" ht="13.2" x14ac:dyDescent="0.25">
      <c r="A518" s="60">
        <v>514</v>
      </c>
      <c r="B518" s="62">
        <f>('1. Data'!B515-'1. Data'!$B$1604)/('1. Data'!$B$1603-'1. Data'!$B$1604)</f>
        <v>0.52212389380530977</v>
      </c>
      <c r="C518" s="62">
        <f>('1. Data'!C515-'1. Data'!$C$1604)/('1. Data'!$C$1603-'1. Data'!$C$1604)</f>
        <v>0.27333333333333337</v>
      </c>
      <c r="D518" s="62">
        <f>('1. Data'!D515-'1. Data'!$D$1604)/('1. Data'!$D$1603-'1. Data'!$D$1604)</f>
        <v>0.64</v>
      </c>
      <c r="E518" s="62">
        <f>('1. Data'!E515-'1. Data'!$E$1604)/('1. Data'!$E$1603-'1. Data'!$E$1604)</f>
        <v>0.10273972602739727</v>
      </c>
      <c r="F518" s="62">
        <f>('1. Data'!F515-'1. Data'!$F$1604)/('1. Data'!$F$1603-'1. Data'!$F$1604)</f>
        <v>0.17833333333333334</v>
      </c>
      <c r="G518" s="62">
        <f>('1. Data'!G515-'1. Data'!$G$1604)/('1. Data'!$G$1603-'1. Data'!$G$1604)</f>
        <v>7.0422535211267609E-2</v>
      </c>
      <c r="H518" s="62">
        <f>('1. Data'!H515-'1. Data'!$H$1604)/('1. Data'!$H$1603-'1. Data'!$H$1604)</f>
        <v>3.1802120141342753E-2</v>
      </c>
      <c r="I518" s="62">
        <v>1</v>
      </c>
      <c r="J518" s="62">
        <f>('1. Data'!J515-'1. Data'!$J$1604)/('1. Data'!$J$1603-'1. Data'!$J$1604)</f>
        <v>0.29999999999999982</v>
      </c>
      <c r="K518" s="62">
        <f>('1. Data'!K515-'1. Data'!$K$1604)/('1. Data'!$K$1603-'1. Data'!$K$1604)</f>
        <v>0.21176470588235297</v>
      </c>
      <c r="L518" s="62">
        <f>('1. Data'!L515-'1. Data'!$L$1604)/('1. Data'!$L$1603-'1. Data'!$L$1604)</f>
        <v>0.52307692307692311</v>
      </c>
      <c r="M518" s="62">
        <f>('1. Data'!M515-'1. Data'!$M$1604)/('1. Data'!$M$1603-'1. Data'!$M$1604)</f>
        <v>0.8</v>
      </c>
    </row>
    <row r="519" spans="1:13" ht="13.2" x14ac:dyDescent="0.25">
      <c r="A519" s="60">
        <v>515</v>
      </c>
      <c r="B519" s="62">
        <f>('1. Data'!B516-'1. Data'!$B$1604)/('1. Data'!$B$1603-'1. Data'!$B$1604)</f>
        <v>0.52212389380530977</v>
      </c>
      <c r="C519" s="62">
        <f>('1. Data'!C516-'1. Data'!$C$1604)/('1. Data'!$C$1603-'1. Data'!$C$1604)</f>
        <v>0.27333333333333337</v>
      </c>
      <c r="D519" s="62">
        <f>('1. Data'!D516-'1. Data'!$D$1604)/('1. Data'!$D$1603-'1. Data'!$D$1604)</f>
        <v>0.64</v>
      </c>
      <c r="E519" s="62">
        <f>('1. Data'!E516-'1. Data'!$E$1604)/('1. Data'!$E$1603-'1. Data'!$E$1604)</f>
        <v>0.10273972602739727</v>
      </c>
      <c r="F519" s="62">
        <f>('1. Data'!F516-'1. Data'!$F$1604)/('1. Data'!$F$1603-'1. Data'!$F$1604)</f>
        <v>0.17833333333333334</v>
      </c>
      <c r="G519" s="62">
        <f>('1. Data'!G516-'1. Data'!$G$1604)/('1. Data'!$G$1603-'1. Data'!$G$1604)</f>
        <v>7.0422535211267609E-2</v>
      </c>
      <c r="H519" s="62">
        <f>('1. Data'!H516-'1. Data'!$H$1604)/('1. Data'!$H$1603-'1. Data'!$H$1604)</f>
        <v>3.1802120141342753E-2</v>
      </c>
      <c r="I519" s="62">
        <v>1</v>
      </c>
      <c r="J519" s="62">
        <f>('1. Data'!J516-'1. Data'!$J$1604)/('1. Data'!$J$1603-'1. Data'!$J$1604)</f>
        <v>0.29999999999999982</v>
      </c>
      <c r="K519" s="62">
        <f>('1. Data'!K516-'1. Data'!$K$1604)/('1. Data'!$K$1603-'1. Data'!$K$1604)</f>
        <v>0.21176470588235297</v>
      </c>
      <c r="L519" s="62">
        <f>('1. Data'!L516-'1. Data'!$L$1604)/('1. Data'!$L$1603-'1. Data'!$L$1604)</f>
        <v>0.52307692307692311</v>
      </c>
      <c r="M519" s="62">
        <f>('1. Data'!M516-'1. Data'!$M$1604)/('1. Data'!$M$1603-'1. Data'!$M$1604)</f>
        <v>0.8</v>
      </c>
    </row>
    <row r="520" spans="1:13" ht="13.2" x14ac:dyDescent="0.25">
      <c r="A520" s="60">
        <v>516</v>
      </c>
      <c r="B520" s="62">
        <f>('1. Data'!B517-'1. Data'!$B$1604)/('1. Data'!$B$1603-'1. Data'!$B$1604)</f>
        <v>0.3451327433628319</v>
      </c>
      <c r="C520" s="62">
        <f>('1. Data'!C517-'1. Data'!$C$1604)/('1. Data'!$C$1603-'1. Data'!$C$1604)</f>
        <v>0.37000000000000005</v>
      </c>
      <c r="D520" s="62">
        <f>('1. Data'!D517-'1. Data'!$D$1604)/('1. Data'!$D$1603-'1. Data'!$D$1604)</f>
        <v>0.49</v>
      </c>
      <c r="E520" s="62">
        <f>('1. Data'!E517-'1. Data'!$E$1604)/('1. Data'!$E$1603-'1. Data'!$E$1604)</f>
        <v>0.35616438356164382</v>
      </c>
      <c r="F520" s="62">
        <f>('1. Data'!F517-'1. Data'!$F$1604)/('1. Data'!$F$1603-'1. Data'!$F$1604)</f>
        <v>0.20333333333333334</v>
      </c>
      <c r="G520" s="62">
        <f>('1. Data'!G517-'1. Data'!$G$1604)/('1. Data'!$G$1603-'1. Data'!$G$1604)</f>
        <v>0.46478873239436619</v>
      </c>
      <c r="H520" s="62">
        <f>('1. Data'!H517-'1. Data'!$H$1604)/('1. Data'!$H$1603-'1. Data'!$H$1604)</f>
        <v>0.51236749116607772</v>
      </c>
      <c r="I520" s="62">
        <v>1</v>
      </c>
      <c r="J520" s="62">
        <f>('1. Data'!J517-'1. Data'!$J$1604)/('1. Data'!$J$1603-'1. Data'!$J$1604)</f>
        <v>0.46923076923076917</v>
      </c>
      <c r="K520" s="62">
        <f>('1. Data'!K517-'1. Data'!$K$1604)/('1. Data'!$K$1603-'1. Data'!$K$1604)</f>
        <v>0.49411764705882344</v>
      </c>
      <c r="L520" s="62">
        <f>('1. Data'!L517-'1. Data'!$L$1604)/('1. Data'!$L$1603-'1. Data'!$L$1604)</f>
        <v>0.13846153846153852</v>
      </c>
      <c r="M520" s="62">
        <f>('1. Data'!M517-'1. Data'!$M$1604)/('1. Data'!$M$1603-'1. Data'!$M$1604)</f>
        <v>0.4</v>
      </c>
    </row>
    <row r="521" spans="1:13" ht="13.2" x14ac:dyDescent="0.25">
      <c r="A521" s="60">
        <v>517</v>
      </c>
      <c r="B521" s="62">
        <f>('1. Data'!B518-'1. Data'!$B$1604)/('1. Data'!$B$1603-'1. Data'!$B$1604)</f>
        <v>0.69911504424778759</v>
      </c>
      <c r="C521" s="62">
        <f>('1. Data'!C518-'1. Data'!$C$1604)/('1. Data'!$C$1603-'1. Data'!$C$1604)</f>
        <v>0.33333333333333331</v>
      </c>
      <c r="D521" s="62">
        <f>('1. Data'!D518-'1. Data'!$D$1604)/('1. Data'!$D$1603-'1. Data'!$D$1604)</f>
        <v>0.49</v>
      </c>
      <c r="E521" s="62">
        <f>('1. Data'!E518-'1. Data'!$E$1604)/('1. Data'!$E$1603-'1. Data'!$E$1604)</f>
        <v>0.23287671232876711</v>
      </c>
      <c r="F521" s="62">
        <f>('1. Data'!F518-'1. Data'!$F$1604)/('1. Data'!$F$1603-'1. Data'!$F$1604)</f>
        <v>0.16666666666666669</v>
      </c>
      <c r="G521" s="62">
        <f>('1. Data'!G518-'1. Data'!$G$1604)/('1. Data'!$G$1603-'1. Data'!$G$1604)</f>
        <v>5.6338028169014086E-2</v>
      </c>
      <c r="H521" s="62">
        <f>('1. Data'!H518-'1. Data'!$H$1604)/('1. Data'!$H$1603-'1. Data'!$H$1604)</f>
        <v>2.8268551236749116E-2</v>
      </c>
      <c r="I521" s="62">
        <v>1</v>
      </c>
      <c r="J521" s="62">
        <f>('1. Data'!J518-'1. Data'!$J$1604)/('1. Data'!$J$1603-'1. Data'!$J$1604)</f>
        <v>0.42307692307692302</v>
      </c>
      <c r="K521" s="62">
        <f>('1. Data'!K518-'1. Data'!$K$1604)/('1. Data'!$K$1603-'1. Data'!$K$1604)</f>
        <v>0.25882352941176473</v>
      </c>
      <c r="L521" s="62">
        <f>('1. Data'!L518-'1. Data'!$L$1604)/('1. Data'!$L$1603-'1. Data'!$L$1604)</f>
        <v>0.53846153846153844</v>
      </c>
      <c r="M521" s="62">
        <f>('1. Data'!M518-'1. Data'!$M$1604)/('1. Data'!$M$1603-'1. Data'!$M$1604)</f>
        <v>0.6</v>
      </c>
    </row>
    <row r="522" spans="1:13" ht="13.2" x14ac:dyDescent="0.25">
      <c r="A522" s="60">
        <v>518</v>
      </c>
      <c r="B522" s="62">
        <f>('1. Data'!B519-'1. Data'!$B$1604)/('1. Data'!$B$1603-'1. Data'!$B$1604)</f>
        <v>0.51327433628318586</v>
      </c>
      <c r="C522" s="62">
        <f>('1. Data'!C519-'1. Data'!$C$1604)/('1. Data'!$C$1603-'1. Data'!$C$1604)</f>
        <v>0.34</v>
      </c>
      <c r="D522" s="62">
        <f>('1. Data'!D519-'1. Data'!$D$1604)/('1. Data'!$D$1603-'1. Data'!$D$1604)</f>
        <v>0.49</v>
      </c>
      <c r="E522" s="62">
        <f>('1. Data'!E519-'1. Data'!$E$1604)/('1. Data'!$E$1603-'1. Data'!$E$1604)</f>
        <v>8.2191780821917818E-2</v>
      </c>
      <c r="F522" s="62">
        <f>('1. Data'!F519-'1. Data'!$F$1604)/('1. Data'!$F$1603-'1. Data'!$F$1604)</f>
        <v>0.33333333333333337</v>
      </c>
      <c r="G522" s="62">
        <f>('1. Data'!G519-'1. Data'!$G$1604)/('1. Data'!$G$1603-'1. Data'!$G$1604)</f>
        <v>5.6338028169014086E-2</v>
      </c>
      <c r="H522" s="62">
        <f>('1. Data'!H519-'1. Data'!$H$1604)/('1. Data'!$H$1603-'1. Data'!$H$1604)</f>
        <v>3.5335689045936397E-2</v>
      </c>
      <c r="I522" s="62">
        <v>1</v>
      </c>
      <c r="J522" s="62">
        <f>('1. Data'!J519-'1. Data'!$J$1604)/('1. Data'!$J$1603-'1. Data'!$J$1604)</f>
        <v>0.35384615384615387</v>
      </c>
      <c r="K522" s="62">
        <f>('1. Data'!K519-'1. Data'!$K$1604)/('1. Data'!$K$1603-'1. Data'!$K$1604)</f>
        <v>0.19411764705882353</v>
      </c>
      <c r="L522" s="62">
        <f>('1. Data'!L519-'1. Data'!$L$1604)/('1. Data'!$L$1603-'1. Data'!$L$1604)</f>
        <v>0</v>
      </c>
      <c r="M522" s="62">
        <f>('1. Data'!M519-'1. Data'!$M$1604)/('1. Data'!$M$1603-'1. Data'!$M$1604)</f>
        <v>0</v>
      </c>
    </row>
    <row r="523" spans="1:13" ht="13.2" x14ac:dyDescent="0.25">
      <c r="A523" s="60">
        <v>519</v>
      </c>
      <c r="B523" s="62">
        <f>('1. Data'!B520-'1. Data'!$B$1604)/('1. Data'!$B$1603-'1. Data'!$B$1604)</f>
        <v>0.55752212389380529</v>
      </c>
      <c r="C523" s="62">
        <f>('1. Data'!C520-'1. Data'!$C$1604)/('1. Data'!$C$1603-'1. Data'!$C$1604)</f>
        <v>7.333333333333332E-2</v>
      </c>
      <c r="D523" s="62">
        <f>('1. Data'!D520-'1. Data'!$D$1604)/('1. Data'!$D$1603-'1. Data'!$D$1604)</f>
        <v>0.49</v>
      </c>
      <c r="E523" s="62">
        <f>('1. Data'!E520-'1. Data'!$E$1604)/('1. Data'!$E$1603-'1. Data'!$E$1604)</f>
        <v>0.13013698630136986</v>
      </c>
      <c r="F523" s="62">
        <f>('1. Data'!F520-'1. Data'!$F$1604)/('1. Data'!$F$1603-'1. Data'!$F$1604)</f>
        <v>0.14666666666666667</v>
      </c>
      <c r="G523" s="62">
        <f>('1. Data'!G520-'1. Data'!$G$1604)/('1. Data'!$G$1603-'1. Data'!$G$1604)</f>
        <v>0.14084507042253522</v>
      </c>
      <c r="H523" s="62">
        <f>('1. Data'!H520-'1. Data'!$H$1604)/('1. Data'!$H$1603-'1. Data'!$H$1604)</f>
        <v>9.187279151943463E-2</v>
      </c>
      <c r="I523" s="62">
        <v>1</v>
      </c>
      <c r="J523" s="62">
        <f>('1. Data'!J520-'1. Data'!$J$1604)/('1. Data'!$J$1603-'1. Data'!$J$1604)</f>
        <v>0.40000000000000008</v>
      </c>
      <c r="K523" s="62">
        <f>('1. Data'!K520-'1. Data'!$K$1604)/('1. Data'!$K$1603-'1. Data'!$K$1604)</f>
        <v>0.22352941176470592</v>
      </c>
      <c r="L523" s="62">
        <f>('1. Data'!L520-'1. Data'!$L$1604)/('1. Data'!$L$1603-'1. Data'!$L$1604)</f>
        <v>0.50769230769230755</v>
      </c>
      <c r="M523" s="62">
        <f>('1. Data'!M520-'1. Data'!$M$1604)/('1. Data'!$M$1603-'1. Data'!$M$1604)</f>
        <v>0.6</v>
      </c>
    </row>
    <row r="524" spans="1:13" ht="13.2" x14ac:dyDescent="0.25">
      <c r="A524" s="60">
        <v>520</v>
      </c>
      <c r="B524" s="62">
        <f>('1. Data'!B521-'1. Data'!$B$1604)/('1. Data'!$B$1603-'1. Data'!$B$1604)</f>
        <v>0.23893805309734514</v>
      </c>
      <c r="C524" s="62">
        <f>('1. Data'!C521-'1. Data'!$C$1604)/('1. Data'!$C$1603-'1. Data'!$C$1604)</f>
        <v>0.17666666666666667</v>
      </c>
      <c r="D524" s="62">
        <f>('1. Data'!D521-'1. Data'!$D$1604)/('1. Data'!$D$1603-'1. Data'!$D$1604)</f>
        <v>0.49</v>
      </c>
      <c r="E524" s="62">
        <f>('1. Data'!E521-'1. Data'!$E$1604)/('1. Data'!$E$1603-'1. Data'!$E$1604)</f>
        <v>0.10958904109589042</v>
      </c>
      <c r="F524" s="62">
        <f>('1. Data'!F521-'1. Data'!$F$1604)/('1. Data'!$F$1603-'1. Data'!$F$1604)</f>
        <v>0.14666666666666667</v>
      </c>
      <c r="G524" s="62">
        <f>('1. Data'!G521-'1. Data'!$G$1604)/('1. Data'!$G$1603-'1. Data'!$G$1604)</f>
        <v>0.53521126760563376</v>
      </c>
      <c r="H524" s="62">
        <f>('1. Data'!H521-'1. Data'!$H$1604)/('1. Data'!$H$1603-'1. Data'!$H$1604)</f>
        <v>0.35335689045936397</v>
      </c>
      <c r="I524" s="62">
        <v>1</v>
      </c>
      <c r="J524" s="62">
        <f>('1. Data'!J521-'1. Data'!$J$1604)/('1. Data'!$J$1603-'1. Data'!$J$1604)</f>
        <v>0.50769230769230755</v>
      </c>
      <c r="K524" s="62">
        <f>('1. Data'!K521-'1. Data'!$K$1604)/('1. Data'!$K$1603-'1. Data'!$K$1604)</f>
        <v>0.28235294117647064</v>
      </c>
      <c r="L524" s="62">
        <f>('1. Data'!L521-'1. Data'!$L$1604)/('1. Data'!$L$1603-'1. Data'!$L$1604)</f>
        <v>0.39999999999999997</v>
      </c>
      <c r="M524" s="62">
        <f>('1. Data'!M521-'1. Data'!$M$1604)/('1. Data'!$M$1603-'1. Data'!$M$1604)</f>
        <v>0.4</v>
      </c>
    </row>
    <row r="525" spans="1:13" ht="13.2" x14ac:dyDescent="0.25">
      <c r="A525" s="60">
        <v>521</v>
      </c>
      <c r="B525" s="62">
        <f>('1. Data'!B522-'1. Data'!$B$1604)/('1. Data'!$B$1603-'1. Data'!$B$1604)</f>
        <v>0.46017699115044253</v>
      </c>
      <c r="C525" s="62">
        <f>('1. Data'!C522-'1. Data'!$C$1604)/('1. Data'!$C$1603-'1. Data'!$C$1604)</f>
        <v>9.9999999999999992E-2</v>
      </c>
      <c r="D525" s="62">
        <f>('1. Data'!D522-'1. Data'!$D$1604)/('1. Data'!$D$1603-'1. Data'!$D$1604)</f>
        <v>0.49</v>
      </c>
      <c r="E525" s="62">
        <f>('1. Data'!E522-'1. Data'!$E$1604)/('1. Data'!$E$1603-'1. Data'!$E$1604)</f>
        <v>0.12328767123287673</v>
      </c>
      <c r="F525" s="62">
        <f>('1. Data'!F522-'1. Data'!$F$1604)/('1. Data'!$F$1603-'1. Data'!$F$1604)</f>
        <v>0.14666666666666667</v>
      </c>
      <c r="G525" s="62">
        <f>('1. Data'!G522-'1. Data'!$G$1604)/('1. Data'!$G$1603-'1. Data'!$G$1604)</f>
        <v>0.19718309859154928</v>
      </c>
      <c r="H525" s="62">
        <f>('1. Data'!H522-'1. Data'!$H$1604)/('1. Data'!$H$1603-'1. Data'!$H$1604)</f>
        <v>9.5406360424028266E-2</v>
      </c>
      <c r="I525" s="62">
        <v>1</v>
      </c>
      <c r="J525" s="62">
        <f>('1. Data'!J522-'1. Data'!$J$1604)/('1. Data'!$J$1603-'1. Data'!$J$1604)</f>
        <v>0.55384615384615377</v>
      </c>
      <c r="K525" s="62">
        <f>('1. Data'!K522-'1. Data'!$K$1604)/('1. Data'!$K$1603-'1. Data'!$K$1604)</f>
        <v>0.35294117647058831</v>
      </c>
      <c r="L525" s="62">
        <f>('1. Data'!L522-'1. Data'!$L$1604)/('1. Data'!$L$1603-'1. Data'!$L$1604)</f>
        <v>0.24615384615384611</v>
      </c>
      <c r="M525" s="62">
        <f>('1. Data'!M522-'1. Data'!$M$1604)/('1. Data'!$M$1603-'1. Data'!$M$1604)</f>
        <v>0.6</v>
      </c>
    </row>
    <row r="526" spans="1:13" ht="13.2" x14ac:dyDescent="0.25">
      <c r="A526" s="60">
        <v>522</v>
      </c>
      <c r="B526" s="62">
        <f>('1. Data'!B523-'1. Data'!$B$1604)/('1. Data'!$B$1603-'1. Data'!$B$1604)</f>
        <v>0.26548672566371678</v>
      </c>
      <c r="C526" s="62">
        <f>('1. Data'!C523-'1. Data'!$C$1604)/('1. Data'!$C$1603-'1. Data'!$C$1604)</f>
        <v>0.20666666666666664</v>
      </c>
      <c r="D526" s="62">
        <f>('1. Data'!D523-'1. Data'!$D$1604)/('1. Data'!$D$1603-'1. Data'!$D$1604)</f>
        <v>0.49</v>
      </c>
      <c r="E526" s="62">
        <f>('1. Data'!E523-'1. Data'!$E$1604)/('1. Data'!$E$1603-'1. Data'!$E$1604)</f>
        <v>7.5342465753424667E-2</v>
      </c>
      <c r="F526" s="62">
        <f>('1. Data'!F523-'1. Data'!$F$1604)/('1. Data'!$F$1603-'1. Data'!$F$1604)</f>
        <v>0.14666666666666667</v>
      </c>
      <c r="G526" s="62">
        <f>('1. Data'!G523-'1. Data'!$G$1604)/('1. Data'!$G$1603-'1. Data'!$G$1604)</f>
        <v>0.21126760563380281</v>
      </c>
      <c r="H526" s="62">
        <f>('1. Data'!H523-'1. Data'!$H$1604)/('1. Data'!$H$1603-'1. Data'!$H$1604)</f>
        <v>0.13074204946996468</v>
      </c>
      <c r="I526" s="62">
        <v>1</v>
      </c>
      <c r="J526" s="62">
        <f>('1. Data'!J523-'1. Data'!$J$1604)/('1. Data'!$J$1603-'1. Data'!$J$1604)</f>
        <v>0.6</v>
      </c>
      <c r="K526" s="62">
        <f>('1. Data'!K523-'1. Data'!$K$1604)/('1. Data'!$K$1603-'1. Data'!$K$1604)</f>
        <v>0.2</v>
      </c>
      <c r="L526" s="62">
        <f>('1. Data'!L523-'1. Data'!$L$1604)/('1. Data'!$L$1603-'1. Data'!$L$1604)</f>
        <v>0.10769230769230759</v>
      </c>
      <c r="M526" s="62">
        <f>('1. Data'!M523-'1. Data'!$M$1604)/('1. Data'!$M$1603-'1. Data'!$M$1604)</f>
        <v>0.4</v>
      </c>
    </row>
    <row r="527" spans="1:13" ht="13.2" x14ac:dyDescent="0.25">
      <c r="A527" s="60">
        <v>523</v>
      </c>
      <c r="B527" s="62">
        <f>('1. Data'!B524-'1. Data'!$B$1604)/('1. Data'!$B$1603-'1. Data'!$B$1604)</f>
        <v>0.31858407079646012</v>
      </c>
      <c r="C527" s="62">
        <f>('1. Data'!C524-'1. Data'!$C$1604)/('1. Data'!$C$1603-'1. Data'!$C$1604)</f>
        <v>0.19333333333333336</v>
      </c>
      <c r="D527" s="62">
        <f>('1. Data'!D524-'1. Data'!$D$1604)/('1. Data'!$D$1603-'1. Data'!$D$1604)</f>
        <v>0.49</v>
      </c>
      <c r="E527" s="62">
        <f>('1. Data'!E524-'1. Data'!$E$1604)/('1. Data'!$E$1603-'1. Data'!$E$1604)</f>
        <v>9.5890410958904104E-2</v>
      </c>
      <c r="F527" s="62">
        <f>('1. Data'!F524-'1. Data'!$F$1604)/('1. Data'!$F$1603-'1. Data'!$F$1604)</f>
        <v>0.16500000000000001</v>
      </c>
      <c r="G527" s="62">
        <f>('1. Data'!G524-'1. Data'!$G$1604)/('1. Data'!$G$1603-'1. Data'!$G$1604)</f>
        <v>0.647887323943662</v>
      </c>
      <c r="H527" s="62">
        <f>('1. Data'!H524-'1. Data'!$H$1604)/('1. Data'!$H$1603-'1. Data'!$H$1604)</f>
        <v>0.44876325088339225</v>
      </c>
      <c r="I527" s="62">
        <v>1</v>
      </c>
      <c r="J527" s="62">
        <f>('1. Data'!J524-'1. Data'!$J$1604)/('1. Data'!$J$1603-'1. Data'!$J$1604)</f>
        <v>0.52307692307692288</v>
      </c>
      <c r="K527" s="62">
        <f>('1. Data'!K524-'1. Data'!$K$1604)/('1. Data'!$K$1603-'1. Data'!$K$1604)</f>
        <v>0.40588235294117647</v>
      </c>
      <c r="L527" s="62">
        <f>('1. Data'!L524-'1. Data'!$L$1604)/('1. Data'!$L$1603-'1. Data'!$L$1604)</f>
        <v>0.21538461538461545</v>
      </c>
      <c r="M527" s="62">
        <f>('1. Data'!M524-'1. Data'!$M$1604)/('1. Data'!$M$1603-'1. Data'!$M$1604)</f>
        <v>0.4</v>
      </c>
    </row>
    <row r="528" spans="1:13" ht="13.2" x14ac:dyDescent="0.25">
      <c r="A528" s="60">
        <v>524</v>
      </c>
      <c r="B528" s="62">
        <f>('1. Data'!B525-'1. Data'!$B$1604)/('1. Data'!$B$1603-'1. Data'!$B$1604)</f>
        <v>0.4159292035398231</v>
      </c>
      <c r="C528" s="62">
        <f>('1. Data'!C525-'1. Data'!$C$1604)/('1. Data'!$C$1603-'1. Data'!$C$1604)</f>
        <v>0.20000000000000004</v>
      </c>
      <c r="D528" s="62">
        <f>('1. Data'!D525-'1. Data'!$D$1604)/('1. Data'!$D$1603-'1. Data'!$D$1604)</f>
        <v>0.49</v>
      </c>
      <c r="E528" s="62">
        <f>('1. Data'!E525-'1. Data'!$E$1604)/('1. Data'!$E$1603-'1. Data'!$E$1604)</f>
        <v>0.10958904109589042</v>
      </c>
      <c r="F528" s="62">
        <f>('1. Data'!F525-'1. Data'!$F$1604)/('1. Data'!$F$1603-'1. Data'!$F$1604)</f>
        <v>0.14166666666666669</v>
      </c>
      <c r="G528" s="62">
        <f>('1. Data'!G525-'1. Data'!$G$1604)/('1. Data'!$G$1603-'1. Data'!$G$1604)</f>
        <v>0.52112676056338025</v>
      </c>
      <c r="H528" s="62">
        <f>('1. Data'!H525-'1. Data'!$H$1604)/('1. Data'!$H$1603-'1. Data'!$H$1604)</f>
        <v>0.48056537102473496</v>
      </c>
      <c r="I528" s="62">
        <v>1</v>
      </c>
      <c r="J528" s="62">
        <f>('1. Data'!J525-'1. Data'!$J$1604)/('1. Data'!$J$1603-'1. Data'!$J$1604)</f>
        <v>0.40000000000000008</v>
      </c>
      <c r="K528" s="62">
        <f>('1. Data'!K525-'1. Data'!$K$1604)/('1. Data'!$K$1603-'1. Data'!$K$1604)</f>
        <v>0.1470588235294118</v>
      </c>
      <c r="L528" s="62">
        <f>('1. Data'!L525-'1. Data'!$L$1604)/('1. Data'!$L$1603-'1. Data'!$L$1604)</f>
        <v>0.15384615384615385</v>
      </c>
      <c r="M528" s="62">
        <f>('1. Data'!M525-'1. Data'!$M$1604)/('1. Data'!$M$1603-'1. Data'!$M$1604)</f>
        <v>0.4</v>
      </c>
    </row>
    <row r="529" spans="1:13" ht="13.2" x14ac:dyDescent="0.25">
      <c r="A529" s="60">
        <v>525</v>
      </c>
      <c r="B529" s="62">
        <f>('1. Data'!B526-'1. Data'!$B$1604)/('1. Data'!$B$1603-'1. Data'!$B$1604)</f>
        <v>0.40707964601769908</v>
      </c>
      <c r="C529" s="62">
        <f>('1. Data'!C526-'1. Data'!$C$1604)/('1. Data'!$C$1603-'1. Data'!$C$1604)</f>
        <v>0.21999999999999997</v>
      </c>
      <c r="D529" s="62">
        <f>('1. Data'!D526-'1. Data'!$D$1604)/('1. Data'!$D$1603-'1. Data'!$D$1604)</f>
        <v>0.49</v>
      </c>
      <c r="E529" s="62">
        <f>('1. Data'!E526-'1. Data'!$E$1604)/('1. Data'!$E$1603-'1. Data'!$E$1604)</f>
        <v>0.10273972602739727</v>
      </c>
      <c r="F529" s="62">
        <f>('1. Data'!F526-'1. Data'!$F$1604)/('1. Data'!$F$1603-'1. Data'!$F$1604)</f>
        <v>0.14333333333333334</v>
      </c>
      <c r="G529" s="62">
        <f>('1. Data'!G526-'1. Data'!$G$1604)/('1. Data'!$G$1603-'1. Data'!$G$1604)</f>
        <v>0.30985915492957744</v>
      </c>
      <c r="H529" s="62">
        <f>('1. Data'!H526-'1. Data'!$H$1604)/('1. Data'!$H$1603-'1. Data'!$H$1604)</f>
        <v>0.38869257950530034</v>
      </c>
      <c r="I529" s="62">
        <v>1</v>
      </c>
      <c r="J529" s="62">
        <f>('1. Data'!J526-'1. Data'!$J$1604)/('1. Data'!$J$1603-'1. Data'!$J$1604)</f>
        <v>0.40769230769230758</v>
      </c>
      <c r="K529" s="62">
        <f>('1. Data'!K526-'1. Data'!$K$1604)/('1. Data'!$K$1603-'1. Data'!$K$1604)</f>
        <v>0.2</v>
      </c>
      <c r="L529" s="62">
        <f>('1. Data'!L526-'1. Data'!$L$1604)/('1. Data'!$L$1603-'1. Data'!$L$1604)</f>
        <v>0.16923076923076918</v>
      </c>
      <c r="M529" s="62">
        <f>('1. Data'!M526-'1. Data'!$M$1604)/('1. Data'!$M$1603-'1. Data'!$M$1604)</f>
        <v>0.4</v>
      </c>
    </row>
    <row r="530" spans="1:13" ht="13.2" x14ac:dyDescent="0.25">
      <c r="A530" s="60">
        <v>526</v>
      </c>
      <c r="B530" s="62">
        <f>('1. Data'!B527-'1. Data'!$B$1604)/('1. Data'!$B$1603-'1. Data'!$B$1604)</f>
        <v>0.51327433628318586</v>
      </c>
      <c r="C530" s="62">
        <f>('1. Data'!C527-'1. Data'!$C$1604)/('1. Data'!$C$1603-'1. Data'!$C$1604)</f>
        <v>0.36000000000000004</v>
      </c>
      <c r="D530" s="62">
        <f>('1. Data'!D527-'1. Data'!$D$1604)/('1. Data'!$D$1603-'1. Data'!$D$1604)</f>
        <v>0.24</v>
      </c>
      <c r="E530" s="62">
        <f>('1. Data'!E527-'1. Data'!$E$1604)/('1. Data'!$E$1603-'1. Data'!$E$1604)</f>
        <v>0.13013698630136986</v>
      </c>
      <c r="F530" s="62">
        <f>('1. Data'!F527-'1. Data'!$F$1604)/('1. Data'!$F$1603-'1. Data'!$F$1604)</f>
        <v>0.17499999999999999</v>
      </c>
      <c r="G530" s="62">
        <f>('1. Data'!G527-'1. Data'!$G$1604)/('1. Data'!$G$1603-'1. Data'!$G$1604)</f>
        <v>0.39436619718309857</v>
      </c>
      <c r="H530" s="62">
        <f>('1. Data'!H527-'1. Data'!$H$1604)/('1. Data'!$H$1603-'1. Data'!$H$1604)</f>
        <v>0.16607773851590105</v>
      </c>
      <c r="I530" s="62">
        <v>1</v>
      </c>
      <c r="J530" s="62">
        <f>('1. Data'!J527-'1. Data'!$J$1604)/('1. Data'!$J$1603-'1. Data'!$J$1604)</f>
        <v>0.41538461538461546</v>
      </c>
      <c r="K530" s="62">
        <f>('1. Data'!K527-'1. Data'!$K$1604)/('1. Data'!$K$1603-'1. Data'!$K$1604)</f>
        <v>0.21764705882352944</v>
      </c>
      <c r="L530" s="62">
        <f>('1. Data'!L527-'1. Data'!$L$1604)/('1. Data'!$L$1603-'1. Data'!$L$1604)</f>
        <v>0.23076923076923078</v>
      </c>
      <c r="M530" s="62">
        <f>('1. Data'!M527-'1. Data'!$M$1604)/('1. Data'!$M$1603-'1. Data'!$M$1604)</f>
        <v>0.4</v>
      </c>
    </row>
    <row r="531" spans="1:13" ht="13.2" x14ac:dyDescent="0.25">
      <c r="A531" s="60">
        <v>527</v>
      </c>
      <c r="B531" s="62">
        <f>('1. Data'!B528-'1. Data'!$B$1604)/('1. Data'!$B$1603-'1. Data'!$B$1604)</f>
        <v>0.23893805309734514</v>
      </c>
      <c r="C531" s="62">
        <f>('1. Data'!C528-'1. Data'!$C$1604)/('1. Data'!$C$1603-'1. Data'!$C$1604)</f>
        <v>0.17666666666666667</v>
      </c>
      <c r="D531" s="62">
        <f>('1. Data'!D528-'1. Data'!$D$1604)/('1. Data'!$D$1603-'1. Data'!$D$1604)</f>
        <v>0.49</v>
      </c>
      <c r="E531" s="62">
        <f>('1. Data'!E528-'1. Data'!$E$1604)/('1. Data'!$E$1603-'1. Data'!$E$1604)</f>
        <v>0.10958904109589042</v>
      </c>
      <c r="F531" s="62">
        <f>('1. Data'!F528-'1. Data'!$F$1604)/('1. Data'!$F$1603-'1. Data'!$F$1604)</f>
        <v>0.14666666666666667</v>
      </c>
      <c r="G531" s="62">
        <f>('1. Data'!G528-'1. Data'!$G$1604)/('1. Data'!$G$1603-'1. Data'!$G$1604)</f>
        <v>0.53521126760563376</v>
      </c>
      <c r="H531" s="62">
        <f>('1. Data'!H528-'1. Data'!$H$1604)/('1. Data'!$H$1603-'1. Data'!$H$1604)</f>
        <v>0.35335689045936397</v>
      </c>
      <c r="I531" s="62">
        <v>1</v>
      </c>
      <c r="J531" s="62">
        <f>('1. Data'!J528-'1. Data'!$J$1604)/('1. Data'!$J$1603-'1. Data'!$J$1604)</f>
        <v>0.50769230769230755</v>
      </c>
      <c r="K531" s="62">
        <f>('1. Data'!K528-'1. Data'!$K$1604)/('1. Data'!$K$1603-'1. Data'!$K$1604)</f>
        <v>0.28235294117647064</v>
      </c>
      <c r="L531" s="62">
        <f>('1. Data'!L528-'1. Data'!$L$1604)/('1. Data'!$L$1603-'1. Data'!$L$1604)</f>
        <v>0.39999999999999997</v>
      </c>
      <c r="M531" s="62">
        <f>('1. Data'!M528-'1. Data'!$M$1604)/('1. Data'!$M$1603-'1. Data'!$M$1604)</f>
        <v>0.4</v>
      </c>
    </row>
    <row r="532" spans="1:13" ht="13.2" x14ac:dyDescent="0.25">
      <c r="A532" s="60">
        <v>528</v>
      </c>
      <c r="B532" s="62">
        <f>('1. Data'!B529-'1. Data'!$B$1604)/('1. Data'!$B$1603-'1. Data'!$B$1604)</f>
        <v>0.21238938053097348</v>
      </c>
      <c r="C532" s="62">
        <f>('1. Data'!C529-'1. Data'!$C$1604)/('1. Data'!$C$1603-'1. Data'!$C$1604)</f>
        <v>0.18666666666666668</v>
      </c>
      <c r="D532" s="62">
        <f>('1. Data'!D529-'1. Data'!$D$1604)/('1. Data'!$D$1603-'1. Data'!$D$1604)</f>
        <v>0.49</v>
      </c>
      <c r="E532" s="62">
        <f>('1. Data'!E529-'1. Data'!$E$1604)/('1. Data'!$E$1603-'1. Data'!$E$1604)</f>
        <v>0.10958904109589042</v>
      </c>
      <c r="F532" s="62">
        <f>('1. Data'!F529-'1. Data'!$F$1604)/('1. Data'!$F$1603-'1. Data'!$F$1604)</f>
        <v>0.16166666666666651</v>
      </c>
      <c r="G532" s="62">
        <f>('1. Data'!G529-'1. Data'!$G$1604)/('1. Data'!$G$1603-'1. Data'!$G$1604)</f>
        <v>0.45070422535211269</v>
      </c>
      <c r="H532" s="62">
        <f>('1. Data'!H529-'1. Data'!$H$1604)/('1. Data'!$H$1603-'1. Data'!$H$1604)</f>
        <v>0.27915194346289751</v>
      </c>
      <c r="I532" s="62">
        <v>1</v>
      </c>
      <c r="J532" s="62">
        <f>('1. Data'!J529-'1. Data'!$J$1604)/('1. Data'!$J$1603-'1. Data'!$J$1604)</f>
        <v>0.53076923076923077</v>
      </c>
      <c r="K532" s="62">
        <f>('1. Data'!K529-'1. Data'!$K$1604)/('1. Data'!$K$1603-'1. Data'!$K$1604)</f>
        <v>0.27647058823529413</v>
      </c>
      <c r="L532" s="62">
        <f>('1. Data'!L529-'1. Data'!$L$1604)/('1. Data'!$L$1603-'1. Data'!$L$1604)</f>
        <v>0.46153846153846156</v>
      </c>
      <c r="M532" s="62">
        <f>('1. Data'!M529-'1. Data'!$M$1604)/('1. Data'!$M$1603-'1. Data'!$M$1604)</f>
        <v>0.6</v>
      </c>
    </row>
    <row r="533" spans="1:13" ht="13.2" x14ac:dyDescent="0.25">
      <c r="A533" s="60">
        <v>529</v>
      </c>
      <c r="B533" s="62">
        <f>('1. Data'!B530-'1. Data'!$B$1604)/('1. Data'!$B$1603-'1. Data'!$B$1604)</f>
        <v>0.31858407079646012</v>
      </c>
      <c r="C533" s="62">
        <f>('1. Data'!C530-'1. Data'!$C$1604)/('1. Data'!$C$1603-'1. Data'!$C$1604)</f>
        <v>0.21333333333333329</v>
      </c>
      <c r="D533" s="62">
        <f>('1. Data'!D530-'1. Data'!$D$1604)/('1. Data'!$D$1603-'1. Data'!$D$1604)</f>
        <v>0.49</v>
      </c>
      <c r="E533" s="62">
        <f>('1. Data'!E530-'1. Data'!$E$1604)/('1. Data'!$E$1603-'1. Data'!$E$1604)</f>
        <v>0.11643835616438358</v>
      </c>
      <c r="F533" s="62">
        <f>('1. Data'!F530-'1. Data'!$F$1604)/('1. Data'!$F$1603-'1. Data'!$F$1604)</f>
        <v>0.14000000000000001</v>
      </c>
      <c r="G533" s="62">
        <f>('1. Data'!G530-'1. Data'!$G$1604)/('1. Data'!$G$1603-'1. Data'!$G$1604)</f>
        <v>0.43661971830985913</v>
      </c>
      <c r="H533" s="62">
        <f>('1. Data'!H530-'1. Data'!$H$1604)/('1. Data'!$H$1603-'1. Data'!$H$1604)</f>
        <v>0.17314487632508835</v>
      </c>
      <c r="I533" s="62">
        <v>1</v>
      </c>
      <c r="J533" s="62">
        <f>('1. Data'!J530-'1. Data'!$J$1604)/('1. Data'!$J$1603-'1. Data'!$J$1604)</f>
        <v>0.49230769230769211</v>
      </c>
      <c r="K533" s="62">
        <f>('1. Data'!K530-'1. Data'!$K$1604)/('1. Data'!$K$1603-'1. Data'!$K$1604)</f>
        <v>0.26470588235294118</v>
      </c>
      <c r="L533" s="62">
        <f>('1. Data'!L530-'1. Data'!$L$1604)/('1. Data'!$L$1603-'1. Data'!$L$1604)</f>
        <v>4.615384615384599E-2</v>
      </c>
      <c r="M533" s="62">
        <f>('1. Data'!M530-'1. Data'!$M$1604)/('1. Data'!$M$1603-'1. Data'!$M$1604)</f>
        <v>0.6</v>
      </c>
    </row>
    <row r="534" spans="1:13" ht="13.2" x14ac:dyDescent="0.25">
      <c r="A534" s="60">
        <v>530</v>
      </c>
      <c r="B534" s="62">
        <f>('1. Data'!B531-'1. Data'!$B$1604)/('1. Data'!$B$1603-'1. Data'!$B$1604)</f>
        <v>0.46902654867256638</v>
      </c>
      <c r="C534" s="62">
        <f>('1. Data'!C531-'1. Data'!$C$1604)/('1. Data'!$C$1603-'1. Data'!$C$1604)</f>
        <v>0.35333333333333333</v>
      </c>
      <c r="D534" s="62">
        <f>('1. Data'!D531-'1. Data'!$D$1604)/('1. Data'!$D$1603-'1. Data'!$D$1604)</f>
        <v>0.24</v>
      </c>
      <c r="E534" s="62">
        <f>('1. Data'!E531-'1. Data'!$E$1604)/('1. Data'!$E$1603-'1. Data'!$E$1604)</f>
        <v>0.10273972602739727</v>
      </c>
      <c r="F534" s="62">
        <f>('1. Data'!F531-'1. Data'!$F$1604)/('1. Data'!$F$1603-'1. Data'!$F$1604)</f>
        <v>0.12833333333333333</v>
      </c>
      <c r="G534" s="62">
        <f>('1. Data'!G531-'1. Data'!$G$1604)/('1. Data'!$G$1603-'1. Data'!$G$1604)</f>
        <v>7.0422535211267609E-2</v>
      </c>
      <c r="H534" s="62">
        <f>('1. Data'!H531-'1. Data'!$H$1604)/('1. Data'!$H$1603-'1. Data'!$H$1604)</f>
        <v>9.5406360424028266E-2</v>
      </c>
      <c r="I534" s="62">
        <v>1</v>
      </c>
      <c r="J534" s="62">
        <f>('1. Data'!J531-'1. Data'!$J$1604)/('1. Data'!$J$1603-'1. Data'!$J$1604)</f>
        <v>0.29999999999999982</v>
      </c>
      <c r="K534" s="62">
        <f>('1. Data'!K531-'1. Data'!$K$1604)/('1. Data'!$K$1603-'1. Data'!$K$1604)</f>
        <v>0.1588235294117647</v>
      </c>
      <c r="L534" s="62">
        <f>('1. Data'!L531-'1. Data'!$L$1604)/('1. Data'!$L$1603-'1. Data'!$L$1604)</f>
        <v>0.15384615384615385</v>
      </c>
      <c r="M534" s="62">
        <f>('1. Data'!M531-'1. Data'!$M$1604)/('1. Data'!$M$1603-'1. Data'!$M$1604)</f>
        <v>0.4</v>
      </c>
    </row>
    <row r="535" spans="1:13" ht="13.2" x14ac:dyDescent="0.25">
      <c r="A535" s="60">
        <v>531</v>
      </c>
      <c r="B535" s="62">
        <f>('1. Data'!B532-'1. Data'!$B$1604)/('1. Data'!$B$1603-'1. Data'!$B$1604)</f>
        <v>0.39823008849557517</v>
      </c>
      <c r="C535" s="62">
        <f>('1. Data'!C532-'1. Data'!$C$1604)/('1. Data'!$C$1603-'1. Data'!$C$1604)</f>
        <v>0.08</v>
      </c>
      <c r="D535" s="62">
        <f>('1. Data'!D532-'1. Data'!$D$1604)/('1. Data'!$D$1603-'1. Data'!$D$1604)</f>
        <v>0.24</v>
      </c>
      <c r="E535" s="62">
        <f>('1. Data'!E532-'1. Data'!$E$1604)/('1. Data'!$E$1603-'1. Data'!$E$1604)</f>
        <v>8.2191780821917818E-2</v>
      </c>
      <c r="F535" s="62">
        <f>('1. Data'!F532-'1. Data'!$F$1604)/('1. Data'!$F$1603-'1. Data'!$F$1604)</f>
        <v>0.13</v>
      </c>
      <c r="G535" s="62">
        <f>('1. Data'!G532-'1. Data'!$G$1604)/('1. Data'!$G$1603-'1. Data'!$G$1604)</f>
        <v>0</v>
      </c>
      <c r="H535" s="62">
        <f>('1. Data'!H532-'1. Data'!$H$1604)/('1. Data'!$H$1603-'1. Data'!$H$1604)</f>
        <v>7.7738515901060068E-2</v>
      </c>
      <c r="I535" s="62">
        <v>1</v>
      </c>
      <c r="J535" s="62">
        <f>('1. Data'!J532-'1. Data'!$J$1604)/('1. Data'!$J$1603-'1. Data'!$J$1604)</f>
        <v>0.54615384615384621</v>
      </c>
      <c r="K535" s="62">
        <f>('1. Data'!K532-'1. Data'!$K$1604)/('1. Data'!$K$1603-'1. Data'!$K$1604)</f>
        <v>0.33529411764705885</v>
      </c>
      <c r="L535" s="62">
        <f>('1. Data'!L532-'1. Data'!$L$1604)/('1. Data'!$L$1603-'1. Data'!$L$1604)</f>
        <v>0.29230769230769238</v>
      </c>
      <c r="M535" s="62">
        <f>('1. Data'!M532-'1. Data'!$M$1604)/('1. Data'!$M$1603-'1. Data'!$M$1604)</f>
        <v>0.6</v>
      </c>
    </row>
    <row r="536" spans="1:13" ht="13.2" x14ac:dyDescent="0.25">
      <c r="A536" s="60">
        <v>532</v>
      </c>
      <c r="B536" s="62">
        <f>('1. Data'!B533-'1. Data'!$B$1604)/('1. Data'!$B$1603-'1. Data'!$B$1604)</f>
        <v>0.64601769911504425</v>
      </c>
      <c r="C536" s="62">
        <f>('1. Data'!C533-'1. Data'!$C$1604)/('1. Data'!$C$1603-'1. Data'!$C$1604)</f>
        <v>0.18666666666666668</v>
      </c>
      <c r="D536" s="62">
        <f>('1. Data'!D533-'1. Data'!$D$1604)/('1. Data'!$D$1603-'1. Data'!$D$1604)</f>
        <v>0.49</v>
      </c>
      <c r="E536" s="62">
        <f>('1. Data'!E533-'1. Data'!$E$1604)/('1. Data'!$E$1603-'1. Data'!$E$1604)</f>
        <v>0.12328767123287673</v>
      </c>
      <c r="F536" s="62">
        <f>('1. Data'!F533-'1. Data'!$F$1604)/('1. Data'!$F$1603-'1. Data'!$F$1604)</f>
        <v>0.16333333333333336</v>
      </c>
      <c r="G536" s="62">
        <f>('1. Data'!G533-'1. Data'!$G$1604)/('1. Data'!$G$1603-'1. Data'!$G$1604)</f>
        <v>0.15492957746478872</v>
      </c>
      <c r="H536" s="62">
        <f>('1. Data'!H533-'1. Data'!$H$1604)/('1. Data'!$H$1603-'1. Data'!$H$1604)</f>
        <v>0.12720848056537101</v>
      </c>
      <c r="I536" s="62">
        <v>1</v>
      </c>
      <c r="J536" s="62">
        <f>('1. Data'!J533-'1. Data'!$J$1604)/('1. Data'!$J$1603-'1. Data'!$J$1604)</f>
        <v>0.35384615384615387</v>
      </c>
      <c r="K536" s="62">
        <f>('1. Data'!K533-'1. Data'!$K$1604)/('1. Data'!$K$1603-'1. Data'!$K$1604)</f>
        <v>0.18235294117647058</v>
      </c>
      <c r="L536" s="62">
        <f>('1. Data'!L533-'1. Data'!$L$1604)/('1. Data'!$L$1603-'1. Data'!$L$1604)</f>
        <v>0.29230769230769238</v>
      </c>
      <c r="M536" s="62">
        <f>('1. Data'!M533-'1. Data'!$M$1604)/('1. Data'!$M$1603-'1. Data'!$M$1604)</f>
        <v>0.4</v>
      </c>
    </row>
    <row r="537" spans="1:13" ht="13.2" x14ac:dyDescent="0.25">
      <c r="A537" s="60">
        <v>533</v>
      </c>
      <c r="B537" s="62">
        <f>('1. Data'!B534-'1. Data'!$B$1604)/('1. Data'!$B$1603-'1. Data'!$B$1604)</f>
        <v>0.64601769911504425</v>
      </c>
      <c r="C537" s="62">
        <f>('1. Data'!C534-'1. Data'!$C$1604)/('1. Data'!$C$1603-'1. Data'!$C$1604)</f>
        <v>0.18666666666666668</v>
      </c>
      <c r="D537" s="62">
        <f>('1. Data'!D534-'1. Data'!$D$1604)/('1. Data'!$D$1603-'1. Data'!$D$1604)</f>
        <v>0.49</v>
      </c>
      <c r="E537" s="62">
        <f>('1. Data'!E534-'1. Data'!$E$1604)/('1. Data'!$E$1603-'1. Data'!$E$1604)</f>
        <v>0.12328767123287673</v>
      </c>
      <c r="F537" s="62">
        <f>('1. Data'!F534-'1. Data'!$F$1604)/('1. Data'!$F$1603-'1. Data'!$F$1604)</f>
        <v>0.16333333333333336</v>
      </c>
      <c r="G537" s="62">
        <f>('1. Data'!G534-'1. Data'!$G$1604)/('1. Data'!$G$1603-'1. Data'!$G$1604)</f>
        <v>0.15492957746478872</v>
      </c>
      <c r="H537" s="62">
        <f>('1. Data'!H534-'1. Data'!$H$1604)/('1. Data'!$H$1603-'1. Data'!$H$1604)</f>
        <v>0.12720848056537101</v>
      </c>
      <c r="I537" s="62">
        <v>1</v>
      </c>
      <c r="J537" s="62">
        <f>('1. Data'!J534-'1. Data'!$J$1604)/('1. Data'!$J$1603-'1. Data'!$J$1604)</f>
        <v>0.35384615384615387</v>
      </c>
      <c r="K537" s="62">
        <f>('1. Data'!K534-'1. Data'!$K$1604)/('1. Data'!$K$1603-'1. Data'!$K$1604)</f>
        <v>0.18235294117647058</v>
      </c>
      <c r="L537" s="62">
        <f>('1. Data'!L534-'1. Data'!$L$1604)/('1. Data'!$L$1603-'1. Data'!$L$1604)</f>
        <v>0.29230769230769238</v>
      </c>
      <c r="M537" s="62">
        <f>('1. Data'!M534-'1. Data'!$M$1604)/('1. Data'!$M$1603-'1. Data'!$M$1604)</f>
        <v>0.4</v>
      </c>
    </row>
    <row r="538" spans="1:13" ht="13.2" x14ac:dyDescent="0.25">
      <c r="A538" s="60">
        <v>534</v>
      </c>
      <c r="B538" s="62">
        <f>('1. Data'!B535-'1. Data'!$B$1604)/('1. Data'!$B$1603-'1. Data'!$B$1604)</f>
        <v>0.50442477876106206</v>
      </c>
      <c r="C538" s="62">
        <f>('1. Data'!C535-'1. Data'!$C$1604)/('1. Data'!$C$1603-'1. Data'!$C$1604)</f>
        <v>0.11333333333333334</v>
      </c>
      <c r="D538" s="62">
        <f>('1. Data'!D535-'1. Data'!$D$1604)/('1. Data'!$D$1603-'1. Data'!$D$1604)</f>
        <v>0.24</v>
      </c>
      <c r="E538" s="62">
        <f>('1. Data'!E535-'1. Data'!$E$1604)/('1. Data'!$E$1603-'1. Data'!$E$1604)</f>
        <v>8.2191780821917818E-2</v>
      </c>
      <c r="F538" s="62">
        <f>('1. Data'!F535-'1. Data'!$F$1604)/('1. Data'!$F$1603-'1. Data'!$F$1604)</f>
        <v>0.12</v>
      </c>
      <c r="G538" s="62">
        <f>('1. Data'!G535-'1. Data'!$G$1604)/('1. Data'!$G$1603-'1. Data'!$G$1604)</f>
        <v>0.19718309859154928</v>
      </c>
      <c r="H538" s="62">
        <f>('1. Data'!H535-'1. Data'!$H$1604)/('1. Data'!$H$1603-'1. Data'!$H$1604)</f>
        <v>9.5406360424028266E-2</v>
      </c>
      <c r="I538" s="62">
        <v>1</v>
      </c>
      <c r="J538" s="62">
        <f>('1. Data'!J535-'1. Data'!$J$1604)/('1. Data'!$J$1603-'1. Data'!$J$1604)</f>
        <v>0.40000000000000008</v>
      </c>
      <c r="K538" s="62">
        <f>('1. Data'!K535-'1. Data'!$K$1604)/('1. Data'!$K$1603-'1. Data'!$K$1604)</f>
        <v>0.21176470588235297</v>
      </c>
      <c r="L538" s="62">
        <f>('1. Data'!L535-'1. Data'!$L$1604)/('1. Data'!$L$1603-'1. Data'!$L$1604)</f>
        <v>0.67692307692307696</v>
      </c>
      <c r="M538" s="62">
        <f>('1. Data'!M535-'1. Data'!$M$1604)/('1. Data'!$M$1603-'1. Data'!$M$1604)</f>
        <v>0.6</v>
      </c>
    </row>
    <row r="539" spans="1:13" ht="13.2" x14ac:dyDescent="0.25">
      <c r="A539" s="60">
        <v>535</v>
      </c>
      <c r="B539" s="62">
        <f>('1. Data'!B536-'1. Data'!$B$1604)/('1. Data'!$B$1603-'1. Data'!$B$1604)</f>
        <v>0.47787610619469029</v>
      </c>
      <c r="C539" s="62">
        <f>('1. Data'!C536-'1. Data'!$C$1604)/('1. Data'!$C$1603-'1. Data'!$C$1604)</f>
        <v>0.25333333333333335</v>
      </c>
      <c r="D539" s="62">
        <f>('1. Data'!D536-'1. Data'!$D$1604)/('1. Data'!$D$1603-'1. Data'!$D$1604)</f>
        <v>0.24</v>
      </c>
      <c r="E539" s="62">
        <f>('1. Data'!E536-'1. Data'!$E$1604)/('1. Data'!$E$1603-'1. Data'!$E$1604)</f>
        <v>0.12328767123287673</v>
      </c>
      <c r="F539" s="62">
        <f>('1. Data'!F536-'1. Data'!$F$1604)/('1. Data'!$F$1603-'1. Data'!$F$1604)</f>
        <v>0.16999999999999998</v>
      </c>
      <c r="G539" s="62">
        <f>('1. Data'!G536-'1. Data'!$G$1604)/('1. Data'!$G$1603-'1. Data'!$G$1604)</f>
        <v>0.16901408450704225</v>
      </c>
      <c r="H539" s="62">
        <f>('1. Data'!H536-'1. Data'!$H$1604)/('1. Data'!$H$1603-'1. Data'!$H$1604)</f>
        <v>9.187279151943463E-2</v>
      </c>
      <c r="I539" s="62">
        <v>1</v>
      </c>
      <c r="J539" s="62">
        <f>('1. Data'!J536-'1. Data'!$J$1604)/('1. Data'!$J$1603-'1. Data'!$J$1604)</f>
        <v>0.4461538461538459</v>
      </c>
      <c r="K539" s="62">
        <f>('1. Data'!K536-'1. Data'!$K$1604)/('1. Data'!$K$1603-'1. Data'!$K$1604)</f>
        <v>0.15294117647058827</v>
      </c>
      <c r="L539" s="62">
        <f>('1. Data'!L536-'1. Data'!$L$1604)/('1. Data'!$L$1603-'1. Data'!$L$1604)</f>
        <v>0.24615384615384611</v>
      </c>
      <c r="M539" s="62">
        <f>('1. Data'!M536-'1. Data'!$M$1604)/('1. Data'!$M$1603-'1. Data'!$M$1604)</f>
        <v>0.6</v>
      </c>
    </row>
    <row r="540" spans="1:13" ht="13.2" x14ac:dyDescent="0.25">
      <c r="A540" s="60">
        <v>536</v>
      </c>
      <c r="B540" s="62">
        <f>('1. Data'!B537-'1. Data'!$B$1604)/('1. Data'!$B$1603-'1. Data'!$B$1604)</f>
        <v>0.39823008849557517</v>
      </c>
      <c r="C540" s="62">
        <f>('1. Data'!C537-'1. Data'!$C$1604)/('1. Data'!$C$1603-'1. Data'!$C$1604)</f>
        <v>0.08</v>
      </c>
      <c r="D540" s="62">
        <f>('1. Data'!D537-'1. Data'!$D$1604)/('1. Data'!$D$1603-'1. Data'!$D$1604)</f>
        <v>0.24</v>
      </c>
      <c r="E540" s="62">
        <f>('1. Data'!E537-'1. Data'!$E$1604)/('1. Data'!$E$1603-'1. Data'!$E$1604)</f>
        <v>8.2191780821917818E-2</v>
      </c>
      <c r="F540" s="62">
        <f>('1. Data'!F537-'1. Data'!$F$1604)/('1. Data'!$F$1603-'1. Data'!$F$1604)</f>
        <v>0.13</v>
      </c>
      <c r="G540" s="62">
        <f>('1. Data'!G537-'1. Data'!$G$1604)/('1. Data'!$G$1603-'1. Data'!$G$1604)</f>
        <v>0</v>
      </c>
      <c r="H540" s="62">
        <f>('1. Data'!H537-'1. Data'!$H$1604)/('1. Data'!$H$1603-'1. Data'!$H$1604)</f>
        <v>7.7738515901060068E-2</v>
      </c>
      <c r="I540" s="62">
        <v>1</v>
      </c>
      <c r="J540" s="62">
        <f>('1. Data'!J537-'1. Data'!$J$1604)/('1. Data'!$J$1603-'1. Data'!$J$1604)</f>
        <v>0.54615384615384621</v>
      </c>
      <c r="K540" s="62">
        <f>('1. Data'!K537-'1. Data'!$K$1604)/('1. Data'!$K$1603-'1. Data'!$K$1604)</f>
        <v>0.33529411764705885</v>
      </c>
      <c r="L540" s="62">
        <f>('1. Data'!L537-'1. Data'!$L$1604)/('1. Data'!$L$1603-'1. Data'!$L$1604)</f>
        <v>0.29230769230769238</v>
      </c>
      <c r="M540" s="62">
        <f>('1. Data'!M537-'1. Data'!$M$1604)/('1. Data'!$M$1603-'1. Data'!$M$1604)</f>
        <v>0.6</v>
      </c>
    </row>
    <row r="541" spans="1:13" ht="13.2" x14ac:dyDescent="0.25">
      <c r="A541" s="60">
        <v>537</v>
      </c>
      <c r="B541" s="62">
        <f>('1. Data'!B538-'1. Data'!$B$1604)/('1. Data'!$B$1603-'1. Data'!$B$1604)</f>
        <v>0.46902654867256638</v>
      </c>
      <c r="C541" s="62">
        <f>('1. Data'!C538-'1. Data'!$C$1604)/('1. Data'!$C$1603-'1. Data'!$C$1604)</f>
        <v>0.35333333333333333</v>
      </c>
      <c r="D541" s="62">
        <f>('1. Data'!D538-'1. Data'!$D$1604)/('1. Data'!$D$1603-'1. Data'!$D$1604)</f>
        <v>0.24</v>
      </c>
      <c r="E541" s="62">
        <f>('1. Data'!E538-'1. Data'!$E$1604)/('1. Data'!$E$1603-'1. Data'!$E$1604)</f>
        <v>0.10273972602739727</v>
      </c>
      <c r="F541" s="62">
        <f>('1. Data'!F538-'1. Data'!$F$1604)/('1. Data'!$F$1603-'1. Data'!$F$1604)</f>
        <v>0.12833333333333333</v>
      </c>
      <c r="G541" s="62">
        <f>('1. Data'!G538-'1. Data'!$G$1604)/('1. Data'!$G$1603-'1. Data'!$G$1604)</f>
        <v>7.0422535211267609E-2</v>
      </c>
      <c r="H541" s="62">
        <f>('1. Data'!H538-'1. Data'!$H$1604)/('1. Data'!$H$1603-'1. Data'!$H$1604)</f>
        <v>9.5406360424028266E-2</v>
      </c>
      <c r="I541" s="62">
        <v>1</v>
      </c>
      <c r="J541" s="62">
        <f>('1. Data'!J538-'1. Data'!$J$1604)/('1. Data'!$J$1603-'1. Data'!$J$1604)</f>
        <v>0.29999999999999982</v>
      </c>
      <c r="K541" s="62">
        <f>('1. Data'!K538-'1. Data'!$K$1604)/('1. Data'!$K$1603-'1. Data'!$K$1604)</f>
        <v>0.1588235294117647</v>
      </c>
      <c r="L541" s="62">
        <f>('1. Data'!L538-'1. Data'!$L$1604)/('1. Data'!$L$1603-'1. Data'!$L$1604)</f>
        <v>0.15384615384615385</v>
      </c>
      <c r="M541" s="62">
        <f>('1. Data'!M538-'1. Data'!$M$1604)/('1. Data'!$M$1603-'1. Data'!$M$1604)</f>
        <v>0.4</v>
      </c>
    </row>
    <row r="542" spans="1:13" ht="13.2" x14ac:dyDescent="0.25">
      <c r="A542" s="60">
        <v>538</v>
      </c>
      <c r="B542" s="62">
        <f>('1. Data'!B539-'1. Data'!$B$1604)/('1. Data'!$B$1603-'1. Data'!$B$1604)</f>
        <v>0.30973451327433627</v>
      </c>
      <c r="C542" s="62">
        <f>('1. Data'!C539-'1. Data'!$C$1604)/('1. Data'!$C$1603-'1. Data'!$C$1604)</f>
        <v>0.48333333333333334</v>
      </c>
      <c r="D542" s="62">
        <f>('1. Data'!D539-'1. Data'!$D$1604)/('1. Data'!$D$1603-'1. Data'!$D$1604)</f>
        <v>0.24</v>
      </c>
      <c r="E542" s="62">
        <f>('1. Data'!E539-'1. Data'!$E$1604)/('1. Data'!$E$1603-'1. Data'!$E$1604)</f>
        <v>8.2191780821917818E-2</v>
      </c>
      <c r="F542" s="62">
        <f>('1. Data'!F539-'1. Data'!$F$1604)/('1. Data'!$F$1603-'1. Data'!$F$1604)</f>
        <v>0.14000000000000001</v>
      </c>
      <c r="G542" s="62">
        <f>('1. Data'!G539-'1. Data'!$G$1604)/('1. Data'!$G$1603-'1. Data'!$G$1604)</f>
        <v>5.6338028169014086E-2</v>
      </c>
      <c r="H542" s="62">
        <f>('1. Data'!H539-'1. Data'!$H$1604)/('1. Data'!$H$1603-'1. Data'!$H$1604)</f>
        <v>2.4734982332155476E-2</v>
      </c>
      <c r="I542" s="62">
        <v>1</v>
      </c>
      <c r="J542" s="62">
        <f>('1. Data'!J539-'1. Data'!$J$1604)/('1. Data'!$J$1603-'1. Data'!$J$1604)</f>
        <v>0.51538461538461544</v>
      </c>
      <c r="K542" s="62">
        <f>('1. Data'!K539-'1. Data'!$K$1604)/('1. Data'!$K$1603-'1. Data'!$K$1604)</f>
        <v>0.27647058823529413</v>
      </c>
      <c r="L542" s="62">
        <f>('1. Data'!L539-'1. Data'!$L$1604)/('1. Data'!$L$1603-'1. Data'!$L$1604)</f>
        <v>0.3538461538461537</v>
      </c>
      <c r="M542" s="62">
        <f>('1. Data'!M539-'1. Data'!$M$1604)/('1. Data'!$M$1603-'1. Data'!$M$1604)</f>
        <v>0.6</v>
      </c>
    </row>
    <row r="543" spans="1:13" ht="13.2" x14ac:dyDescent="0.25">
      <c r="A543" s="60">
        <v>539</v>
      </c>
      <c r="B543" s="62">
        <f>('1. Data'!B540-'1. Data'!$B$1604)/('1. Data'!$B$1603-'1. Data'!$B$1604)</f>
        <v>0.73451327433628322</v>
      </c>
      <c r="C543" s="62">
        <f>('1. Data'!C540-'1. Data'!$C$1604)/('1. Data'!$C$1603-'1. Data'!$C$1604)</f>
        <v>0.16666666666666666</v>
      </c>
      <c r="D543" s="62">
        <f>('1. Data'!D540-'1. Data'!$D$1604)/('1. Data'!$D$1603-'1. Data'!$D$1604)</f>
        <v>0.49</v>
      </c>
      <c r="E543" s="62">
        <f>('1. Data'!E540-'1. Data'!$E$1604)/('1. Data'!$E$1603-'1. Data'!$E$1604)</f>
        <v>0.33561643835616434</v>
      </c>
      <c r="F543" s="62">
        <f>('1. Data'!F540-'1. Data'!$F$1604)/('1. Data'!$F$1603-'1. Data'!$F$1604)</f>
        <v>0.11000000000000001</v>
      </c>
      <c r="G543" s="62">
        <f>('1. Data'!G540-'1. Data'!$G$1604)/('1. Data'!$G$1603-'1. Data'!$G$1604)</f>
        <v>5.6338028169014086E-2</v>
      </c>
      <c r="H543" s="62">
        <f>('1. Data'!H540-'1. Data'!$H$1604)/('1. Data'!$H$1603-'1. Data'!$H$1604)</f>
        <v>0.10247349823321555</v>
      </c>
      <c r="I543" s="62">
        <v>1</v>
      </c>
      <c r="J543" s="62">
        <f>('1. Data'!J540-'1. Data'!$J$1604)/('1. Data'!$J$1603-'1. Data'!$J$1604)</f>
        <v>0.38461538461538469</v>
      </c>
      <c r="K543" s="62">
        <f>('1. Data'!K540-'1. Data'!$K$1604)/('1. Data'!$K$1603-'1. Data'!$K$1604)</f>
        <v>0.21176470588235297</v>
      </c>
      <c r="L543" s="62">
        <f>('1. Data'!L540-'1. Data'!$L$1604)/('1. Data'!$L$1603-'1. Data'!$L$1604)</f>
        <v>0.55384615384615377</v>
      </c>
      <c r="M543" s="62">
        <f>('1. Data'!M540-'1. Data'!$M$1604)/('1. Data'!$M$1603-'1. Data'!$M$1604)</f>
        <v>0.8</v>
      </c>
    </row>
    <row r="544" spans="1:13" ht="13.2" x14ac:dyDescent="0.25">
      <c r="A544" s="60">
        <v>540</v>
      </c>
      <c r="B544" s="62">
        <f>('1. Data'!B541-'1. Data'!$B$1604)/('1. Data'!$B$1603-'1. Data'!$B$1604)</f>
        <v>0.5840707964601769</v>
      </c>
      <c r="C544" s="62">
        <f>('1. Data'!C541-'1. Data'!$C$1604)/('1. Data'!$C$1603-'1. Data'!$C$1604)</f>
        <v>0.26666666666666666</v>
      </c>
      <c r="D544" s="62">
        <f>('1. Data'!D541-'1. Data'!$D$1604)/('1. Data'!$D$1603-'1. Data'!$D$1604)</f>
        <v>0.74</v>
      </c>
      <c r="E544" s="62">
        <f>('1. Data'!E541-'1. Data'!$E$1604)/('1. Data'!$E$1603-'1. Data'!$E$1604)</f>
        <v>0.2910958904109589</v>
      </c>
      <c r="F544" s="62">
        <f>('1. Data'!F541-'1. Data'!$F$1604)/('1. Data'!$F$1603-'1. Data'!$F$1604)</f>
        <v>0.16666666666666669</v>
      </c>
      <c r="G544" s="62">
        <f>('1. Data'!G541-'1. Data'!$G$1604)/('1. Data'!$G$1603-'1. Data'!$G$1604)</f>
        <v>5.6338028169014086E-2</v>
      </c>
      <c r="H544" s="62">
        <f>('1. Data'!H541-'1. Data'!$H$1604)/('1. Data'!$H$1603-'1. Data'!$H$1604)</f>
        <v>3.8869257950530034E-2</v>
      </c>
      <c r="I544" s="62">
        <v>1</v>
      </c>
      <c r="J544" s="62">
        <f>('1. Data'!J541-'1. Data'!$J$1604)/('1. Data'!$J$1603-'1. Data'!$J$1604)</f>
        <v>0.40000000000000008</v>
      </c>
      <c r="K544" s="62">
        <f>('1. Data'!K541-'1. Data'!$K$1604)/('1. Data'!$K$1603-'1. Data'!$K$1604)</f>
        <v>0.18823529411764706</v>
      </c>
      <c r="L544" s="62">
        <f>('1. Data'!L541-'1. Data'!$L$1604)/('1. Data'!$L$1603-'1. Data'!$L$1604)</f>
        <v>0.43076923076923063</v>
      </c>
      <c r="M544" s="62">
        <f>('1. Data'!M541-'1. Data'!$M$1604)/('1. Data'!$M$1603-'1. Data'!$M$1604)</f>
        <v>0.4</v>
      </c>
    </row>
    <row r="545" spans="1:13" ht="13.2" x14ac:dyDescent="0.25">
      <c r="A545" s="60">
        <v>541</v>
      </c>
      <c r="B545" s="62">
        <f>('1. Data'!B542-'1. Data'!$B$1604)/('1. Data'!$B$1603-'1. Data'!$B$1604)</f>
        <v>0.40707964601769908</v>
      </c>
      <c r="C545" s="62">
        <f>('1. Data'!C542-'1. Data'!$C$1604)/('1. Data'!$C$1603-'1. Data'!$C$1604)</f>
        <v>0.32666666666666666</v>
      </c>
      <c r="D545" s="62">
        <f>('1. Data'!D542-'1. Data'!$D$1604)/('1. Data'!$D$1603-'1. Data'!$D$1604)</f>
        <v>0.24</v>
      </c>
      <c r="E545" s="62">
        <f>('1. Data'!E542-'1. Data'!$E$1604)/('1. Data'!$E$1603-'1. Data'!$E$1604)</f>
        <v>0.16438356164383561</v>
      </c>
      <c r="F545" s="62">
        <f>('1. Data'!F542-'1. Data'!$F$1604)/('1. Data'!$F$1603-'1. Data'!$F$1604)</f>
        <v>0.16833333333333167</v>
      </c>
      <c r="G545" s="62">
        <f>('1. Data'!G542-'1. Data'!$G$1604)/('1. Data'!$G$1603-'1. Data'!$G$1604)</f>
        <v>0.26760563380281688</v>
      </c>
      <c r="H545" s="62">
        <f>('1. Data'!H542-'1. Data'!$H$1604)/('1. Data'!$H$1603-'1. Data'!$H$1604)</f>
        <v>0.14487632508833923</v>
      </c>
      <c r="I545" s="62">
        <v>1</v>
      </c>
      <c r="J545" s="62">
        <f>('1. Data'!J542-'1. Data'!$J$1604)/('1. Data'!$J$1603-'1. Data'!$J$1604)</f>
        <v>0.43076923076923052</v>
      </c>
      <c r="K545" s="62">
        <f>('1. Data'!K542-'1. Data'!$K$1604)/('1. Data'!$K$1603-'1. Data'!$K$1604)</f>
        <v>0.21764705882352944</v>
      </c>
      <c r="L545" s="62">
        <f>('1. Data'!L542-'1. Data'!$L$1604)/('1. Data'!$L$1603-'1. Data'!$L$1604)</f>
        <v>0.18461538461538451</v>
      </c>
      <c r="M545" s="62">
        <f>('1. Data'!M542-'1. Data'!$M$1604)/('1. Data'!$M$1603-'1. Data'!$M$1604)</f>
        <v>0.4</v>
      </c>
    </row>
    <row r="546" spans="1:13" ht="13.2" x14ac:dyDescent="0.25">
      <c r="A546" s="60">
        <v>542</v>
      </c>
      <c r="B546" s="62">
        <f>('1. Data'!B543-'1. Data'!$B$1604)/('1. Data'!$B$1603-'1. Data'!$B$1604)</f>
        <v>0.4336283185840708</v>
      </c>
      <c r="C546" s="62">
        <f>('1. Data'!C543-'1. Data'!$C$1604)/('1. Data'!$C$1603-'1. Data'!$C$1604)</f>
        <v>0.24</v>
      </c>
      <c r="D546" s="62">
        <f>('1. Data'!D543-'1. Data'!$D$1604)/('1. Data'!$D$1603-'1. Data'!$D$1604)</f>
        <v>0.49</v>
      </c>
      <c r="E546" s="62">
        <f>('1. Data'!E543-'1. Data'!$E$1604)/('1. Data'!$E$1603-'1. Data'!$E$1604)</f>
        <v>0.36986301369863012</v>
      </c>
      <c r="F546" s="62">
        <f>('1. Data'!F543-'1. Data'!$F$1604)/('1. Data'!$F$1603-'1. Data'!$F$1604)</f>
        <v>0.10666666666666667</v>
      </c>
      <c r="G546" s="62">
        <f>('1. Data'!G543-'1. Data'!$G$1604)/('1. Data'!$G$1603-'1. Data'!$G$1604)</f>
        <v>5.6338028169014086E-2</v>
      </c>
      <c r="H546" s="62">
        <f>('1. Data'!H543-'1. Data'!$H$1604)/('1. Data'!$H$1603-'1. Data'!$H$1604)</f>
        <v>3.8869257950530034E-2</v>
      </c>
      <c r="I546" s="62">
        <v>1</v>
      </c>
      <c r="J546" s="62">
        <f>('1. Data'!J543-'1. Data'!$J$1604)/('1. Data'!$J$1603-'1. Data'!$J$1604)</f>
        <v>0.39230769230769219</v>
      </c>
      <c r="K546" s="62">
        <f>('1. Data'!K543-'1. Data'!$K$1604)/('1. Data'!$K$1603-'1. Data'!$K$1604)</f>
        <v>0.25294117647058822</v>
      </c>
      <c r="L546" s="62">
        <f>('1. Data'!L543-'1. Data'!$L$1604)/('1. Data'!$L$1603-'1. Data'!$L$1604)</f>
        <v>0.39999999999999997</v>
      </c>
      <c r="M546" s="62">
        <f>('1. Data'!M543-'1. Data'!$M$1604)/('1. Data'!$M$1603-'1. Data'!$M$1604)</f>
        <v>0.6</v>
      </c>
    </row>
    <row r="547" spans="1:13" ht="13.2" x14ac:dyDescent="0.25">
      <c r="A547" s="60">
        <v>543</v>
      </c>
      <c r="B547" s="62">
        <f>('1. Data'!B544-'1. Data'!$B$1604)/('1. Data'!$B$1603-'1. Data'!$B$1604)</f>
        <v>0.4159292035398231</v>
      </c>
      <c r="C547" s="62">
        <f>('1. Data'!C544-'1. Data'!$C$1604)/('1. Data'!$C$1603-'1. Data'!$C$1604)</f>
        <v>0.41</v>
      </c>
      <c r="D547" s="62">
        <f>('1. Data'!D544-'1. Data'!$D$1604)/('1. Data'!$D$1603-'1. Data'!$D$1604)</f>
        <v>0.24</v>
      </c>
      <c r="E547" s="62">
        <f>('1. Data'!E544-'1. Data'!$E$1604)/('1. Data'!$E$1603-'1. Data'!$E$1604)</f>
        <v>8.2191780821917818E-2</v>
      </c>
      <c r="F547" s="62">
        <f>('1. Data'!F544-'1. Data'!$F$1604)/('1. Data'!$F$1603-'1. Data'!$F$1604)</f>
        <v>0.11666666666666668</v>
      </c>
      <c r="G547" s="62">
        <f>('1. Data'!G544-'1. Data'!$G$1604)/('1. Data'!$G$1603-'1. Data'!$G$1604)</f>
        <v>5.6338028169014086E-2</v>
      </c>
      <c r="H547" s="62">
        <f>('1. Data'!H544-'1. Data'!$H$1604)/('1. Data'!$H$1603-'1. Data'!$H$1604)</f>
        <v>4.9469964664310952E-2</v>
      </c>
      <c r="I547" s="62">
        <v>1</v>
      </c>
      <c r="J547" s="62">
        <f>('1. Data'!J544-'1. Data'!$J$1604)/('1. Data'!$J$1603-'1. Data'!$J$1604)</f>
        <v>0.32307692307692304</v>
      </c>
      <c r="K547" s="62">
        <f>('1. Data'!K544-'1. Data'!$K$1604)/('1. Data'!$K$1603-'1. Data'!$K$1604)</f>
        <v>0.17058823529411765</v>
      </c>
      <c r="L547" s="62">
        <f>('1. Data'!L544-'1. Data'!$L$1604)/('1. Data'!$L$1603-'1. Data'!$L$1604)</f>
        <v>0.23076923076923078</v>
      </c>
      <c r="M547" s="62">
        <f>('1. Data'!M544-'1. Data'!$M$1604)/('1. Data'!$M$1603-'1. Data'!$M$1604)</f>
        <v>0.4</v>
      </c>
    </row>
    <row r="548" spans="1:13" ht="13.2" x14ac:dyDescent="0.25">
      <c r="A548" s="60">
        <v>544</v>
      </c>
      <c r="B548" s="62">
        <f>('1. Data'!B545-'1. Data'!$B$1604)/('1. Data'!$B$1603-'1. Data'!$B$1604)</f>
        <v>0.5840707964601769</v>
      </c>
      <c r="C548" s="62">
        <f>('1. Data'!C545-'1. Data'!$C$1604)/('1. Data'!$C$1603-'1. Data'!$C$1604)</f>
        <v>0.37333333333333335</v>
      </c>
      <c r="D548" s="62">
        <f>('1. Data'!D545-'1. Data'!$D$1604)/('1. Data'!$D$1603-'1. Data'!$D$1604)</f>
        <v>0.24</v>
      </c>
      <c r="E548" s="62">
        <f>('1. Data'!E545-'1. Data'!$E$1604)/('1. Data'!$E$1603-'1. Data'!$E$1604)</f>
        <v>0.10958904109589042</v>
      </c>
      <c r="F548" s="62">
        <f>('1. Data'!F545-'1. Data'!$F$1604)/('1. Data'!$F$1603-'1. Data'!$F$1604)</f>
        <v>0.14166666666666669</v>
      </c>
      <c r="G548" s="62">
        <f>('1. Data'!G545-'1. Data'!$G$1604)/('1. Data'!$G$1603-'1. Data'!$G$1604)</f>
        <v>0.21126760563380281</v>
      </c>
      <c r="H548" s="62">
        <f>('1. Data'!H545-'1. Data'!$H$1604)/('1. Data'!$H$1603-'1. Data'!$H$1604)</f>
        <v>0.16607773851590105</v>
      </c>
      <c r="I548" s="62">
        <v>1</v>
      </c>
      <c r="J548" s="62">
        <f>('1. Data'!J545-'1. Data'!$J$1604)/('1. Data'!$J$1603-'1. Data'!$J$1604)</f>
        <v>0.27692307692307688</v>
      </c>
      <c r="K548" s="62">
        <f>('1. Data'!K545-'1. Data'!$K$1604)/('1. Data'!$K$1603-'1. Data'!$K$1604)</f>
        <v>0.24705882352941178</v>
      </c>
      <c r="L548" s="62">
        <f>('1. Data'!L545-'1. Data'!$L$1604)/('1. Data'!$L$1603-'1. Data'!$L$1604)</f>
        <v>0.39999999999999997</v>
      </c>
      <c r="M548" s="62">
        <f>('1. Data'!M545-'1. Data'!$M$1604)/('1. Data'!$M$1603-'1. Data'!$M$1604)</f>
        <v>0.6</v>
      </c>
    </row>
    <row r="549" spans="1:13" ht="13.2" x14ac:dyDescent="0.25">
      <c r="A549" s="60">
        <v>545</v>
      </c>
      <c r="B549" s="62">
        <f>('1. Data'!B546-'1. Data'!$B$1604)/('1. Data'!$B$1603-'1. Data'!$B$1604)</f>
        <v>0.8584070796460177</v>
      </c>
      <c r="C549" s="62">
        <f>('1. Data'!C546-'1. Data'!$C$1604)/('1. Data'!$C$1603-'1. Data'!$C$1604)</f>
        <v>0.13999999999999999</v>
      </c>
      <c r="D549" s="62">
        <f>('1. Data'!D546-'1. Data'!$D$1604)/('1. Data'!$D$1603-'1. Data'!$D$1604)</f>
        <v>0.74</v>
      </c>
      <c r="E549" s="62">
        <f>('1. Data'!E546-'1. Data'!$E$1604)/('1. Data'!$E$1603-'1. Data'!$E$1604)</f>
        <v>6.164383561643836E-2</v>
      </c>
      <c r="F549" s="62">
        <f>('1. Data'!F546-'1. Data'!$F$1604)/('1. Data'!$F$1603-'1. Data'!$F$1604)</f>
        <v>0.125</v>
      </c>
      <c r="G549" s="62">
        <f>('1. Data'!G546-'1. Data'!$G$1604)/('1. Data'!$G$1603-'1. Data'!$G$1604)</f>
        <v>7.0422535211267609E-2</v>
      </c>
      <c r="H549" s="62">
        <f>('1. Data'!H546-'1. Data'!$H$1604)/('1. Data'!$H$1603-'1. Data'!$H$1604)</f>
        <v>3.1802120141342753E-2</v>
      </c>
      <c r="I549" s="62">
        <v>1</v>
      </c>
      <c r="J549" s="62">
        <f>('1. Data'!J546-'1. Data'!$J$1604)/('1. Data'!$J$1603-'1. Data'!$J$1604)</f>
        <v>0.12307692307692286</v>
      </c>
      <c r="K549" s="62">
        <f>('1. Data'!K546-'1. Data'!$K$1604)/('1. Data'!$K$1603-'1. Data'!$K$1604)</f>
        <v>0.28823529411764709</v>
      </c>
      <c r="L549" s="62">
        <f>('1. Data'!L546-'1. Data'!$L$1604)/('1. Data'!$L$1603-'1. Data'!$L$1604)</f>
        <v>0</v>
      </c>
      <c r="M549" s="62">
        <f>('1. Data'!M546-'1. Data'!$M$1604)/('1. Data'!$M$1603-'1. Data'!$M$1604)</f>
        <v>0.6</v>
      </c>
    </row>
    <row r="550" spans="1:13" ht="13.2" x14ac:dyDescent="0.25">
      <c r="A550" s="60">
        <v>546</v>
      </c>
      <c r="B550" s="62">
        <f>('1. Data'!B547-'1. Data'!$B$1604)/('1. Data'!$B$1603-'1. Data'!$B$1604)</f>
        <v>0.39823008849557517</v>
      </c>
      <c r="C550" s="62">
        <f>('1. Data'!C547-'1. Data'!$C$1604)/('1. Data'!$C$1603-'1. Data'!$C$1604)</f>
        <v>0.24666666666666667</v>
      </c>
      <c r="D550" s="62">
        <f>('1. Data'!D547-'1. Data'!$D$1604)/('1. Data'!$D$1603-'1. Data'!$D$1604)</f>
        <v>0.49</v>
      </c>
      <c r="E550" s="62">
        <f>('1. Data'!E547-'1. Data'!$E$1604)/('1. Data'!$E$1603-'1. Data'!$E$1604)</f>
        <v>0.11643835616438358</v>
      </c>
      <c r="F550" s="62">
        <f>('1. Data'!F547-'1. Data'!$F$1604)/('1. Data'!$F$1603-'1. Data'!$F$1604)</f>
        <v>0.15666666666666668</v>
      </c>
      <c r="G550" s="62">
        <f>('1. Data'!G547-'1. Data'!$G$1604)/('1. Data'!$G$1603-'1. Data'!$G$1604)</f>
        <v>0.52112676056338025</v>
      </c>
      <c r="H550" s="62">
        <f>('1. Data'!H547-'1. Data'!$H$1604)/('1. Data'!$H$1603-'1. Data'!$H$1604)</f>
        <v>0.35335689045936397</v>
      </c>
      <c r="I550" s="62">
        <v>1</v>
      </c>
      <c r="J550" s="62">
        <f>('1. Data'!J547-'1. Data'!$J$1604)/('1. Data'!$J$1603-'1. Data'!$J$1604)</f>
        <v>0.29230769230769227</v>
      </c>
      <c r="K550" s="62">
        <f>('1. Data'!K547-'1. Data'!$K$1604)/('1. Data'!$K$1603-'1. Data'!$K$1604)</f>
        <v>0.17058823529411765</v>
      </c>
      <c r="L550" s="62">
        <f>('1. Data'!L547-'1. Data'!$L$1604)/('1. Data'!$L$1603-'1. Data'!$L$1604)</f>
        <v>0.10769230769230759</v>
      </c>
      <c r="M550" s="62">
        <f>('1. Data'!M547-'1. Data'!$M$1604)/('1. Data'!$M$1603-'1. Data'!$M$1604)</f>
        <v>0.4</v>
      </c>
    </row>
    <row r="551" spans="1:13" ht="13.2" x14ac:dyDescent="0.25">
      <c r="A551" s="60">
        <v>547</v>
      </c>
      <c r="B551" s="62">
        <f>('1. Data'!B548-'1. Data'!$B$1604)/('1. Data'!$B$1603-'1. Data'!$B$1604)</f>
        <v>0.25663716814159293</v>
      </c>
      <c r="C551" s="62">
        <f>('1. Data'!C548-'1. Data'!$C$1604)/('1. Data'!$C$1603-'1. Data'!$C$1604)</f>
        <v>0.30000000000000004</v>
      </c>
      <c r="D551" s="62">
        <f>('1. Data'!D548-'1. Data'!$D$1604)/('1. Data'!$D$1603-'1. Data'!$D$1604)</f>
        <v>0.24</v>
      </c>
      <c r="E551" s="62">
        <f>('1. Data'!E548-'1. Data'!$E$1604)/('1. Data'!$E$1603-'1. Data'!$E$1604)</f>
        <v>7.5342465753424667E-2</v>
      </c>
      <c r="F551" s="62">
        <f>('1. Data'!F548-'1. Data'!$F$1604)/('1. Data'!$F$1603-'1. Data'!$F$1604)</f>
        <v>0.13</v>
      </c>
      <c r="G551" s="62">
        <f>('1. Data'!G548-'1. Data'!$G$1604)/('1. Data'!$G$1603-'1. Data'!$G$1604)</f>
        <v>0.12676056338028169</v>
      </c>
      <c r="H551" s="62">
        <f>('1. Data'!H548-'1. Data'!$H$1604)/('1. Data'!$H$1603-'1. Data'!$H$1604)</f>
        <v>7.7738515901060068E-2</v>
      </c>
      <c r="I551" s="62">
        <v>1</v>
      </c>
      <c r="J551" s="62">
        <f>('1. Data'!J548-'1. Data'!$J$1604)/('1. Data'!$J$1603-'1. Data'!$J$1604)</f>
        <v>0.57692307692307698</v>
      </c>
      <c r="K551" s="62">
        <f>('1. Data'!K548-'1. Data'!$K$1604)/('1. Data'!$K$1603-'1. Data'!$K$1604)</f>
        <v>0.28235294117647064</v>
      </c>
      <c r="L551" s="62">
        <f>('1. Data'!L548-'1. Data'!$L$1604)/('1. Data'!$L$1603-'1. Data'!$L$1604)</f>
        <v>0.16923076923076918</v>
      </c>
      <c r="M551" s="62">
        <f>('1. Data'!M548-'1. Data'!$M$1604)/('1. Data'!$M$1603-'1. Data'!$M$1604)</f>
        <v>0.6</v>
      </c>
    </row>
    <row r="552" spans="1:13" ht="13.2" x14ac:dyDescent="0.25">
      <c r="A552" s="60">
        <v>548</v>
      </c>
      <c r="B552" s="62">
        <f>('1. Data'!B549-'1. Data'!$B$1604)/('1. Data'!$B$1603-'1. Data'!$B$1604)</f>
        <v>0.53097345132743357</v>
      </c>
      <c r="C552" s="62">
        <f>('1. Data'!C549-'1. Data'!$C$1604)/('1. Data'!$C$1603-'1. Data'!$C$1604)</f>
        <v>0.13999999999999999</v>
      </c>
      <c r="D552" s="62">
        <f>('1. Data'!D549-'1. Data'!$D$1604)/('1. Data'!$D$1603-'1. Data'!$D$1604)</f>
        <v>0.49</v>
      </c>
      <c r="E552" s="62">
        <f>('1. Data'!E549-'1. Data'!$E$1604)/('1. Data'!$E$1603-'1. Data'!$E$1604)</f>
        <v>0.10958904109589042</v>
      </c>
      <c r="F552" s="62">
        <f>('1. Data'!F549-'1. Data'!$F$1604)/('1. Data'!$F$1603-'1. Data'!$F$1604)</f>
        <v>0.11166666666666668</v>
      </c>
      <c r="G552" s="62">
        <f>('1. Data'!G549-'1. Data'!$G$1604)/('1. Data'!$G$1603-'1. Data'!$G$1604)</f>
        <v>7.0422535211267609E-2</v>
      </c>
      <c r="H552" s="62">
        <f>('1. Data'!H549-'1. Data'!$H$1604)/('1. Data'!$H$1603-'1. Data'!$H$1604)</f>
        <v>5.3003533568904596E-2</v>
      </c>
      <c r="I552" s="62">
        <v>1</v>
      </c>
      <c r="J552" s="62">
        <f>('1. Data'!J549-'1. Data'!$J$1604)/('1. Data'!$J$1603-'1. Data'!$J$1604)</f>
        <v>0.43076923076923052</v>
      </c>
      <c r="K552" s="62">
        <f>('1. Data'!K549-'1. Data'!$K$1604)/('1. Data'!$K$1603-'1. Data'!$K$1604)</f>
        <v>0.3294117647058824</v>
      </c>
      <c r="L552" s="62">
        <f>('1. Data'!L549-'1. Data'!$L$1604)/('1. Data'!$L$1603-'1. Data'!$L$1604)</f>
        <v>0.3538461538461537</v>
      </c>
      <c r="M552" s="62">
        <f>('1. Data'!M549-'1. Data'!$M$1604)/('1. Data'!$M$1603-'1. Data'!$M$1604)</f>
        <v>0.6</v>
      </c>
    </row>
    <row r="553" spans="1:13" ht="13.2" x14ac:dyDescent="0.25">
      <c r="A553" s="60">
        <v>549</v>
      </c>
      <c r="B553" s="62">
        <f>('1. Data'!B550-'1. Data'!$B$1604)/('1. Data'!$B$1603-'1. Data'!$B$1604)</f>
        <v>0.69026548672566379</v>
      </c>
      <c r="C553" s="62">
        <f>('1. Data'!C550-'1. Data'!$C$1604)/('1. Data'!$C$1603-'1. Data'!$C$1604)</f>
        <v>0.16666666666666666</v>
      </c>
      <c r="D553" s="62">
        <f>('1. Data'!D550-'1. Data'!$D$1604)/('1. Data'!$D$1603-'1. Data'!$D$1604)</f>
        <v>0.49</v>
      </c>
      <c r="E553" s="62">
        <f>('1. Data'!E550-'1. Data'!$E$1604)/('1. Data'!$E$1603-'1. Data'!$E$1604)</f>
        <v>0.11643835616438358</v>
      </c>
      <c r="F553" s="62">
        <f>('1. Data'!F550-'1. Data'!$F$1604)/('1. Data'!$F$1603-'1. Data'!$F$1604)</f>
        <v>0.13166666666666668</v>
      </c>
      <c r="G553" s="62">
        <f>('1. Data'!G550-'1. Data'!$G$1604)/('1. Data'!$G$1603-'1. Data'!$G$1604)</f>
        <v>0.36619718309859156</v>
      </c>
      <c r="H553" s="62">
        <f>('1. Data'!H550-'1. Data'!$H$1604)/('1. Data'!$H$1603-'1. Data'!$H$1604)</f>
        <v>0.22261484098939929</v>
      </c>
      <c r="I553" s="62">
        <v>1</v>
      </c>
      <c r="J553" s="62">
        <f>('1. Data'!J550-'1. Data'!$J$1604)/('1. Data'!$J$1603-'1. Data'!$J$1604)</f>
        <v>0.32307692307692304</v>
      </c>
      <c r="K553" s="62">
        <f>('1. Data'!K550-'1. Data'!$K$1604)/('1. Data'!$K$1603-'1. Data'!$K$1604)</f>
        <v>0.26470588235294118</v>
      </c>
      <c r="L553" s="62">
        <f>('1. Data'!L550-'1. Data'!$L$1604)/('1. Data'!$L$1603-'1. Data'!$L$1604)</f>
        <v>0.30769230769230771</v>
      </c>
      <c r="M553" s="62">
        <f>('1. Data'!M550-'1. Data'!$M$1604)/('1. Data'!$M$1603-'1. Data'!$M$1604)</f>
        <v>0.6</v>
      </c>
    </row>
    <row r="554" spans="1:13" ht="13.2" x14ac:dyDescent="0.25">
      <c r="A554" s="60">
        <v>550</v>
      </c>
      <c r="B554" s="62">
        <f>('1. Data'!B551-'1. Data'!$B$1604)/('1. Data'!$B$1603-'1. Data'!$B$1604)</f>
        <v>0.38938053097345132</v>
      </c>
      <c r="C554" s="62">
        <f>('1. Data'!C551-'1. Data'!$C$1604)/('1. Data'!$C$1603-'1. Data'!$C$1604)</f>
        <v>0.28666666666666668</v>
      </c>
      <c r="D554" s="62">
        <f>('1. Data'!D551-'1. Data'!$D$1604)/('1. Data'!$D$1603-'1. Data'!$D$1604)</f>
        <v>0.49</v>
      </c>
      <c r="E554" s="62">
        <f>('1. Data'!E551-'1. Data'!$E$1604)/('1. Data'!$E$1603-'1. Data'!$E$1604)</f>
        <v>6.8493150684931503E-2</v>
      </c>
      <c r="F554" s="62">
        <f>('1. Data'!F551-'1. Data'!$F$1604)/('1. Data'!$F$1603-'1. Data'!$F$1604)</f>
        <v>0.28500000000000003</v>
      </c>
      <c r="G554" s="62">
        <f>('1. Data'!G551-'1. Data'!$G$1604)/('1. Data'!$G$1603-'1. Data'!$G$1604)</f>
        <v>7.0422535211267609E-2</v>
      </c>
      <c r="H554" s="62">
        <f>('1. Data'!H551-'1. Data'!$H$1604)/('1. Data'!$H$1603-'1. Data'!$H$1604)</f>
        <v>6.7137809187279157E-2</v>
      </c>
      <c r="I554" s="62">
        <v>1</v>
      </c>
      <c r="J554" s="62">
        <f>('1. Data'!J551-'1. Data'!$J$1604)/('1. Data'!$J$1603-'1. Data'!$J$1604)</f>
        <v>0.4384615384615384</v>
      </c>
      <c r="K554" s="62">
        <f>('1. Data'!K551-'1. Data'!$K$1604)/('1. Data'!$K$1603-'1. Data'!$K$1604)</f>
        <v>0.18235294117647058</v>
      </c>
      <c r="L554" s="62">
        <f>('1. Data'!L551-'1. Data'!$L$1604)/('1. Data'!$L$1603-'1. Data'!$L$1604)</f>
        <v>0.15384615384615385</v>
      </c>
      <c r="M554" s="62">
        <f>('1. Data'!M551-'1. Data'!$M$1604)/('1. Data'!$M$1603-'1. Data'!$M$1604)</f>
        <v>0.6</v>
      </c>
    </row>
    <row r="555" spans="1:13" ht="13.2" x14ac:dyDescent="0.25">
      <c r="A555" s="60">
        <v>551</v>
      </c>
      <c r="B555" s="62">
        <f>('1. Data'!B552-'1. Data'!$B$1604)/('1. Data'!$B$1603-'1. Data'!$B$1604)</f>
        <v>0.19469026548672566</v>
      </c>
      <c r="C555" s="62">
        <f>('1. Data'!C552-'1. Data'!$C$1604)/('1. Data'!$C$1603-'1. Data'!$C$1604)</f>
        <v>0.27333333333333337</v>
      </c>
      <c r="D555" s="62">
        <f>('1. Data'!D552-'1. Data'!$D$1604)/('1. Data'!$D$1603-'1. Data'!$D$1604)</f>
        <v>0.01</v>
      </c>
      <c r="E555" s="62">
        <f>('1. Data'!E552-'1. Data'!$E$1604)/('1. Data'!$E$1603-'1. Data'!$E$1604)</f>
        <v>8.2191780821917818E-2</v>
      </c>
      <c r="F555" s="62">
        <f>('1. Data'!F552-'1. Data'!$F$1604)/('1. Data'!$F$1603-'1. Data'!$F$1604)</f>
        <v>0.12333333333333334</v>
      </c>
      <c r="G555" s="62">
        <f>('1. Data'!G552-'1. Data'!$G$1604)/('1. Data'!$G$1603-'1. Data'!$G$1604)</f>
        <v>0.11267605633802817</v>
      </c>
      <c r="H555" s="62">
        <f>('1. Data'!H552-'1. Data'!$H$1604)/('1. Data'!$H$1603-'1. Data'!$H$1604)</f>
        <v>6.7137809187279157E-2</v>
      </c>
      <c r="I555" s="62">
        <v>1</v>
      </c>
      <c r="J555" s="62">
        <f>('1. Data'!J552-'1. Data'!$J$1604)/('1. Data'!$J$1603-'1. Data'!$J$1604)</f>
        <v>0.48461538461538461</v>
      </c>
      <c r="K555" s="62">
        <f>('1. Data'!K552-'1. Data'!$K$1604)/('1. Data'!$K$1603-'1. Data'!$K$1604)</f>
        <v>0.15294117647058827</v>
      </c>
      <c r="L555" s="62">
        <f>('1. Data'!L552-'1. Data'!$L$1604)/('1. Data'!$L$1603-'1. Data'!$L$1604)</f>
        <v>0.16923076923076918</v>
      </c>
      <c r="M555" s="62">
        <f>('1. Data'!M552-'1. Data'!$M$1604)/('1. Data'!$M$1603-'1. Data'!$M$1604)</f>
        <v>0.6</v>
      </c>
    </row>
    <row r="556" spans="1:13" ht="13.2" x14ac:dyDescent="0.25">
      <c r="A556" s="60">
        <v>552</v>
      </c>
      <c r="B556" s="62">
        <f>('1. Data'!B553-'1. Data'!$B$1604)/('1. Data'!$B$1603-'1. Data'!$B$1604)</f>
        <v>0.42477876106194695</v>
      </c>
      <c r="C556" s="62">
        <f>('1. Data'!C553-'1. Data'!$C$1604)/('1. Data'!$C$1603-'1. Data'!$C$1604)</f>
        <v>0.21999999999999997</v>
      </c>
      <c r="D556" s="62">
        <f>('1. Data'!D553-'1. Data'!$D$1604)/('1. Data'!$D$1603-'1. Data'!$D$1604)</f>
        <v>0.24</v>
      </c>
      <c r="E556" s="62">
        <f>('1. Data'!E553-'1. Data'!$E$1604)/('1. Data'!$E$1603-'1. Data'!$E$1604)</f>
        <v>0.13013698630136986</v>
      </c>
      <c r="F556" s="62">
        <f>('1. Data'!F553-'1. Data'!$F$1604)/('1. Data'!$F$1603-'1. Data'!$F$1604)</f>
        <v>0.15333333333333335</v>
      </c>
      <c r="G556" s="62">
        <f>('1. Data'!G553-'1. Data'!$G$1604)/('1. Data'!$G$1603-'1. Data'!$G$1604)</f>
        <v>0.18309859154929578</v>
      </c>
      <c r="H556" s="62">
        <f>('1. Data'!H553-'1. Data'!$H$1604)/('1. Data'!$H$1603-'1. Data'!$H$1604)</f>
        <v>0.13780918727915195</v>
      </c>
      <c r="I556" s="62">
        <v>1</v>
      </c>
      <c r="J556" s="62">
        <f>('1. Data'!J553-'1. Data'!$J$1604)/('1. Data'!$J$1603-'1. Data'!$J$1604)</f>
        <v>0.37692307692307681</v>
      </c>
      <c r="K556" s="62">
        <f>('1. Data'!K553-'1. Data'!$K$1604)/('1. Data'!$K$1603-'1. Data'!$K$1604)</f>
        <v>0.25294117647058822</v>
      </c>
      <c r="L556" s="62">
        <f>('1. Data'!L553-'1. Data'!$L$1604)/('1. Data'!$L$1603-'1. Data'!$L$1604)</f>
        <v>0.24615384615384611</v>
      </c>
      <c r="M556" s="62">
        <f>('1. Data'!M553-'1. Data'!$M$1604)/('1. Data'!$M$1603-'1. Data'!$M$1604)</f>
        <v>0.6</v>
      </c>
    </row>
    <row r="557" spans="1:13" ht="13.2" x14ac:dyDescent="0.25">
      <c r="A557" s="60">
        <v>553</v>
      </c>
      <c r="B557" s="62">
        <f>('1. Data'!B554-'1. Data'!$B$1604)/('1. Data'!$B$1603-'1. Data'!$B$1604)</f>
        <v>0.4336283185840708</v>
      </c>
      <c r="C557" s="62">
        <f>('1. Data'!C554-'1. Data'!$C$1604)/('1. Data'!$C$1603-'1. Data'!$C$1604)</f>
        <v>0.24</v>
      </c>
      <c r="D557" s="62">
        <f>('1. Data'!D554-'1. Data'!$D$1604)/('1. Data'!$D$1603-'1. Data'!$D$1604)</f>
        <v>0.24</v>
      </c>
      <c r="E557" s="62">
        <f>('1. Data'!E554-'1. Data'!$E$1604)/('1. Data'!$E$1603-'1. Data'!$E$1604)</f>
        <v>0.12328767123287673</v>
      </c>
      <c r="F557" s="62">
        <f>('1. Data'!F554-'1. Data'!$F$1604)/('1. Data'!$F$1603-'1. Data'!$F$1604)</f>
        <v>0.15333333333333335</v>
      </c>
      <c r="G557" s="62">
        <f>('1. Data'!G554-'1. Data'!$G$1604)/('1. Data'!$G$1603-'1. Data'!$G$1604)</f>
        <v>0.18309859154929578</v>
      </c>
      <c r="H557" s="62">
        <f>('1. Data'!H554-'1. Data'!$H$1604)/('1. Data'!$H$1603-'1. Data'!$H$1604)</f>
        <v>0.13427561837455831</v>
      </c>
      <c r="I557" s="62">
        <v>1</v>
      </c>
      <c r="J557" s="62">
        <f>('1. Data'!J554-'1. Data'!$J$1604)/('1. Data'!$J$1603-'1. Data'!$J$1604)</f>
        <v>0.32307692307692304</v>
      </c>
      <c r="K557" s="62">
        <f>('1. Data'!K554-'1. Data'!$K$1604)/('1. Data'!$K$1603-'1. Data'!$K$1604)</f>
        <v>0.25882352941176473</v>
      </c>
      <c r="L557" s="62">
        <f>('1. Data'!L554-'1. Data'!$L$1604)/('1. Data'!$L$1603-'1. Data'!$L$1604)</f>
        <v>0.24615384615384611</v>
      </c>
      <c r="M557" s="62">
        <f>('1. Data'!M554-'1. Data'!$M$1604)/('1. Data'!$M$1603-'1. Data'!$M$1604)</f>
        <v>0.6</v>
      </c>
    </row>
    <row r="558" spans="1:13" ht="13.2" x14ac:dyDescent="0.25">
      <c r="A558" s="60">
        <v>554</v>
      </c>
      <c r="B558" s="62">
        <f>('1. Data'!B555-'1. Data'!$B$1604)/('1. Data'!$B$1603-'1. Data'!$B$1604)</f>
        <v>3.5398230088495602E-2</v>
      </c>
      <c r="C558" s="62">
        <f>('1. Data'!C555-'1. Data'!$C$1604)/('1. Data'!$C$1603-'1. Data'!$C$1604)</f>
        <v>0.62666666666666671</v>
      </c>
      <c r="D558" s="62">
        <f>('1. Data'!D555-'1. Data'!$D$1604)/('1. Data'!$D$1603-'1. Data'!$D$1604)</f>
        <v>0.24</v>
      </c>
      <c r="E558" s="62">
        <f>('1. Data'!E555-'1. Data'!$E$1604)/('1. Data'!$E$1603-'1. Data'!$E$1604)</f>
        <v>4.7945205479452059E-2</v>
      </c>
      <c r="F558" s="62">
        <f>('1. Data'!F555-'1. Data'!$F$1604)/('1. Data'!$F$1603-'1. Data'!$F$1604)</f>
        <v>8.3333333333333343E-2</v>
      </c>
      <c r="G558" s="62">
        <f>('1. Data'!G555-'1. Data'!$G$1604)/('1. Data'!$G$1603-'1. Data'!$G$1604)</f>
        <v>0.43661971830985913</v>
      </c>
      <c r="H558" s="62">
        <f>('1. Data'!H555-'1. Data'!$H$1604)/('1. Data'!$H$1603-'1. Data'!$H$1604)</f>
        <v>0.31802120141342755</v>
      </c>
      <c r="I558" s="62">
        <v>1</v>
      </c>
      <c r="J558" s="62">
        <f>('1. Data'!J555-'1. Data'!$J$1604)/('1. Data'!$J$1603-'1. Data'!$J$1604)</f>
        <v>0.80000000000000016</v>
      </c>
      <c r="K558" s="62">
        <f>('1. Data'!K555-'1. Data'!$K$1604)/('1. Data'!$K$1603-'1. Data'!$K$1604)</f>
        <v>0.18823529411764706</v>
      </c>
      <c r="L558" s="62">
        <f>('1. Data'!L555-'1. Data'!$L$1604)/('1. Data'!$L$1603-'1. Data'!$L$1604)</f>
        <v>0.47692307692307689</v>
      </c>
      <c r="M558" s="62">
        <f>('1. Data'!M555-'1. Data'!$M$1604)/('1. Data'!$M$1603-'1. Data'!$M$1604)</f>
        <v>0.4</v>
      </c>
    </row>
    <row r="559" spans="1:13" ht="13.2" x14ac:dyDescent="0.25">
      <c r="A559" s="60">
        <v>555</v>
      </c>
      <c r="B559" s="62">
        <f>('1. Data'!B556-'1. Data'!$B$1604)/('1. Data'!$B$1603-'1. Data'!$B$1604)</f>
        <v>0.96460176991150437</v>
      </c>
      <c r="C559" s="62">
        <f>('1. Data'!C556-'1. Data'!$C$1604)/('1. Data'!$C$1603-'1. Data'!$C$1604)</f>
        <v>0.36333333333333334</v>
      </c>
      <c r="D559" s="62">
        <f>('1. Data'!D556-'1. Data'!$D$1604)/('1. Data'!$D$1603-'1. Data'!$D$1604)</f>
        <v>0.49</v>
      </c>
      <c r="E559" s="62">
        <f>('1. Data'!E556-'1. Data'!$E$1604)/('1. Data'!$E$1603-'1. Data'!$E$1604)</f>
        <v>0.22602739726027399</v>
      </c>
      <c r="F559" s="62">
        <f>('1. Data'!F556-'1. Data'!$F$1604)/('1. Data'!$F$1603-'1. Data'!$F$1604)</f>
        <v>0.15833333333333335</v>
      </c>
      <c r="G559" s="62">
        <f>('1. Data'!G556-'1. Data'!$G$1604)/('1. Data'!$G$1603-'1. Data'!$G$1604)</f>
        <v>0.12676056338028169</v>
      </c>
      <c r="H559" s="62">
        <f>('1. Data'!H556-'1. Data'!$H$1604)/('1. Data'!$H$1603-'1. Data'!$H$1604)</f>
        <v>6.0070671378091869E-2</v>
      </c>
      <c r="I559" s="62">
        <v>1</v>
      </c>
      <c r="J559" s="62">
        <f>('1. Data'!J556-'1. Data'!$J$1604)/('1. Data'!$J$1603-'1. Data'!$J$1604)</f>
        <v>0.16923076923076907</v>
      </c>
      <c r="K559" s="62">
        <f>('1. Data'!K556-'1. Data'!$K$1604)/('1. Data'!$K$1603-'1. Data'!$K$1604)</f>
        <v>0.25882352941176473</v>
      </c>
      <c r="L559" s="62">
        <f>('1. Data'!L556-'1. Data'!$L$1604)/('1. Data'!$L$1603-'1. Data'!$L$1604)</f>
        <v>0.4153846153846153</v>
      </c>
      <c r="M559" s="62">
        <f>('1. Data'!M556-'1. Data'!$M$1604)/('1. Data'!$M$1603-'1. Data'!$M$1604)</f>
        <v>0.4</v>
      </c>
    </row>
    <row r="560" spans="1:13" ht="13.2" x14ac:dyDescent="0.25">
      <c r="A560" s="60">
        <v>556</v>
      </c>
      <c r="B560" s="62">
        <f>('1. Data'!B557-'1. Data'!$B$1604)/('1. Data'!$B$1603-'1. Data'!$B$1604)</f>
        <v>0.96460176991150437</v>
      </c>
      <c r="C560" s="62">
        <f>('1. Data'!C557-'1. Data'!$C$1604)/('1. Data'!$C$1603-'1. Data'!$C$1604)</f>
        <v>0.36333333333333334</v>
      </c>
      <c r="D560" s="62">
        <f>('1. Data'!D557-'1. Data'!$D$1604)/('1. Data'!$D$1603-'1. Data'!$D$1604)</f>
        <v>0.49</v>
      </c>
      <c r="E560" s="62">
        <f>('1. Data'!E557-'1. Data'!$E$1604)/('1. Data'!$E$1603-'1. Data'!$E$1604)</f>
        <v>0.22602739726027399</v>
      </c>
      <c r="F560" s="62">
        <f>('1. Data'!F557-'1. Data'!$F$1604)/('1. Data'!$F$1603-'1. Data'!$F$1604)</f>
        <v>0.15833333333333335</v>
      </c>
      <c r="G560" s="62">
        <f>('1. Data'!G557-'1. Data'!$G$1604)/('1. Data'!$G$1603-'1. Data'!$G$1604)</f>
        <v>0.12676056338028169</v>
      </c>
      <c r="H560" s="62">
        <f>('1. Data'!H557-'1. Data'!$H$1604)/('1. Data'!$H$1603-'1. Data'!$H$1604)</f>
        <v>6.0070671378091869E-2</v>
      </c>
      <c r="I560" s="62">
        <v>1</v>
      </c>
      <c r="J560" s="62">
        <f>('1. Data'!J557-'1. Data'!$J$1604)/('1. Data'!$J$1603-'1. Data'!$J$1604)</f>
        <v>0.16923076923076907</v>
      </c>
      <c r="K560" s="62">
        <f>('1. Data'!K557-'1. Data'!$K$1604)/('1. Data'!$K$1603-'1. Data'!$K$1604)</f>
        <v>0.25882352941176473</v>
      </c>
      <c r="L560" s="62">
        <f>('1. Data'!L557-'1. Data'!$L$1604)/('1. Data'!$L$1603-'1. Data'!$L$1604)</f>
        <v>0.4153846153846153</v>
      </c>
      <c r="M560" s="62">
        <f>('1. Data'!M557-'1. Data'!$M$1604)/('1. Data'!$M$1603-'1. Data'!$M$1604)</f>
        <v>0.4</v>
      </c>
    </row>
    <row r="561" spans="1:13" ht="13.2" x14ac:dyDescent="0.25">
      <c r="A561" s="60">
        <v>557</v>
      </c>
      <c r="B561" s="62">
        <f>('1. Data'!B558-'1. Data'!$B$1604)/('1. Data'!$B$1603-'1. Data'!$B$1604)</f>
        <v>0.55752212389380529</v>
      </c>
      <c r="C561" s="62">
        <f>('1. Data'!C558-'1. Data'!$C$1604)/('1. Data'!$C$1603-'1. Data'!$C$1604)</f>
        <v>0.28666666666666668</v>
      </c>
      <c r="D561" s="62">
        <f>('1. Data'!D558-'1. Data'!$D$1604)/('1. Data'!$D$1603-'1. Data'!$D$1604)</f>
        <v>0.49</v>
      </c>
      <c r="E561" s="62">
        <f>('1. Data'!E558-'1. Data'!$E$1604)/('1. Data'!$E$1603-'1. Data'!$E$1604)</f>
        <v>0.25342465753424659</v>
      </c>
      <c r="F561" s="62">
        <f>('1. Data'!F558-'1. Data'!$F$1604)/('1. Data'!$F$1603-'1. Data'!$F$1604)</f>
        <v>0.19666666666666666</v>
      </c>
      <c r="G561" s="62">
        <f>('1. Data'!G558-'1. Data'!$G$1604)/('1. Data'!$G$1603-'1. Data'!$G$1604)</f>
        <v>0.12676056338028169</v>
      </c>
      <c r="H561" s="62">
        <f>('1. Data'!H558-'1. Data'!$H$1604)/('1. Data'!$H$1603-'1. Data'!$H$1604)</f>
        <v>3.8869257950530034E-2</v>
      </c>
      <c r="I561" s="62">
        <v>1</v>
      </c>
      <c r="J561" s="62">
        <f>('1. Data'!J558-'1. Data'!$J$1604)/('1. Data'!$J$1603-'1. Data'!$J$1604)</f>
        <v>0.28461538461538438</v>
      </c>
      <c r="K561" s="62">
        <f>('1. Data'!K558-'1. Data'!$K$1604)/('1. Data'!$K$1603-'1. Data'!$K$1604)</f>
        <v>0.15294117647058827</v>
      </c>
      <c r="L561" s="62">
        <f>('1. Data'!L558-'1. Data'!$L$1604)/('1. Data'!$L$1603-'1. Data'!$L$1604)</f>
        <v>0.50769230769230755</v>
      </c>
      <c r="M561" s="62">
        <f>('1. Data'!M558-'1. Data'!$M$1604)/('1. Data'!$M$1603-'1. Data'!$M$1604)</f>
        <v>0.6</v>
      </c>
    </row>
    <row r="562" spans="1:13" ht="13.2" x14ac:dyDescent="0.25">
      <c r="A562" s="60">
        <v>558</v>
      </c>
      <c r="B562" s="62">
        <f>('1. Data'!B559-'1. Data'!$B$1604)/('1. Data'!$B$1603-'1. Data'!$B$1604)</f>
        <v>0.97345132743362828</v>
      </c>
      <c r="C562" s="62">
        <f>('1. Data'!C559-'1. Data'!$C$1604)/('1. Data'!$C$1603-'1. Data'!$C$1604)</f>
        <v>0.36333333333333334</v>
      </c>
      <c r="D562" s="62">
        <f>('1. Data'!D559-'1. Data'!$D$1604)/('1. Data'!$D$1603-'1. Data'!$D$1604)</f>
        <v>0.49</v>
      </c>
      <c r="E562" s="62">
        <f>('1. Data'!E559-'1. Data'!$E$1604)/('1. Data'!$E$1603-'1. Data'!$E$1604)</f>
        <v>0.22602739726027399</v>
      </c>
      <c r="F562" s="62">
        <f>('1. Data'!F559-'1. Data'!$F$1604)/('1. Data'!$F$1603-'1. Data'!$F$1604)</f>
        <v>0.15833333333333335</v>
      </c>
      <c r="G562" s="62">
        <f>('1. Data'!G559-'1. Data'!$G$1604)/('1. Data'!$G$1603-'1. Data'!$G$1604)</f>
        <v>0.12676056338028169</v>
      </c>
      <c r="H562" s="62">
        <f>('1. Data'!H559-'1. Data'!$H$1604)/('1. Data'!$H$1603-'1. Data'!$H$1604)</f>
        <v>6.0070671378091869E-2</v>
      </c>
      <c r="I562" s="62">
        <v>1</v>
      </c>
      <c r="J562" s="62">
        <f>('1. Data'!J559-'1. Data'!$J$1604)/('1. Data'!$J$1603-'1. Data'!$J$1604)</f>
        <v>0.16923076923076907</v>
      </c>
      <c r="K562" s="62">
        <f>('1. Data'!K559-'1. Data'!$K$1604)/('1. Data'!$K$1603-'1. Data'!$K$1604)</f>
        <v>0.25882352941176473</v>
      </c>
      <c r="L562" s="62">
        <f>('1. Data'!L559-'1. Data'!$L$1604)/('1. Data'!$L$1603-'1. Data'!$L$1604)</f>
        <v>0.4153846153846153</v>
      </c>
      <c r="M562" s="62">
        <f>('1. Data'!M559-'1. Data'!$M$1604)/('1. Data'!$M$1603-'1. Data'!$M$1604)</f>
        <v>0.4</v>
      </c>
    </row>
    <row r="563" spans="1:13" ht="13.2" x14ac:dyDescent="0.25">
      <c r="A563" s="60">
        <v>559</v>
      </c>
      <c r="B563" s="62">
        <f>('1. Data'!B560-'1. Data'!$B$1604)/('1. Data'!$B$1603-'1. Data'!$B$1604)</f>
        <v>0.55752212389380529</v>
      </c>
      <c r="C563" s="62">
        <f>('1. Data'!C560-'1. Data'!$C$1604)/('1. Data'!$C$1603-'1. Data'!$C$1604)</f>
        <v>0.28666666666666668</v>
      </c>
      <c r="D563" s="62">
        <f>('1. Data'!D560-'1. Data'!$D$1604)/('1. Data'!$D$1603-'1. Data'!$D$1604)</f>
        <v>0.49</v>
      </c>
      <c r="E563" s="62">
        <f>('1. Data'!E560-'1. Data'!$E$1604)/('1. Data'!$E$1603-'1. Data'!$E$1604)</f>
        <v>0.25342465753424659</v>
      </c>
      <c r="F563" s="62">
        <f>('1. Data'!F560-'1. Data'!$F$1604)/('1. Data'!$F$1603-'1. Data'!$F$1604)</f>
        <v>0.19666666666666666</v>
      </c>
      <c r="G563" s="62">
        <f>('1. Data'!G560-'1. Data'!$G$1604)/('1. Data'!$G$1603-'1. Data'!$G$1604)</f>
        <v>0.12676056338028169</v>
      </c>
      <c r="H563" s="62">
        <f>('1. Data'!H560-'1. Data'!$H$1604)/('1. Data'!$H$1603-'1. Data'!$H$1604)</f>
        <v>3.8869257950530034E-2</v>
      </c>
      <c r="I563" s="62">
        <v>1</v>
      </c>
      <c r="J563" s="62">
        <f>('1. Data'!J560-'1. Data'!$J$1604)/('1. Data'!$J$1603-'1. Data'!$J$1604)</f>
        <v>0.28461538461538438</v>
      </c>
      <c r="K563" s="62">
        <f>('1. Data'!K560-'1. Data'!$K$1604)/('1. Data'!$K$1603-'1. Data'!$K$1604)</f>
        <v>0.15294117647058827</v>
      </c>
      <c r="L563" s="62">
        <f>('1. Data'!L560-'1. Data'!$L$1604)/('1. Data'!$L$1603-'1. Data'!$L$1604)</f>
        <v>0.50769230769230755</v>
      </c>
      <c r="M563" s="62">
        <f>('1. Data'!M560-'1. Data'!$M$1604)/('1. Data'!$M$1603-'1. Data'!$M$1604)</f>
        <v>0.6</v>
      </c>
    </row>
    <row r="564" spans="1:13" ht="13.2" x14ac:dyDescent="0.25">
      <c r="A564" s="60">
        <v>560</v>
      </c>
      <c r="B564" s="62">
        <f>('1. Data'!B561-'1. Data'!$B$1604)/('1. Data'!$B$1603-'1. Data'!$B$1604)</f>
        <v>0.74336283185840701</v>
      </c>
      <c r="C564" s="62">
        <f>('1. Data'!C561-'1. Data'!$C$1604)/('1. Data'!$C$1603-'1. Data'!$C$1604)</f>
        <v>0.24666666666666667</v>
      </c>
      <c r="D564" s="62">
        <f>('1. Data'!D561-'1. Data'!$D$1604)/('1. Data'!$D$1603-'1. Data'!$D$1604)</f>
        <v>0.49</v>
      </c>
      <c r="E564" s="62">
        <f>('1. Data'!E561-'1. Data'!$E$1604)/('1. Data'!$E$1603-'1. Data'!$E$1604)</f>
        <v>0.23287671232876711</v>
      </c>
      <c r="F564" s="62">
        <f>('1. Data'!F561-'1. Data'!$F$1604)/('1. Data'!$F$1603-'1. Data'!$F$1604)</f>
        <v>0.14166666666666669</v>
      </c>
      <c r="G564" s="62">
        <f>('1. Data'!G561-'1. Data'!$G$1604)/('1. Data'!$G$1603-'1. Data'!$G$1604)</f>
        <v>7.0422535211267609E-2</v>
      </c>
      <c r="H564" s="62">
        <f>('1. Data'!H561-'1. Data'!$H$1604)/('1. Data'!$H$1603-'1. Data'!$H$1604)</f>
        <v>0.14487632508833923</v>
      </c>
      <c r="I564" s="62">
        <v>1</v>
      </c>
      <c r="J564" s="62">
        <f>('1. Data'!J561-'1. Data'!$J$1604)/('1. Data'!$J$1603-'1. Data'!$J$1604)</f>
        <v>0.46153846153846134</v>
      </c>
      <c r="K564" s="62">
        <f>('1. Data'!K561-'1. Data'!$K$1604)/('1. Data'!$K$1603-'1. Data'!$K$1604)</f>
        <v>0.22352941176470592</v>
      </c>
      <c r="L564" s="62">
        <f>('1. Data'!L561-'1. Data'!$L$1604)/('1. Data'!$L$1603-'1. Data'!$L$1604)</f>
        <v>0.66153846153846141</v>
      </c>
      <c r="M564" s="62">
        <f>('1. Data'!M561-'1. Data'!$M$1604)/('1. Data'!$M$1603-'1. Data'!$M$1604)</f>
        <v>0.6</v>
      </c>
    </row>
    <row r="565" spans="1:13" ht="13.2" x14ac:dyDescent="0.25">
      <c r="A565" s="60">
        <v>561</v>
      </c>
      <c r="B565" s="62">
        <f>('1. Data'!B562-'1. Data'!$B$1604)/('1. Data'!$B$1603-'1. Data'!$B$1604)</f>
        <v>0.71681415929203529</v>
      </c>
      <c r="C565" s="62">
        <f>('1. Data'!C562-'1. Data'!$C$1604)/('1. Data'!$C$1603-'1. Data'!$C$1604)</f>
        <v>0.33333333333333331</v>
      </c>
      <c r="D565" s="62">
        <f>('1. Data'!D562-'1. Data'!$D$1604)/('1. Data'!$D$1603-'1. Data'!$D$1604)</f>
        <v>0.49</v>
      </c>
      <c r="E565" s="62">
        <f>('1. Data'!E562-'1. Data'!$E$1604)/('1. Data'!$E$1603-'1. Data'!$E$1604)</f>
        <v>0.13013698630136986</v>
      </c>
      <c r="F565" s="62">
        <f>('1. Data'!F562-'1. Data'!$F$1604)/('1. Data'!$F$1603-'1. Data'!$F$1604)</f>
        <v>0.125</v>
      </c>
      <c r="G565" s="62">
        <f>('1. Data'!G562-'1. Data'!$G$1604)/('1. Data'!$G$1603-'1. Data'!$G$1604)</f>
        <v>5.6338028169014086E-2</v>
      </c>
      <c r="H565" s="62">
        <f>('1. Data'!H562-'1. Data'!$H$1604)/('1. Data'!$H$1603-'1. Data'!$H$1604)</f>
        <v>4.5936395759717315E-2</v>
      </c>
      <c r="I565" s="62">
        <v>1</v>
      </c>
      <c r="J565" s="62">
        <f>('1. Data'!J562-'1. Data'!$J$1604)/('1. Data'!$J$1603-'1. Data'!$J$1604)</f>
        <v>0.33846153846153848</v>
      </c>
      <c r="K565" s="62">
        <f>('1. Data'!K562-'1. Data'!$K$1604)/('1. Data'!$K$1603-'1. Data'!$K$1604)</f>
        <v>0.1588235294117647</v>
      </c>
      <c r="L565" s="62">
        <f>('1. Data'!L562-'1. Data'!$L$1604)/('1. Data'!$L$1603-'1. Data'!$L$1604)</f>
        <v>0.46153846153846156</v>
      </c>
      <c r="M565" s="62">
        <f>('1. Data'!M562-'1. Data'!$M$1604)/('1. Data'!$M$1603-'1. Data'!$M$1604)</f>
        <v>0.4</v>
      </c>
    </row>
    <row r="566" spans="1:13" ht="13.2" x14ac:dyDescent="0.25">
      <c r="A566" s="60">
        <v>562</v>
      </c>
      <c r="B566" s="62">
        <f>('1. Data'!B563-'1. Data'!$B$1604)/('1. Data'!$B$1603-'1. Data'!$B$1604)</f>
        <v>0.38938053097345132</v>
      </c>
      <c r="C566" s="62">
        <f>('1. Data'!C563-'1. Data'!$C$1604)/('1. Data'!$C$1603-'1. Data'!$C$1604)</f>
        <v>0.22666666666666666</v>
      </c>
      <c r="D566" s="62">
        <f>('1. Data'!D563-'1. Data'!$D$1604)/('1. Data'!$D$1603-'1. Data'!$D$1604)</f>
        <v>0.49</v>
      </c>
      <c r="E566" s="62">
        <f>('1. Data'!E563-'1. Data'!$E$1604)/('1. Data'!$E$1603-'1. Data'!$E$1604)</f>
        <v>0.10273972602739727</v>
      </c>
      <c r="F566" s="62">
        <f>('1. Data'!F563-'1. Data'!$F$1604)/('1. Data'!$F$1603-'1. Data'!$F$1604)</f>
        <v>0.13</v>
      </c>
      <c r="G566" s="62">
        <f>('1. Data'!G563-'1. Data'!$G$1604)/('1. Data'!$G$1603-'1. Data'!$G$1604)</f>
        <v>0.352112676056338</v>
      </c>
      <c r="H566" s="62">
        <f>('1. Data'!H563-'1. Data'!$H$1604)/('1. Data'!$H$1603-'1. Data'!$H$1604)</f>
        <v>0.40636042402826855</v>
      </c>
      <c r="I566" s="62">
        <v>1</v>
      </c>
      <c r="J566" s="62">
        <f>('1. Data'!J563-'1. Data'!$J$1604)/('1. Data'!$J$1603-'1. Data'!$J$1604)</f>
        <v>0.40769230769230758</v>
      </c>
      <c r="K566" s="62">
        <f>('1. Data'!K563-'1. Data'!$K$1604)/('1. Data'!$K$1603-'1. Data'!$K$1604)</f>
        <v>0.16470588235294117</v>
      </c>
      <c r="L566" s="62">
        <f>('1. Data'!L563-'1. Data'!$L$1604)/('1. Data'!$L$1603-'1. Data'!$L$1604)</f>
        <v>0.12307692307692292</v>
      </c>
      <c r="M566" s="62">
        <f>('1. Data'!M563-'1. Data'!$M$1604)/('1. Data'!$M$1603-'1. Data'!$M$1604)</f>
        <v>0.4</v>
      </c>
    </row>
    <row r="567" spans="1:13" ht="13.2" x14ac:dyDescent="0.25">
      <c r="A567" s="60">
        <v>563</v>
      </c>
      <c r="B567" s="62">
        <f>('1. Data'!B564-'1. Data'!$B$1604)/('1. Data'!$B$1603-'1. Data'!$B$1604)</f>
        <v>0.38938053097345132</v>
      </c>
      <c r="C567" s="62">
        <f>('1. Data'!C564-'1. Data'!$C$1604)/('1. Data'!$C$1603-'1. Data'!$C$1604)</f>
        <v>0.29333333333333339</v>
      </c>
      <c r="D567" s="62">
        <f>('1. Data'!D564-'1. Data'!$D$1604)/('1. Data'!$D$1603-'1. Data'!$D$1604)</f>
        <v>0.49</v>
      </c>
      <c r="E567" s="62">
        <f>('1. Data'!E564-'1. Data'!$E$1604)/('1. Data'!$E$1603-'1. Data'!$E$1604)</f>
        <v>0.13698630136986301</v>
      </c>
      <c r="F567" s="62">
        <f>('1. Data'!F564-'1. Data'!$F$1604)/('1. Data'!$F$1603-'1. Data'!$F$1604)</f>
        <v>0.15666666666666668</v>
      </c>
      <c r="G567" s="62">
        <f>('1. Data'!G564-'1. Data'!$G$1604)/('1. Data'!$G$1603-'1. Data'!$G$1604)</f>
        <v>0.56338028169014087</v>
      </c>
      <c r="H567" s="62">
        <f>('1. Data'!H564-'1. Data'!$H$1604)/('1. Data'!$H$1603-'1. Data'!$H$1604)</f>
        <v>0.36749116607773852</v>
      </c>
      <c r="I567" s="62">
        <v>1</v>
      </c>
      <c r="J567" s="62">
        <f>('1. Data'!J564-'1. Data'!$J$1604)/('1. Data'!$J$1603-'1. Data'!$J$1604)</f>
        <v>0.29230769230769227</v>
      </c>
      <c r="K567" s="62">
        <f>('1. Data'!K564-'1. Data'!$K$1604)/('1. Data'!$K$1603-'1. Data'!$K$1604)</f>
        <v>0.18235294117647058</v>
      </c>
      <c r="L567" s="62">
        <f>('1. Data'!L564-'1. Data'!$L$1604)/('1. Data'!$L$1603-'1. Data'!$L$1604)</f>
        <v>0.12307692307692292</v>
      </c>
      <c r="M567" s="62">
        <f>('1. Data'!M564-'1. Data'!$M$1604)/('1. Data'!$M$1603-'1. Data'!$M$1604)</f>
        <v>0.4</v>
      </c>
    </row>
    <row r="568" spans="1:13" ht="13.2" x14ac:dyDescent="0.25">
      <c r="A568" s="60">
        <v>564</v>
      </c>
      <c r="B568" s="62">
        <f>('1. Data'!B565-'1. Data'!$B$1604)/('1. Data'!$B$1603-'1. Data'!$B$1604)</f>
        <v>0.26548672566371678</v>
      </c>
      <c r="C568" s="62">
        <f>('1. Data'!C565-'1. Data'!$C$1604)/('1. Data'!$C$1603-'1. Data'!$C$1604)</f>
        <v>0.12666666666666665</v>
      </c>
      <c r="D568" s="62">
        <f>('1. Data'!D565-'1. Data'!$D$1604)/('1. Data'!$D$1603-'1. Data'!$D$1604)</f>
        <v>0.49</v>
      </c>
      <c r="E568" s="62">
        <f>('1. Data'!E565-'1. Data'!$E$1604)/('1. Data'!$E$1603-'1. Data'!$E$1604)</f>
        <v>0.12328767123287673</v>
      </c>
      <c r="F568" s="62">
        <f>('1. Data'!F565-'1. Data'!$F$1604)/('1. Data'!$F$1603-'1. Data'!$F$1604)</f>
        <v>0.15333333333333335</v>
      </c>
      <c r="G568" s="62">
        <f>('1. Data'!G565-'1. Data'!$G$1604)/('1. Data'!$G$1603-'1. Data'!$G$1604)</f>
        <v>0.3380281690140845</v>
      </c>
      <c r="H568" s="62">
        <f>('1. Data'!H565-'1. Data'!$H$1604)/('1. Data'!$H$1603-'1. Data'!$H$1604)</f>
        <v>0.19081272084805653</v>
      </c>
      <c r="I568" s="62">
        <v>1</v>
      </c>
      <c r="J568" s="62">
        <f>('1. Data'!J565-'1. Data'!$J$1604)/('1. Data'!$J$1603-'1. Data'!$J$1604)</f>
        <v>0.46923076923076917</v>
      </c>
      <c r="K568" s="62">
        <f>('1. Data'!K565-'1. Data'!$K$1604)/('1. Data'!$K$1603-'1. Data'!$K$1604)</f>
        <v>0.18235294117647058</v>
      </c>
      <c r="L568" s="62">
        <f>('1. Data'!L565-'1. Data'!$L$1604)/('1. Data'!$L$1603-'1. Data'!$L$1604)</f>
        <v>0.26153846153846144</v>
      </c>
      <c r="M568" s="62">
        <f>('1. Data'!M565-'1. Data'!$M$1604)/('1. Data'!$M$1603-'1. Data'!$M$1604)</f>
        <v>0.6</v>
      </c>
    </row>
    <row r="569" spans="1:13" ht="13.2" x14ac:dyDescent="0.25">
      <c r="A569" s="60">
        <v>565</v>
      </c>
      <c r="B569" s="62">
        <f>('1. Data'!B566-'1. Data'!$B$1604)/('1. Data'!$B$1603-'1. Data'!$B$1604)</f>
        <v>0.74336283185840701</v>
      </c>
      <c r="C569" s="62">
        <f>('1. Data'!C566-'1. Data'!$C$1604)/('1. Data'!$C$1603-'1. Data'!$C$1604)</f>
        <v>0.24666666666666667</v>
      </c>
      <c r="D569" s="62">
        <f>('1. Data'!D566-'1. Data'!$D$1604)/('1. Data'!$D$1603-'1. Data'!$D$1604)</f>
        <v>0.49</v>
      </c>
      <c r="E569" s="62">
        <f>('1. Data'!E566-'1. Data'!$E$1604)/('1. Data'!$E$1603-'1. Data'!$E$1604)</f>
        <v>0.23287671232876711</v>
      </c>
      <c r="F569" s="62">
        <f>('1. Data'!F566-'1. Data'!$F$1604)/('1. Data'!$F$1603-'1. Data'!$F$1604)</f>
        <v>0.14166666666666669</v>
      </c>
      <c r="G569" s="62">
        <f>('1. Data'!G566-'1. Data'!$G$1604)/('1. Data'!$G$1603-'1. Data'!$G$1604)</f>
        <v>7.0422535211267609E-2</v>
      </c>
      <c r="H569" s="62">
        <f>('1. Data'!H566-'1. Data'!$H$1604)/('1. Data'!$H$1603-'1. Data'!$H$1604)</f>
        <v>0.14487632508833923</v>
      </c>
      <c r="I569" s="62">
        <v>1</v>
      </c>
      <c r="J569" s="62">
        <f>('1. Data'!J566-'1. Data'!$J$1604)/('1. Data'!$J$1603-'1. Data'!$J$1604)</f>
        <v>0.46153846153846134</v>
      </c>
      <c r="K569" s="62">
        <f>('1. Data'!K566-'1. Data'!$K$1604)/('1. Data'!$K$1603-'1. Data'!$K$1604)</f>
        <v>0.22352941176470592</v>
      </c>
      <c r="L569" s="62">
        <f>('1. Data'!L566-'1. Data'!$L$1604)/('1. Data'!$L$1603-'1. Data'!$L$1604)</f>
        <v>0.66153846153846141</v>
      </c>
      <c r="M569" s="62">
        <f>('1. Data'!M566-'1. Data'!$M$1604)/('1. Data'!$M$1603-'1. Data'!$M$1604)</f>
        <v>0.6</v>
      </c>
    </row>
    <row r="570" spans="1:13" ht="13.2" x14ac:dyDescent="0.25">
      <c r="A570" s="60">
        <v>566</v>
      </c>
      <c r="B570" s="62">
        <f>('1. Data'!B567-'1. Data'!$B$1604)/('1. Data'!$B$1603-'1. Data'!$B$1604)</f>
        <v>0.71681415929203529</v>
      </c>
      <c r="C570" s="62">
        <f>('1. Data'!C567-'1. Data'!$C$1604)/('1. Data'!$C$1603-'1. Data'!$C$1604)</f>
        <v>0.33333333333333331</v>
      </c>
      <c r="D570" s="62">
        <f>('1. Data'!D567-'1. Data'!$D$1604)/('1. Data'!$D$1603-'1. Data'!$D$1604)</f>
        <v>0.49</v>
      </c>
      <c r="E570" s="62">
        <f>('1. Data'!E567-'1. Data'!$E$1604)/('1. Data'!$E$1603-'1. Data'!$E$1604)</f>
        <v>0.13013698630136986</v>
      </c>
      <c r="F570" s="62">
        <f>('1. Data'!F567-'1. Data'!$F$1604)/('1. Data'!$F$1603-'1. Data'!$F$1604)</f>
        <v>0.125</v>
      </c>
      <c r="G570" s="62">
        <f>('1. Data'!G567-'1. Data'!$G$1604)/('1. Data'!$G$1603-'1. Data'!$G$1604)</f>
        <v>5.6338028169014086E-2</v>
      </c>
      <c r="H570" s="62">
        <f>('1. Data'!H567-'1. Data'!$H$1604)/('1. Data'!$H$1603-'1. Data'!$H$1604)</f>
        <v>4.5936395759717315E-2</v>
      </c>
      <c r="I570" s="62">
        <v>1</v>
      </c>
      <c r="J570" s="62">
        <f>('1. Data'!J567-'1. Data'!$J$1604)/('1. Data'!$J$1603-'1. Data'!$J$1604)</f>
        <v>0.33846153846153848</v>
      </c>
      <c r="K570" s="62">
        <f>('1. Data'!K567-'1. Data'!$K$1604)/('1. Data'!$K$1603-'1. Data'!$K$1604)</f>
        <v>0.1588235294117647</v>
      </c>
      <c r="L570" s="62">
        <f>('1. Data'!L567-'1. Data'!$L$1604)/('1. Data'!$L$1603-'1. Data'!$L$1604)</f>
        <v>0.46153846153846156</v>
      </c>
      <c r="M570" s="62">
        <f>('1. Data'!M567-'1. Data'!$M$1604)/('1. Data'!$M$1603-'1. Data'!$M$1604)</f>
        <v>0.4</v>
      </c>
    </row>
    <row r="571" spans="1:13" ht="13.2" x14ac:dyDescent="0.25">
      <c r="A571" s="60">
        <v>567</v>
      </c>
      <c r="B571" s="62">
        <f>('1. Data'!B568-'1. Data'!$B$1604)/('1. Data'!$B$1603-'1. Data'!$B$1604)</f>
        <v>0.3628318584070796</v>
      </c>
      <c r="C571" s="62">
        <f>('1. Data'!C568-'1. Data'!$C$1604)/('1. Data'!$C$1603-'1. Data'!$C$1604)</f>
        <v>0.39999999999999997</v>
      </c>
      <c r="D571" s="62">
        <f>('1. Data'!D568-'1. Data'!$D$1604)/('1. Data'!$D$1603-'1. Data'!$D$1604)</f>
        <v>0.24</v>
      </c>
      <c r="E571" s="62">
        <f>('1. Data'!E568-'1. Data'!$E$1604)/('1. Data'!$E$1603-'1. Data'!$E$1604)</f>
        <v>0.10958904109589042</v>
      </c>
      <c r="F571" s="62">
        <f>('1. Data'!F568-'1. Data'!$F$1604)/('1. Data'!$F$1603-'1. Data'!$F$1604)</f>
        <v>0.37666666666666671</v>
      </c>
      <c r="G571" s="62">
        <f>('1. Data'!G568-'1. Data'!$G$1604)/('1. Data'!$G$1603-'1. Data'!$G$1604)</f>
        <v>5.6338028169014086E-2</v>
      </c>
      <c r="H571" s="62">
        <f>('1. Data'!H568-'1. Data'!$H$1604)/('1. Data'!$H$1603-'1. Data'!$H$1604)</f>
        <v>3.1802120141342753E-2</v>
      </c>
      <c r="I571" s="62">
        <v>1</v>
      </c>
      <c r="J571" s="62">
        <f>('1. Data'!J568-'1. Data'!$J$1604)/('1. Data'!$J$1603-'1. Data'!$J$1604)</f>
        <v>0.47692307692307673</v>
      </c>
      <c r="K571" s="62">
        <f>('1. Data'!K568-'1. Data'!$K$1604)/('1. Data'!$K$1603-'1. Data'!$K$1604)</f>
        <v>0.17647058823529413</v>
      </c>
      <c r="L571" s="62">
        <f>('1. Data'!L568-'1. Data'!$L$1604)/('1. Data'!$L$1603-'1. Data'!$L$1604)</f>
        <v>9.2307692307692257E-2</v>
      </c>
      <c r="M571" s="62">
        <f>('1. Data'!M568-'1. Data'!$M$1604)/('1. Data'!$M$1603-'1. Data'!$M$1604)</f>
        <v>0.6</v>
      </c>
    </row>
    <row r="572" spans="1:13" ht="13.2" x14ac:dyDescent="0.25">
      <c r="A572" s="60">
        <v>568</v>
      </c>
      <c r="B572" s="62">
        <f>('1. Data'!B569-'1. Data'!$B$1604)/('1. Data'!$B$1603-'1. Data'!$B$1604)</f>
        <v>0.3628318584070796</v>
      </c>
      <c r="C572" s="62">
        <f>('1. Data'!C569-'1. Data'!$C$1604)/('1. Data'!$C$1603-'1. Data'!$C$1604)</f>
        <v>0.39999999999999997</v>
      </c>
      <c r="D572" s="62">
        <f>('1. Data'!D569-'1. Data'!$D$1604)/('1. Data'!$D$1603-'1. Data'!$D$1604)</f>
        <v>0.24</v>
      </c>
      <c r="E572" s="62">
        <f>('1. Data'!E569-'1. Data'!$E$1604)/('1. Data'!$E$1603-'1. Data'!$E$1604)</f>
        <v>0.10958904109589042</v>
      </c>
      <c r="F572" s="62">
        <f>('1. Data'!F569-'1. Data'!$F$1604)/('1. Data'!$F$1603-'1. Data'!$F$1604)</f>
        <v>0.37666666666666671</v>
      </c>
      <c r="G572" s="62">
        <f>('1. Data'!G569-'1. Data'!$G$1604)/('1. Data'!$G$1603-'1. Data'!$G$1604)</f>
        <v>5.6338028169014086E-2</v>
      </c>
      <c r="H572" s="62">
        <f>('1. Data'!H569-'1. Data'!$H$1604)/('1. Data'!$H$1603-'1. Data'!$H$1604)</f>
        <v>3.1802120141342753E-2</v>
      </c>
      <c r="I572" s="62">
        <v>1</v>
      </c>
      <c r="J572" s="62">
        <f>('1. Data'!J569-'1. Data'!$J$1604)/('1. Data'!$J$1603-'1. Data'!$J$1604)</f>
        <v>0.47692307692307673</v>
      </c>
      <c r="K572" s="62">
        <f>('1. Data'!K569-'1. Data'!$K$1604)/('1. Data'!$K$1603-'1. Data'!$K$1604)</f>
        <v>0.17647058823529413</v>
      </c>
      <c r="L572" s="62">
        <f>('1. Data'!L569-'1. Data'!$L$1604)/('1. Data'!$L$1603-'1. Data'!$L$1604)</f>
        <v>9.2307692307692257E-2</v>
      </c>
      <c r="M572" s="62">
        <f>('1. Data'!M569-'1. Data'!$M$1604)/('1. Data'!$M$1603-'1. Data'!$M$1604)</f>
        <v>0.6</v>
      </c>
    </row>
    <row r="573" spans="1:13" ht="13.2" x14ac:dyDescent="0.25">
      <c r="A573" s="60">
        <v>569</v>
      </c>
      <c r="B573" s="62">
        <f>('1. Data'!B570-'1. Data'!$B$1604)/('1. Data'!$B$1603-'1. Data'!$B$1604)</f>
        <v>0.46017699115044253</v>
      </c>
      <c r="C573" s="62">
        <f>('1. Data'!C570-'1. Data'!$C$1604)/('1. Data'!$C$1603-'1. Data'!$C$1604)</f>
        <v>0.26666666666666666</v>
      </c>
      <c r="D573" s="62">
        <f>('1. Data'!D570-'1. Data'!$D$1604)/('1. Data'!$D$1603-'1. Data'!$D$1604)</f>
        <v>0.49</v>
      </c>
      <c r="E573" s="62">
        <f>('1. Data'!E570-'1. Data'!$E$1604)/('1. Data'!$E$1603-'1. Data'!$E$1604)</f>
        <v>0.11643835616438358</v>
      </c>
      <c r="F573" s="62">
        <f>('1. Data'!F570-'1. Data'!$F$1604)/('1. Data'!$F$1603-'1. Data'!$F$1604)</f>
        <v>0.41666666666666669</v>
      </c>
      <c r="G573" s="62">
        <f>('1. Data'!G570-'1. Data'!$G$1604)/('1. Data'!$G$1603-'1. Data'!$G$1604)</f>
        <v>5.6338028169014086E-2</v>
      </c>
      <c r="H573" s="62">
        <f>('1. Data'!H570-'1. Data'!$H$1604)/('1. Data'!$H$1603-'1. Data'!$H$1604)</f>
        <v>4.9469964664310952E-2</v>
      </c>
      <c r="I573" s="62">
        <v>1</v>
      </c>
      <c r="J573" s="62">
        <f>('1. Data'!J570-'1. Data'!$J$1604)/('1. Data'!$J$1603-'1. Data'!$J$1604)</f>
        <v>0.46923076923076917</v>
      </c>
      <c r="K573" s="62">
        <f>('1. Data'!K570-'1. Data'!$K$1604)/('1. Data'!$K$1603-'1. Data'!$K$1604)</f>
        <v>0.28823529411764709</v>
      </c>
      <c r="L573" s="62">
        <f>('1. Data'!L570-'1. Data'!$L$1604)/('1. Data'!$L$1603-'1. Data'!$L$1604)</f>
        <v>0.3538461538461537</v>
      </c>
      <c r="M573" s="62">
        <f>('1. Data'!M570-'1. Data'!$M$1604)/('1. Data'!$M$1603-'1. Data'!$M$1604)</f>
        <v>0.6</v>
      </c>
    </row>
    <row r="574" spans="1:13" ht="13.2" x14ac:dyDescent="0.25">
      <c r="A574" s="60">
        <v>570</v>
      </c>
      <c r="B574" s="62">
        <f>('1. Data'!B571-'1. Data'!$B$1604)/('1. Data'!$B$1603-'1. Data'!$B$1604)</f>
        <v>0.14159292035398233</v>
      </c>
      <c r="C574" s="62">
        <f>('1. Data'!C571-'1. Data'!$C$1604)/('1. Data'!$C$1603-'1. Data'!$C$1604)</f>
        <v>0.17333333333333334</v>
      </c>
      <c r="D574" s="62">
        <f>('1. Data'!D571-'1. Data'!$D$1604)/('1. Data'!$D$1603-'1. Data'!$D$1604)</f>
        <v>0.24</v>
      </c>
      <c r="E574" s="62">
        <f>('1. Data'!E571-'1. Data'!$E$1604)/('1. Data'!$E$1603-'1. Data'!$E$1604)</f>
        <v>8.9041095890410982E-2</v>
      </c>
      <c r="F574" s="62">
        <f>('1. Data'!F571-'1. Data'!$F$1604)/('1. Data'!$F$1603-'1. Data'!$F$1604)</f>
        <v>0.15833333333333335</v>
      </c>
      <c r="G574" s="62">
        <f>('1. Data'!G571-'1. Data'!$G$1604)/('1. Data'!$G$1603-'1. Data'!$G$1604)</f>
        <v>0.25352112676056338</v>
      </c>
      <c r="H574" s="62">
        <f>('1. Data'!H571-'1. Data'!$H$1604)/('1. Data'!$H$1603-'1. Data'!$H$1604)</f>
        <v>0.12720848056537101</v>
      </c>
      <c r="I574" s="62">
        <v>1</v>
      </c>
      <c r="J574" s="62">
        <f>('1. Data'!J571-'1. Data'!$J$1604)/('1. Data'!$J$1603-'1. Data'!$J$1604)</f>
        <v>0.66923076923076907</v>
      </c>
      <c r="K574" s="62">
        <f>('1. Data'!K571-'1. Data'!$K$1604)/('1. Data'!$K$1603-'1. Data'!$K$1604)</f>
        <v>0.1588235294117647</v>
      </c>
      <c r="L574" s="62">
        <f>('1. Data'!L571-'1. Data'!$L$1604)/('1. Data'!$L$1603-'1. Data'!$L$1604)</f>
        <v>0.50769230769230755</v>
      </c>
      <c r="M574" s="62">
        <f>('1. Data'!M571-'1. Data'!$M$1604)/('1. Data'!$M$1603-'1. Data'!$M$1604)</f>
        <v>0.6</v>
      </c>
    </row>
    <row r="575" spans="1:13" ht="13.2" x14ac:dyDescent="0.25">
      <c r="A575" s="60">
        <v>571</v>
      </c>
      <c r="B575" s="62">
        <f>('1. Data'!B572-'1. Data'!$B$1604)/('1. Data'!$B$1603-'1. Data'!$B$1604)</f>
        <v>0.61061946902654862</v>
      </c>
      <c r="C575" s="62">
        <f>('1. Data'!C572-'1. Data'!$C$1604)/('1. Data'!$C$1603-'1. Data'!$C$1604)</f>
        <v>0.16666666666666666</v>
      </c>
      <c r="D575" s="62">
        <f>('1. Data'!D572-'1. Data'!$D$1604)/('1. Data'!$D$1603-'1. Data'!$D$1604)</f>
        <v>0.49</v>
      </c>
      <c r="E575" s="62">
        <f>('1. Data'!E572-'1. Data'!$E$1604)/('1. Data'!$E$1603-'1. Data'!$E$1604)</f>
        <v>0.16438356164383561</v>
      </c>
      <c r="F575" s="62">
        <f>('1. Data'!F572-'1. Data'!$F$1604)/('1. Data'!$F$1603-'1. Data'!$F$1604)</f>
        <v>0.11666666666666668</v>
      </c>
      <c r="G575" s="62">
        <f>('1. Data'!G572-'1. Data'!$G$1604)/('1. Data'!$G$1603-'1. Data'!$G$1604)</f>
        <v>0.12676056338028169</v>
      </c>
      <c r="H575" s="62">
        <f>('1. Data'!H572-'1. Data'!$H$1604)/('1. Data'!$H$1603-'1. Data'!$H$1604)</f>
        <v>0.10954063604240283</v>
      </c>
      <c r="I575" s="62">
        <v>1</v>
      </c>
      <c r="J575" s="62">
        <f>('1. Data'!J572-'1. Data'!$J$1604)/('1. Data'!$J$1603-'1. Data'!$J$1604)</f>
        <v>0.47692307692307673</v>
      </c>
      <c r="K575" s="62">
        <f>('1. Data'!K572-'1. Data'!$K$1604)/('1. Data'!$K$1603-'1. Data'!$K$1604)</f>
        <v>0.35882352941176476</v>
      </c>
      <c r="L575" s="62">
        <f>('1. Data'!L572-'1. Data'!$L$1604)/('1. Data'!$L$1603-'1. Data'!$L$1604)</f>
        <v>0.39999999999999997</v>
      </c>
      <c r="M575" s="62">
        <f>('1. Data'!M572-'1. Data'!$M$1604)/('1. Data'!$M$1603-'1. Data'!$M$1604)</f>
        <v>0.6</v>
      </c>
    </row>
    <row r="576" spans="1:13" ht="13.2" x14ac:dyDescent="0.25">
      <c r="A576" s="60">
        <v>572</v>
      </c>
      <c r="B576" s="62">
        <f>('1. Data'!B573-'1. Data'!$B$1604)/('1. Data'!$B$1603-'1. Data'!$B$1604)</f>
        <v>0.14159292035398233</v>
      </c>
      <c r="C576" s="62">
        <f>('1. Data'!C573-'1. Data'!$C$1604)/('1. Data'!$C$1603-'1. Data'!$C$1604)</f>
        <v>0.17333333333333334</v>
      </c>
      <c r="D576" s="62">
        <f>('1. Data'!D573-'1. Data'!$D$1604)/('1. Data'!$D$1603-'1. Data'!$D$1604)</f>
        <v>0.24</v>
      </c>
      <c r="E576" s="62">
        <f>('1. Data'!E573-'1. Data'!$E$1604)/('1. Data'!$E$1603-'1. Data'!$E$1604)</f>
        <v>8.9041095890410982E-2</v>
      </c>
      <c r="F576" s="62">
        <f>('1. Data'!F573-'1. Data'!$F$1604)/('1. Data'!$F$1603-'1. Data'!$F$1604)</f>
        <v>0.15833333333333335</v>
      </c>
      <c r="G576" s="62">
        <f>('1. Data'!G573-'1. Data'!$G$1604)/('1. Data'!$G$1603-'1. Data'!$G$1604)</f>
        <v>0.25352112676056338</v>
      </c>
      <c r="H576" s="62">
        <f>('1. Data'!H573-'1. Data'!$H$1604)/('1. Data'!$H$1603-'1. Data'!$H$1604)</f>
        <v>0.12720848056537101</v>
      </c>
      <c r="I576" s="62">
        <v>1</v>
      </c>
      <c r="J576" s="62">
        <f>('1. Data'!J573-'1. Data'!$J$1604)/('1. Data'!$J$1603-'1. Data'!$J$1604)</f>
        <v>0.66923076923076907</v>
      </c>
      <c r="K576" s="62">
        <f>('1. Data'!K573-'1. Data'!$K$1604)/('1. Data'!$K$1603-'1. Data'!$K$1604)</f>
        <v>0.1588235294117647</v>
      </c>
      <c r="L576" s="62">
        <f>('1. Data'!L573-'1. Data'!$L$1604)/('1. Data'!$L$1603-'1. Data'!$L$1604)</f>
        <v>0.50769230769230755</v>
      </c>
      <c r="M576" s="62">
        <f>('1. Data'!M573-'1. Data'!$M$1604)/('1. Data'!$M$1603-'1. Data'!$M$1604)</f>
        <v>0.6</v>
      </c>
    </row>
    <row r="577" spans="1:13" ht="13.2" x14ac:dyDescent="0.25">
      <c r="A577" s="60">
        <v>573</v>
      </c>
      <c r="B577" s="62">
        <f>('1. Data'!B574-'1. Data'!$B$1604)/('1. Data'!$B$1603-'1. Data'!$B$1604)</f>
        <v>0.49557522123893799</v>
      </c>
      <c r="C577" s="62">
        <f>('1. Data'!C574-'1. Data'!$C$1604)/('1. Data'!$C$1603-'1. Data'!$C$1604)</f>
        <v>9.3333333333333324E-2</v>
      </c>
      <c r="D577" s="62">
        <f>('1. Data'!D574-'1. Data'!$D$1604)/('1. Data'!$D$1603-'1. Data'!$D$1604)</f>
        <v>0.49</v>
      </c>
      <c r="E577" s="62">
        <f>('1. Data'!E574-'1. Data'!$E$1604)/('1. Data'!$E$1603-'1. Data'!$E$1604)</f>
        <v>0.10273972602739727</v>
      </c>
      <c r="F577" s="62">
        <f>('1. Data'!F574-'1. Data'!$F$1604)/('1. Data'!$F$1603-'1. Data'!$F$1604)</f>
        <v>0.125</v>
      </c>
      <c r="G577" s="62">
        <f>('1. Data'!G574-'1. Data'!$G$1604)/('1. Data'!$G$1603-'1. Data'!$G$1604)</f>
        <v>0.12676056338028169</v>
      </c>
      <c r="H577" s="62">
        <f>('1. Data'!H574-'1. Data'!$H$1604)/('1. Data'!$H$1603-'1. Data'!$H$1604)</f>
        <v>7.7738515901060068E-2</v>
      </c>
      <c r="I577" s="62">
        <v>1</v>
      </c>
      <c r="J577" s="62">
        <f>('1. Data'!J574-'1. Data'!$J$1604)/('1. Data'!$J$1603-'1. Data'!$J$1604)</f>
        <v>0.33846153846153848</v>
      </c>
      <c r="K577" s="62">
        <f>('1. Data'!K574-'1. Data'!$K$1604)/('1. Data'!$K$1603-'1. Data'!$K$1604)</f>
        <v>0.18235294117647058</v>
      </c>
      <c r="L577" s="62">
        <f>('1. Data'!L574-'1. Data'!$L$1604)/('1. Data'!$L$1603-'1. Data'!$L$1604)</f>
        <v>0.30769230769230771</v>
      </c>
      <c r="M577" s="62">
        <f>('1. Data'!M574-'1. Data'!$M$1604)/('1. Data'!$M$1603-'1. Data'!$M$1604)</f>
        <v>0.4</v>
      </c>
    </row>
    <row r="578" spans="1:13" ht="13.2" x14ac:dyDescent="0.25">
      <c r="A578" s="60">
        <v>574</v>
      </c>
      <c r="B578" s="62">
        <f>('1. Data'!B575-'1. Data'!$B$1604)/('1. Data'!$B$1603-'1. Data'!$B$1604)</f>
        <v>0.52212389380530977</v>
      </c>
      <c r="C578" s="62">
        <f>('1. Data'!C575-'1. Data'!$C$1604)/('1. Data'!$C$1603-'1. Data'!$C$1604)</f>
        <v>0.32666666666666666</v>
      </c>
      <c r="D578" s="62">
        <f>('1. Data'!D575-'1. Data'!$D$1604)/('1. Data'!$D$1603-'1. Data'!$D$1604)</f>
        <v>0.49</v>
      </c>
      <c r="E578" s="62">
        <f>('1. Data'!E575-'1. Data'!$E$1604)/('1. Data'!$E$1603-'1. Data'!$E$1604)</f>
        <v>8.2191780821917818E-2</v>
      </c>
      <c r="F578" s="62">
        <f>('1. Data'!F575-'1. Data'!$F$1604)/('1. Data'!$F$1603-'1. Data'!$F$1604)</f>
        <v>0.11666666666666668</v>
      </c>
      <c r="G578" s="62">
        <f>('1. Data'!G575-'1. Data'!$G$1604)/('1. Data'!$G$1603-'1. Data'!$G$1604)</f>
        <v>0.18309859154929578</v>
      </c>
      <c r="H578" s="62">
        <f>('1. Data'!H575-'1. Data'!$H$1604)/('1. Data'!$H$1603-'1. Data'!$H$1604)</f>
        <v>0.14487632508833923</v>
      </c>
      <c r="I578" s="62">
        <v>1</v>
      </c>
      <c r="J578" s="62">
        <f>('1. Data'!J575-'1. Data'!$J$1604)/('1. Data'!$J$1603-'1. Data'!$J$1604)</f>
        <v>0.46153846153846134</v>
      </c>
      <c r="K578" s="62">
        <f>('1. Data'!K575-'1. Data'!$K$1604)/('1. Data'!$K$1603-'1. Data'!$K$1604)</f>
        <v>0.15294117647058827</v>
      </c>
      <c r="L578" s="62">
        <f>('1. Data'!L575-'1. Data'!$L$1604)/('1. Data'!$L$1603-'1. Data'!$L$1604)</f>
        <v>0.18461538461538451</v>
      </c>
      <c r="M578" s="62">
        <f>('1. Data'!M575-'1. Data'!$M$1604)/('1. Data'!$M$1603-'1. Data'!$M$1604)</f>
        <v>0.2</v>
      </c>
    </row>
    <row r="579" spans="1:13" ht="13.2" x14ac:dyDescent="0.25">
      <c r="A579" s="60">
        <v>575</v>
      </c>
      <c r="B579" s="62">
        <f>('1. Data'!B576-'1. Data'!$B$1604)/('1. Data'!$B$1603-'1. Data'!$B$1604)</f>
        <v>0.53097345132743357</v>
      </c>
      <c r="C579" s="62">
        <f>('1. Data'!C576-'1. Data'!$C$1604)/('1. Data'!$C$1603-'1. Data'!$C$1604)</f>
        <v>0.16</v>
      </c>
      <c r="D579" s="62">
        <f>('1. Data'!D576-'1. Data'!$D$1604)/('1. Data'!$D$1603-'1. Data'!$D$1604)</f>
        <v>0.49</v>
      </c>
      <c r="E579" s="62">
        <f>('1. Data'!E576-'1. Data'!$E$1604)/('1. Data'!$E$1603-'1. Data'!$E$1604)</f>
        <v>0.15753424657534248</v>
      </c>
      <c r="F579" s="62">
        <f>('1. Data'!F576-'1. Data'!$F$1604)/('1. Data'!$F$1603-'1. Data'!$F$1604)</f>
        <v>0.13</v>
      </c>
      <c r="G579" s="62">
        <f>('1. Data'!G576-'1. Data'!$G$1604)/('1. Data'!$G$1603-'1. Data'!$G$1604)</f>
        <v>0.26760563380281688</v>
      </c>
      <c r="H579" s="62">
        <f>('1. Data'!H576-'1. Data'!$H$1604)/('1. Data'!$H$1603-'1. Data'!$H$1604)</f>
        <v>0.25441696113074203</v>
      </c>
      <c r="I579" s="62">
        <v>1</v>
      </c>
      <c r="J579" s="62">
        <f>('1. Data'!J576-'1. Data'!$J$1604)/('1. Data'!$J$1603-'1. Data'!$J$1604)</f>
        <v>0.37692307692307681</v>
      </c>
      <c r="K579" s="62">
        <f>('1. Data'!K576-'1. Data'!$K$1604)/('1. Data'!$K$1603-'1. Data'!$K$1604)</f>
        <v>0.23529411764705882</v>
      </c>
      <c r="L579" s="62">
        <f>('1. Data'!L576-'1. Data'!$L$1604)/('1. Data'!$L$1603-'1. Data'!$L$1604)</f>
        <v>0.24615384615384611</v>
      </c>
      <c r="M579" s="62">
        <f>('1. Data'!M576-'1. Data'!$M$1604)/('1. Data'!$M$1603-'1. Data'!$M$1604)</f>
        <v>0.6</v>
      </c>
    </row>
    <row r="580" spans="1:13" ht="13.2" x14ac:dyDescent="0.25">
      <c r="A580" s="60">
        <v>576</v>
      </c>
      <c r="B580" s="62">
        <f>('1. Data'!B577-'1. Data'!$B$1604)/('1. Data'!$B$1603-'1. Data'!$B$1604)</f>
        <v>0.68141592920353988</v>
      </c>
      <c r="C580" s="62">
        <f>('1. Data'!C577-'1. Data'!$C$1604)/('1. Data'!$C$1603-'1. Data'!$C$1604)</f>
        <v>0.11333333333333334</v>
      </c>
      <c r="D580" s="62">
        <f>('1. Data'!D577-'1. Data'!$D$1604)/('1. Data'!$D$1603-'1. Data'!$D$1604)</f>
        <v>0.49</v>
      </c>
      <c r="E580" s="62">
        <f>('1. Data'!E577-'1. Data'!$E$1604)/('1. Data'!$E$1603-'1. Data'!$E$1604)</f>
        <v>0.15068493150684933</v>
      </c>
      <c r="F580" s="62">
        <f>('1. Data'!F577-'1. Data'!$F$1604)/('1. Data'!$F$1603-'1. Data'!$F$1604)</f>
        <v>0.13166666666666668</v>
      </c>
      <c r="G580" s="62">
        <f>('1. Data'!G577-'1. Data'!$G$1604)/('1. Data'!$G$1603-'1. Data'!$G$1604)</f>
        <v>0.38028169014084506</v>
      </c>
      <c r="H580" s="62">
        <f>('1. Data'!H577-'1. Data'!$H$1604)/('1. Data'!$H$1603-'1. Data'!$H$1604)</f>
        <v>0.14134275618374559</v>
      </c>
      <c r="I580" s="62">
        <v>1</v>
      </c>
      <c r="J580" s="62">
        <f>('1. Data'!J577-'1. Data'!$J$1604)/('1. Data'!$J$1603-'1. Data'!$J$1604)</f>
        <v>0.38461538461538469</v>
      </c>
      <c r="K580" s="62">
        <f>('1. Data'!K577-'1. Data'!$K$1604)/('1. Data'!$K$1603-'1. Data'!$K$1604)</f>
        <v>0.29411764705882354</v>
      </c>
      <c r="L580" s="62">
        <f>('1. Data'!L577-'1. Data'!$L$1604)/('1. Data'!$L$1603-'1. Data'!$L$1604)</f>
        <v>0.27692307692307677</v>
      </c>
      <c r="M580" s="62">
        <f>('1. Data'!M577-'1. Data'!$M$1604)/('1. Data'!$M$1603-'1. Data'!$M$1604)</f>
        <v>0.6</v>
      </c>
    </row>
    <row r="581" spans="1:13" ht="13.2" x14ac:dyDescent="0.25">
      <c r="A581" s="60">
        <v>577</v>
      </c>
      <c r="B581" s="62">
        <f>('1. Data'!B578-'1. Data'!$B$1604)/('1. Data'!$B$1603-'1. Data'!$B$1604)</f>
        <v>0.46902654867256638</v>
      </c>
      <c r="C581" s="62">
        <f>('1. Data'!C578-'1. Data'!$C$1604)/('1. Data'!$C$1603-'1. Data'!$C$1604)</f>
        <v>0.26666666666666666</v>
      </c>
      <c r="D581" s="62">
        <f>('1. Data'!D578-'1. Data'!$D$1604)/('1. Data'!$D$1603-'1. Data'!$D$1604)</f>
        <v>0.24</v>
      </c>
      <c r="E581" s="62">
        <f>('1. Data'!E578-'1. Data'!$E$1604)/('1. Data'!$E$1603-'1. Data'!$E$1604)</f>
        <v>9.5890410958904104E-2</v>
      </c>
      <c r="F581" s="62">
        <f>('1. Data'!F578-'1. Data'!$F$1604)/('1. Data'!$F$1603-'1. Data'!$F$1604)</f>
        <v>0.17166666666666666</v>
      </c>
      <c r="G581" s="62">
        <f>('1. Data'!G578-'1. Data'!$G$1604)/('1. Data'!$G$1603-'1. Data'!$G$1604)</f>
        <v>7.0422535211267609E-2</v>
      </c>
      <c r="H581" s="62">
        <f>('1. Data'!H578-'1. Data'!$H$1604)/('1. Data'!$H$1603-'1. Data'!$H$1604)</f>
        <v>2.8268551236749116E-2</v>
      </c>
      <c r="I581" s="62">
        <v>1</v>
      </c>
      <c r="J581" s="62">
        <f>('1. Data'!J578-'1. Data'!$J$1604)/('1. Data'!$J$1603-'1. Data'!$J$1604)</f>
        <v>0.49230769230769211</v>
      </c>
      <c r="K581" s="62">
        <f>('1. Data'!K578-'1. Data'!$K$1604)/('1. Data'!$K$1603-'1. Data'!$K$1604)</f>
        <v>0.12941176470588237</v>
      </c>
      <c r="L581" s="62">
        <f>('1. Data'!L578-'1. Data'!$L$1604)/('1. Data'!$L$1603-'1. Data'!$L$1604)</f>
        <v>0.24615384615384611</v>
      </c>
      <c r="M581" s="62">
        <f>('1. Data'!M578-'1. Data'!$M$1604)/('1. Data'!$M$1603-'1. Data'!$M$1604)</f>
        <v>0.2</v>
      </c>
    </row>
    <row r="582" spans="1:13" ht="13.2" x14ac:dyDescent="0.25">
      <c r="A582" s="60">
        <v>578</v>
      </c>
      <c r="B582" s="62">
        <f>('1. Data'!B579-'1. Data'!$B$1604)/('1. Data'!$B$1603-'1. Data'!$B$1604)</f>
        <v>0.37168141592920362</v>
      </c>
      <c r="C582" s="62">
        <f>('1. Data'!C579-'1. Data'!$C$1604)/('1. Data'!$C$1603-'1. Data'!$C$1604)</f>
        <v>0.22666666666666666</v>
      </c>
      <c r="D582" s="62">
        <f>('1. Data'!D579-'1. Data'!$D$1604)/('1. Data'!$D$1603-'1. Data'!$D$1604)</f>
        <v>0.49</v>
      </c>
      <c r="E582" s="62">
        <f>('1. Data'!E579-'1. Data'!$E$1604)/('1. Data'!$E$1603-'1. Data'!$E$1604)</f>
        <v>0.13013698630136986</v>
      </c>
      <c r="F582" s="62">
        <f>('1. Data'!F579-'1. Data'!$F$1604)/('1. Data'!$F$1603-'1. Data'!$F$1604)</f>
        <v>0.13833333333333334</v>
      </c>
      <c r="G582" s="62">
        <f>('1. Data'!G579-'1. Data'!$G$1604)/('1. Data'!$G$1603-'1. Data'!$G$1604)</f>
        <v>0.23943661971830985</v>
      </c>
      <c r="H582" s="62">
        <f>('1. Data'!H579-'1. Data'!$H$1604)/('1. Data'!$H$1603-'1. Data'!$H$1604)</f>
        <v>0.37102473498233218</v>
      </c>
      <c r="I582" s="62">
        <v>1</v>
      </c>
      <c r="J582" s="62">
        <f>('1. Data'!J579-'1. Data'!$J$1604)/('1. Data'!$J$1603-'1. Data'!$J$1604)</f>
        <v>0.46153846153846134</v>
      </c>
      <c r="K582" s="62">
        <f>('1. Data'!K579-'1. Data'!$K$1604)/('1. Data'!$K$1603-'1. Data'!$K$1604)</f>
        <v>0.17647058823529413</v>
      </c>
      <c r="L582" s="62">
        <f>('1. Data'!L579-'1. Data'!$L$1604)/('1. Data'!$L$1603-'1. Data'!$L$1604)</f>
        <v>0.16923076923076918</v>
      </c>
      <c r="M582" s="62">
        <f>('1. Data'!M579-'1. Data'!$M$1604)/('1. Data'!$M$1603-'1. Data'!$M$1604)</f>
        <v>0.4</v>
      </c>
    </row>
    <row r="583" spans="1:13" ht="13.2" x14ac:dyDescent="0.25">
      <c r="A583" s="60">
        <v>579</v>
      </c>
      <c r="B583" s="62">
        <f>('1. Data'!B580-'1. Data'!$B$1604)/('1. Data'!$B$1603-'1. Data'!$B$1604)</f>
        <v>0.37168141592920362</v>
      </c>
      <c r="C583" s="62">
        <f>('1. Data'!C580-'1. Data'!$C$1604)/('1. Data'!$C$1603-'1. Data'!$C$1604)</f>
        <v>0.24666666666666667</v>
      </c>
      <c r="D583" s="62">
        <f>('1. Data'!D580-'1. Data'!$D$1604)/('1. Data'!$D$1603-'1. Data'!$D$1604)</f>
        <v>0.49</v>
      </c>
      <c r="E583" s="62">
        <f>('1. Data'!E580-'1. Data'!$E$1604)/('1. Data'!$E$1603-'1. Data'!$E$1604)</f>
        <v>0.13698630136986301</v>
      </c>
      <c r="F583" s="62">
        <f>('1. Data'!F580-'1. Data'!$F$1604)/('1. Data'!$F$1603-'1. Data'!$F$1604)</f>
        <v>0.14166666666666669</v>
      </c>
      <c r="G583" s="62">
        <f>('1. Data'!G580-'1. Data'!$G$1604)/('1. Data'!$G$1603-'1. Data'!$G$1604)</f>
        <v>0.22535211267605634</v>
      </c>
      <c r="H583" s="62">
        <f>('1. Data'!H580-'1. Data'!$H$1604)/('1. Data'!$H$1603-'1. Data'!$H$1604)</f>
        <v>0.36749116607773852</v>
      </c>
      <c r="I583" s="62">
        <v>1</v>
      </c>
      <c r="J583" s="62">
        <f>('1. Data'!J580-'1. Data'!$J$1604)/('1. Data'!$J$1603-'1. Data'!$J$1604)</f>
        <v>0.45384615384615379</v>
      </c>
      <c r="K583" s="62">
        <f>('1. Data'!K580-'1. Data'!$K$1604)/('1. Data'!$K$1603-'1. Data'!$K$1604)</f>
        <v>0.17647058823529413</v>
      </c>
      <c r="L583" s="62">
        <f>('1. Data'!L580-'1. Data'!$L$1604)/('1. Data'!$L$1603-'1. Data'!$L$1604)</f>
        <v>0.21538461538461545</v>
      </c>
      <c r="M583" s="62">
        <f>('1. Data'!M580-'1. Data'!$M$1604)/('1. Data'!$M$1603-'1. Data'!$M$1604)</f>
        <v>0.4</v>
      </c>
    </row>
    <row r="584" spans="1:13" ht="13.2" x14ac:dyDescent="0.25">
      <c r="A584" s="60">
        <v>580</v>
      </c>
      <c r="B584" s="62">
        <f>('1. Data'!B581-'1. Data'!$B$1604)/('1. Data'!$B$1603-'1. Data'!$B$1604)</f>
        <v>0.53097345132743357</v>
      </c>
      <c r="C584" s="62">
        <f>('1. Data'!C581-'1. Data'!$C$1604)/('1. Data'!$C$1603-'1. Data'!$C$1604)</f>
        <v>0.13999999999999999</v>
      </c>
      <c r="D584" s="62">
        <f>('1. Data'!D581-'1. Data'!$D$1604)/('1. Data'!$D$1603-'1. Data'!$D$1604)</f>
        <v>0.49</v>
      </c>
      <c r="E584" s="62">
        <f>('1. Data'!E581-'1. Data'!$E$1604)/('1. Data'!$E$1603-'1. Data'!$E$1604)</f>
        <v>8.9041095890410982E-2</v>
      </c>
      <c r="F584" s="62">
        <f>('1. Data'!F581-'1. Data'!$F$1604)/('1. Data'!$F$1603-'1. Data'!$F$1604)</f>
        <v>0.10500000000000001</v>
      </c>
      <c r="G584" s="62">
        <f>('1. Data'!G581-'1. Data'!$G$1604)/('1. Data'!$G$1603-'1. Data'!$G$1604)</f>
        <v>0.23943661971830985</v>
      </c>
      <c r="H584" s="62">
        <f>('1. Data'!H581-'1. Data'!$H$1604)/('1. Data'!$H$1603-'1. Data'!$H$1604)</f>
        <v>0.12014134275618374</v>
      </c>
      <c r="I584" s="62">
        <v>1</v>
      </c>
      <c r="J584" s="62">
        <f>('1. Data'!J581-'1. Data'!$J$1604)/('1. Data'!$J$1603-'1. Data'!$J$1604)</f>
        <v>0.33846153846153848</v>
      </c>
      <c r="K584" s="62">
        <f>('1. Data'!K581-'1. Data'!$K$1604)/('1. Data'!$K$1603-'1. Data'!$K$1604)</f>
        <v>0.1235294117647059</v>
      </c>
      <c r="L584" s="62">
        <f>('1. Data'!L581-'1. Data'!$L$1604)/('1. Data'!$L$1603-'1. Data'!$L$1604)</f>
        <v>0.21538461538461545</v>
      </c>
      <c r="M584" s="62">
        <f>('1. Data'!M581-'1. Data'!$M$1604)/('1. Data'!$M$1603-'1. Data'!$M$1604)</f>
        <v>0.6</v>
      </c>
    </row>
    <row r="585" spans="1:13" ht="13.2" x14ac:dyDescent="0.25">
      <c r="A585" s="60">
        <v>581</v>
      </c>
      <c r="B585" s="62">
        <f>('1. Data'!B582-'1. Data'!$B$1604)/('1. Data'!$B$1603-'1. Data'!$B$1604)</f>
        <v>0.68141592920353988</v>
      </c>
      <c r="C585" s="62">
        <f>('1. Data'!C582-'1. Data'!$C$1604)/('1. Data'!$C$1603-'1. Data'!$C$1604)</f>
        <v>0.26666666666666666</v>
      </c>
      <c r="D585" s="62">
        <f>('1. Data'!D582-'1. Data'!$D$1604)/('1. Data'!$D$1603-'1. Data'!$D$1604)</f>
        <v>0.49</v>
      </c>
      <c r="E585" s="62">
        <f>('1. Data'!E582-'1. Data'!$E$1604)/('1. Data'!$E$1603-'1. Data'!$E$1604)</f>
        <v>8.9041095890410982E-2</v>
      </c>
      <c r="F585" s="62">
        <f>('1. Data'!F582-'1. Data'!$F$1604)/('1. Data'!$F$1603-'1. Data'!$F$1604)</f>
        <v>0.14833333333333334</v>
      </c>
      <c r="G585" s="62">
        <f>('1. Data'!G582-'1. Data'!$G$1604)/('1. Data'!$G$1603-'1. Data'!$G$1604)</f>
        <v>5.6338028169014086E-2</v>
      </c>
      <c r="H585" s="62">
        <f>('1. Data'!H582-'1. Data'!$H$1604)/('1. Data'!$H$1603-'1. Data'!$H$1604)</f>
        <v>2.8268551236749116E-2</v>
      </c>
      <c r="I585" s="62">
        <v>1</v>
      </c>
      <c r="J585" s="62">
        <f>('1. Data'!J582-'1. Data'!$J$1604)/('1. Data'!$J$1603-'1. Data'!$J$1604)</f>
        <v>0.37692307692307681</v>
      </c>
      <c r="K585" s="62">
        <f>('1. Data'!K582-'1. Data'!$K$1604)/('1. Data'!$K$1603-'1. Data'!$K$1604)</f>
        <v>8.2352941176470601E-2</v>
      </c>
      <c r="L585" s="62">
        <f>('1. Data'!L582-'1. Data'!$L$1604)/('1. Data'!$L$1603-'1. Data'!$L$1604)</f>
        <v>0.18461538461538451</v>
      </c>
      <c r="M585" s="62">
        <f>('1. Data'!M582-'1. Data'!$M$1604)/('1. Data'!$M$1603-'1. Data'!$M$1604)</f>
        <v>0.4</v>
      </c>
    </row>
    <row r="586" spans="1:13" ht="13.2" x14ac:dyDescent="0.25">
      <c r="A586" s="60">
        <v>582</v>
      </c>
      <c r="B586" s="62">
        <f>('1. Data'!B583-'1. Data'!$B$1604)/('1. Data'!$B$1603-'1. Data'!$B$1604)</f>
        <v>0.68141592920353988</v>
      </c>
      <c r="C586" s="62">
        <f>('1. Data'!C583-'1. Data'!$C$1604)/('1. Data'!$C$1603-'1. Data'!$C$1604)</f>
        <v>0.26666666666666666</v>
      </c>
      <c r="D586" s="62">
        <f>('1. Data'!D583-'1. Data'!$D$1604)/('1. Data'!$D$1603-'1. Data'!$D$1604)</f>
        <v>0.49</v>
      </c>
      <c r="E586" s="62">
        <f>('1. Data'!E583-'1. Data'!$E$1604)/('1. Data'!$E$1603-'1. Data'!$E$1604)</f>
        <v>8.9041095890410982E-2</v>
      </c>
      <c r="F586" s="62">
        <f>('1. Data'!F583-'1. Data'!$F$1604)/('1. Data'!$F$1603-'1. Data'!$F$1604)</f>
        <v>0.14833333333333334</v>
      </c>
      <c r="G586" s="62">
        <f>('1. Data'!G583-'1. Data'!$G$1604)/('1. Data'!$G$1603-'1. Data'!$G$1604)</f>
        <v>5.6338028169014086E-2</v>
      </c>
      <c r="H586" s="62">
        <f>('1. Data'!H583-'1. Data'!$H$1604)/('1. Data'!$H$1603-'1. Data'!$H$1604)</f>
        <v>2.8268551236749116E-2</v>
      </c>
      <c r="I586" s="62">
        <v>1</v>
      </c>
      <c r="J586" s="62">
        <f>('1. Data'!J583-'1. Data'!$J$1604)/('1. Data'!$J$1603-'1. Data'!$J$1604)</f>
        <v>0.37692307692307681</v>
      </c>
      <c r="K586" s="62">
        <f>('1. Data'!K583-'1. Data'!$K$1604)/('1. Data'!$K$1603-'1. Data'!$K$1604)</f>
        <v>8.2352941176470601E-2</v>
      </c>
      <c r="L586" s="62">
        <f>('1. Data'!L583-'1. Data'!$L$1604)/('1. Data'!$L$1603-'1. Data'!$L$1604)</f>
        <v>0.18461538461538451</v>
      </c>
      <c r="M586" s="62">
        <f>('1. Data'!M583-'1. Data'!$M$1604)/('1. Data'!$M$1603-'1. Data'!$M$1604)</f>
        <v>0.4</v>
      </c>
    </row>
    <row r="587" spans="1:13" ht="13.2" x14ac:dyDescent="0.25">
      <c r="A587" s="60">
        <v>583</v>
      </c>
      <c r="B587" s="62">
        <f>('1. Data'!B584-'1. Data'!$B$1604)/('1. Data'!$B$1603-'1. Data'!$B$1604)</f>
        <v>0.62831858407079644</v>
      </c>
      <c r="C587" s="62">
        <f>('1. Data'!C584-'1. Data'!$C$1604)/('1. Data'!$C$1603-'1. Data'!$C$1604)</f>
        <v>0.26</v>
      </c>
      <c r="D587" s="62">
        <f>('1. Data'!D584-'1. Data'!$D$1604)/('1. Data'!$D$1603-'1. Data'!$D$1604)</f>
        <v>0.49</v>
      </c>
      <c r="E587" s="62">
        <f>('1. Data'!E584-'1. Data'!$E$1604)/('1. Data'!$E$1603-'1. Data'!$E$1604)</f>
        <v>8.9041095890410982E-2</v>
      </c>
      <c r="F587" s="62">
        <f>('1. Data'!F584-'1. Data'!$F$1604)/('1. Data'!$F$1603-'1. Data'!$F$1604)</f>
        <v>0.13833333333333334</v>
      </c>
      <c r="G587" s="62">
        <f>('1. Data'!G584-'1. Data'!$G$1604)/('1. Data'!$G$1603-'1. Data'!$G$1604)</f>
        <v>5.6338028169014086E-2</v>
      </c>
      <c r="H587" s="62">
        <f>('1. Data'!H584-'1. Data'!$H$1604)/('1. Data'!$H$1603-'1. Data'!$H$1604)</f>
        <v>3.1802120141342753E-2</v>
      </c>
      <c r="I587" s="62">
        <v>1</v>
      </c>
      <c r="J587" s="62">
        <f>('1. Data'!J584-'1. Data'!$J$1604)/('1. Data'!$J$1603-'1. Data'!$J$1604)</f>
        <v>0.37692307692307681</v>
      </c>
      <c r="K587" s="62">
        <f>('1. Data'!K584-'1. Data'!$K$1604)/('1. Data'!$K$1603-'1. Data'!$K$1604)</f>
        <v>7.6470588235294124E-2</v>
      </c>
      <c r="L587" s="62">
        <f>('1. Data'!L584-'1. Data'!$L$1604)/('1. Data'!$L$1603-'1. Data'!$L$1604)</f>
        <v>0.12307692307692292</v>
      </c>
      <c r="M587" s="62">
        <f>('1. Data'!M584-'1. Data'!$M$1604)/('1. Data'!$M$1603-'1. Data'!$M$1604)</f>
        <v>0.4</v>
      </c>
    </row>
    <row r="588" spans="1:13" ht="13.2" x14ac:dyDescent="0.25">
      <c r="A588" s="60">
        <v>584</v>
      </c>
      <c r="B588" s="62">
        <f>('1. Data'!B585-'1. Data'!$B$1604)/('1. Data'!$B$1603-'1. Data'!$B$1604)</f>
        <v>0.65486725663716816</v>
      </c>
      <c r="C588" s="62">
        <f>('1. Data'!C585-'1. Data'!$C$1604)/('1. Data'!$C$1603-'1. Data'!$C$1604)</f>
        <v>0.12000000000000001</v>
      </c>
      <c r="D588" s="62">
        <f>('1. Data'!D585-'1. Data'!$D$1604)/('1. Data'!$D$1603-'1. Data'!$D$1604)</f>
        <v>0.49</v>
      </c>
      <c r="E588" s="62">
        <f>('1. Data'!E585-'1. Data'!$E$1604)/('1. Data'!$E$1603-'1. Data'!$E$1604)</f>
        <v>6.8493150684931503E-2</v>
      </c>
      <c r="F588" s="62">
        <f>('1. Data'!F585-'1. Data'!$F$1604)/('1. Data'!$F$1603-'1. Data'!$F$1604)</f>
        <v>0.12333333333333334</v>
      </c>
      <c r="G588" s="62">
        <f>('1. Data'!G585-'1. Data'!$G$1604)/('1. Data'!$G$1603-'1. Data'!$G$1604)</f>
        <v>0.12676056338028169</v>
      </c>
      <c r="H588" s="62">
        <f>('1. Data'!H585-'1. Data'!$H$1604)/('1. Data'!$H$1603-'1. Data'!$H$1604)</f>
        <v>5.3003533568904596E-2</v>
      </c>
      <c r="I588" s="62">
        <v>1</v>
      </c>
      <c r="J588" s="62">
        <f>('1. Data'!J585-'1. Data'!$J$1604)/('1. Data'!$J$1603-'1. Data'!$J$1604)</f>
        <v>0.21538461538461526</v>
      </c>
      <c r="K588" s="62">
        <f>('1. Data'!K585-'1. Data'!$K$1604)/('1. Data'!$K$1603-'1. Data'!$K$1604)</f>
        <v>0.21176470588235297</v>
      </c>
      <c r="L588" s="62">
        <f>('1. Data'!L585-'1. Data'!$L$1604)/('1. Data'!$L$1603-'1. Data'!$L$1604)</f>
        <v>0.23076923076923078</v>
      </c>
      <c r="M588" s="62">
        <f>('1. Data'!M585-'1. Data'!$M$1604)/('1. Data'!$M$1603-'1. Data'!$M$1604)</f>
        <v>0.8</v>
      </c>
    </row>
    <row r="589" spans="1:13" ht="13.2" x14ac:dyDescent="0.25">
      <c r="A589" s="60">
        <v>585</v>
      </c>
      <c r="B589" s="62">
        <f>('1. Data'!B586-'1. Data'!$B$1604)/('1. Data'!$B$1603-'1. Data'!$B$1604)</f>
        <v>0.63716814159292046</v>
      </c>
      <c r="C589" s="62">
        <f>('1. Data'!C586-'1. Data'!$C$1604)/('1. Data'!$C$1603-'1. Data'!$C$1604)</f>
        <v>0.15333333333333335</v>
      </c>
      <c r="D589" s="62">
        <f>('1. Data'!D586-'1. Data'!$D$1604)/('1. Data'!$D$1603-'1. Data'!$D$1604)</f>
        <v>0.49</v>
      </c>
      <c r="E589" s="62">
        <f>('1. Data'!E586-'1. Data'!$E$1604)/('1. Data'!$E$1603-'1. Data'!$E$1604)</f>
        <v>0.17123287671232876</v>
      </c>
      <c r="F589" s="62">
        <f>('1. Data'!F586-'1. Data'!$F$1604)/('1. Data'!$F$1603-'1. Data'!$F$1604)</f>
        <v>0.155</v>
      </c>
      <c r="G589" s="62">
        <f>('1. Data'!G586-'1. Data'!$G$1604)/('1. Data'!$G$1603-'1. Data'!$G$1604)</f>
        <v>0.74647887323943662</v>
      </c>
      <c r="H589" s="62">
        <f>('1. Data'!H586-'1. Data'!$H$1604)/('1. Data'!$H$1603-'1. Data'!$H$1604)</f>
        <v>0.26148409893992935</v>
      </c>
      <c r="I589" s="62">
        <v>1</v>
      </c>
      <c r="J589" s="62">
        <f>('1. Data'!J586-'1. Data'!$J$1604)/('1. Data'!$J$1603-'1. Data'!$J$1604)</f>
        <v>0.46153846153846134</v>
      </c>
      <c r="K589" s="62">
        <f>('1. Data'!K586-'1. Data'!$K$1604)/('1. Data'!$K$1603-'1. Data'!$K$1604)</f>
        <v>0.27058823529411768</v>
      </c>
      <c r="L589" s="62">
        <f>('1. Data'!L586-'1. Data'!$L$1604)/('1. Data'!$L$1603-'1. Data'!$L$1604)</f>
        <v>0.3538461538461537</v>
      </c>
      <c r="M589" s="62">
        <f>('1. Data'!M586-'1. Data'!$M$1604)/('1. Data'!$M$1603-'1. Data'!$M$1604)</f>
        <v>0.8</v>
      </c>
    </row>
    <row r="590" spans="1:13" ht="13.2" x14ac:dyDescent="0.25">
      <c r="A590" s="60">
        <v>586</v>
      </c>
      <c r="B590" s="62">
        <f>('1. Data'!B587-'1. Data'!$B$1604)/('1. Data'!$B$1603-'1. Data'!$B$1604)</f>
        <v>0.26548672566371678</v>
      </c>
      <c r="C590" s="62">
        <f>('1. Data'!C587-'1. Data'!$C$1604)/('1. Data'!$C$1603-'1. Data'!$C$1604)</f>
        <v>0.27333333333333337</v>
      </c>
      <c r="D590" s="62">
        <f>('1. Data'!D587-'1. Data'!$D$1604)/('1. Data'!$D$1603-'1. Data'!$D$1604)</f>
        <v>0.24</v>
      </c>
      <c r="E590" s="62">
        <f>('1. Data'!E587-'1. Data'!$E$1604)/('1. Data'!$E$1603-'1. Data'!$E$1604)</f>
        <v>0.10273972602739727</v>
      </c>
      <c r="F590" s="62">
        <f>('1. Data'!F587-'1. Data'!$F$1604)/('1. Data'!$F$1603-'1. Data'!$F$1604)</f>
        <v>0.15166666666666667</v>
      </c>
      <c r="G590" s="62">
        <f>('1. Data'!G587-'1. Data'!$G$1604)/('1. Data'!$G$1603-'1. Data'!$G$1604)</f>
        <v>9.8591549295774641E-2</v>
      </c>
      <c r="H590" s="62">
        <f>('1. Data'!H587-'1. Data'!$H$1604)/('1. Data'!$H$1603-'1. Data'!$H$1604)</f>
        <v>0.11307420494699646</v>
      </c>
      <c r="I590" s="62">
        <v>1</v>
      </c>
      <c r="J590" s="62">
        <f>('1. Data'!J587-'1. Data'!$J$1604)/('1. Data'!$J$1603-'1. Data'!$J$1604)</f>
        <v>0.59230769230769242</v>
      </c>
      <c r="K590" s="62">
        <f>('1. Data'!K587-'1. Data'!$K$1604)/('1. Data'!$K$1603-'1. Data'!$K$1604)</f>
        <v>0.21176470588235297</v>
      </c>
      <c r="L590" s="62">
        <f>('1. Data'!L587-'1. Data'!$L$1604)/('1. Data'!$L$1603-'1. Data'!$L$1604)</f>
        <v>0.18461538461538451</v>
      </c>
      <c r="M590" s="62">
        <f>('1. Data'!M587-'1. Data'!$M$1604)/('1. Data'!$M$1603-'1. Data'!$M$1604)</f>
        <v>0.6</v>
      </c>
    </row>
    <row r="591" spans="1:13" ht="13.2" x14ac:dyDescent="0.25">
      <c r="A591" s="60">
        <v>587</v>
      </c>
      <c r="B591" s="62">
        <f>('1. Data'!B588-'1. Data'!$B$1604)/('1. Data'!$B$1603-'1. Data'!$B$1604)</f>
        <v>0.5752212389380531</v>
      </c>
      <c r="C591" s="62">
        <f>('1. Data'!C588-'1. Data'!$C$1604)/('1. Data'!$C$1603-'1. Data'!$C$1604)</f>
        <v>0.13999999999999999</v>
      </c>
      <c r="D591" s="62">
        <f>('1. Data'!D588-'1. Data'!$D$1604)/('1. Data'!$D$1603-'1. Data'!$D$1604)</f>
        <v>0.49</v>
      </c>
      <c r="E591" s="62">
        <f>('1. Data'!E588-'1. Data'!$E$1604)/('1. Data'!$E$1603-'1. Data'!$E$1604)</f>
        <v>0.12328767123287673</v>
      </c>
      <c r="F591" s="62">
        <f>('1. Data'!F588-'1. Data'!$F$1604)/('1. Data'!$F$1603-'1. Data'!$F$1604)</f>
        <v>0.15666666666666668</v>
      </c>
      <c r="G591" s="62">
        <f>('1. Data'!G588-'1. Data'!$G$1604)/('1. Data'!$G$1603-'1. Data'!$G$1604)</f>
        <v>0.21126760563380281</v>
      </c>
      <c r="H591" s="62">
        <f>('1. Data'!H588-'1. Data'!$H$1604)/('1. Data'!$H$1603-'1. Data'!$H$1604)</f>
        <v>0.14487632508833923</v>
      </c>
      <c r="I591" s="62">
        <v>1</v>
      </c>
      <c r="J591" s="62">
        <f>('1. Data'!J588-'1. Data'!$J$1604)/('1. Data'!$J$1603-'1. Data'!$J$1604)</f>
        <v>0.32307692307692304</v>
      </c>
      <c r="K591" s="62">
        <f>('1. Data'!K588-'1. Data'!$K$1604)/('1. Data'!$K$1603-'1. Data'!$K$1604)</f>
        <v>0.42352941176470588</v>
      </c>
      <c r="L591" s="62">
        <f>('1. Data'!L588-'1. Data'!$L$1604)/('1. Data'!$L$1603-'1. Data'!$L$1604)</f>
        <v>0.33846153846153837</v>
      </c>
      <c r="M591" s="62">
        <f>('1. Data'!M588-'1. Data'!$M$1604)/('1. Data'!$M$1603-'1. Data'!$M$1604)</f>
        <v>0.8</v>
      </c>
    </row>
    <row r="592" spans="1:13" ht="13.2" x14ac:dyDescent="0.25">
      <c r="A592" s="60">
        <v>588</v>
      </c>
      <c r="B592" s="62">
        <f>('1. Data'!B589-'1. Data'!$B$1604)/('1. Data'!$B$1603-'1. Data'!$B$1604)</f>
        <v>0.23893805309734514</v>
      </c>
      <c r="C592" s="62">
        <f>('1. Data'!C589-'1. Data'!$C$1604)/('1. Data'!$C$1603-'1. Data'!$C$1604)</f>
        <v>0.42</v>
      </c>
      <c r="D592" s="62">
        <f>('1. Data'!D589-'1. Data'!$D$1604)/('1. Data'!$D$1603-'1. Data'!$D$1604)</f>
        <v>0.24</v>
      </c>
      <c r="E592" s="62">
        <f>('1. Data'!E589-'1. Data'!$E$1604)/('1. Data'!$E$1603-'1. Data'!$E$1604)</f>
        <v>6.8493150684931503E-2</v>
      </c>
      <c r="F592" s="62">
        <f>('1. Data'!F589-'1. Data'!$F$1604)/('1. Data'!$F$1603-'1. Data'!$F$1604)</f>
        <v>0.18</v>
      </c>
      <c r="G592" s="62">
        <f>('1. Data'!G589-'1. Data'!$G$1604)/('1. Data'!$G$1603-'1. Data'!$G$1604)</f>
        <v>0.23943661971830985</v>
      </c>
      <c r="H592" s="62">
        <f>('1. Data'!H589-'1. Data'!$H$1604)/('1. Data'!$H$1603-'1. Data'!$H$1604)</f>
        <v>0.33922261484098942</v>
      </c>
      <c r="I592" s="62">
        <v>1</v>
      </c>
      <c r="J592" s="62">
        <f>('1. Data'!J589-'1. Data'!$J$1604)/('1. Data'!$J$1603-'1. Data'!$J$1604)</f>
        <v>0.43076923076923052</v>
      </c>
      <c r="K592" s="62">
        <f>('1. Data'!K589-'1. Data'!$K$1604)/('1. Data'!$K$1603-'1. Data'!$K$1604)</f>
        <v>0.17058823529411765</v>
      </c>
      <c r="L592" s="62">
        <f>('1. Data'!L589-'1. Data'!$L$1604)/('1. Data'!$L$1603-'1. Data'!$L$1604)</f>
        <v>0.13846153846153852</v>
      </c>
      <c r="M592" s="62">
        <f>('1. Data'!M589-'1. Data'!$M$1604)/('1. Data'!$M$1603-'1. Data'!$M$1604)</f>
        <v>0.4</v>
      </c>
    </row>
    <row r="593" spans="1:13" ht="13.2" x14ac:dyDescent="0.25">
      <c r="A593" s="60">
        <v>589</v>
      </c>
      <c r="B593" s="62">
        <f>('1. Data'!B590-'1. Data'!$B$1604)/('1. Data'!$B$1603-'1. Data'!$B$1604)</f>
        <v>3.5398230088495602E-2</v>
      </c>
      <c r="C593" s="62">
        <f>('1. Data'!C590-'1. Data'!$C$1604)/('1. Data'!$C$1603-'1. Data'!$C$1604)</f>
        <v>0.21333333333333329</v>
      </c>
      <c r="D593" s="62">
        <f>('1. Data'!D590-'1. Data'!$D$1604)/('1. Data'!$D$1603-'1. Data'!$D$1604)</f>
        <v>0.24</v>
      </c>
      <c r="E593" s="62">
        <f>('1. Data'!E590-'1. Data'!$E$1604)/('1. Data'!$E$1603-'1. Data'!$E$1604)</f>
        <v>7.5342465753424667E-2</v>
      </c>
      <c r="F593" s="62">
        <f>('1. Data'!F590-'1. Data'!$F$1604)/('1. Data'!$F$1603-'1. Data'!$F$1604)</f>
        <v>0.1</v>
      </c>
      <c r="G593" s="62">
        <f>('1. Data'!G590-'1. Data'!$G$1604)/('1. Data'!$G$1603-'1. Data'!$G$1604)</f>
        <v>0.25352112676056338</v>
      </c>
      <c r="H593" s="62">
        <f>('1. Data'!H590-'1. Data'!$H$1604)/('1. Data'!$H$1603-'1. Data'!$H$1604)</f>
        <v>0.15547703180212014</v>
      </c>
      <c r="I593" s="62">
        <v>1</v>
      </c>
      <c r="J593" s="62">
        <f>('1. Data'!J590-'1. Data'!$J$1604)/('1. Data'!$J$1603-'1. Data'!$J$1604)</f>
        <v>0.78461538461538471</v>
      </c>
      <c r="K593" s="62">
        <f>('1. Data'!K590-'1. Data'!$K$1604)/('1. Data'!$K$1603-'1. Data'!$K$1604)</f>
        <v>0.25882352941176473</v>
      </c>
      <c r="L593" s="62">
        <f>('1. Data'!L590-'1. Data'!$L$1604)/('1. Data'!$L$1603-'1. Data'!$L$1604)</f>
        <v>0.86153846153846148</v>
      </c>
      <c r="M593" s="62">
        <f>('1. Data'!M590-'1. Data'!$M$1604)/('1. Data'!$M$1603-'1. Data'!$M$1604)</f>
        <v>1</v>
      </c>
    </row>
    <row r="594" spans="1:13" ht="13.2" x14ac:dyDescent="0.25">
      <c r="A594" s="60">
        <v>590</v>
      </c>
      <c r="B594" s="62">
        <f>('1. Data'!B591-'1. Data'!$B$1604)/('1. Data'!$B$1603-'1. Data'!$B$1604)</f>
        <v>0.49557522123893799</v>
      </c>
      <c r="C594" s="62">
        <f>('1. Data'!C591-'1. Data'!$C$1604)/('1. Data'!$C$1603-'1. Data'!$C$1604)</f>
        <v>0.12666666666666665</v>
      </c>
      <c r="D594" s="62">
        <f>('1. Data'!D591-'1. Data'!$D$1604)/('1. Data'!$D$1603-'1. Data'!$D$1604)</f>
        <v>0.49</v>
      </c>
      <c r="E594" s="62">
        <f>('1. Data'!E591-'1. Data'!$E$1604)/('1. Data'!$E$1603-'1. Data'!$E$1604)</f>
        <v>0.11643835616438358</v>
      </c>
      <c r="F594" s="62">
        <f>('1. Data'!F591-'1. Data'!$F$1604)/('1. Data'!$F$1603-'1. Data'!$F$1604)</f>
        <v>9.8333333333333328E-2</v>
      </c>
      <c r="G594" s="62">
        <f>('1. Data'!G591-'1. Data'!$G$1604)/('1. Data'!$G$1603-'1. Data'!$G$1604)</f>
        <v>5.6338028169014086E-2</v>
      </c>
      <c r="H594" s="62">
        <f>('1. Data'!H591-'1. Data'!$H$1604)/('1. Data'!$H$1603-'1. Data'!$H$1604)</f>
        <v>2.4734982332155476E-2</v>
      </c>
      <c r="I594" s="62">
        <v>1</v>
      </c>
      <c r="J594" s="62">
        <f>('1. Data'!J591-'1. Data'!$J$1604)/('1. Data'!$J$1603-'1. Data'!$J$1604)</f>
        <v>0.269230769230769</v>
      </c>
      <c r="K594" s="62">
        <f>('1. Data'!K591-'1. Data'!$K$1604)/('1. Data'!$K$1603-'1. Data'!$K$1604)</f>
        <v>0.25882352941176473</v>
      </c>
      <c r="L594" s="62">
        <f>('1. Data'!L591-'1. Data'!$L$1604)/('1. Data'!$L$1603-'1. Data'!$L$1604)</f>
        <v>0.32307692307692304</v>
      </c>
      <c r="M594" s="62">
        <f>('1. Data'!M591-'1. Data'!$M$1604)/('1. Data'!$M$1603-'1. Data'!$M$1604)</f>
        <v>0.8</v>
      </c>
    </row>
    <row r="595" spans="1:13" ht="13.2" x14ac:dyDescent="0.25">
      <c r="A595" s="60">
        <v>591</v>
      </c>
      <c r="B595" s="62">
        <f>('1. Data'!B592-'1. Data'!$B$1604)/('1. Data'!$B$1603-'1. Data'!$B$1604)</f>
        <v>0.38938053097345132</v>
      </c>
      <c r="C595" s="62">
        <f>('1. Data'!C592-'1. Data'!$C$1604)/('1. Data'!$C$1603-'1. Data'!$C$1604)</f>
        <v>0.23333333333333331</v>
      </c>
      <c r="D595" s="62">
        <f>('1. Data'!D592-'1. Data'!$D$1604)/('1. Data'!$D$1603-'1. Data'!$D$1604)</f>
        <v>0.49</v>
      </c>
      <c r="E595" s="62">
        <f>('1. Data'!E592-'1. Data'!$E$1604)/('1. Data'!$E$1603-'1. Data'!$E$1604)</f>
        <v>0.11643835616438358</v>
      </c>
      <c r="F595" s="62">
        <f>('1. Data'!F592-'1. Data'!$F$1604)/('1. Data'!$F$1603-'1. Data'!$F$1604)</f>
        <v>0.14000000000000001</v>
      </c>
      <c r="G595" s="62">
        <f>('1. Data'!G592-'1. Data'!$G$1604)/('1. Data'!$G$1603-'1. Data'!$G$1604)</f>
        <v>0.28169014084507044</v>
      </c>
      <c r="H595" s="62">
        <f>('1. Data'!H592-'1. Data'!$H$1604)/('1. Data'!$H$1603-'1. Data'!$H$1604)</f>
        <v>0.24381625441696114</v>
      </c>
      <c r="I595" s="62">
        <v>1</v>
      </c>
      <c r="J595" s="62">
        <f>('1. Data'!J592-'1. Data'!$J$1604)/('1. Data'!$J$1603-'1. Data'!$J$1604)</f>
        <v>0.5</v>
      </c>
      <c r="K595" s="62">
        <f>('1. Data'!K592-'1. Data'!$K$1604)/('1. Data'!$K$1603-'1. Data'!$K$1604)</f>
        <v>0.1588235294117647</v>
      </c>
      <c r="L595" s="62">
        <f>('1. Data'!L592-'1. Data'!$L$1604)/('1. Data'!$L$1603-'1. Data'!$L$1604)</f>
        <v>0.19999999999999984</v>
      </c>
      <c r="M595" s="62">
        <f>('1. Data'!M592-'1. Data'!$M$1604)/('1. Data'!$M$1603-'1. Data'!$M$1604)</f>
        <v>0.4</v>
      </c>
    </row>
    <row r="596" spans="1:13" ht="13.2" x14ac:dyDescent="0.25">
      <c r="A596" s="60">
        <v>592</v>
      </c>
      <c r="B596" s="62">
        <f>('1. Data'!B593-'1. Data'!$B$1604)/('1. Data'!$B$1603-'1. Data'!$B$1604)</f>
        <v>0.17699115044247787</v>
      </c>
      <c r="C596" s="62">
        <f>('1. Data'!C593-'1. Data'!$C$1604)/('1. Data'!$C$1603-'1. Data'!$C$1604)</f>
        <v>0.19333333333333336</v>
      </c>
      <c r="D596" s="62">
        <f>('1. Data'!D593-'1. Data'!$D$1604)/('1. Data'!$D$1603-'1. Data'!$D$1604)</f>
        <v>0.49</v>
      </c>
      <c r="E596" s="62">
        <f>('1. Data'!E593-'1. Data'!$E$1604)/('1. Data'!$E$1603-'1. Data'!$E$1604)</f>
        <v>5.4794520547945202E-2</v>
      </c>
      <c r="F596" s="62">
        <f>('1. Data'!F593-'1. Data'!$F$1604)/('1. Data'!$F$1603-'1. Data'!$F$1604)</f>
        <v>0.11666666666666668</v>
      </c>
      <c r="G596" s="62">
        <f>('1. Data'!G593-'1. Data'!$G$1604)/('1. Data'!$G$1603-'1. Data'!$G$1604)</f>
        <v>0.30985915492957744</v>
      </c>
      <c r="H596" s="62">
        <f>('1. Data'!H593-'1. Data'!$H$1604)/('1. Data'!$H$1603-'1. Data'!$H$1604)</f>
        <v>0.5053003533568905</v>
      </c>
      <c r="I596" s="62">
        <v>1</v>
      </c>
      <c r="J596" s="62">
        <f>('1. Data'!J593-'1. Data'!$J$1604)/('1. Data'!$J$1603-'1. Data'!$J$1604)</f>
        <v>0.32307692307692304</v>
      </c>
      <c r="K596" s="62">
        <f>('1. Data'!K593-'1. Data'!$K$1604)/('1. Data'!$K$1603-'1. Data'!$K$1604)</f>
        <v>0.11764705882352942</v>
      </c>
      <c r="L596" s="62">
        <f>('1. Data'!L593-'1. Data'!$L$1604)/('1. Data'!$L$1603-'1. Data'!$L$1604)</f>
        <v>0.47692307692307689</v>
      </c>
      <c r="M596" s="62">
        <f>('1. Data'!M593-'1. Data'!$M$1604)/('1. Data'!$M$1603-'1. Data'!$M$1604)</f>
        <v>0.6</v>
      </c>
    </row>
    <row r="597" spans="1:13" ht="13.2" x14ac:dyDescent="0.25">
      <c r="A597" s="60">
        <v>593</v>
      </c>
      <c r="B597" s="62">
        <f>('1. Data'!B594-'1. Data'!$B$1604)/('1. Data'!$B$1603-'1. Data'!$B$1604)</f>
        <v>0.38938053097345132</v>
      </c>
      <c r="C597" s="62">
        <f>('1. Data'!C594-'1. Data'!$C$1604)/('1. Data'!$C$1603-'1. Data'!$C$1604)</f>
        <v>0.23333333333333331</v>
      </c>
      <c r="D597" s="62">
        <f>('1. Data'!D594-'1. Data'!$D$1604)/('1. Data'!$D$1603-'1. Data'!$D$1604)</f>
        <v>0.49</v>
      </c>
      <c r="E597" s="62">
        <f>('1. Data'!E594-'1. Data'!$E$1604)/('1. Data'!$E$1603-'1. Data'!$E$1604)</f>
        <v>0.11643835616438358</v>
      </c>
      <c r="F597" s="62">
        <f>('1. Data'!F594-'1. Data'!$F$1604)/('1. Data'!$F$1603-'1. Data'!$F$1604)</f>
        <v>0.14000000000000001</v>
      </c>
      <c r="G597" s="62">
        <f>('1. Data'!G594-'1. Data'!$G$1604)/('1. Data'!$G$1603-'1. Data'!$G$1604)</f>
        <v>0.28169014084507044</v>
      </c>
      <c r="H597" s="62">
        <f>('1. Data'!H594-'1. Data'!$H$1604)/('1. Data'!$H$1603-'1. Data'!$H$1604)</f>
        <v>0.24381625441696114</v>
      </c>
      <c r="I597" s="62">
        <v>1</v>
      </c>
      <c r="J597" s="62">
        <f>('1. Data'!J594-'1. Data'!$J$1604)/('1. Data'!$J$1603-'1. Data'!$J$1604)</f>
        <v>0.5</v>
      </c>
      <c r="K597" s="62">
        <f>('1. Data'!K594-'1. Data'!$K$1604)/('1. Data'!$K$1603-'1. Data'!$K$1604)</f>
        <v>0.1588235294117647</v>
      </c>
      <c r="L597" s="62">
        <f>('1. Data'!L594-'1. Data'!$L$1604)/('1. Data'!$L$1603-'1. Data'!$L$1604)</f>
        <v>0.19999999999999984</v>
      </c>
      <c r="M597" s="62">
        <f>('1. Data'!M594-'1. Data'!$M$1604)/('1. Data'!$M$1603-'1. Data'!$M$1604)</f>
        <v>0.4</v>
      </c>
    </row>
    <row r="598" spans="1:13" ht="13.2" x14ac:dyDescent="0.25">
      <c r="A598" s="60">
        <v>594</v>
      </c>
      <c r="B598" s="62">
        <f>('1. Data'!B595-'1. Data'!$B$1604)/('1. Data'!$B$1603-'1. Data'!$B$1604)</f>
        <v>0.46902654867256638</v>
      </c>
      <c r="C598" s="62">
        <f>('1. Data'!C595-'1. Data'!$C$1604)/('1. Data'!$C$1603-'1. Data'!$C$1604)</f>
        <v>0.26</v>
      </c>
      <c r="D598" s="62">
        <f>('1. Data'!D595-'1. Data'!$D$1604)/('1. Data'!$D$1603-'1. Data'!$D$1604)</f>
        <v>0.57999999999999996</v>
      </c>
      <c r="E598" s="62">
        <f>('1. Data'!E595-'1. Data'!$E$1604)/('1. Data'!$E$1603-'1. Data'!$E$1604)</f>
        <v>0.17808219178082194</v>
      </c>
      <c r="F598" s="62">
        <f>('1. Data'!F595-'1. Data'!$F$1604)/('1. Data'!$F$1603-'1. Data'!$F$1604)</f>
        <v>0.15666666666666668</v>
      </c>
      <c r="G598" s="62">
        <f>('1. Data'!G595-'1. Data'!$G$1604)/('1. Data'!$G$1603-'1. Data'!$G$1604)</f>
        <v>0.11267605633802817</v>
      </c>
      <c r="H598" s="62">
        <f>('1. Data'!H595-'1. Data'!$H$1604)/('1. Data'!$H$1603-'1. Data'!$H$1604)</f>
        <v>0.13074204946996468</v>
      </c>
      <c r="I598" s="62">
        <v>1</v>
      </c>
      <c r="J598" s="62">
        <f>('1. Data'!J595-'1. Data'!$J$1604)/('1. Data'!$J$1603-'1. Data'!$J$1604)</f>
        <v>0.45384615384615379</v>
      </c>
      <c r="K598" s="62">
        <f>('1. Data'!K595-'1. Data'!$K$1604)/('1. Data'!$K$1603-'1. Data'!$K$1604)</f>
        <v>0.16470588235294117</v>
      </c>
      <c r="L598" s="62">
        <f>('1. Data'!L595-'1. Data'!$L$1604)/('1. Data'!$L$1603-'1. Data'!$L$1604)</f>
        <v>9.2307692307692257E-2</v>
      </c>
      <c r="M598" s="62">
        <f>('1. Data'!M595-'1. Data'!$M$1604)/('1. Data'!$M$1603-'1. Data'!$M$1604)</f>
        <v>0.4</v>
      </c>
    </row>
    <row r="599" spans="1:13" ht="13.2" x14ac:dyDescent="0.25">
      <c r="A599" s="60">
        <v>595</v>
      </c>
      <c r="B599" s="62">
        <f>('1. Data'!B596-'1. Data'!$B$1604)/('1. Data'!$B$1603-'1. Data'!$B$1604)</f>
        <v>0.29203539823008856</v>
      </c>
      <c r="C599" s="62">
        <f>('1. Data'!C596-'1. Data'!$C$1604)/('1. Data'!$C$1603-'1. Data'!$C$1604)</f>
        <v>0.41333333333333333</v>
      </c>
      <c r="D599" s="62">
        <f>('1. Data'!D596-'1. Data'!$D$1604)/('1. Data'!$D$1603-'1. Data'!$D$1604)</f>
        <v>0.17</v>
      </c>
      <c r="E599" s="62">
        <f>('1. Data'!E596-'1. Data'!$E$1604)/('1. Data'!$E$1603-'1. Data'!$E$1604)</f>
        <v>0.11643835616438358</v>
      </c>
      <c r="F599" s="62">
        <f>('1. Data'!F596-'1. Data'!$F$1604)/('1. Data'!$F$1603-'1. Data'!$F$1604)</f>
        <v>0.16</v>
      </c>
      <c r="G599" s="62">
        <f>('1. Data'!G596-'1. Data'!$G$1604)/('1. Data'!$G$1603-'1. Data'!$G$1604)</f>
        <v>0.26760563380281688</v>
      </c>
      <c r="H599" s="62">
        <f>('1. Data'!H596-'1. Data'!$H$1604)/('1. Data'!$H$1603-'1. Data'!$H$1604)</f>
        <v>0.11307420494699646</v>
      </c>
      <c r="I599" s="62">
        <v>1</v>
      </c>
      <c r="J599" s="62">
        <f>('1. Data'!J596-'1. Data'!$J$1604)/('1. Data'!$J$1603-'1. Data'!$J$1604)</f>
        <v>0.53846153846153832</v>
      </c>
      <c r="K599" s="62">
        <f>('1. Data'!K596-'1. Data'!$K$1604)/('1. Data'!$K$1603-'1. Data'!$K$1604)</f>
        <v>0.13529411764705884</v>
      </c>
      <c r="L599" s="62">
        <f>('1. Data'!L596-'1. Data'!$L$1604)/('1. Data'!$L$1603-'1. Data'!$L$1604)</f>
        <v>0.16923076923076918</v>
      </c>
      <c r="M599" s="62">
        <f>('1. Data'!M596-'1. Data'!$M$1604)/('1. Data'!$M$1603-'1. Data'!$M$1604)</f>
        <v>0.4</v>
      </c>
    </row>
    <row r="600" spans="1:13" ht="13.2" x14ac:dyDescent="0.25">
      <c r="A600" s="60">
        <v>596</v>
      </c>
      <c r="B600" s="62">
        <f>('1. Data'!B597-'1. Data'!$B$1604)/('1. Data'!$B$1603-'1. Data'!$B$1604)</f>
        <v>0.38053097345132747</v>
      </c>
      <c r="C600" s="62">
        <f>('1. Data'!C597-'1. Data'!$C$1604)/('1. Data'!$C$1603-'1. Data'!$C$1604)</f>
        <v>0.33</v>
      </c>
      <c r="D600" s="62">
        <f>('1. Data'!D597-'1. Data'!$D$1604)/('1. Data'!$D$1603-'1. Data'!$D$1604)</f>
        <v>0.41</v>
      </c>
      <c r="E600" s="62">
        <f>('1. Data'!E597-'1. Data'!$E$1604)/('1. Data'!$E$1603-'1. Data'!$E$1604)</f>
        <v>0.47945205479452058</v>
      </c>
      <c r="F600" s="62">
        <f>('1. Data'!F597-'1. Data'!$F$1604)/('1. Data'!$F$1603-'1. Data'!$F$1604)</f>
        <v>0.14333333333333334</v>
      </c>
      <c r="G600" s="62">
        <f>('1. Data'!G597-'1. Data'!$G$1604)/('1. Data'!$G$1603-'1. Data'!$G$1604)</f>
        <v>0.40845070422535212</v>
      </c>
      <c r="H600" s="62">
        <f>('1. Data'!H597-'1. Data'!$H$1604)/('1. Data'!$H$1603-'1. Data'!$H$1604)</f>
        <v>0.36395759717314485</v>
      </c>
      <c r="I600" s="62">
        <v>1</v>
      </c>
      <c r="J600" s="62">
        <f>('1. Data'!J597-'1. Data'!$J$1604)/('1. Data'!$J$1603-'1. Data'!$J$1604)</f>
        <v>0.4384615384615384</v>
      </c>
      <c r="K600" s="62">
        <f>('1. Data'!K597-'1. Data'!$K$1604)/('1. Data'!$K$1603-'1. Data'!$K$1604)</f>
        <v>0.1588235294117647</v>
      </c>
      <c r="L600" s="62">
        <f>('1. Data'!L597-'1. Data'!$L$1604)/('1. Data'!$L$1603-'1. Data'!$L$1604)</f>
        <v>0.13846153846153852</v>
      </c>
      <c r="M600" s="62">
        <f>('1. Data'!M597-'1. Data'!$M$1604)/('1. Data'!$M$1603-'1. Data'!$M$1604)</f>
        <v>0.4</v>
      </c>
    </row>
    <row r="601" spans="1:13" ht="13.2" x14ac:dyDescent="0.25">
      <c r="A601" s="60">
        <v>597</v>
      </c>
      <c r="B601" s="62">
        <f>('1. Data'!B598-'1. Data'!$B$1604)/('1. Data'!$B$1603-'1. Data'!$B$1604)</f>
        <v>0.69026548672566379</v>
      </c>
      <c r="C601" s="62">
        <f>('1. Data'!C598-'1. Data'!$C$1604)/('1. Data'!$C$1603-'1. Data'!$C$1604)</f>
        <v>0.20000000000000004</v>
      </c>
      <c r="D601" s="62">
        <f>('1. Data'!D598-'1. Data'!$D$1604)/('1. Data'!$D$1603-'1. Data'!$D$1604)</f>
        <v>0.51</v>
      </c>
      <c r="E601" s="62">
        <f>('1. Data'!E598-'1. Data'!$E$1604)/('1. Data'!$E$1603-'1. Data'!$E$1604)</f>
        <v>7.5342465753424667E-2</v>
      </c>
      <c r="F601" s="62">
        <f>('1. Data'!F598-'1. Data'!$F$1604)/('1. Data'!$F$1603-'1. Data'!$F$1604)</f>
        <v>9.8333333333333328E-2</v>
      </c>
      <c r="G601" s="62">
        <f>('1. Data'!G598-'1. Data'!$G$1604)/('1. Data'!$G$1603-'1. Data'!$G$1604)</f>
        <v>7.0422535211267609E-2</v>
      </c>
      <c r="H601" s="62">
        <f>('1. Data'!H598-'1. Data'!$H$1604)/('1. Data'!$H$1603-'1. Data'!$H$1604)</f>
        <v>6.3604240282685506E-2</v>
      </c>
      <c r="I601" s="62">
        <v>1</v>
      </c>
      <c r="J601" s="62">
        <f>('1. Data'!J598-'1. Data'!$J$1604)/('1. Data'!$J$1603-'1. Data'!$J$1604)</f>
        <v>0.26153846153846144</v>
      </c>
      <c r="K601" s="62">
        <f>('1. Data'!K598-'1. Data'!$K$1604)/('1. Data'!$K$1603-'1. Data'!$K$1604)</f>
        <v>0.17647058823529413</v>
      </c>
      <c r="L601" s="62">
        <f>('1. Data'!L598-'1. Data'!$L$1604)/('1. Data'!$L$1603-'1. Data'!$L$1604)</f>
        <v>0.13846153846153852</v>
      </c>
      <c r="M601" s="62">
        <f>('1. Data'!M598-'1. Data'!$M$1604)/('1. Data'!$M$1603-'1. Data'!$M$1604)</f>
        <v>0.6</v>
      </c>
    </row>
    <row r="602" spans="1:13" ht="13.2" x14ac:dyDescent="0.25">
      <c r="A602" s="60">
        <v>598</v>
      </c>
      <c r="B602" s="62">
        <f>('1. Data'!B599-'1. Data'!$B$1604)/('1. Data'!$B$1603-'1. Data'!$B$1604)</f>
        <v>0.64601769911504425</v>
      </c>
      <c r="C602" s="62">
        <f>('1. Data'!C599-'1. Data'!$C$1604)/('1. Data'!$C$1603-'1. Data'!$C$1604)</f>
        <v>0.32</v>
      </c>
      <c r="D602" s="62">
        <f>('1. Data'!D599-'1. Data'!$D$1604)/('1. Data'!$D$1603-'1. Data'!$D$1604)</f>
        <v>0.57999999999999996</v>
      </c>
      <c r="E602" s="62">
        <f>('1. Data'!E599-'1. Data'!$E$1604)/('1. Data'!$E$1603-'1. Data'!$E$1604)</f>
        <v>6.8493150684931503E-2</v>
      </c>
      <c r="F602" s="62">
        <f>('1. Data'!F599-'1. Data'!$F$1604)/('1. Data'!$F$1603-'1. Data'!$F$1604)</f>
        <v>0.11833333333333333</v>
      </c>
      <c r="G602" s="62">
        <f>('1. Data'!G599-'1. Data'!$G$1604)/('1. Data'!$G$1603-'1. Data'!$G$1604)</f>
        <v>5.6338028169014086E-2</v>
      </c>
      <c r="H602" s="62">
        <f>('1. Data'!H599-'1. Data'!$H$1604)/('1. Data'!$H$1603-'1. Data'!$H$1604)</f>
        <v>4.2402826855123678E-2</v>
      </c>
      <c r="I602" s="62">
        <v>1</v>
      </c>
      <c r="J602" s="62">
        <f>('1. Data'!J599-'1. Data'!$J$1604)/('1. Data'!$J$1603-'1. Data'!$J$1604)</f>
        <v>0.29999999999999982</v>
      </c>
      <c r="K602" s="62">
        <f>('1. Data'!K599-'1. Data'!$K$1604)/('1. Data'!$K$1603-'1. Data'!$K$1604)</f>
        <v>0.19411764705882353</v>
      </c>
      <c r="L602" s="62">
        <f>('1. Data'!L599-'1. Data'!$L$1604)/('1. Data'!$L$1603-'1. Data'!$L$1604)</f>
        <v>0.24615384615384611</v>
      </c>
      <c r="M602" s="62">
        <f>('1. Data'!M599-'1. Data'!$M$1604)/('1. Data'!$M$1603-'1. Data'!$M$1604)</f>
        <v>0.6</v>
      </c>
    </row>
    <row r="603" spans="1:13" ht="13.2" x14ac:dyDescent="0.25">
      <c r="A603" s="60">
        <v>599</v>
      </c>
      <c r="B603" s="62">
        <f>('1. Data'!B600-'1. Data'!$B$1604)/('1. Data'!$B$1603-'1. Data'!$B$1604)</f>
        <v>0.3451327433628319</v>
      </c>
      <c r="C603" s="62">
        <f>('1. Data'!C600-'1. Data'!$C$1604)/('1. Data'!$C$1603-'1. Data'!$C$1604)</f>
        <v>0.32333333333333331</v>
      </c>
      <c r="D603" s="62">
        <f>('1. Data'!D600-'1. Data'!$D$1604)/('1. Data'!$D$1603-'1. Data'!$D$1604)</f>
        <v>0.18</v>
      </c>
      <c r="E603" s="62">
        <f>('1. Data'!E600-'1. Data'!$E$1604)/('1. Data'!$E$1603-'1. Data'!$E$1604)</f>
        <v>8.2191780821917818E-2</v>
      </c>
      <c r="F603" s="62">
        <f>('1. Data'!F600-'1. Data'!$F$1604)/('1. Data'!$F$1603-'1. Data'!$F$1604)</f>
        <v>0.13</v>
      </c>
      <c r="G603" s="62">
        <f>('1. Data'!G600-'1. Data'!$G$1604)/('1. Data'!$G$1603-'1. Data'!$G$1604)</f>
        <v>5.6338028169014086E-2</v>
      </c>
      <c r="H603" s="62">
        <f>('1. Data'!H600-'1. Data'!$H$1604)/('1. Data'!$H$1603-'1. Data'!$H$1604)</f>
        <v>8.4805653710247356E-2</v>
      </c>
      <c r="I603" s="62">
        <v>1</v>
      </c>
      <c r="J603" s="62">
        <f>('1. Data'!J600-'1. Data'!$J$1604)/('1. Data'!$J$1603-'1. Data'!$J$1604)</f>
        <v>0.38461538461538469</v>
      </c>
      <c r="K603" s="62">
        <f>('1. Data'!K600-'1. Data'!$K$1604)/('1. Data'!$K$1603-'1. Data'!$K$1604)</f>
        <v>0.10588235294117647</v>
      </c>
      <c r="L603" s="62">
        <f>('1. Data'!L600-'1. Data'!$L$1604)/('1. Data'!$L$1603-'1. Data'!$L$1604)</f>
        <v>0.21538461538461545</v>
      </c>
      <c r="M603" s="62">
        <f>('1. Data'!M600-'1. Data'!$M$1604)/('1. Data'!$M$1603-'1. Data'!$M$1604)</f>
        <v>0.6</v>
      </c>
    </row>
    <row r="604" spans="1:13" ht="13.2" x14ac:dyDescent="0.25">
      <c r="A604" s="60">
        <v>600</v>
      </c>
      <c r="B604" s="62">
        <f>('1. Data'!B601-'1. Data'!$B$1604)/('1. Data'!$B$1603-'1. Data'!$B$1604)</f>
        <v>0.71681415929203529</v>
      </c>
      <c r="C604" s="62">
        <f>('1. Data'!C601-'1. Data'!$C$1604)/('1. Data'!$C$1603-'1. Data'!$C$1604)</f>
        <v>0.32666666666666666</v>
      </c>
      <c r="D604" s="62">
        <f>('1. Data'!D601-'1. Data'!$D$1604)/('1. Data'!$D$1603-'1. Data'!$D$1604)</f>
        <v>0.45</v>
      </c>
      <c r="E604" s="62">
        <f>('1. Data'!E601-'1. Data'!$E$1604)/('1. Data'!$E$1603-'1. Data'!$E$1604)</f>
        <v>9.5890410958904104E-2</v>
      </c>
      <c r="F604" s="62">
        <f>('1. Data'!F601-'1. Data'!$F$1604)/('1. Data'!$F$1603-'1. Data'!$F$1604)</f>
        <v>0.13666666666666652</v>
      </c>
      <c r="G604" s="62">
        <f>('1. Data'!G601-'1. Data'!$G$1604)/('1. Data'!$G$1603-'1. Data'!$G$1604)</f>
        <v>0.14084507042253522</v>
      </c>
      <c r="H604" s="62">
        <f>('1. Data'!H601-'1. Data'!$H$1604)/('1. Data'!$H$1603-'1. Data'!$H$1604)</f>
        <v>5.6537102473498232E-2</v>
      </c>
      <c r="I604" s="62">
        <v>1</v>
      </c>
      <c r="J604" s="62">
        <f>('1. Data'!J601-'1. Data'!$J$1604)/('1. Data'!$J$1603-'1. Data'!$J$1604)</f>
        <v>0.23076923076923067</v>
      </c>
      <c r="K604" s="62">
        <f>('1. Data'!K601-'1. Data'!$K$1604)/('1. Data'!$K$1603-'1. Data'!$K$1604)</f>
        <v>0.23529411764705882</v>
      </c>
      <c r="L604" s="62">
        <f>('1. Data'!L601-'1. Data'!$L$1604)/('1. Data'!$L$1603-'1. Data'!$L$1604)</f>
        <v>0.13846153846153852</v>
      </c>
      <c r="M604" s="62">
        <f>('1. Data'!M601-'1. Data'!$M$1604)/('1. Data'!$M$1603-'1. Data'!$M$1604)</f>
        <v>0.6</v>
      </c>
    </row>
    <row r="605" spans="1:13" ht="13.2" x14ac:dyDescent="0.25">
      <c r="A605" s="60">
        <v>601</v>
      </c>
      <c r="B605" s="62">
        <f>('1. Data'!B602-'1. Data'!$B$1604)/('1. Data'!$B$1603-'1. Data'!$B$1604)</f>
        <v>0.31858407079646012</v>
      </c>
      <c r="C605" s="62">
        <f>('1. Data'!C602-'1. Data'!$C$1604)/('1. Data'!$C$1603-'1. Data'!$C$1604)</f>
        <v>0.54333333333333333</v>
      </c>
      <c r="D605" s="62">
        <f>('1. Data'!D602-'1. Data'!$D$1604)/('1. Data'!$D$1603-'1. Data'!$D$1604)</f>
        <v>0.27</v>
      </c>
      <c r="E605" s="62">
        <f>('1. Data'!E602-'1. Data'!$E$1604)/('1. Data'!$E$1603-'1. Data'!$E$1604)</f>
        <v>8.2191780821917818E-2</v>
      </c>
      <c r="F605" s="62">
        <f>('1. Data'!F602-'1. Data'!$F$1604)/('1. Data'!$F$1603-'1. Data'!$F$1604)</f>
        <v>0.14666666666666667</v>
      </c>
      <c r="G605" s="62">
        <f>('1. Data'!G602-'1. Data'!$G$1604)/('1. Data'!$G$1603-'1. Data'!$G$1604)</f>
        <v>8.4507042253521125E-2</v>
      </c>
      <c r="H605" s="62">
        <f>('1. Data'!H602-'1. Data'!$H$1604)/('1. Data'!$H$1603-'1. Data'!$H$1604)</f>
        <v>6.0070671378091869E-2</v>
      </c>
      <c r="I605" s="62">
        <v>1</v>
      </c>
      <c r="J605" s="62">
        <f>('1. Data'!J602-'1. Data'!$J$1604)/('1. Data'!$J$1603-'1. Data'!$J$1604)</f>
        <v>0.43076923076923052</v>
      </c>
      <c r="K605" s="62">
        <f>('1. Data'!K602-'1. Data'!$K$1604)/('1. Data'!$K$1603-'1. Data'!$K$1604)</f>
        <v>9.9999999999999992E-2</v>
      </c>
      <c r="L605" s="62">
        <f>('1. Data'!L602-'1. Data'!$L$1604)/('1. Data'!$L$1603-'1. Data'!$L$1604)</f>
        <v>0.24615384615384611</v>
      </c>
      <c r="M605" s="62">
        <f>('1. Data'!M602-'1. Data'!$M$1604)/('1. Data'!$M$1603-'1. Data'!$M$1604)</f>
        <v>0.2</v>
      </c>
    </row>
    <row r="606" spans="1:13" ht="13.2" x14ac:dyDescent="0.25">
      <c r="A606" s="60">
        <v>602</v>
      </c>
      <c r="B606" s="62">
        <f>('1. Data'!B603-'1. Data'!$B$1604)/('1. Data'!$B$1603-'1. Data'!$B$1604)</f>
        <v>0.76106194690265483</v>
      </c>
      <c r="C606" s="62">
        <f>('1. Data'!C603-'1. Data'!$C$1604)/('1. Data'!$C$1603-'1. Data'!$C$1604)</f>
        <v>0.24</v>
      </c>
      <c r="D606" s="62">
        <f>('1. Data'!D603-'1. Data'!$D$1604)/('1. Data'!$D$1603-'1. Data'!$D$1604)</f>
        <v>0.52</v>
      </c>
      <c r="E606" s="62">
        <f>('1. Data'!E603-'1. Data'!$E$1604)/('1. Data'!$E$1603-'1. Data'!$E$1604)</f>
        <v>8.9041095890410982E-2</v>
      </c>
      <c r="F606" s="62">
        <f>('1. Data'!F603-'1. Data'!$F$1604)/('1. Data'!$F$1603-'1. Data'!$F$1604)</f>
        <v>0.11833333333333333</v>
      </c>
      <c r="G606" s="62">
        <f>('1. Data'!G603-'1. Data'!$G$1604)/('1. Data'!$G$1603-'1. Data'!$G$1604)</f>
        <v>0.15492957746478872</v>
      </c>
      <c r="H606" s="62">
        <f>('1. Data'!H603-'1. Data'!$H$1604)/('1. Data'!$H$1603-'1. Data'!$H$1604)</f>
        <v>0.10247349823321555</v>
      </c>
      <c r="I606" s="62">
        <v>1</v>
      </c>
      <c r="J606" s="62">
        <f>('1. Data'!J603-'1. Data'!$J$1604)/('1. Data'!$J$1603-'1. Data'!$J$1604)</f>
        <v>0.30769230769230765</v>
      </c>
      <c r="K606" s="62">
        <f>('1. Data'!K603-'1. Data'!$K$1604)/('1. Data'!$K$1603-'1. Data'!$K$1604)</f>
        <v>0.15294117647058827</v>
      </c>
      <c r="L606" s="62">
        <f>('1. Data'!L603-'1. Data'!$L$1604)/('1. Data'!$L$1603-'1. Data'!$L$1604)</f>
        <v>9.2307692307692257E-2</v>
      </c>
      <c r="M606" s="62">
        <f>('1. Data'!M603-'1. Data'!$M$1604)/('1. Data'!$M$1603-'1. Data'!$M$1604)</f>
        <v>0.6</v>
      </c>
    </row>
    <row r="607" spans="1:13" ht="13.2" x14ac:dyDescent="0.25">
      <c r="A607" s="60">
        <v>603</v>
      </c>
      <c r="B607" s="62">
        <f>('1. Data'!B604-'1. Data'!$B$1604)/('1. Data'!$B$1603-'1. Data'!$B$1604)</f>
        <v>0.27433628318584075</v>
      </c>
      <c r="C607" s="62">
        <f>('1. Data'!C604-'1. Data'!$C$1604)/('1. Data'!$C$1603-'1. Data'!$C$1604)</f>
        <v>0.49</v>
      </c>
      <c r="D607" s="62">
        <f>('1. Data'!D604-'1. Data'!$D$1604)/('1. Data'!$D$1603-'1. Data'!$D$1604)</f>
        <v>0</v>
      </c>
      <c r="E607" s="62">
        <f>('1. Data'!E604-'1. Data'!$E$1604)/('1. Data'!$E$1603-'1. Data'!$E$1604)</f>
        <v>0.11643835616438358</v>
      </c>
      <c r="F607" s="62">
        <f>('1. Data'!F604-'1. Data'!$F$1604)/('1. Data'!$F$1603-'1. Data'!$F$1604)</f>
        <v>0.13500000000000001</v>
      </c>
      <c r="G607" s="62">
        <f>('1. Data'!G604-'1. Data'!$G$1604)/('1. Data'!$G$1603-'1. Data'!$G$1604)</f>
        <v>7.0422535211267609E-2</v>
      </c>
      <c r="H607" s="62">
        <f>('1. Data'!H604-'1. Data'!$H$1604)/('1. Data'!$H$1603-'1. Data'!$H$1604)</f>
        <v>2.8268551236749116E-2</v>
      </c>
      <c r="I607" s="62">
        <v>1</v>
      </c>
      <c r="J607" s="62">
        <f>('1. Data'!J604-'1. Data'!$J$1604)/('1. Data'!$J$1603-'1. Data'!$J$1604)</f>
        <v>0.46153846153846134</v>
      </c>
      <c r="K607" s="62">
        <f>('1. Data'!K604-'1. Data'!$K$1604)/('1. Data'!$K$1603-'1. Data'!$K$1604)</f>
        <v>0.12941176470588237</v>
      </c>
      <c r="L607" s="62">
        <f>('1. Data'!L604-'1. Data'!$L$1604)/('1. Data'!$L$1603-'1. Data'!$L$1604)</f>
        <v>0.13846153846153852</v>
      </c>
      <c r="M607" s="62">
        <f>('1. Data'!M604-'1. Data'!$M$1604)/('1. Data'!$M$1603-'1. Data'!$M$1604)</f>
        <v>0.4</v>
      </c>
    </row>
    <row r="608" spans="1:13" ht="13.2" x14ac:dyDescent="0.25">
      <c r="A608" s="60">
        <v>604</v>
      </c>
      <c r="B608" s="62">
        <f>('1. Data'!B605-'1. Data'!$B$1604)/('1. Data'!$B$1603-'1. Data'!$B$1604)</f>
        <v>0.76106194690265483</v>
      </c>
      <c r="C608" s="62">
        <f>('1. Data'!C605-'1. Data'!$C$1604)/('1. Data'!$C$1603-'1. Data'!$C$1604)</f>
        <v>0.24</v>
      </c>
      <c r="D608" s="62">
        <f>('1. Data'!D605-'1. Data'!$D$1604)/('1. Data'!$D$1603-'1. Data'!$D$1604)</f>
        <v>0.52</v>
      </c>
      <c r="E608" s="62">
        <f>('1. Data'!E605-'1. Data'!$E$1604)/('1. Data'!$E$1603-'1. Data'!$E$1604)</f>
        <v>8.9041095890410982E-2</v>
      </c>
      <c r="F608" s="62">
        <f>('1. Data'!F605-'1. Data'!$F$1604)/('1. Data'!$F$1603-'1. Data'!$F$1604)</f>
        <v>0.11833333333333333</v>
      </c>
      <c r="G608" s="62">
        <f>('1. Data'!G605-'1. Data'!$G$1604)/('1. Data'!$G$1603-'1. Data'!$G$1604)</f>
        <v>0.15492957746478872</v>
      </c>
      <c r="H608" s="62">
        <f>('1. Data'!H605-'1. Data'!$H$1604)/('1. Data'!$H$1603-'1. Data'!$H$1604)</f>
        <v>0.10247349823321555</v>
      </c>
      <c r="I608" s="62">
        <v>1</v>
      </c>
      <c r="J608" s="62">
        <f>('1. Data'!J605-'1. Data'!$J$1604)/('1. Data'!$J$1603-'1. Data'!$J$1604)</f>
        <v>0.30769230769230765</v>
      </c>
      <c r="K608" s="62">
        <f>('1. Data'!K605-'1. Data'!$K$1604)/('1. Data'!$K$1603-'1. Data'!$K$1604)</f>
        <v>0.15294117647058827</v>
      </c>
      <c r="L608" s="62">
        <f>('1. Data'!L605-'1. Data'!$L$1604)/('1. Data'!$L$1603-'1. Data'!$L$1604)</f>
        <v>9.2307692307692257E-2</v>
      </c>
      <c r="M608" s="62">
        <f>('1. Data'!M605-'1. Data'!$M$1604)/('1. Data'!$M$1603-'1. Data'!$M$1604)</f>
        <v>0.6</v>
      </c>
    </row>
    <row r="609" spans="1:13" ht="13.2" x14ac:dyDescent="0.25">
      <c r="A609" s="60">
        <v>605</v>
      </c>
      <c r="B609" s="62">
        <f>('1. Data'!B606-'1. Data'!$B$1604)/('1. Data'!$B$1603-'1. Data'!$B$1604)</f>
        <v>0.32743362831858414</v>
      </c>
      <c r="C609" s="62">
        <f>('1. Data'!C606-'1. Data'!$C$1604)/('1. Data'!$C$1603-'1. Data'!$C$1604)</f>
        <v>0.32</v>
      </c>
      <c r="D609" s="62">
        <f>('1. Data'!D606-'1. Data'!$D$1604)/('1. Data'!$D$1603-'1. Data'!$D$1604)</f>
        <v>0.13</v>
      </c>
      <c r="E609" s="62">
        <f>('1. Data'!E606-'1. Data'!$E$1604)/('1. Data'!$E$1603-'1. Data'!$E$1604)</f>
        <v>0.13698630136986301</v>
      </c>
      <c r="F609" s="62">
        <f>('1. Data'!F606-'1. Data'!$F$1604)/('1. Data'!$F$1603-'1. Data'!$F$1604)</f>
        <v>0.16</v>
      </c>
      <c r="G609" s="62">
        <f>('1. Data'!G606-'1. Data'!$G$1604)/('1. Data'!$G$1603-'1. Data'!$G$1604)</f>
        <v>0.18309859154929578</v>
      </c>
      <c r="H609" s="62">
        <f>('1. Data'!H606-'1. Data'!$H$1604)/('1. Data'!$H$1603-'1. Data'!$H$1604)</f>
        <v>0.20141342756183744</v>
      </c>
      <c r="I609" s="62">
        <v>1</v>
      </c>
      <c r="J609" s="62">
        <f>('1. Data'!J606-'1. Data'!$J$1604)/('1. Data'!$J$1603-'1. Data'!$J$1604)</f>
        <v>0.36153846153846142</v>
      </c>
      <c r="K609" s="62">
        <f>('1. Data'!K606-'1. Data'!$K$1604)/('1. Data'!$K$1603-'1. Data'!$K$1604)</f>
        <v>0.18823529411764706</v>
      </c>
      <c r="L609" s="62">
        <f>('1. Data'!L606-'1. Data'!$L$1604)/('1. Data'!$L$1603-'1. Data'!$L$1604)</f>
        <v>0.10769230769230759</v>
      </c>
      <c r="M609" s="62">
        <f>('1. Data'!M606-'1. Data'!$M$1604)/('1. Data'!$M$1603-'1. Data'!$M$1604)</f>
        <v>0.6</v>
      </c>
    </row>
    <row r="610" spans="1:13" ht="13.2" x14ac:dyDescent="0.25">
      <c r="A610" s="60">
        <v>606</v>
      </c>
      <c r="B610" s="62">
        <f>('1. Data'!B607-'1. Data'!$B$1604)/('1. Data'!$B$1603-'1. Data'!$B$1604)</f>
        <v>0.32743362831858414</v>
      </c>
      <c r="C610" s="62">
        <f>('1. Data'!C607-'1. Data'!$C$1604)/('1. Data'!$C$1603-'1. Data'!$C$1604)</f>
        <v>0.33333333333333331</v>
      </c>
      <c r="D610" s="62">
        <f>('1. Data'!D607-'1. Data'!$D$1604)/('1. Data'!$D$1603-'1. Data'!$D$1604)</f>
        <v>0.13</v>
      </c>
      <c r="E610" s="62">
        <f>('1. Data'!E607-'1. Data'!$E$1604)/('1. Data'!$E$1603-'1. Data'!$E$1604)</f>
        <v>0.11643835616438358</v>
      </c>
      <c r="F610" s="62">
        <f>('1. Data'!F607-'1. Data'!$F$1604)/('1. Data'!$F$1603-'1. Data'!$F$1604)</f>
        <v>0.14166666666666669</v>
      </c>
      <c r="G610" s="62">
        <f>('1. Data'!G607-'1. Data'!$G$1604)/('1. Data'!$G$1603-'1. Data'!$G$1604)</f>
        <v>7.0422535211267609E-2</v>
      </c>
      <c r="H610" s="62">
        <f>('1. Data'!H607-'1. Data'!$H$1604)/('1. Data'!$H$1603-'1. Data'!$H$1604)</f>
        <v>6.3604240282685506E-2</v>
      </c>
      <c r="I610" s="62">
        <v>1</v>
      </c>
      <c r="J610" s="62">
        <f>('1. Data'!J607-'1. Data'!$J$1604)/('1. Data'!$J$1603-'1. Data'!$J$1604)</f>
        <v>0.46923076923076917</v>
      </c>
      <c r="K610" s="62">
        <f>('1. Data'!K607-'1. Data'!$K$1604)/('1. Data'!$K$1603-'1. Data'!$K$1604)</f>
        <v>0.17058823529411765</v>
      </c>
      <c r="L610" s="62">
        <f>('1. Data'!L607-'1. Data'!$L$1604)/('1. Data'!$L$1603-'1. Data'!$L$1604)</f>
        <v>0.12307692307692292</v>
      </c>
      <c r="M610" s="62">
        <f>('1. Data'!M607-'1. Data'!$M$1604)/('1. Data'!$M$1603-'1. Data'!$M$1604)</f>
        <v>0.6</v>
      </c>
    </row>
    <row r="611" spans="1:13" ht="13.2" x14ac:dyDescent="0.25">
      <c r="A611" s="60">
        <v>607</v>
      </c>
      <c r="B611" s="62">
        <f>('1. Data'!B608-'1. Data'!$B$1604)/('1. Data'!$B$1603-'1. Data'!$B$1604)</f>
        <v>0.42477876106194695</v>
      </c>
      <c r="C611" s="62">
        <f>('1. Data'!C608-'1. Data'!$C$1604)/('1. Data'!$C$1603-'1. Data'!$C$1604)</f>
        <v>0.20666666666666664</v>
      </c>
      <c r="D611" s="62">
        <f>('1. Data'!D608-'1. Data'!$D$1604)/('1. Data'!$D$1603-'1. Data'!$D$1604)</f>
        <v>0.48</v>
      </c>
      <c r="E611" s="62">
        <f>('1. Data'!E608-'1. Data'!$E$1604)/('1. Data'!$E$1603-'1. Data'!$E$1604)</f>
        <v>0.25342465753424659</v>
      </c>
      <c r="F611" s="62">
        <f>('1. Data'!F608-'1. Data'!$F$1604)/('1. Data'!$F$1603-'1. Data'!$F$1604)</f>
        <v>0.12</v>
      </c>
      <c r="G611" s="62">
        <f>('1. Data'!G608-'1. Data'!$G$1604)/('1. Data'!$G$1603-'1. Data'!$G$1604)</f>
        <v>0.12676056338028169</v>
      </c>
      <c r="H611" s="62">
        <f>('1. Data'!H608-'1. Data'!$H$1604)/('1. Data'!$H$1603-'1. Data'!$H$1604)</f>
        <v>4.9469964664310952E-2</v>
      </c>
      <c r="I611" s="62">
        <v>1</v>
      </c>
      <c r="J611" s="62">
        <f>('1. Data'!J608-'1. Data'!$J$1604)/('1. Data'!$J$1603-'1. Data'!$J$1604)</f>
        <v>0.49230769230769211</v>
      </c>
      <c r="K611" s="62">
        <f>('1. Data'!K608-'1. Data'!$K$1604)/('1. Data'!$K$1603-'1. Data'!$K$1604)</f>
        <v>0.28823529411764709</v>
      </c>
      <c r="L611" s="62">
        <f>('1. Data'!L608-'1. Data'!$L$1604)/('1. Data'!$L$1603-'1. Data'!$L$1604)</f>
        <v>0.58461538461538443</v>
      </c>
      <c r="M611" s="62">
        <f>('1. Data'!M608-'1. Data'!$M$1604)/('1. Data'!$M$1603-'1. Data'!$M$1604)</f>
        <v>0.8</v>
      </c>
    </row>
    <row r="612" spans="1:13" ht="13.2" x14ac:dyDescent="0.25">
      <c r="A612" s="60">
        <v>608</v>
      </c>
      <c r="B612" s="62">
        <f>('1. Data'!B609-'1. Data'!$B$1604)/('1. Data'!$B$1603-'1. Data'!$B$1604)</f>
        <v>0.37168141592920362</v>
      </c>
      <c r="C612" s="62">
        <f>('1. Data'!C609-'1. Data'!$C$1604)/('1. Data'!$C$1603-'1. Data'!$C$1604)</f>
        <v>0.25333333333333335</v>
      </c>
      <c r="D612" s="62">
        <f>('1. Data'!D609-'1. Data'!$D$1604)/('1. Data'!$D$1603-'1. Data'!$D$1604)</f>
        <v>0.41</v>
      </c>
      <c r="E612" s="62">
        <f>('1. Data'!E609-'1. Data'!$E$1604)/('1. Data'!$E$1603-'1. Data'!$E$1604)</f>
        <v>0.16438356164383561</v>
      </c>
      <c r="F612" s="62">
        <f>('1. Data'!F609-'1. Data'!$F$1604)/('1. Data'!$F$1603-'1. Data'!$F$1604)</f>
        <v>0.15333333333333335</v>
      </c>
      <c r="G612" s="62">
        <f>('1. Data'!G609-'1. Data'!$G$1604)/('1. Data'!$G$1603-'1. Data'!$G$1604)</f>
        <v>0.352112676056338</v>
      </c>
      <c r="H612" s="62">
        <f>('1. Data'!H609-'1. Data'!$H$1604)/('1. Data'!$H$1603-'1. Data'!$H$1604)</f>
        <v>0.16254416961130741</v>
      </c>
      <c r="I612" s="62">
        <v>1</v>
      </c>
      <c r="J612" s="62">
        <f>('1. Data'!J609-'1. Data'!$J$1604)/('1. Data'!$J$1603-'1. Data'!$J$1604)</f>
        <v>0.46923076923076917</v>
      </c>
      <c r="K612" s="62">
        <f>('1. Data'!K609-'1. Data'!$K$1604)/('1. Data'!$K$1603-'1. Data'!$K$1604)</f>
        <v>0.13529411764705884</v>
      </c>
      <c r="L612" s="62">
        <f>('1. Data'!L609-'1. Data'!$L$1604)/('1. Data'!$L$1603-'1. Data'!$L$1604)</f>
        <v>0.32307692307692304</v>
      </c>
      <c r="M612" s="62">
        <f>('1. Data'!M609-'1. Data'!$M$1604)/('1. Data'!$M$1603-'1. Data'!$M$1604)</f>
        <v>0.6</v>
      </c>
    </row>
    <row r="613" spans="1:13" ht="13.2" x14ac:dyDescent="0.25">
      <c r="A613" s="60">
        <v>609</v>
      </c>
      <c r="B613" s="62">
        <f>('1. Data'!B610-'1. Data'!$B$1604)/('1. Data'!$B$1603-'1. Data'!$B$1604)</f>
        <v>0.48672566371681414</v>
      </c>
      <c r="C613" s="62">
        <f>('1. Data'!C610-'1. Data'!$C$1604)/('1. Data'!$C$1603-'1. Data'!$C$1604)</f>
        <v>0.3666666666666667</v>
      </c>
      <c r="D613" s="62">
        <f>('1. Data'!D610-'1. Data'!$D$1604)/('1. Data'!$D$1603-'1. Data'!$D$1604)</f>
        <v>0.37</v>
      </c>
      <c r="E613" s="62">
        <f>('1. Data'!E610-'1. Data'!$E$1604)/('1. Data'!$E$1603-'1. Data'!$E$1604)</f>
        <v>0.28767123287671231</v>
      </c>
      <c r="F613" s="62">
        <f>('1. Data'!F610-'1. Data'!$F$1604)/('1. Data'!$F$1603-'1. Data'!$F$1604)</f>
        <v>0.18333333333333335</v>
      </c>
      <c r="G613" s="62">
        <f>('1. Data'!G610-'1. Data'!$G$1604)/('1. Data'!$G$1603-'1. Data'!$G$1604)</f>
        <v>0.14084507042253522</v>
      </c>
      <c r="H613" s="62">
        <f>('1. Data'!H610-'1. Data'!$H$1604)/('1. Data'!$H$1603-'1. Data'!$H$1604)</f>
        <v>0.20848056537102475</v>
      </c>
      <c r="I613" s="62">
        <v>1</v>
      </c>
      <c r="J613" s="62">
        <f>('1. Data'!J610-'1. Data'!$J$1604)/('1. Data'!$J$1603-'1. Data'!$J$1604)</f>
        <v>0.47692307692307673</v>
      </c>
      <c r="K613" s="62">
        <f>('1. Data'!K610-'1. Data'!$K$1604)/('1. Data'!$K$1603-'1. Data'!$K$1604)</f>
        <v>0.2</v>
      </c>
      <c r="L613" s="62">
        <f>('1. Data'!L610-'1. Data'!$L$1604)/('1. Data'!$L$1603-'1. Data'!$L$1604)</f>
        <v>0.30769230769230771</v>
      </c>
      <c r="M613" s="62">
        <f>('1. Data'!M610-'1. Data'!$M$1604)/('1. Data'!$M$1603-'1. Data'!$M$1604)</f>
        <v>0.6</v>
      </c>
    </row>
    <row r="614" spans="1:13" ht="13.2" x14ac:dyDescent="0.25">
      <c r="A614" s="60">
        <v>610</v>
      </c>
      <c r="B614" s="62">
        <f>('1. Data'!B611-'1. Data'!$B$1604)/('1. Data'!$B$1603-'1. Data'!$B$1604)</f>
        <v>0.15044247787610621</v>
      </c>
      <c r="C614" s="62">
        <f>('1. Data'!C611-'1. Data'!$C$1604)/('1. Data'!$C$1603-'1. Data'!$C$1604)</f>
        <v>0.17333333333333334</v>
      </c>
      <c r="D614" s="62">
        <f>('1. Data'!D611-'1. Data'!$D$1604)/('1. Data'!$D$1603-'1. Data'!$D$1604)</f>
        <v>0.19</v>
      </c>
      <c r="E614" s="62">
        <f>('1. Data'!E611-'1. Data'!$E$1604)/('1. Data'!$E$1603-'1. Data'!$E$1604)</f>
        <v>0.15753424657534248</v>
      </c>
      <c r="F614" s="62">
        <f>('1. Data'!F611-'1. Data'!$F$1604)/('1. Data'!$F$1603-'1. Data'!$F$1604)</f>
        <v>0.125</v>
      </c>
      <c r="G614" s="62">
        <f>('1. Data'!G611-'1. Data'!$G$1604)/('1. Data'!$G$1603-'1. Data'!$G$1604)</f>
        <v>0.19718309859154928</v>
      </c>
      <c r="H614" s="62">
        <f>('1. Data'!H611-'1. Data'!$H$1604)/('1. Data'!$H$1603-'1. Data'!$H$1604)</f>
        <v>0.1166077738515901</v>
      </c>
      <c r="I614" s="62">
        <v>1</v>
      </c>
      <c r="J614" s="62">
        <f>('1. Data'!J611-'1. Data'!$J$1604)/('1. Data'!$J$1603-'1. Data'!$J$1604)</f>
        <v>0.66153846153846152</v>
      </c>
      <c r="K614" s="62">
        <f>('1. Data'!K611-'1. Data'!$K$1604)/('1. Data'!$K$1603-'1. Data'!$K$1604)</f>
        <v>0.12941176470588237</v>
      </c>
      <c r="L614" s="62">
        <f>('1. Data'!L611-'1. Data'!$L$1604)/('1. Data'!$L$1603-'1. Data'!$L$1604)</f>
        <v>0.66153846153846141</v>
      </c>
      <c r="M614" s="62">
        <f>('1. Data'!M611-'1. Data'!$M$1604)/('1. Data'!$M$1603-'1. Data'!$M$1604)</f>
        <v>0.6</v>
      </c>
    </row>
    <row r="615" spans="1:13" ht="13.2" x14ac:dyDescent="0.25">
      <c r="A615" s="60">
        <v>611</v>
      </c>
      <c r="B615" s="62">
        <f>('1. Data'!B612-'1. Data'!$B$1604)/('1. Data'!$B$1603-'1. Data'!$B$1604)</f>
        <v>0.37168141592920362</v>
      </c>
      <c r="C615" s="62">
        <f>('1. Data'!C612-'1. Data'!$C$1604)/('1. Data'!$C$1603-'1. Data'!$C$1604)</f>
        <v>9.3333333333333324E-2</v>
      </c>
      <c r="D615" s="62">
        <f>('1. Data'!D612-'1. Data'!$D$1604)/('1. Data'!$D$1603-'1. Data'!$D$1604)</f>
        <v>0.54</v>
      </c>
      <c r="E615" s="62">
        <f>('1. Data'!E612-'1. Data'!$E$1604)/('1. Data'!$E$1603-'1. Data'!$E$1604)</f>
        <v>0.10958904109589042</v>
      </c>
      <c r="F615" s="62">
        <f>('1. Data'!F612-'1. Data'!$F$1604)/('1. Data'!$F$1603-'1. Data'!$F$1604)</f>
        <v>0.13833333333333334</v>
      </c>
      <c r="G615" s="62">
        <f>('1. Data'!G612-'1. Data'!$G$1604)/('1. Data'!$G$1603-'1. Data'!$G$1604)</f>
        <v>0.3380281690140845</v>
      </c>
      <c r="H615" s="62">
        <f>('1. Data'!H612-'1. Data'!$H$1604)/('1. Data'!$H$1603-'1. Data'!$H$1604)</f>
        <v>0.18021201413427562</v>
      </c>
      <c r="I615" s="62">
        <v>1</v>
      </c>
      <c r="J615" s="62">
        <f>('1. Data'!J612-'1. Data'!$J$1604)/('1. Data'!$J$1603-'1. Data'!$J$1604)</f>
        <v>0.53076923076923077</v>
      </c>
      <c r="K615" s="62">
        <f>('1. Data'!K612-'1. Data'!$K$1604)/('1. Data'!$K$1603-'1. Data'!$K$1604)</f>
        <v>0.14117647058823532</v>
      </c>
      <c r="L615" s="62">
        <f>('1. Data'!L612-'1. Data'!$L$1604)/('1. Data'!$L$1603-'1. Data'!$L$1604)</f>
        <v>0.12307692307692292</v>
      </c>
      <c r="M615" s="62">
        <f>('1. Data'!M612-'1. Data'!$M$1604)/('1. Data'!$M$1603-'1. Data'!$M$1604)</f>
        <v>0.4</v>
      </c>
    </row>
    <row r="616" spans="1:13" ht="13.2" x14ac:dyDescent="0.25">
      <c r="A616" s="60">
        <v>612</v>
      </c>
      <c r="B616" s="62">
        <f>('1. Data'!B613-'1. Data'!$B$1604)/('1. Data'!$B$1603-'1. Data'!$B$1604)</f>
        <v>0.76106194690265483</v>
      </c>
      <c r="C616" s="62">
        <f>('1. Data'!C613-'1. Data'!$C$1604)/('1. Data'!$C$1603-'1. Data'!$C$1604)</f>
        <v>0.18666666666666668</v>
      </c>
      <c r="D616" s="62">
        <f>('1. Data'!D613-'1. Data'!$D$1604)/('1. Data'!$D$1603-'1. Data'!$D$1604)</f>
        <v>0.55000000000000004</v>
      </c>
      <c r="E616" s="62">
        <f>('1. Data'!E613-'1. Data'!$E$1604)/('1. Data'!$E$1603-'1. Data'!$E$1604)</f>
        <v>0.12328767123287673</v>
      </c>
      <c r="F616" s="62">
        <f>('1. Data'!F613-'1. Data'!$F$1604)/('1. Data'!$F$1603-'1. Data'!$F$1604)</f>
        <v>0.13500000000000001</v>
      </c>
      <c r="G616" s="62">
        <f>('1. Data'!G613-'1. Data'!$G$1604)/('1. Data'!$G$1603-'1. Data'!$G$1604)</f>
        <v>5.6338028169014086E-2</v>
      </c>
      <c r="H616" s="62">
        <f>('1. Data'!H613-'1. Data'!$H$1604)/('1. Data'!$H$1603-'1. Data'!$H$1604)</f>
        <v>3.5335689045936397E-2</v>
      </c>
      <c r="I616" s="62">
        <v>1</v>
      </c>
      <c r="J616" s="62">
        <f>('1. Data'!J613-'1. Data'!$J$1604)/('1. Data'!$J$1603-'1. Data'!$J$1604)</f>
        <v>0.21538461538461526</v>
      </c>
      <c r="K616" s="62">
        <f>('1. Data'!K613-'1. Data'!$K$1604)/('1. Data'!$K$1603-'1. Data'!$K$1604)</f>
        <v>0.14117647058823532</v>
      </c>
      <c r="L616" s="62">
        <f>('1. Data'!L613-'1. Data'!$L$1604)/('1. Data'!$L$1603-'1. Data'!$L$1604)</f>
        <v>0.15384615384615385</v>
      </c>
      <c r="M616" s="62">
        <f>('1. Data'!M613-'1. Data'!$M$1604)/('1. Data'!$M$1603-'1. Data'!$M$1604)</f>
        <v>0.4</v>
      </c>
    </row>
    <row r="617" spans="1:13" ht="13.2" x14ac:dyDescent="0.25">
      <c r="A617" s="60">
        <v>613</v>
      </c>
      <c r="B617" s="62">
        <f>('1. Data'!B614-'1. Data'!$B$1604)/('1. Data'!$B$1603-'1. Data'!$B$1604)</f>
        <v>0.25663716814159293</v>
      </c>
      <c r="C617" s="62">
        <f>('1. Data'!C614-'1. Data'!$C$1604)/('1. Data'!$C$1603-'1. Data'!$C$1604)</f>
        <v>0.36000000000000004</v>
      </c>
      <c r="D617" s="62">
        <f>('1. Data'!D614-'1. Data'!$D$1604)/('1. Data'!$D$1603-'1. Data'!$D$1604)</f>
        <v>0</v>
      </c>
      <c r="E617" s="62">
        <f>('1. Data'!E614-'1. Data'!$E$1604)/('1. Data'!$E$1603-'1. Data'!$E$1604)</f>
        <v>0.10273972602739727</v>
      </c>
      <c r="F617" s="62">
        <f>('1. Data'!F614-'1. Data'!$F$1604)/('1. Data'!$F$1603-'1. Data'!$F$1604)</f>
        <v>0.12833333333333333</v>
      </c>
      <c r="G617" s="62">
        <f>('1. Data'!G614-'1. Data'!$G$1604)/('1. Data'!$G$1603-'1. Data'!$G$1604)</f>
        <v>0.23943661971830985</v>
      </c>
      <c r="H617" s="62">
        <f>('1. Data'!H614-'1. Data'!$H$1604)/('1. Data'!$H$1603-'1. Data'!$H$1604)</f>
        <v>8.1272084805653705E-2</v>
      </c>
      <c r="I617" s="62">
        <v>1</v>
      </c>
      <c r="J617" s="62">
        <f>('1. Data'!J614-'1. Data'!$J$1604)/('1. Data'!$J$1603-'1. Data'!$J$1604)</f>
        <v>0.47692307692307673</v>
      </c>
      <c r="K617" s="62">
        <f>('1. Data'!K614-'1. Data'!$K$1604)/('1. Data'!$K$1603-'1. Data'!$K$1604)</f>
        <v>0.17647058823529413</v>
      </c>
      <c r="L617" s="62">
        <f>('1. Data'!L614-'1. Data'!$L$1604)/('1. Data'!$L$1603-'1. Data'!$L$1604)</f>
        <v>0.24615384615384611</v>
      </c>
      <c r="M617" s="62">
        <f>('1. Data'!M614-'1. Data'!$M$1604)/('1. Data'!$M$1603-'1. Data'!$M$1604)</f>
        <v>0.6</v>
      </c>
    </row>
    <row r="618" spans="1:13" ht="13.2" x14ac:dyDescent="0.25">
      <c r="A618" s="60">
        <v>614</v>
      </c>
      <c r="B618" s="62">
        <f>('1. Data'!B615-'1. Data'!$B$1604)/('1. Data'!$B$1603-'1. Data'!$B$1604)</f>
        <v>0.31858407079646012</v>
      </c>
      <c r="C618" s="62">
        <f>('1. Data'!C615-'1. Data'!$C$1604)/('1. Data'!$C$1603-'1. Data'!$C$1604)</f>
        <v>0.19333333333333336</v>
      </c>
      <c r="D618" s="62">
        <f>('1. Data'!D615-'1. Data'!$D$1604)/('1. Data'!$D$1603-'1. Data'!$D$1604)</f>
        <v>0.38</v>
      </c>
      <c r="E618" s="62">
        <f>('1. Data'!E615-'1. Data'!$E$1604)/('1. Data'!$E$1603-'1. Data'!$E$1604)</f>
        <v>4.1095890410958902E-2</v>
      </c>
      <c r="F618" s="62">
        <f>('1. Data'!F615-'1. Data'!$F$1604)/('1. Data'!$F$1603-'1. Data'!$F$1604)</f>
        <v>9.6666666666666498E-2</v>
      </c>
      <c r="G618" s="62">
        <f>('1. Data'!G615-'1. Data'!$G$1604)/('1. Data'!$G$1603-'1. Data'!$G$1604)</f>
        <v>0.12676056338028169</v>
      </c>
      <c r="H618" s="62">
        <f>('1. Data'!H615-'1. Data'!$H$1604)/('1. Data'!$H$1603-'1. Data'!$H$1604)</f>
        <v>8.1272084805653705E-2</v>
      </c>
      <c r="I618" s="62">
        <v>1</v>
      </c>
      <c r="J618" s="62">
        <f>('1. Data'!J615-'1. Data'!$J$1604)/('1. Data'!$J$1603-'1. Data'!$J$1604)</f>
        <v>0.43076923076923052</v>
      </c>
      <c r="K618" s="62">
        <f>('1. Data'!K615-'1. Data'!$K$1604)/('1. Data'!$K$1603-'1. Data'!$K$1604)</f>
        <v>0.25882352941176473</v>
      </c>
      <c r="L618" s="62">
        <f>('1. Data'!L615-'1. Data'!$L$1604)/('1. Data'!$L$1603-'1. Data'!$L$1604)</f>
        <v>0.21538461538461545</v>
      </c>
      <c r="M618" s="62">
        <f>('1. Data'!M615-'1. Data'!$M$1604)/('1. Data'!$M$1603-'1. Data'!$M$1604)</f>
        <v>0.4</v>
      </c>
    </row>
    <row r="619" spans="1:13" ht="13.2" x14ac:dyDescent="0.25">
      <c r="A619" s="60">
        <v>615</v>
      </c>
      <c r="B619" s="62">
        <f>('1. Data'!B616-'1. Data'!$B$1604)/('1. Data'!$B$1603-'1. Data'!$B$1604)</f>
        <v>0.40707964601769908</v>
      </c>
      <c r="C619" s="62">
        <f>('1. Data'!C616-'1. Data'!$C$1604)/('1. Data'!$C$1603-'1. Data'!$C$1604)</f>
        <v>0.4366666666666667</v>
      </c>
      <c r="D619" s="62">
        <f>('1. Data'!D616-'1. Data'!$D$1604)/('1. Data'!$D$1603-'1. Data'!$D$1604)</f>
        <v>0.18</v>
      </c>
      <c r="E619" s="62">
        <f>('1. Data'!E616-'1. Data'!$E$1604)/('1. Data'!$E$1603-'1. Data'!$E$1604)</f>
        <v>8.9041095890410982E-2</v>
      </c>
      <c r="F619" s="62">
        <f>('1. Data'!F616-'1. Data'!$F$1604)/('1. Data'!$F$1603-'1. Data'!$F$1604)</f>
        <v>0.24666666666666667</v>
      </c>
      <c r="G619" s="62">
        <f>('1. Data'!G616-'1. Data'!$G$1604)/('1. Data'!$G$1603-'1. Data'!$G$1604)</f>
        <v>0.12676056338028169</v>
      </c>
      <c r="H619" s="62">
        <f>('1. Data'!H616-'1. Data'!$H$1604)/('1. Data'!$H$1603-'1. Data'!$H$1604)</f>
        <v>0.34275618374558303</v>
      </c>
      <c r="I619" s="62">
        <v>1</v>
      </c>
      <c r="J619" s="62">
        <f>('1. Data'!J616-'1. Data'!$J$1604)/('1. Data'!$J$1603-'1. Data'!$J$1604)</f>
        <v>0.13076923076923072</v>
      </c>
      <c r="K619" s="62">
        <f>('1. Data'!K616-'1. Data'!$K$1604)/('1. Data'!$K$1603-'1. Data'!$K$1604)</f>
        <v>0.62352941176470589</v>
      </c>
      <c r="L619" s="62">
        <f>('1. Data'!L616-'1. Data'!$L$1604)/('1. Data'!$L$1603-'1. Data'!$L$1604)</f>
        <v>0.27692307692307677</v>
      </c>
      <c r="M619" s="62">
        <f>('1. Data'!M616-'1. Data'!$M$1604)/('1. Data'!$M$1603-'1. Data'!$M$1604)</f>
        <v>0.6</v>
      </c>
    </row>
    <row r="620" spans="1:13" ht="13.2" x14ac:dyDescent="0.25">
      <c r="A620" s="60">
        <v>616</v>
      </c>
      <c r="B620" s="62">
        <f>('1. Data'!B617-'1. Data'!$B$1604)/('1. Data'!$B$1603-'1. Data'!$B$1604)</f>
        <v>0.44247787610619466</v>
      </c>
      <c r="C620" s="62">
        <f>('1. Data'!C617-'1. Data'!$C$1604)/('1. Data'!$C$1603-'1. Data'!$C$1604)</f>
        <v>0.33333333333333331</v>
      </c>
      <c r="D620" s="62">
        <f>('1. Data'!D617-'1. Data'!$D$1604)/('1. Data'!$D$1603-'1. Data'!$D$1604)</f>
        <v>0.5</v>
      </c>
      <c r="E620" s="62">
        <f>('1. Data'!E617-'1. Data'!$E$1604)/('1. Data'!$E$1603-'1. Data'!$E$1604)</f>
        <v>9.5890410958904104E-2</v>
      </c>
      <c r="F620" s="62">
        <f>('1. Data'!F617-'1. Data'!$F$1604)/('1. Data'!$F$1603-'1. Data'!$F$1604)</f>
        <v>0.13166666666666668</v>
      </c>
      <c r="G620" s="62">
        <f>('1. Data'!G617-'1. Data'!$G$1604)/('1. Data'!$G$1603-'1. Data'!$G$1604)</f>
        <v>0.38028169014084506</v>
      </c>
      <c r="H620" s="62">
        <f>('1. Data'!H617-'1. Data'!$H$1604)/('1. Data'!$H$1603-'1. Data'!$H$1604)</f>
        <v>0.22968197879858657</v>
      </c>
      <c r="I620" s="62">
        <v>1</v>
      </c>
      <c r="J620" s="62">
        <f>('1. Data'!J617-'1. Data'!$J$1604)/('1. Data'!$J$1603-'1. Data'!$J$1604)</f>
        <v>0.61538461538461531</v>
      </c>
      <c r="K620" s="62">
        <f>('1. Data'!K617-'1. Data'!$K$1604)/('1. Data'!$K$1603-'1. Data'!$K$1604)</f>
        <v>0.1588235294117647</v>
      </c>
      <c r="L620" s="62">
        <f>('1. Data'!L617-'1. Data'!$L$1604)/('1. Data'!$L$1603-'1. Data'!$L$1604)</f>
        <v>0.19999999999999984</v>
      </c>
      <c r="M620" s="62">
        <f>('1. Data'!M617-'1. Data'!$M$1604)/('1. Data'!$M$1603-'1. Data'!$M$1604)</f>
        <v>0.4</v>
      </c>
    </row>
    <row r="621" spans="1:13" ht="13.2" x14ac:dyDescent="0.25">
      <c r="A621" s="60">
        <v>617</v>
      </c>
      <c r="B621" s="62">
        <f>('1. Data'!B618-'1. Data'!$B$1604)/('1. Data'!$B$1603-'1. Data'!$B$1604)</f>
        <v>0.44247787610619466</v>
      </c>
      <c r="C621" s="62">
        <f>('1. Data'!C618-'1. Data'!$C$1604)/('1. Data'!$C$1603-'1. Data'!$C$1604)</f>
        <v>0.33333333333333331</v>
      </c>
      <c r="D621" s="62">
        <f>('1. Data'!D618-'1. Data'!$D$1604)/('1. Data'!$D$1603-'1. Data'!$D$1604)</f>
        <v>0.5</v>
      </c>
      <c r="E621" s="62">
        <f>('1. Data'!E618-'1. Data'!$E$1604)/('1. Data'!$E$1603-'1. Data'!$E$1604)</f>
        <v>9.5890410958904104E-2</v>
      </c>
      <c r="F621" s="62">
        <f>('1. Data'!F618-'1. Data'!$F$1604)/('1. Data'!$F$1603-'1. Data'!$F$1604)</f>
        <v>0.13166666666666668</v>
      </c>
      <c r="G621" s="62">
        <f>('1. Data'!G618-'1. Data'!$G$1604)/('1. Data'!$G$1603-'1. Data'!$G$1604)</f>
        <v>0.38028169014084506</v>
      </c>
      <c r="H621" s="62">
        <f>('1. Data'!H618-'1. Data'!$H$1604)/('1. Data'!$H$1603-'1. Data'!$H$1604)</f>
        <v>0.22968197879858657</v>
      </c>
      <c r="I621" s="62">
        <v>1</v>
      </c>
      <c r="J621" s="62">
        <f>('1. Data'!J618-'1. Data'!$J$1604)/('1. Data'!$J$1603-'1. Data'!$J$1604)</f>
        <v>0.61538461538461531</v>
      </c>
      <c r="K621" s="62">
        <f>('1. Data'!K618-'1. Data'!$K$1604)/('1. Data'!$K$1603-'1. Data'!$K$1604)</f>
        <v>0.1588235294117647</v>
      </c>
      <c r="L621" s="62">
        <f>('1. Data'!L618-'1. Data'!$L$1604)/('1. Data'!$L$1603-'1. Data'!$L$1604)</f>
        <v>0.19999999999999984</v>
      </c>
      <c r="M621" s="62">
        <f>('1. Data'!M618-'1. Data'!$M$1604)/('1. Data'!$M$1603-'1. Data'!$M$1604)</f>
        <v>0.4</v>
      </c>
    </row>
    <row r="622" spans="1:13" ht="13.2" x14ac:dyDescent="0.25">
      <c r="A622" s="60">
        <v>618</v>
      </c>
      <c r="B622" s="62">
        <f>('1. Data'!B619-'1. Data'!$B$1604)/('1. Data'!$B$1603-'1. Data'!$B$1604)</f>
        <v>0.61061946902654862</v>
      </c>
      <c r="C622" s="62">
        <f>('1. Data'!C619-'1. Data'!$C$1604)/('1. Data'!$C$1603-'1. Data'!$C$1604)</f>
        <v>0.13999999999999999</v>
      </c>
      <c r="D622" s="62">
        <f>('1. Data'!D619-'1. Data'!$D$1604)/('1. Data'!$D$1603-'1. Data'!$D$1604)</f>
        <v>0.51</v>
      </c>
      <c r="E622" s="62">
        <f>('1. Data'!E619-'1. Data'!$E$1604)/('1. Data'!$E$1603-'1. Data'!$E$1604)</f>
        <v>8.9041095890410982E-2</v>
      </c>
      <c r="F622" s="62">
        <f>('1. Data'!F619-'1. Data'!$F$1604)/('1. Data'!$F$1603-'1. Data'!$F$1604)</f>
        <v>0.13166666666666668</v>
      </c>
      <c r="G622" s="62">
        <f>('1. Data'!G619-'1. Data'!$G$1604)/('1. Data'!$G$1603-'1. Data'!$G$1604)</f>
        <v>0.18309859154929578</v>
      </c>
      <c r="H622" s="62">
        <f>('1. Data'!H619-'1. Data'!$H$1604)/('1. Data'!$H$1603-'1. Data'!$H$1604)</f>
        <v>7.7738515901060068E-2</v>
      </c>
      <c r="I622" s="62">
        <v>1</v>
      </c>
      <c r="J622" s="62">
        <f>('1. Data'!J619-'1. Data'!$J$1604)/('1. Data'!$J$1603-'1. Data'!$J$1604)</f>
        <v>0.25384615384615361</v>
      </c>
      <c r="K622" s="62">
        <f>('1. Data'!K619-'1. Data'!$K$1604)/('1. Data'!$K$1603-'1. Data'!$K$1604)</f>
        <v>0.37058823529411772</v>
      </c>
      <c r="L622" s="62">
        <f>('1. Data'!L619-'1. Data'!$L$1604)/('1. Data'!$L$1603-'1. Data'!$L$1604)</f>
        <v>0.21538461538461545</v>
      </c>
      <c r="M622" s="62">
        <f>('1. Data'!M619-'1. Data'!$M$1604)/('1. Data'!$M$1603-'1. Data'!$M$1604)</f>
        <v>0.6</v>
      </c>
    </row>
    <row r="623" spans="1:13" ht="13.2" x14ac:dyDescent="0.25">
      <c r="A623" s="60">
        <v>619</v>
      </c>
      <c r="B623" s="62">
        <f>('1. Data'!B620-'1. Data'!$B$1604)/('1. Data'!$B$1603-'1. Data'!$B$1604)</f>
        <v>0.60176991150442483</v>
      </c>
      <c r="C623" s="62">
        <f>('1. Data'!C620-'1. Data'!$C$1604)/('1. Data'!$C$1603-'1. Data'!$C$1604)</f>
        <v>0.24</v>
      </c>
      <c r="D623" s="62">
        <f>('1. Data'!D620-'1. Data'!$D$1604)/('1. Data'!$D$1603-'1. Data'!$D$1604)</f>
        <v>0.5</v>
      </c>
      <c r="E623" s="62">
        <f>('1. Data'!E620-'1. Data'!$E$1604)/('1. Data'!$E$1603-'1. Data'!$E$1604)</f>
        <v>0.12328767123287673</v>
      </c>
      <c r="F623" s="62">
        <f>('1. Data'!F620-'1. Data'!$F$1604)/('1. Data'!$F$1603-'1. Data'!$F$1604)</f>
        <v>0.20333333333333334</v>
      </c>
      <c r="G623" s="62">
        <f>('1. Data'!G620-'1. Data'!$G$1604)/('1. Data'!$G$1603-'1. Data'!$G$1604)</f>
        <v>4.2253521126760563E-2</v>
      </c>
      <c r="H623" s="62">
        <f>('1. Data'!H620-'1. Data'!$H$1604)/('1. Data'!$H$1603-'1. Data'!$H$1604)</f>
        <v>3.8869257950530034E-2</v>
      </c>
      <c r="I623" s="62">
        <v>1</v>
      </c>
      <c r="J623" s="62">
        <f>('1. Data'!J620-'1. Data'!$J$1604)/('1. Data'!$J$1603-'1. Data'!$J$1604)</f>
        <v>0.33076923076923059</v>
      </c>
      <c r="K623" s="62">
        <f>('1. Data'!K620-'1. Data'!$K$1604)/('1. Data'!$K$1603-'1. Data'!$K$1604)</f>
        <v>0.23529411764705882</v>
      </c>
      <c r="L623" s="62">
        <f>('1. Data'!L620-'1. Data'!$L$1604)/('1. Data'!$L$1603-'1. Data'!$L$1604)</f>
        <v>0.27692307692307677</v>
      </c>
      <c r="M623" s="62">
        <f>('1. Data'!M620-'1. Data'!$M$1604)/('1. Data'!$M$1603-'1. Data'!$M$1604)</f>
        <v>0.4</v>
      </c>
    </row>
    <row r="624" spans="1:13" ht="13.2" x14ac:dyDescent="0.25">
      <c r="A624" s="60">
        <v>620</v>
      </c>
      <c r="B624" s="62">
        <f>('1. Data'!B621-'1. Data'!$B$1604)/('1. Data'!$B$1603-'1. Data'!$B$1604)</f>
        <v>0.59292035398230092</v>
      </c>
      <c r="C624" s="62">
        <f>('1. Data'!C621-'1. Data'!$C$1604)/('1. Data'!$C$1603-'1. Data'!$C$1604)</f>
        <v>0.18000000000000002</v>
      </c>
      <c r="D624" s="62">
        <f>('1. Data'!D621-'1. Data'!$D$1604)/('1. Data'!$D$1603-'1. Data'!$D$1604)</f>
        <v>0.41</v>
      </c>
      <c r="E624" s="62">
        <f>('1. Data'!E621-'1. Data'!$E$1604)/('1. Data'!$E$1603-'1. Data'!$E$1604)</f>
        <v>9.5890410958904104E-2</v>
      </c>
      <c r="F624" s="62">
        <f>('1. Data'!F621-'1. Data'!$F$1604)/('1. Data'!$F$1603-'1. Data'!$F$1604)</f>
        <v>0.14666666666666667</v>
      </c>
      <c r="G624" s="62">
        <f>('1. Data'!G621-'1. Data'!$G$1604)/('1. Data'!$G$1603-'1. Data'!$G$1604)</f>
        <v>7.0422535211267609E-2</v>
      </c>
      <c r="H624" s="62">
        <f>('1. Data'!H621-'1. Data'!$H$1604)/('1. Data'!$H$1603-'1. Data'!$H$1604)</f>
        <v>3.5335689045936397E-2</v>
      </c>
      <c r="I624" s="62">
        <v>1</v>
      </c>
      <c r="J624" s="62">
        <f>('1. Data'!J621-'1. Data'!$J$1604)/('1. Data'!$J$1603-'1. Data'!$J$1604)</f>
        <v>0.29999999999999982</v>
      </c>
      <c r="K624" s="62">
        <f>('1. Data'!K621-'1. Data'!$K$1604)/('1. Data'!$K$1603-'1. Data'!$K$1604)</f>
        <v>0.29411764705882354</v>
      </c>
      <c r="L624" s="62">
        <f>('1. Data'!L621-'1. Data'!$L$1604)/('1. Data'!$L$1603-'1. Data'!$L$1604)</f>
        <v>0.13846153846153852</v>
      </c>
      <c r="M624" s="62">
        <f>('1. Data'!M621-'1. Data'!$M$1604)/('1. Data'!$M$1603-'1. Data'!$M$1604)</f>
        <v>0.4</v>
      </c>
    </row>
    <row r="625" spans="1:13" ht="13.2" x14ac:dyDescent="0.25">
      <c r="A625" s="60">
        <v>621</v>
      </c>
      <c r="B625" s="62">
        <f>('1. Data'!B622-'1. Data'!$B$1604)/('1. Data'!$B$1603-'1. Data'!$B$1604)</f>
        <v>0.32743362831858414</v>
      </c>
      <c r="C625" s="62">
        <f>('1. Data'!C622-'1. Data'!$C$1604)/('1. Data'!$C$1603-'1. Data'!$C$1604)</f>
        <v>0.29333333333333339</v>
      </c>
      <c r="D625" s="62">
        <f>('1. Data'!D622-'1. Data'!$D$1604)/('1. Data'!$D$1603-'1. Data'!$D$1604)</f>
        <v>0.24</v>
      </c>
      <c r="E625" s="62">
        <f>('1. Data'!E622-'1. Data'!$E$1604)/('1. Data'!$E$1603-'1. Data'!$E$1604)</f>
        <v>0.17123287671232876</v>
      </c>
      <c r="F625" s="62">
        <f>('1. Data'!F622-'1. Data'!$F$1604)/('1. Data'!$F$1603-'1. Data'!$F$1604)</f>
        <v>0.12666666666666668</v>
      </c>
      <c r="G625" s="62">
        <f>('1. Data'!G622-'1. Data'!$G$1604)/('1. Data'!$G$1603-'1. Data'!$G$1604)</f>
        <v>0.21126760563380281</v>
      </c>
      <c r="H625" s="62">
        <f>('1. Data'!H622-'1. Data'!$H$1604)/('1. Data'!$H$1603-'1. Data'!$H$1604)</f>
        <v>0.37455830388692579</v>
      </c>
      <c r="I625" s="62">
        <v>1</v>
      </c>
      <c r="J625" s="62">
        <f>('1. Data'!J622-'1. Data'!$J$1604)/('1. Data'!$J$1603-'1. Data'!$J$1604)</f>
        <v>0.4384615384615384</v>
      </c>
      <c r="K625" s="62">
        <f>('1. Data'!K622-'1. Data'!$K$1604)/('1. Data'!$K$1603-'1. Data'!$K$1604)</f>
        <v>0.18235294117647058</v>
      </c>
      <c r="L625" s="62">
        <f>('1. Data'!L622-'1. Data'!$L$1604)/('1. Data'!$L$1603-'1. Data'!$L$1604)</f>
        <v>0.15384615384615385</v>
      </c>
      <c r="M625" s="62">
        <f>('1. Data'!M622-'1. Data'!$M$1604)/('1. Data'!$M$1603-'1. Data'!$M$1604)</f>
        <v>0.4</v>
      </c>
    </row>
    <row r="626" spans="1:13" ht="13.2" x14ac:dyDescent="0.25">
      <c r="A626" s="60">
        <v>622</v>
      </c>
      <c r="B626" s="62">
        <f>('1. Data'!B623-'1. Data'!$B$1604)/('1. Data'!$B$1603-'1. Data'!$B$1604)</f>
        <v>0.31858407079646012</v>
      </c>
      <c r="C626" s="62">
        <f>('1. Data'!C623-'1. Data'!$C$1604)/('1. Data'!$C$1603-'1. Data'!$C$1604)</f>
        <v>0.3066666666666667</v>
      </c>
      <c r="D626" s="62">
        <f>('1. Data'!D623-'1. Data'!$D$1604)/('1. Data'!$D$1603-'1. Data'!$D$1604)</f>
        <v>0.23</v>
      </c>
      <c r="E626" s="62">
        <f>('1. Data'!E623-'1. Data'!$E$1604)/('1. Data'!$E$1603-'1. Data'!$E$1604)</f>
        <v>0.17123287671232876</v>
      </c>
      <c r="F626" s="62">
        <f>('1. Data'!F623-'1. Data'!$F$1604)/('1. Data'!$F$1603-'1. Data'!$F$1604)</f>
        <v>0.13</v>
      </c>
      <c r="G626" s="62">
        <f>('1. Data'!G623-'1. Data'!$G$1604)/('1. Data'!$G$1603-'1. Data'!$G$1604)</f>
        <v>0.18309859154929578</v>
      </c>
      <c r="H626" s="62">
        <f>('1. Data'!H623-'1. Data'!$H$1604)/('1. Data'!$H$1603-'1. Data'!$H$1604)</f>
        <v>0.3462897526501767</v>
      </c>
      <c r="I626" s="62">
        <v>1</v>
      </c>
      <c r="J626" s="62">
        <f>('1. Data'!J623-'1. Data'!$J$1604)/('1. Data'!$J$1603-'1. Data'!$J$1604)</f>
        <v>0.4461538461538459</v>
      </c>
      <c r="K626" s="62">
        <f>('1. Data'!K623-'1. Data'!$K$1604)/('1. Data'!$K$1603-'1. Data'!$K$1604)</f>
        <v>0.18823529411764706</v>
      </c>
      <c r="L626" s="62">
        <f>('1. Data'!L623-'1. Data'!$L$1604)/('1. Data'!$L$1603-'1. Data'!$L$1604)</f>
        <v>0.15384615384615385</v>
      </c>
      <c r="M626" s="62">
        <f>('1. Data'!M623-'1. Data'!$M$1604)/('1. Data'!$M$1603-'1. Data'!$M$1604)</f>
        <v>0.4</v>
      </c>
    </row>
    <row r="627" spans="1:13" ht="13.2" x14ac:dyDescent="0.25">
      <c r="A627" s="60">
        <v>623</v>
      </c>
      <c r="B627" s="62">
        <f>('1. Data'!B624-'1. Data'!$B$1604)/('1. Data'!$B$1603-'1. Data'!$B$1604)</f>
        <v>0.47787610619469029</v>
      </c>
      <c r="C627" s="62">
        <f>('1. Data'!C624-'1. Data'!$C$1604)/('1. Data'!$C$1603-'1. Data'!$C$1604)</f>
        <v>0.32</v>
      </c>
      <c r="D627" s="62">
        <f>('1. Data'!D624-'1. Data'!$D$1604)/('1. Data'!$D$1603-'1. Data'!$D$1604)</f>
        <v>0.22</v>
      </c>
      <c r="E627" s="62">
        <f>('1. Data'!E624-'1. Data'!$E$1604)/('1. Data'!$E$1603-'1. Data'!$E$1604)</f>
        <v>6.8493150684931503E-2</v>
      </c>
      <c r="F627" s="62">
        <f>('1. Data'!F624-'1. Data'!$F$1604)/('1. Data'!$F$1603-'1. Data'!$F$1604)</f>
        <v>0.13333333333333333</v>
      </c>
      <c r="G627" s="62">
        <f>('1. Data'!G624-'1. Data'!$G$1604)/('1. Data'!$G$1603-'1. Data'!$G$1604)</f>
        <v>0.11267605633802817</v>
      </c>
      <c r="H627" s="62">
        <f>('1. Data'!H624-'1. Data'!$H$1604)/('1. Data'!$H$1603-'1. Data'!$H$1604)</f>
        <v>9.187279151943463E-2</v>
      </c>
      <c r="I627" s="62">
        <v>1</v>
      </c>
      <c r="J627" s="62">
        <f>('1. Data'!J624-'1. Data'!$J$1604)/('1. Data'!$J$1603-'1. Data'!$J$1604)</f>
        <v>0.33076923076923059</v>
      </c>
      <c r="K627" s="62">
        <f>('1. Data'!K624-'1. Data'!$K$1604)/('1. Data'!$K$1603-'1. Data'!$K$1604)</f>
        <v>0.1470588235294118</v>
      </c>
      <c r="L627" s="62">
        <f>('1. Data'!L624-'1. Data'!$L$1604)/('1. Data'!$L$1603-'1. Data'!$L$1604)</f>
        <v>0.16923076923076918</v>
      </c>
      <c r="M627" s="62">
        <f>('1. Data'!M624-'1. Data'!$M$1604)/('1. Data'!$M$1603-'1. Data'!$M$1604)</f>
        <v>0.4</v>
      </c>
    </row>
    <row r="628" spans="1:13" ht="13.2" x14ac:dyDescent="0.25">
      <c r="A628" s="60">
        <v>624</v>
      </c>
      <c r="B628" s="62">
        <f>('1. Data'!B625-'1. Data'!$B$1604)/('1. Data'!$B$1603-'1. Data'!$B$1604)</f>
        <v>0.29203539823008856</v>
      </c>
      <c r="C628" s="62">
        <f>('1. Data'!C625-'1. Data'!$C$1604)/('1. Data'!$C$1603-'1. Data'!$C$1604)</f>
        <v>0.27333333333333337</v>
      </c>
      <c r="D628" s="62">
        <f>('1. Data'!D625-'1. Data'!$D$1604)/('1. Data'!$D$1603-'1. Data'!$D$1604)</f>
        <v>0.25</v>
      </c>
      <c r="E628" s="62">
        <f>('1. Data'!E625-'1. Data'!$E$1604)/('1. Data'!$E$1603-'1. Data'!$E$1604)</f>
        <v>0.13698630136986301</v>
      </c>
      <c r="F628" s="62">
        <f>('1. Data'!F625-'1. Data'!$F$1604)/('1. Data'!$F$1603-'1. Data'!$F$1604)</f>
        <v>0.12833333333333333</v>
      </c>
      <c r="G628" s="62">
        <f>('1. Data'!G625-'1. Data'!$G$1604)/('1. Data'!$G$1603-'1. Data'!$G$1604)</f>
        <v>0.28169014084507044</v>
      </c>
      <c r="H628" s="62">
        <f>('1. Data'!H625-'1. Data'!$H$1604)/('1. Data'!$H$1603-'1. Data'!$H$1604)</f>
        <v>0.13780918727915195</v>
      </c>
      <c r="I628" s="62">
        <v>1</v>
      </c>
      <c r="J628" s="62">
        <f>('1. Data'!J625-'1. Data'!$J$1604)/('1. Data'!$J$1603-'1. Data'!$J$1604)</f>
        <v>0.60769230769230775</v>
      </c>
      <c r="K628" s="62">
        <f>('1. Data'!K625-'1. Data'!$K$1604)/('1. Data'!$K$1603-'1. Data'!$K$1604)</f>
        <v>0.38823529411764701</v>
      </c>
      <c r="L628" s="62">
        <f>('1. Data'!L625-'1. Data'!$L$1604)/('1. Data'!$L$1603-'1. Data'!$L$1604)</f>
        <v>0.5692307692307691</v>
      </c>
      <c r="M628" s="62">
        <f>('1. Data'!M625-'1. Data'!$M$1604)/('1. Data'!$M$1603-'1. Data'!$M$1604)</f>
        <v>0.6</v>
      </c>
    </row>
    <row r="629" spans="1:13" ht="13.2" x14ac:dyDescent="0.25">
      <c r="A629" s="60">
        <v>625</v>
      </c>
      <c r="B629" s="62">
        <f>('1. Data'!B626-'1. Data'!$B$1604)/('1. Data'!$B$1603-'1. Data'!$B$1604)</f>
        <v>0.19469026548672566</v>
      </c>
      <c r="C629" s="62">
        <f>('1. Data'!C626-'1. Data'!$C$1604)/('1. Data'!$C$1603-'1. Data'!$C$1604)</f>
        <v>0.39333333333333331</v>
      </c>
      <c r="D629" s="62">
        <f>('1. Data'!D626-'1. Data'!$D$1604)/('1. Data'!$D$1603-'1. Data'!$D$1604)</f>
        <v>0</v>
      </c>
      <c r="E629" s="62">
        <f>('1. Data'!E626-'1. Data'!$E$1604)/('1. Data'!$E$1603-'1. Data'!$E$1604)</f>
        <v>0.32191780821917804</v>
      </c>
      <c r="F629" s="62">
        <f>('1. Data'!F626-'1. Data'!$F$1604)/('1. Data'!$F$1603-'1. Data'!$F$1604)</f>
        <v>0.20666666666666667</v>
      </c>
      <c r="G629" s="62">
        <f>('1. Data'!G626-'1. Data'!$G$1604)/('1. Data'!$G$1603-'1. Data'!$G$1604)</f>
        <v>0.28169014084507044</v>
      </c>
      <c r="H629" s="62">
        <f>('1. Data'!H626-'1. Data'!$H$1604)/('1. Data'!$H$1603-'1. Data'!$H$1604)</f>
        <v>0.18374558303886926</v>
      </c>
      <c r="I629" s="62">
        <v>1</v>
      </c>
      <c r="J629" s="62">
        <f>('1. Data'!J626-'1. Data'!$J$1604)/('1. Data'!$J$1603-'1. Data'!$J$1604)</f>
        <v>0.58461538461538454</v>
      </c>
      <c r="K629" s="62">
        <f>('1. Data'!K626-'1. Data'!$K$1604)/('1. Data'!$K$1603-'1. Data'!$K$1604)</f>
        <v>0.24705882352941178</v>
      </c>
      <c r="L629" s="62">
        <f>('1. Data'!L626-'1. Data'!$L$1604)/('1. Data'!$L$1603-'1. Data'!$L$1604)</f>
        <v>0.27692307692307677</v>
      </c>
      <c r="M629" s="62">
        <f>('1. Data'!M626-'1. Data'!$M$1604)/('1. Data'!$M$1603-'1. Data'!$M$1604)</f>
        <v>0.4</v>
      </c>
    </row>
    <row r="630" spans="1:13" ht="13.2" x14ac:dyDescent="0.25">
      <c r="A630" s="60">
        <v>626</v>
      </c>
      <c r="B630" s="62">
        <f>('1. Data'!B627-'1. Data'!$B$1604)/('1. Data'!$B$1603-'1. Data'!$B$1604)</f>
        <v>0.19469026548672566</v>
      </c>
      <c r="C630" s="62">
        <f>('1. Data'!C627-'1. Data'!$C$1604)/('1. Data'!$C$1603-'1. Data'!$C$1604)</f>
        <v>0.39333333333333331</v>
      </c>
      <c r="D630" s="62">
        <f>('1. Data'!D627-'1. Data'!$D$1604)/('1. Data'!$D$1603-'1. Data'!$D$1604)</f>
        <v>0</v>
      </c>
      <c r="E630" s="62">
        <f>('1. Data'!E627-'1. Data'!$E$1604)/('1. Data'!$E$1603-'1. Data'!$E$1604)</f>
        <v>0.32191780821917804</v>
      </c>
      <c r="F630" s="62">
        <f>('1. Data'!F627-'1. Data'!$F$1604)/('1. Data'!$F$1603-'1. Data'!$F$1604)</f>
        <v>0.20666666666666667</v>
      </c>
      <c r="G630" s="62">
        <f>('1. Data'!G627-'1. Data'!$G$1604)/('1. Data'!$G$1603-'1. Data'!$G$1604)</f>
        <v>0.28169014084507044</v>
      </c>
      <c r="H630" s="62">
        <f>('1. Data'!H627-'1. Data'!$H$1604)/('1. Data'!$H$1603-'1. Data'!$H$1604)</f>
        <v>0.18374558303886926</v>
      </c>
      <c r="I630" s="62">
        <v>1</v>
      </c>
      <c r="J630" s="62">
        <f>('1. Data'!J627-'1. Data'!$J$1604)/('1. Data'!$J$1603-'1. Data'!$J$1604)</f>
        <v>0.58461538461538454</v>
      </c>
      <c r="K630" s="62">
        <f>('1. Data'!K627-'1. Data'!$K$1604)/('1. Data'!$K$1603-'1. Data'!$K$1604)</f>
        <v>0.24705882352941178</v>
      </c>
      <c r="L630" s="62">
        <f>('1. Data'!L627-'1. Data'!$L$1604)/('1. Data'!$L$1603-'1. Data'!$L$1604)</f>
        <v>0.27692307692307677</v>
      </c>
      <c r="M630" s="62">
        <f>('1. Data'!M627-'1. Data'!$M$1604)/('1. Data'!$M$1603-'1. Data'!$M$1604)</f>
        <v>0.4</v>
      </c>
    </row>
    <row r="631" spans="1:13" ht="13.2" x14ac:dyDescent="0.25">
      <c r="A631" s="60">
        <v>627</v>
      </c>
      <c r="B631" s="62">
        <f>('1. Data'!B628-'1. Data'!$B$1604)/('1. Data'!$B$1603-'1. Data'!$B$1604)</f>
        <v>0.37168141592920362</v>
      </c>
      <c r="C631" s="62">
        <f>('1. Data'!C628-'1. Data'!$C$1604)/('1. Data'!$C$1603-'1. Data'!$C$1604)</f>
        <v>0.33333333333333331</v>
      </c>
      <c r="D631" s="62">
        <f>('1. Data'!D628-'1. Data'!$D$1604)/('1. Data'!$D$1603-'1. Data'!$D$1604)</f>
        <v>0.28999999999999998</v>
      </c>
      <c r="E631" s="62">
        <f>('1. Data'!E628-'1. Data'!$E$1604)/('1. Data'!$E$1603-'1. Data'!$E$1604)</f>
        <v>8.9041095890410982E-2</v>
      </c>
      <c r="F631" s="62">
        <f>('1. Data'!F628-'1. Data'!$F$1604)/('1. Data'!$F$1603-'1. Data'!$F$1604)</f>
        <v>0.16333333333333336</v>
      </c>
      <c r="G631" s="62">
        <f>('1. Data'!G628-'1. Data'!$G$1604)/('1. Data'!$G$1603-'1. Data'!$G$1604)</f>
        <v>5.6338028169014086E-2</v>
      </c>
      <c r="H631" s="62">
        <f>('1. Data'!H628-'1. Data'!$H$1604)/('1. Data'!$H$1603-'1. Data'!$H$1604)</f>
        <v>3.1802120141342753E-2</v>
      </c>
      <c r="I631" s="62">
        <v>1</v>
      </c>
      <c r="J631" s="62">
        <f>('1. Data'!J628-'1. Data'!$J$1604)/('1. Data'!$J$1603-'1. Data'!$J$1604)</f>
        <v>0.50769230769230755</v>
      </c>
      <c r="K631" s="62">
        <f>('1. Data'!K628-'1. Data'!$K$1604)/('1. Data'!$K$1603-'1. Data'!$K$1604)</f>
        <v>0.11176470588235295</v>
      </c>
      <c r="L631" s="62">
        <f>('1. Data'!L628-'1. Data'!$L$1604)/('1. Data'!$L$1603-'1. Data'!$L$1604)</f>
        <v>0.10769230769230759</v>
      </c>
      <c r="M631" s="62">
        <f>('1. Data'!M628-'1. Data'!$M$1604)/('1. Data'!$M$1603-'1. Data'!$M$1604)</f>
        <v>0.4</v>
      </c>
    </row>
    <row r="632" spans="1:13" ht="13.2" x14ac:dyDescent="0.25">
      <c r="A632" s="60">
        <v>628</v>
      </c>
      <c r="B632" s="62">
        <f>('1. Data'!B629-'1. Data'!$B$1604)/('1. Data'!$B$1603-'1. Data'!$B$1604)</f>
        <v>0.37168141592920362</v>
      </c>
      <c r="C632" s="62">
        <f>('1. Data'!C629-'1. Data'!$C$1604)/('1. Data'!$C$1603-'1. Data'!$C$1604)</f>
        <v>0.33333333333333331</v>
      </c>
      <c r="D632" s="62">
        <f>('1. Data'!D629-'1. Data'!$D$1604)/('1. Data'!$D$1603-'1. Data'!$D$1604)</f>
        <v>0.28999999999999998</v>
      </c>
      <c r="E632" s="62">
        <f>('1. Data'!E629-'1. Data'!$E$1604)/('1. Data'!$E$1603-'1. Data'!$E$1604)</f>
        <v>8.9041095890410982E-2</v>
      </c>
      <c r="F632" s="62">
        <f>('1. Data'!F629-'1. Data'!$F$1604)/('1. Data'!$F$1603-'1. Data'!$F$1604)</f>
        <v>0.16333333333333336</v>
      </c>
      <c r="G632" s="62">
        <f>('1. Data'!G629-'1. Data'!$G$1604)/('1. Data'!$G$1603-'1. Data'!$G$1604)</f>
        <v>5.6338028169014086E-2</v>
      </c>
      <c r="H632" s="62">
        <f>('1. Data'!H629-'1. Data'!$H$1604)/('1. Data'!$H$1603-'1. Data'!$H$1604)</f>
        <v>3.1802120141342753E-2</v>
      </c>
      <c r="I632" s="62">
        <v>1</v>
      </c>
      <c r="J632" s="62">
        <f>('1. Data'!J629-'1. Data'!$J$1604)/('1. Data'!$J$1603-'1. Data'!$J$1604)</f>
        <v>0.50769230769230755</v>
      </c>
      <c r="K632" s="62">
        <f>('1. Data'!K629-'1. Data'!$K$1604)/('1. Data'!$K$1603-'1. Data'!$K$1604)</f>
        <v>0.11176470588235295</v>
      </c>
      <c r="L632" s="62">
        <f>('1. Data'!L629-'1. Data'!$L$1604)/('1. Data'!$L$1603-'1. Data'!$L$1604)</f>
        <v>0.10769230769230759</v>
      </c>
      <c r="M632" s="62">
        <f>('1. Data'!M629-'1. Data'!$M$1604)/('1. Data'!$M$1603-'1. Data'!$M$1604)</f>
        <v>0.4</v>
      </c>
    </row>
    <row r="633" spans="1:13" ht="13.2" x14ac:dyDescent="0.25">
      <c r="A633" s="60">
        <v>629</v>
      </c>
      <c r="B633" s="62">
        <f>('1. Data'!B630-'1. Data'!$B$1604)/('1. Data'!$B$1603-'1. Data'!$B$1604)</f>
        <v>0.3628318584070796</v>
      </c>
      <c r="C633" s="62">
        <f>('1. Data'!C630-'1. Data'!$C$1604)/('1. Data'!$C$1603-'1. Data'!$C$1604)</f>
        <v>0.29333333333333339</v>
      </c>
      <c r="D633" s="62">
        <f>('1. Data'!D630-'1. Data'!$D$1604)/('1. Data'!$D$1603-'1. Data'!$D$1604)</f>
        <v>0.26</v>
      </c>
      <c r="E633" s="62">
        <f>('1. Data'!E630-'1. Data'!$E$1604)/('1. Data'!$E$1603-'1. Data'!$E$1604)</f>
        <v>0.10958904109589042</v>
      </c>
      <c r="F633" s="62">
        <f>('1. Data'!F630-'1. Data'!$F$1604)/('1. Data'!$F$1603-'1. Data'!$F$1604)</f>
        <v>0.16166666666666651</v>
      </c>
      <c r="G633" s="62">
        <f>('1. Data'!G630-'1. Data'!$G$1604)/('1. Data'!$G$1603-'1. Data'!$G$1604)</f>
        <v>8.4507042253521125E-2</v>
      </c>
      <c r="H633" s="62">
        <f>('1. Data'!H630-'1. Data'!$H$1604)/('1. Data'!$H$1603-'1. Data'!$H$1604)</f>
        <v>8.8339222614840993E-2</v>
      </c>
      <c r="I633" s="62">
        <v>1</v>
      </c>
      <c r="J633" s="62">
        <f>('1. Data'!J630-'1. Data'!$J$1604)/('1. Data'!$J$1603-'1. Data'!$J$1604)</f>
        <v>0.4384615384615384</v>
      </c>
      <c r="K633" s="62">
        <f>('1. Data'!K630-'1. Data'!$K$1604)/('1. Data'!$K$1603-'1. Data'!$K$1604)</f>
        <v>0.17647058823529413</v>
      </c>
      <c r="L633" s="62">
        <f>('1. Data'!L630-'1. Data'!$L$1604)/('1. Data'!$L$1603-'1. Data'!$L$1604)</f>
        <v>0.13846153846153852</v>
      </c>
      <c r="M633" s="62">
        <f>('1. Data'!M630-'1. Data'!$M$1604)/('1. Data'!$M$1603-'1. Data'!$M$1604)</f>
        <v>0.6</v>
      </c>
    </row>
    <row r="634" spans="1:13" ht="13.2" x14ac:dyDescent="0.25">
      <c r="A634" s="60">
        <v>630</v>
      </c>
      <c r="B634" s="62">
        <f>('1. Data'!B631-'1. Data'!$B$1604)/('1. Data'!$B$1603-'1. Data'!$B$1604)</f>
        <v>0.26548672566371678</v>
      </c>
      <c r="C634" s="62">
        <f>('1. Data'!C631-'1. Data'!$C$1604)/('1. Data'!$C$1603-'1. Data'!$C$1604)</f>
        <v>0.39000000000000007</v>
      </c>
      <c r="D634" s="62">
        <f>('1. Data'!D631-'1. Data'!$D$1604)/('1. Data'!$D$1603-'1. Data'!$D$1604)</f>
        <v>0.23</v>
      </c>
      <c r="E634" s="62">
        <f>('1. Data'!E631-'1. Data'!$E$1604)/('1. Data'!$E$1603-'1. Data'!$E$1604)</f>
        <v>9.5890410958904104E-2</v>
      </c>
      <c r="F634" s="62">
        <f>('1. Data'!F631-'1. Data'!$F$1604)/('1. Data'!$F$1603-'1. Data'!$F$1604)</f>
        <v>0.185</v>
      </c>
      <c r="G634" s="62">
        <f>('1. Data'!G631-'1. Data'!$G$1604)/('1. Data'!$G$1603-'1. Data'!$G$1604)</f>
        <v>0.26760563380281688</v>
      </c>
      <c r="H634" s="62">
        <f>('1. Data'!H631-'1. Data'!$H$1604)/('1. Data'!$H$1603-'1. Data'!$H$1604)</f>
        <v>0.2756183745583039</v>
      </c>
      <c r="I634" s="62">
        <v>1</v>
      </c>
      <c r="J634" s="62">
        <f>('1. Data'!J631-'1. Data'!$J$1604)/('1. Data'!$J$1603-'1. Data'!$J$1604)</f>
        <v>0.39230769230769219</v>
      </c>
      <c r="K634" s="62">
        <f>('1. Data'!K631-'1. Data'!$K$1604)/('1. Data'!$K$1603-'1. Data'!$K$1604)</f>
        <v>0.18235294117647058</v>
      </c>
      <c r="L634" s="62">
        <f>('1. Data'!L631-'1. Data'!$L$1604)/('1. Data'!$L$1603-'1. Data'!$L$1604)</f>
        <v>0.13846153846153852</v>
      </c>
      <c r="M634" s="62">
        <f>('1. Data'!M631-'1. Data'!$M$1604)/('1. Data'!$M$1603-'1. Data'!$M$1604)</f>
        <v>0.4</v>
      </c>
    </row>
    <row r="635" spans="1:13" ht="13.2" x14ac:dyDescent="0.25">
      <c r="A635" s="60">
        <v>631</v>
      </c>
      <c r="B635" s="62">
        <f>('1. Data'!B632-'1. Data'!$B$1604)/('1. Data'!$B$1603-'1. Data'!$B$1604)</f>
        <v>0.3628318584070796</v>
      </c>
      <c r="C635" s="62">
        <f>('1. Data'!C632-'1. Data'!$C$1604)/('1. Data'!$C$1603-'1. Data'!$C$1604)</f>
        <v>0.29333333333333339</v>
      </c>
      <c r="D635" s="62">
        <f>('1. Data'!D632-'1. Data'!$D$1604)/('1. Data'!$D$1603-'1. Data'!$D$1604)</f>
        <v>0.26</v>
      </c>
      <c r="E635" s="62">
        <f>('1. Data'!E632-'1. Data'!$E$1604)/('1. Data'!$E$1603-'1. Data'!$E$1604)</f>
        <v>0.10958904109589042</v>
      </c>
      <c r="F635" s="62">
        <f>('1. Data'!F632-'1. Data'!$F$1604)/('1. Data'!$F$1603-'1. Data'!$F$1604)</f>
        <v>0.16166666666666651</v>
      </c>
      <c r="G635" s="62">
        <f>('1. Data'!G632-'1. Data'!$G$1604)/('1. Data'!$G$1603-'1. Data'!$G$1604)</f>
        <v>8.4507042253521125E-2</v>
      </c>
      <c r="H635" s="62">
        <f>('1. Data'!H632-'1. Data'!$H$1604)/('1. Data'!$H$1603-'1. Data'!$H$1604)</f>
        <v>8.8339222614840993E-2</v>
      </c>
      <c r="I635" s="62">
        <v>1</v>
      </c>
      <c r="J635" s="62">
        <f>('1. Data'!J632-'1. Data'!$J$1604)/('1. Data'!$J$1603-'1. Data'!$J$1604)</f>
        <v>0.4384615384615384</v>
      </c>
      <c r="K635" s="62">
        <f>('1. Data'!K632-'1. Data'!$K$1604)/('1. Data'!$K$1603-'1. Data'!$K$1604)</f>
        <v>0.17647058823529413</v>
      </c>
      <c r="L635" s="62">
        <f>('1. Data'!L632-'1. Data'!$L$1604)/('1. Data'!$L$1603-'1. Data'!$L$1604)</f>
        <v>0.13846153846153852</v>
      </c>
      <c r="M635" s="62">
        <f>('1. Data'!M632-'1. Data'!$M$1604)/('1. Data'!$M$1603-'1. Data'!$M$1604)</f>
        <v>0.6</v>
      </c>
    </row>
    <row r="636" spans="1:13" ht="13.2" x14ac:dyDescent="0.25">
      <c r="A636" s="60">
        <v>632</v>
      </c>
      <c r="B636" s="62">
        <f>('1. Data'!B633-'1. Data'!$B$1604)/('1. Data'!$B$1603-'1. Data'!$B$1604)</f>
        <v>0.51327433628318586</v>
      </c>
      <c r="C636" s="62">
        <f>('1. Data'!C633-'1. Data'!$C$1604)/('1. Data'!$C$1603-'1. Data'!$C$1604)</f>
        <v>0.12000000000000001</v>
      </c>
      <c r="D636" s="62">
        <f>('1. Data'!D633-'1. Data'!$D$1604)/('1. Data'!$D$1603-'1. Data'!$D$1604)</f>
        <v>0.54</v>
      </c>
      <c r="E636" s="62">
        <f>('1. Data'!E633-'1. Data'!$E$1604)/('1. Data'!$E$1603-'1. Data'!$E$1604)</f>
        <v>0.12328767123287673</v>
      </c>
      <c r="F636" s="62">
        <f>('1. Data'!F633-'1. Data'!$F$1604)/('1. Data'!$F$1603-'1. Data'!$F$1604)</f>
        <v>0.17499999999999999</v>
      </c>
      <c r="G636" s="62">
        <f>('1. Data'!G633-'1. Data'!$G$1604)/('1. Data'!$G$1603-'1. Data'!$G$1604)</f>
        <v>5.6338028169014086E-2</v>
      </c>
      <c r="H636" s="62">
        <f>('1. Data'!H633-'1. Data'!$H$1604)/('1. Data'!$H$1603-'1. Data'!$H$1604)</f>
        <v>4.5936395759717315E-2</v>
      </c>
      <c r="I636" s="62">
        <v>1</v>
      </c>
      <c r="J636" s="62">
        <f>('1. Data'!J633-'1. Data'!$J$1604)/('1. Data'!$J$1603-'1. Data'!$J$1604)</f>
        <v>0.42307692307692302</v>
      </c>
      <c r="K636" s="62">
        <f>('1. Data'!K633-'1. Data'!$K$1604)/('1. Data'!$K$1603-'1. Data'!$K$1604)</f>
        <v>0.19411764705882353</v>
      </c>
      <c r="L636" s="62">
        <f>('1. Data'!L633-'1. Data'!$L$1604)/('1. Data'!$L$1603-'1. Data'!$L$1604)</f>
        <v>0.16923076923076918</v>
      </c>
      <c r="M636" s="62">
        <f>('1. Data'!M633-'1. Data'!$M$1604)/('1. Data'!$M$1603-'1. Data'!$M$1604)</f>
        <v>0.4</v>
      </c>
    </row>
    <row r="637" spans="1:13" ht="13.2" x14ac:dyDescent="0.25">
      <c r="A637" s="60">
        <v>633</v>
      </c>
      <c r="B637" s="62">
        <f>('1. Data'!B634-'1. Data'!$B$1604)/('1. Data'!$B$1603-'1. Data'!$B$1604)</f>
        <v>0.26548672566371678</v>
      </c>
      <c r="C637" s="62">
        <f>('1. Data'!C634-'1. Data'!$C$1604)/('1. Data'!$C$1603-'1. Data'!$C$1604)</f>
        <v>0.20666666666666664</v>
      </c>
      <c r="D637" s="62">
        <f>('1. Data'!D634-'1. Data'!$D$1604)/('1. Data'!$D$1603-'1. Data'!$D$1604)</f>
        <v>0.14000000000000001</v>
      </c>
      <c r="E637" s="62">
        <f>('1. Data'!E634-'1. Data'!$E$1604)/('1. Data'!$E$1603-'1. Data'!$E$1604)</f>
        <v>0.14383561643835618</v>
      </c>
      <c r="F637" s="62">
        <f>('1. Data'!F634-'1. Data'!$F$1604)/('1. Data'!$F$1603-'1. Data'!$F$1604)</f>
        <v>0.14499999999999999</v>
      </c>
      <c r="G637" s="62">
        <f>('1. Data'!G634-'1. Data'!$G$1604)/('1. Data'!$G$1603-'1. Data'!$G$1604)</f>
        <v>0.28169014084507044</v>
      </c>
      <c r="H637" s="62">
        <f>('1. Data'!H634-'1. Data'!$H$1604)/('1. Data'!$H$1603-'1. Data'!$H$1604)</f>
        <v>0.13074204946996468</v>
      </c>
      <c r="I637" s="62">
        <v>1</v>
      </c>
      <c r="J637" s="62">
        <f>('1. Data'!J634-'1. Data'!$J$1604)/('1. Data'!$J$1603-'1. Data'!$J$1604)</f>
        <v>0.47692307692307673</v>
      </c>
      <c r="K637" s="62">
        <f>('1. Data'!K634-'1. Data'!$K$1604)/('1. Data'!$K$1603-'1. Data'!$K$1604)</f>
        <v>0.1588235294117647</v>
      </c>
      <c r="L637" s="62">
        <f>('1. Data'!L634-'1. Data'!$L$1604)/('1. Data'!$L$1603-'1. Data'!$L$1604)</f>
        <v>0.32307692307692304</v>
      </c>
      <c r="M637" s="62">
        <f>('1. Data'!M634-'1. Data'!$M$1604)/('1. Data'!$M$1603-'1. Data'!$M$1604)</f>
        <v>0.6</v>
      </c>
    </row>
    <row r="638" spans="1:13" ht="13.2" x14ac:dyDescent="0.25">
      <c r="A638" s="60">
        <v>634</v>
      </c>
      <c r="B638" s="62">
        <f>('1. Data'!B635-'1. Data'!$B$1604)/('1. Data'!$B$1603-'1. Data'!$B$1604)</f>
        <v>0.48672566371681414</v>
      </c>
      <c r="C638" s="62">
        <f>('1. Data'!C635-'1. Data'!$C$1604)/('1. Data'!$C$1603-'1. Data'!$C$1604)</f>
        <v>0.55666666666666675</v>
      </c>
      <c r="D638" s="62">
        <f>('1. Data'!D635-'1. Data'!$D$1604)/('1. Data'!$D$1603-'1. Data'!$D$1604)</f>
        <v>0.22</v>
      </c>
      <c r="E638" s="62">
        <f>('1. Data'!E635-'1. Data'!$E$1604)/('1. Data'!$E$1603-'1. Data'!$E$1604)</f>
        <v>0.17123287671232876</v>
      </c>
      <c r="F638" s="62">
        <f>('1. Data'!F635-'1. Data'!$F$1604)/('1. Data'!$F$1603-'1. Data'!$F$1604)</f>
        <v>0.17499999999999999</v>
      </c>
      <c r="G638" s="62">
        <f>('1. Data'!G635-'1. Data'!$G$1604)/('1. Data'!$G$1603-'1. Data'!$G$1604)</f>
        <v>0.14084507042253522</v>
      </c>
      <c r="H638" s="62">
        <f>('1. Data'!H635-'1. Data'!$H$1604)/('1. Data'!$H$1603-'1. Data'!$H$1604)</f>
        <v>0.28268551236749118</v>
      </c>
      <c r="I638" s="62">
        <v>1</v>
      </c>
      <c r="J638" s="62">
        <f>('1. Data'!J635-'1. Data'!$J$1604)/('1. Data'!$J$1603-'1. Data'!$J$1604)</f>
        <v>0.56153846153846165</v>
      </c>
      <c r="K638" s="62">
        <f>('1. Data'!K635-'1. Data'!$K$1604)/('1. Data'!$K$1603-'1. Data'!$K$1604)</f>
        <v>0.2</v>
      </c>
      <c r="L638" s="62">
        <f>('1. Data'!L635-'1. Data'!$L$1604)/('1. Data'!$L$1603-'1. Data'!$L$1604)</f>
        <v>0.44615384615384623</v>
      </c>
      <c r="M638" s="62">
        <f>('1. Data'!M635-'1. Data'!$M$1604)/('1. Data'!$M$1603-'1. Data'!$M$1604)</f>
        <v>0.2</v>
      </c>
    </row>
    <row r="639" spans="1:13" ht="13.2" x14ac:dyDescent="0.25">
      <c r="A639" s="60">
        <v>635</v>
      </c>
      <c r="B639" s="62">
        <f>('1. Data'!B636-'1. Data'!$B$1604)/('1. Data'!$B$1603-'1. Data'!$B$1604)</f>
        <v>0.29203539823008856</v>
      </c>
      <c r="C639" s="62">
        <f>('1. Data'!C636-'1. Data'!$C$1604)/('1. Data'!$C$1603-'1. Data'!$C$1604)</f>
        <v>0.16666666666666666</v>
      </c>
      <c r="D639" s="62">
        <f>('1. Data'!D636-'1. Data'!$D$1604)/('1. Data'!$D$1603-'1. Data'!$D$1604)</f>
        <v>0.21</v>
      </c>
      <c r="E639" s="62">
        <f>('1. Data'!E636-'1. Data'!$E$1604)/('1. Data'!$E$1603-'1. Data'!$E$1604)</f>
        <v>6.8493150684931503E-2</v>
      </c>
      <c r="F639" s="62">
        <f>('1. Data'!F636-'1. Data'!$F$1604)/('1. Data'!$F$1603-'1. Data'!$F$1604)</f>
        <v>0.12166666666666666</v>
      </c>
      <c r="G639" s="62">
        <f>('1. Data'!G636-'1. Data'!$G$1604)/('1. Data'!$G$1603-'1. Data'!$G$1604)</f>
        <v>0.63380281690140849</v>
      </c>
      <c r="H639" s="62">
        <f>('1. Data'!H636-'1. Data'!$H$1604)/('1. Data'!$H$1603-'1. Data'!$H$1604)</f>
        <v>0.33922261484098942</v>
      </c>
      <c r="I639" s="62">
        <v>1</v>
      </c>
      <c r="J639" s="62">
        <f>('1. Data'!J636-'1. Data'!$J$1604)/('1. Data'!$J$1603-'1. Data'!$J$1604)</f>
        <v>0.4384615384615384</v>
      </c>
      <c r="K639" s="62">
        <f>('1. Data'!K636-'1. Data'!$K$1604)/('1. Data'!$K$1603-'1. Data'!$K$1604)</f>
        <v>0.16470588235294117</v>
      </c>
      <c r="L639" s="62">
        <f>('1. Data'!L636-'1. Data'!$L$1604)/('1. Data'!$L$1603-'1. Data'!$L$1604)</f>
        <v>0.16923076923076918</v>
      </c>
      <c r="M639" s="62">
        <f>('1. Data'!M636-'1. Data'!$M$1604)/('1. Data'!$M$1603-'1. Data'!$M$1604)</f>
        <v>0.4</v>
      </c>
    </row>
    <row r="640" spans="1:13" ht="13.2" x14ac:dyDescent="0.25">
      <c r="A640" s="60">
        <v>636</v>
      </c>
      <c r="B640" s="62">
        <f>('1. Data'!B637-'1. Data'!$B$1604)/('1. Data'!$B$1603-'1. Data'!$B$1604)</f>
        <v>0.3628318584070796</v>
      </c>
      <c r="C640" s="62">
        <f>('1. Data'!C637-'1. Data'!$C$1604)/('1. Data'!$C$1603-'1. Data'!$C$1604)</f>
        <v>0.49333333333333335</v>
      </c>
      <c r="D640" s="62">
        <f>('1. Data'!D637-'1. Data'!$D$1604)/('1. Data'!$D$1603-'1. Data'!$D$1604)</f>
        <v>0</v>
      </c>
      <c r="E640" s="62">
        <f>('1. Data'!E637-'1. Data'!$E$1604)/('1. Data'!$E$1603-'1. Data'!$E$1604)</f>
        <v>3.4246575342465745E-2</v>
      </c>
      <c r="F640" s="62">
        <f>('1. Data'!F637-'1. Data'!$F$1604)/('1. Data'!$F$1603-'1. Data'!$F$1604)</f>
        <v>0.10833333333333334</v>
      </c>
      <c r="G640" s="62">
        <f>('1. Data'!G637-'1. Data'!$G$1604)/('1. Data'!$G$1603-'1. Data'!$G$1604)</f>
        <v>0.323943661971831</v>
      </c>
      <c r="H640" s="62">
        <f>('1. Data'!H637-'1. Data'!$H$1604)/('1. Data'!$H$1603-'1. Data'!$H$1604)</f>
        <v>9.5406360424028266E-2</v>
      </c>
      <c r="I640" s="62">
        <v>1</v>
      </c>
      <c r="J640" s="62">
        <f>('1. Data'!J637-'1. Data'!$J$1604)/('1. Data'!$J$1603-'1. Data'!$J$1604)</f>
        <v>0.4384615384615384</v>
      </c>
      <c r="K640" s="62">
        <f>('1. Data'!K637-'1. Data'!$K$1604)/('1. Data'!$K$1603-'1. Data'!$K$1604)</f>
        <v>0.1470588235294118</v>
      </c>
      <c r="L640" s="62">
        <f>('1. Data'!L637-'1. Data'!$L$1604)/('1. Data'!$L$1603-'1. Data'!$L$1604)</f>
        <v>0.19999999999999984</v>
      </c>
      <c r="M640" s="62">
        <f>('1. Data'!M637-'1. Data'!$M$1604)/('1. Data'!$M$1603-'1. Data'!$M$1604)</f>
        <v>0.4</v>
      </c>
    </row>
    <row r="641" spans="1:13" ht="13.2" x14ac:dyDescent="0.25">
      <c r="A641" s="60">
        <v>637</v>
      </c>
      <c r="B641" s="62">
        <f>('1. Data'!B638-'1. Data'!$B$1604)/('1. Data'!$B$1603-'1. Data'!$B$1604)</f>
        <v>0.44247787610619466</v>
      </c>
      <c r="C641" s="62">
        <f>('1. Data'!C638-'1. Data'!$C$1604)/('1. Data'!$C$1603-'1. Data'!$C$1604)</f>
        <v>0.52</v>
      </c>
      <c r="D641" s="62">
        <f>('1. Data'!D638-'1. Data'!$D$1604)/('1. Data'!$D$1603-'1. Data'!$D$1604)</f>
        <v>0.28000000000000003</v>
      </c>
      <c r="E641" s="62">
        <f>('1. Data'!E638-'1. Data'!$E$1604)/('1. Data'!$E$1603-'1. Data'!$E$1604)</f>
        <v>0.10273972602739727</v>
      </c>
      <c r="F641" s="62">
        <f>('1. Data'!F638-'1. Data'!$F$1604)/('1. Data'!$F$1603-'1. Data'!$F$1604)</f>
        <v>0.14333333333333334</v>
      </c>
      <c r="G641" s="62">
        <f>('1. Data'!G638-'1. Data'!$G$1604)/('1. Data'!$G$1603-'1. Data'!$G$1604)</f>
        <v>0.40845070422535212</v>
      </c>
      <c r="H641" s="62">
        <f>('1. Data'!H638-'1. Data'!$H$1604)/('1. Data'!$H$1603-'1. Data'!$H$1604)</f>
        <v>0.49823321554770317</v>
      </c>
      <c r="I641" s="62">
        <v>1</v>
      </c>
      <c r="J641" s="62">
        <f>('1. Data'!J638-'1. Data'!$J$1604)/('1. Data'!$J$1603-'1. Data'!$J$1604)</f>
        <v>0.41538461538461546</v>
      </c>
      <c r="K641" s="62">
        <f>('1. Data'!K638-'1. Data'!$K$1604)/('1. Data'!$K$1603-'1. Data'!$K$1604)</f>
        <v>0.13529411764705884</v>
      </c>
      <c r="L641" s="62">
        <f>('1. Data'!L638-'1. Data'!$L$1604)/('1. Data'!$L$1603-'1. Data'!$L$1604)</f>
        <v>0.15384615384615385</v>
      </c>
      <c r="M641" s="62">
        <f>('1. Data'!M638-'1. Data'!$M$1604)/('1. Data'!$M$1603-'1. Data'!$M$1604)</f>
        <v>0.4</v>
      </c>
    </row>
    <row r="642" spans="1:13" ht="13.2" x14ac:dyDescent="0.25">
      <c r="A642" s="60">
        <v>638</v>
      </c>
      <c r="B642" s="62">
        <f>('1. Data'!B639-'1. Data'!$B$1604)/('1. Data'!$B$1603-'1. Data'!$B$1604)</f>
        <v>0.4336283185840708</v>
      </c>
      <c r="C642" s="62">
        <f>('1. Data'!C639-'1. Data'!$C$1604)/('1. Data'!$C$1603-'1. Data'!$C$1604)</f>
        <v>0.52333333333333332</v>
      </c>
      <c r="D642" s="62">
        <f>('1. Data'!D639-'1. Data'!$D$1604)/('1. Data'!$D$1603-'1. Data'!$D$1604)</f>
        <v>0.27</v>
      </c>
      <c r="E642" s="62">
        <f>('1. Data'!E639-'1. Data'!$E$1604)/('1. Data'!$E$1603-'1. Data'!$E$1604)</f>
        <v>9.5890410958904104E-2</v>
      </c>
      <c r="F642" s="62">
        <f>('1. Data'!F639-'1. Data'!$F$1604)/('1. Data'!$F$1603-'1. Data'!$F$1604)</f>
        <v>0.14000000000000001</v>
      </c>
      <c r="G642" s="62">
        <f>('1. Data'!G639-'1. Data'!$G$1604)/('1. Data'!$G$1603-'1. Data'!$G$1604)</f>
        <v>0.42253521126760563</v>
      </c>
      <c r="H642" s="62">
        <f>('1. Data'!H639-'1. Data'!$H$1604)/('1. Data'!$H$1603-'1. Data'!$H$1604)</f>
        <v>0.49116607773851589</v>
      </c>
      <c r="I642" s="62">
        <v>1</v>
      </c>
      <c r="J642" s="62">
        <f>('1. Data'!J639-'1. Data'!$J$1604)/('1. Data'!$J$1603-'1. Data'!$J$1604)</f>
        <v>0.41538461538461546</v>
      </c>
      <c r="K642" s="62">
        <f>('1. Data'!K639-'1. Data'!$K$1604)/('1. Data'!$K$1603-'1. Data'!$K$1604)</f>
        <v>0.13529411764705884</v>
      </c>
      <c r="L642" s="62">
        <f>('1. Data'!L639-'1. Data'!$L$1604)/('1. Data'!$L$1603-'1. Data'!$L$1604)</f>
        <v>0.15384615384615385</v>
      </c>
      <c r="M642" s="62">
        <f>('1. Data'!M639-'1. Data'!$M$1604)/('1. Data'!$M$1603-'1. Data'!$M$1604)</f>
        <v>0.4</v>
      </c>
    </row>
    <row r="643" spans="1:13" ht="13.2" x14ac:dyDescent="0.25">
      <c r="A643" s="60">
        <v>639</v>
      </c>
      <c r="B643" s="62">
        <f>('1. Data'!B640-'1. Data'!$B$1604)/('1. Data'!$B$1603-'1. Data'!$B$1604)</f>
        <v>0.27433628318584075</v>
      </c>
      <c r="C643" s="62">
        <f>('1. Data'!C640-'1. Data'!$C$1604)/('1. Data'!$C$1603-'1. Data'!$C$1604)</f>
        <v>0.54333333333333333</v>
      </c>
      <c r="D643" s="62">
        <f>('1. Data'!D640-'1. Data'!$D$1604)/('1. Data'!$D$1603-'1. Data'!$D$1604)</f>
        <v>0.12</v>
      </c>
      <c r="E643" s="62">
        <f>('1. Data'!E640-'1. Data'!$E$1604)/('1. Data'!$E$1603-'1. Data'!$E$1604)</f>
        <v>8.9041095890410982E-2</v>
      </c>
      <c r="F643" s="62">
        <f>('1. Data'!F640-'1. Data'!$F$1604)/('1. Data'!$F$1603-'1. Data'!$F$1604)</f>
        <v>0.23833333333333331</v>
      </c>
      <c r="G643" s="62">
        <f>('1. Data'!G640-'1. Data'!$G$1604)/('1. Data'!$G$1603-'1. Data'!$G$1604)</f>
        <v>8.4507042253521125E-2</v>
      </c>
      <c r="H643" s="62">
        <f>('1. Data'!H640-'1. Data'!$H$1604)/('1. Data'!$H$1603-'1. Data'!$H$1604)</f>
        <v>6.0070671378091869E-2</v>
      </c>
      <c r="I643" s="62">
        <v>1</v>
      </c>
      <c r="J643" s="62">
        <f>('1. Data'!J640-'1. Data'!$J$1604)/('1. Data'!$J$1603-'1. Data'!$J$1604)</f>
        <v>0.5</v>
      </c>
      <c r="K643" s="62">
        <f>('1. Data'!K640-'1. Data'!$K$1604)/('1. Data'!$K$1603-'1. Data'!$K$1604)</f>
        <v>0.20588235294117649</v>
      </c>
      <c r="L643" s="62">
        <f>('1. Data'!L640-'1. Data'!$L$1604)/('1. Data'!$L$1603-'1. Data'!$L$1604)</f>
        <v>0.27692307692307677</v>
      </c>
      <c r="M643" s="62">
        <f>('1. Data'!M640-'1. Data'!$M$1604)/('1. Data'!$M$1603-'1. Data'!$M$1604)</f>
        <v>0.8</v>
      </c>
    </row>
    <row r="644" spans="1:13" ht="13.2" x14ac:dyDescent="0.25">
      <c r="A644" s="60">
        <v>640</v>
      </c>
      <c r="B644" s="62">
        <f>('1. Data'!B641-'1. Data'!$B$1604)/('1. Data'!$B$1603-'1. Data'!$B$1604)</f>
        <v>0.38053097345132747</v>
      </c>
      <c r="C644" s="62">
        <f>('1. Data'!C641-'1. Data'!$C$1604)/('1. Data'!$C$1603-'1. Data'!$C$1604)</f>
        <v>0.12666666666666665</v>
      </c>
      <c r="D644" s="62">
        <f>('1. Data'!D641-'1. Data'!$D$1604)/('1. Data'!$D$1603-'1. Data'!$D$1604)</f>
        <v>0.35</v>
      </c>
      <c r="E644" s="62">
        <f>('1. Data'!E641-'1. Data'!$E$1604)/('1. Data'!$E$1603-'1. Data'!$E$1604)</f>
        <v>6.8493150684931503E-2</v>
      </c>
      <c r="F644" s="62">
        <f>('1. Data'!F641-'1. Data'!$F$1604)/('1. Data'!$F$1603-'1. Data'!$F$1604)</f>
        <v>0.11166666666666668</v>
      </c>
      <c r="G644" s="62">
        <f>('1. Data'!G641-'1. Data'!$G$1604)/('1. Data'!$G$1603-'1. Data'!$G$1604)</f>
        <v>0.3380281690140845</v>
      </c>
      <c r="H644" s="62">
        <f>('1. Data'!H641-'1. Data'!$H$1604)/('1. Data'!$H$1603-'1. Data'!$H$1604)</f>
        <v>0.18021201413427562</v>
      </c>
      <c r="I644" s="62">
        <v>1</v>
      </c>
      <c r="J644" s="62">
        <f>('1. Data'!J641-'1. Data'!$J$1604)/('1. Data'!$J$1603-'1. Data'!$J$1604)</f>
        <v>0.36923076923076925</v>
      </c>
      <c r="K644" s="62">
        <f>('1. Data'!K641-'1. Data'!$K$1604)/('1. Data'!$K$1603-'1. Data'!$K$1604)</f>
        <v>0.62352941176470589</v>
      </c>
      <c r="L644" s="62">
        <f>('1. Data'!L641-'1. Data'!$L$1604)/('1. Data'!$L$1603-'1. Data'!$L$1604)</f>
        <v>0.29230769230769238</v>
      </c>
      <c r="M644" s="62">
        <f>('1. Data'!M641-'1. Data'!$M$1604)/('1. Data'!$M$1603-'1. Data'!$M$1604)</f>
        <v>0.6</v>
      </c>
    </row>
    <row r="645" spans="1:13" ht="13.2" x14ac:dyDescent="0.25">
      <c r="A645" s="60">
        <v>641</v>
      </c>
      <c r="B645" s="62">
        <f>('1. Data'!B642-'1. Data'!$B$1604)/('1. Data'!$B$1603-'1. Data'!$B$1604)</f>
        <v>0.46902654867256638</v>
      </c>
      <c r="C645" s="62">
        <f>('1. Data'!C642-'1. Data'!$C$1604)/('1. Data'!$C$1603-'1. Data'!$C$1604)</f>
        <v>0.29333333333333339</v>
      </c>
      <c r="D645" s="62">
        <f>('1. Data'!D642-'1. Data'!$D$1604)/('1. Data'!$D$1603-'1. Data'!$D$1604)</f>
        <v>0.45</v>
      </c>
      <c r="E645" s="62">
        <f>('1. Data'!E642-'1. Data'!$E$1604)/('1. Data'!$E$1603-'1. Data'!$E$1604)</f>
        <v>9.5890410958904104E-2</v>
      </c>
      <c r="F645" s="62">
        <f>('1. Data'!F642-'1. Data'!$F$1604)/('1. Data'!$F$1603-'1. Data'!$F$1604)</f>
        <v>0.11833333333333333</v>
      </c>
      <c r="G645" s="62">
        <f>('1. Data'!G642-'1. Data'!$G$1604)/('1. Data'!$G$1603-'1. Data'!$G$1604)</f>
        <v>0.21126760563380281</v>
      </c>
      <c r="H645" s="62">
        <f>('1. Data'!H642-'1. Data'!$H$1604)/('1. Data'!$H$1603-'1. Data'!$H$1604)</f>
        <v>0.12014134275618374</v>
      </c>
      <c r="I645" s="62">
        <v>1</v>
      </c>
      <c r="J645" s="62">
        <f>('1. Data'!J642-'1. Data'!$J$1604)/('1. Data'!$J$1603-'1. Data'!$J$1604)</f>
        <v>0.53076923076923077</v>
      </c>
      <c r="K645" s="62">
        <f>('1. Data'!K642-'1. Data'!$K$1604)/('1. Data'!$K$1603-'1. Data'!$K$1604)</f>
        <v>0.18823529411764706</v>
      </c>
      <c r="L645" s="62">
        <f>('1. Data'!L642-'1. Data'!$L$1604)/('1. Data'!$L$1603-'1. Data'!$L$1604)</f>
        <v>0.15384615384615385</v>
      </c>
      <c r="M645" s="62">
        <f>('1. Data'!M642-'1. Data'!$M$1604)/('1. Data'!$M$1603-'1. Data'!$M$1604)</f>
        <v>0.4</v>
      </c>
    </row>
    <row r="646" spans="1:13" ht="13.2" x14ac:dyDescent="0.25">
      <c r="A646" s="60">
        <v>642</v>
      </c>
      <c r="B646" s="62">
        <f>('1. Data'!B643-'1. Data'!$B$1604)/('1. Data'!$B$1603-'1. Data'!$B$1604)</f>
        <v>0.4336283185840708</v>
      </c>
      <c r="C646" s="62">
        <f>('1. Data'!C643-'1. Data'!$C$1604)/('1. Data'!$C$1603-'1. Data'!$C$1604)</f>
        <v>0.32666666666666666</v>
      </c>
      <c r="D646" s="62">
        <f>('1. Data'!D643-'1. Data'!$D$1604)/('1. Data'!$D$1603-'1. Data'!$D$1604)</f>
        <v>0.44</v>
      </c>
      <c r="E646" s="62">
        <f>('1. Data'!E643-'1. Data'!$E$1604)/('1. Data'!$E$1603-'1. Data'!$E$1604)</f>
        <v>9.5890410958904104E-2</v>
      </c>
      <c r="F646" s="62">
        <f>('1. Data'!F643-'1. Data'!$F$1604)/('1. Data'!$F$1603-'1. Data'!$F$1604)</f>
        <v>0.11833333333333333</v>
      </c>
      <c r="G646" s="62">
        <f>('1. Data'!G643-'1. Data'!$G$1604)/('1. Data'!$G$1603-'1. Data'!$G$1604)</f>
        <v>0.28169014084507044</v>
      </c>
      <c r="H646" s="62">
        <f>('1. Data'!H643-'1. Data'!$H$1604)/('1. Data'!$H$1603-'1. Data'!$H$1604)</f>
        <v>0.21908127208480566</v>
      </c>
      <c r="I646" s="62">
        <v>1</v>
      </c>
      <c r="J646" s="62">
        <f>('1. Data'!J643-'1. Data'!$J$1604)/('1. Data'!$J$1603-'1. Data'!$J$1604)</f>
        <v>0.58461538461538454</v>
      </c>
      <c r="K646" s="62">
        <f>('1. Data'!K643-'1. Data'!$K$1604)/('1. Data'!$K$1603-'1. Data'!$K$1604)</f>
        <v>0.19411764705882353</v>
      </c>
      <c r="L646" s="62">
        <f>('1. Data'!L643-'1. Data'!$L$1604)/('1. Data'!$L$1603-'1. Data'!$L$1604)</f>
        <v>0.16923076923076918</v>
      </c>
      <c r="M646" s="62">
        <f>('1. Data'!M643-'1. Data'!$M$1604)/('1. Data'!$M$1603-'1. Data'!$M$1604)</f>
        <v>0.4</v>
      </c>
    </row>
    <row r="647" spans="1:13" ht="13.2" x14ac:dyDescent="0.25">
      <c r="A647" s="60">
        <v>643</v>
      </c>
      <c r="B647" s="62">
        <f>('1. Data'!B644-'1. Data'!$B$1604)/('1. Data'!$B$1603-'1. Data'!$B$1604)</f>
        <v>0.46902654867256638</v>
      </c>
      <c r="C647" s="62">
        <f>('1. Data'!C644-'1. Data'!$C$1604)/('1. Data'!$C$1603-'1. Data'!$C$1604)</f>
        <v>0.29333333333333339</v>
      </c>
      <c r="D647" s="62">
        <f>('1. Data'!D644-'1. Data'!$D$1604)/('1. Data'!$D$1603-'1. Data'!$D$1604)</f>
        <v>0.45</v>
      </c>
      <c r="E647" s="62">
        <f>('1. Data'!E644-'1. Data'!$E$1604)/('1. Data'!$E$1603-'1. Data'!$E$1604)</f>
        <v>9.5890410958904104E-2</v>
      </c>
      <c r="F647" s="62">
        <f>('1. Data'!F644-'1. Data'!$F$1604)/('1. Data'!$F$1603-'1. Data'!$F$1604)</f>
        <v>0.11833333333333333</v>
      </c>
      <c r="G647" s="62">
        <f>('1. Data'!G644-'1. Data'!$G$1604)/('1. Data'!$G$1603-'1. Data'!$G$1604)</f>
        <v>0.21126760563380281</v>
      </c>
      <c r="H647" s="62">
        <f>('1. Data'!H644-'1. Data'!$H$1604)/('1. Data'!$H$1603-'1. Data'!$H$1604)</f>
        <v>0.12014134275618374</v>
      </c>
      <c r="I647" s="62">
        <v>1</v>
      </c>
      <c r="J647" s="62">
        <f>('1. Data'!J644-'1. Data'!$J$1604)/('1. Data'!$J$1603-'1. Data'!$J$1604)</f>
        <v>0.53076923076923077</v>
      </c>
      <c r="K647" s="62">
        <f>('1. Data'!K644-'1. Data'!$K$1604)/('1. Data'!$K$1603-'1. Data'!$K$1604)</f>
        <v>0.18823529411764706</v>
      </c>
      <c r="L647" s="62">
        <f>('1. Data'!L644-'1. Data'!$L$1604)/('1. Data'!$L$1603-'1. Data'!$L$1604)</f>
        <v>0.15384615384615385</v>
      </c>
      <c r="M647" s="62">
        <f>('1. Data'!M644-'1. Data'!$M$1604)/('1. Data'!$M$1603-'1. Data'!$M$1604)</f>
        <v>0.4</v>
      </c>
    </row>
    <row r="648" spans="1:13" ht="13.2" x14ac:dyDescent="0.25">
      <c r="A648" s="60">
        <v>644</v>
      </c>
      <c r="B648" s="62">
        <f>('1. Data'!B645-'1. Data'!$B$1604)/('1. Data'!$B$1603-'1. Data'!$B$1604)</f>
        <v>0.4336283185840708</v>
      </c>
      <c r="C648" s="62">
        <f>('1. Data'!C645-'1. Data'!$C$1604)/('1. Data'!$C$1603-'1. Data'!$C$1604)</f>
        <v>0.32666666666666666</v>
      </c>
      <c r="D648" s="62">
        <f>('1. Data'!D645-'1. Data'!$D$1604)/('1. Data'!$D$1603-'1. Data'!$D$1604)</f>
        <v>0.44</v>
      </c>
      <c r="E648" s="62">
        <f>('1. Data'!E645-'1. Data'!$E$1604)/('1. Data'!$E$1603-'1. Data'!$E$1604)</f>
        <v>9.5890410958904104E-2</v>
      </c>
      <c r="F648" s="62">
        <f>('1. Data'!F645-'1. Data'!$F$1604)/('1. Data'!$F$1603-'1. Data'!$F$1604)</f>
        <v>0.11833333333333333</v>
      </c>
      <c r="G648" s="62">
        <f>('1. Data'!G645-'1. Data'!$G$1604)/('1. Data'!$G$1603-'1. Data'!$G$1604)</f>
        <v>0.28169014084507044</v>
      </c>
      <c r="H648" s="62">
        <f>('1. Data'!H645-'1. Data'!$H$1604)/('1. Data'!$H$1603-'1. Data'!$H$1604)</f>
        <v>0.21908127208480566</v>
      </c>
      <c r="I648" s="62">
        <v>1</v>
      </c>
      <c r="J648" s="62">
        <f>('1. Data'!J645-'1. Data'!$J$1604)/('1. Data'!$J$1603-'1. Data'!$J$1604)</f>
        <v>0.58461538461538454</v>
      </c>
      <c r="K648" s="62">
        <f>('1. Data'!K645-'1. Data'!$K$1604)/('1. Data'!$K$1603-'1. Data'!$K$1604)</f>
        <v>0.19411764705882353</v>
      </c>
      <c r="L648" s="62">
        <f>('1. Data'!L645-'1. Data'!$L$1604)/('1. Data'!$L$1603-'1. Data'!$L$1604)</f>
        <v>0.16923076923076918</v>
      </c>
      <c r="M648" s="62">
        <f>('1. Data'!M645-'1. Data'!$M$1604)/('1. Data'!$M$1603-'1. Data'!$M$1604)</f>
        <v>0.4</v>
      </c>
    </row>
    <row r="649" spans="1:13" ht="13.2" x14ac:dyDescent="0.25">
      <c r="A649" s="60">
        <v>645</v>
      </c>
      <c r="B649" s="62">
        <f>('1. Data'!B646-'1. Data'!$B$1604)/('1. Data'!$B$1603-'1. Data'!$B$1604)</f>
        <v>0.46902654867256638</v>
      </c>
      <c r="C649" s="62">
        <f>('1. Data'!C646-'1. Data'!$C$1604)/('1. Data'!$C$1603-'1. Data'!$C$1604)</f>
        <v>0.29333333333333339</v>
      </c>
      <c r="D649" s="62">
        <f>('1. Data'!D646-'1. Data'!$D$1604)/('1. Data'!$D$1603-'1. Data'!$D$1604)</f>
        <v>0.45</v>
      </c>
      <c r="E649" s="62">
        <f>('1. Data'!E646-'1. Data'!$E$1604)/('1. Data'!$E$1603-'1. Data'!$E$1604)</f>
        <v>9.5890410958904104E-2</v>
      </c>
      <c r="F649" s="62">
        <f>('1. Data'!F646-'1. Data'!$F$1604)/('1. Data'!$F$1603-'1. Data'!$F$1604)</f>
        <v>0.11833333333333333</v>
      </c>
      <c r="G649" s="62">
        <f>('1. Data'!G646-'1. Data'!$G$1604)/('1. Data'!$G$1603-'1. Data'!$G$1604)</f>
        <v>0.21126760563380281</v>
      </c>
      <c r="H649" s="62">
        <f>('1. Data'!H646-'1. Data'!$H$1604)/('1. Data'!$H$1603-'1. Data'!$H$1604)</f>
        <v>0.12014134275618374</v>
      </c>
      <c r="I649" s="62">
        <v>1</v>
      </c>
      <c r="J649" s="62">
        <f>('1. Data'!J646-'1. Data'!$J$1604)/('1. Data'!$J$1603-'1. Data'!$J$1604)</f>
        <v>0.53076923076923077</v>
      </c>
      <c r="K649" s="62">
        <f>('1. Data'!K646-'1. Data'!$K$1604)/('1. Data'!$K$1603-'1. Data'!$K$1604)</f>
        <v>0.18823529411764706</v>
      </c>
      <c r="L649" s="62">
        <f>('1. Data'!L646-'1. Data'!$L$1604)/('1. Data'!$L$1603-'1. Data'!$L$1604)</f>
        <v>0.15384615384615385</v>
      </c>
      <c r="M649" s="62">
        <f>('1. Data'!M646-'1. Data'!$M$1604)/('1. Data'!$M$1603-'1. Data'!$M$1604)</f>
        <v>0.4</v>
      </c>
    </row>
    <row r="650" spans="1:13" ht="13.2" x14ac:dyDescent="0.25">
      <c r="A650" s="60">
        <v>646</v>
      </c>
      <c r="B650" s="62">
        <f>('1. Data'!B647-'1. Data'!$B$1604)/('1. Data'!$B$1603-'1. Data'!$B$1604)</f>
        <v>0.2831858407079646</v>
      </c>
      <c r="C650" s="62">
        <f>('1. Data'!C647-'1. Data'!$C$1604)/('1. Data'!$C$1603-'1. Data'!$C$1604)</f>
        <v>0.36000000000000004</v>
      </c>
      <c r="D650" s="62">
        <f>('1. Data'!D647-'1. Data'!$D$1604)/('1. Data'!$D$1603-'1. Data'!$D$1604)</f>
        <v>0.1</v>
      </c>
      <c r="E650" s="62">
        <f>('1. Data'!E647-'1. Data'!$E$1604)/('1. Data'!$E$1603-'1. Data'!$E$1604)</f>
        <v>0.34931506849315069</v>
      </c>
      <c r="F650" s="62">
        <f>('1. Data'!F647-'1. Data'!$F$1604)/('1. Data'!$F$1603-'1. Data'!$F$1604)</f>
        <v>0.19166666666666668</v>
      </c>
      <c r="G650" s="62">
        <f>('1. Data'!G647-'1. Data'!$G$1604)/('1. Data'!$G$1603-'1. Data'!$G$1604)</f>
        <v>5.6338028169014086E-2</v>
      </c>
      <c r="H650" s="62">
        <f>('1. Data'!H647-'1. Data'!$H$1604)/('1. Data'!$H$1603-'1. Data'!$H$1604)</f>
        <v>1.7667844522968199E-2</v>
      </c>
      <c r="I650" s="62">
        <v>1</v>
      </c>
      <c r="J650" s="62">
        <f>('1. Data'!J647-'1. Data'!$J$1604)/('1. Data'!$J$1603-'1. Data'!$J$1604)</f>
        <v>0.51538461538461544</v>
      </c>
      <c r="K650" s="62">
        <f>('1. Data'!K647-'1. Data'!$K$1604)/('1. Data'!$K$1603-'1. Data'!$K$1604)</f>
        <v>0.22941176470588234</v>
      </c>
      <c r="L650" s="62">
        <f>('1. Data'!L647-'1. Data'!$L$1604)/('1. Data'!$L$1603-'1. Data'!$L$1604)</f>
        <v>0.26153846153846144</v>
      </c>
      <c r="M650" s="62">
        <f>('1. Data'!M647-'1. Data'!$M$1604)/('1. Data'!$M$1603-'1. Data'!$M$1604)</f>
        <v>0.8</v>
      </c>
    </row>
    <row r="651" spans="1:13" ht="13.2" x14ac:dyDescent="0.25">
      <c r="A651" s="60">
        <v>647</v>
      </c>
      <c r="B651" s="62">
        <f>('1. Data'!B648-'1. Data'!$B$1604)/('1. Data'!$B$1603-'1. Data'!$B$1604)</f>
        <v>0.23893805309734514</v>
      </c>
      <c r="C651" s="62">
        <f>('1. Data'!C648-'1. Data'!$C$1604)/('1. Data'!$C$1603-'1. Data'!$C$1604)</f>
        <v>0.38000000000000006</v>
      </c>
      <c r="D651" s="62">
        <f>('1. Data'!D648-'1. Data'!$D$1604)/('1. Data'!$D$1603-'1. Data'!$D$1604)</f>
        <v>0.05</v>
      </c>
      <c r="E651" s="62">
        <f>('1. Data'!E648-'1. Data'!$E$1604)/('1. Data'!$E$1603-'1. Data'!$E$1604)</f>
        <v>0.18493150684931509</v>
      </c>
      <c r="F651" s="62">
        <f>('1. Data'!F648-'1. Data'!$F$1604)/('1. Data'!$F$1603-'1. Data'!$F$1604)</f>
        <v>0.17833333333333334</v>
      </c>
      <c r="G651" s="62">
        <f>('1. Data'!G648-'1. Data'!$G$1604)/('1. Data'!$G$1603-'1. Data'!$G$1604)</f>
        <v>7.0422535211267609E-2</v>
      </c>
      <c r="H651" s="62">
        <f>('1. Data'!H648-'1. Data'!$H$1604)/('1. Data'!$H$1603-'1. Data'!$H$1604)</f>
        <v>4.9469964664310952E-2</v>
      </c>
      <c r="I651" s="62">
        <v>1</v>
      </c>
      <c r="J651" s="62">
        <f>('1. Data'!J648-'1. Data'!$J$1604)/('1. Data'!$J$1603-'1. Data'!$J$1604)</f>
        <v>0.53846153846153832</v>
      </c>
      <c r="K651" s="62">
        <f>('1. Data'!K648-'1. Data'!$K$1604)/('1. Data'!$K$1603-'1. Data'!$K$1604)</f>
        <v>0.19411764705882353</v>
      </c>
      <c r="L651" s="62">
        <f>('1. Data'!L648-'1. Data'!$L$1604)/('1. Data'!$L$1603-'1. Data'!$L$1604)</f>
        <v>0.26153846153846144</v>
      </c>
      <c r="M651" s="62">
        <f>('1. Data'!M648-'1. Data'!$M$1604)/('1. Data'!$M$1603-'1. Data'!$M$1604)</f>
        <v>0.4</v>
      </c>
    </row>
    <row r="652" spans="1:13" ht="13.2" x14ac:dyDescent="0.25">
      <c r="A652" s="60">
        <v>648</v>
      </c>
      <c r="B652" s="62">
        <f>('1. Data'!B649-'1. Data'!$B$1604)/('1. Data'!$B$1603-'1. Data'!$B$1604)</f>
        <v>0.32743362831858414</v>
      </c>
      <c r="C652" s="62">
        <f>('1. Data'!C649-'1. Data'!$C$1604)/('1. Data'!$C$1603-'1. Data'!$C$1604)</f>
        <v>0.49666666666666665</v>
      </c>
      <c r="D652" s="62">
        <f>('1. Data'!D649-'1. Data'!$D$1604)/('1. Data'!$D$1603-'1. Data'!$D$1604)</f>
        <v>0.01</v>
      </c>
      <c r="E652" s="62">
        <f>('1. Data'!E649-'1. Data'!$E$1604)/('1. Data'!$E$1603-'1. Data'!$E$1604)</f>
        <v>8.9041095890410982E-2</v>
      </c>
      <c r="F652" s="62">
        <f>('1. Data'!F649-'1. Data'!$F$1604)/('1. Data'!$F$1603-'1. Data'!$F$1604)</f>
        <v>0.11666666666666668</v>
      </c>
      <c r="G652" s="62">
        <f>('1. Data'!G649-'1. Data'!$G$1604)/('1. Data'!$G$1603-'1. Data'!$G$1604)</f>
        <v>5.6338028169014086E-2</v>
      </c>
      <c r="H652" s="62">
        <f>('1. Data'!H649-'1. Data'!$H$1604)/('1. Data'!$H$1603-'1. Data'!$H$1604)</f>
        <v>2.8268551236749116E-2</v>
      </c>
      <c r="I652" s="62">
        <v>1</v>
      </c>
      <c r="J652" s="62">
        <f>('1. Data'!J649-'1. Data'!$J$1604)/('1. Data'!$J$1603-'1. Data'!$J$1604)</f>
        <v>0.47692307692307673</v>
      </c>
      <c r="K652" s="62">
        <f>('1. Data'!K649-'1. Data'!$K$1604)/('1. Data'!$K$1603-'1. Data'!$K$1604)</f>
        <v>0.16470588235294117</v>
      </c>
      <c r="L652" s="62">
        <f>('1. Data'!L649-'1. Data'!$L$1604)/('1. Data'!$L$1603-'1. Data'!$L$1604)</f>
        <v>0.39999999999999997</v>
      </c>
      <c r="M652" s="62">
        <f>('1. Data'!M649-'1. Data'!$M$1604)/('1. Data'!$M$1603-'1. Data'!$M$1604)</f>
        <v>0.2</v>
      </c>
    </row>
    <row r="653" spans="1:13" ht="13.2" x14ac:dyDescent="0.25">
      <c r="A653" s="60">
        <v>649</v>
      </c>
      <c r="B653" s="62">
        <f>('1. Data'!B650-'1. Data'!$B$1604)/('1. Data'!$B$1603-'1. Data'!$B$1604)</f>
        <v>0.3628318584070796</v>
      </c>
      <c r="C653" s="62">
        <f>('1. Data'!C650-'1. Data'!$C$1604)/('1. Data'!$C$1603-'1. Data'!$C$1604)</f>
        <v>0.25333333333333335</v>
      </c>
      <c r="D653" s="62">
        <f>('1. Data'!D650-'1. Data'!$D$1604)/('1. Data'!$D$1603-'1. Data'!$D$1604)</f>
        <v>0.3</v>
      </c>
      <c r="E653" s="62">
        <f>('1. Data'!E650-'1. Data'!$E$1604)/('1. Data'!$E$1603-'1. Data'!$E$1604)</f>
        <v>0.13013698630136986</v>
      </c>
      <c r="F653" s="62">
        <f>('1. Data'!F650-'1. Data'!$F$1604)/('1. Data'!$F$1603-'1. Data'!$F$1604)</f>
        <v>0.11000000000000001</v>
      </c>
      <c r="G653" s="62">
        <f>('1. Data'!G650-'1. Data'!$G$1604)/('1. Data'!$G$1603-'1. Data'!$G$1604)</f>
        <v>0.12676056338028169</v>
      </c>
      <c r="H653" s="62">
        <f>('1. Data'!H650-'1. Data'!$H$1604)/('1. Data'!$H$1603-'1. Data'!$H$1604)</f>
        <v>7.7738515901060068E-2</v>
      </c>
      <c r="I653" s="62">
        <v>1</v>
      </c>
      <c r="J653" s="62">
        <f>('1. Data'!J650-'1. Data'!$J$1604)/('1. Data'!$J$1603-'1. Data'!$J$1604)</f>
        <v>0.48461538461538461</v>
      </c>
      <c r="K653" s="62">
        <f>('1. Data'!K650-'1. Data'!$K$1604)/('1. Data'!$K$1603-'1. Data'!$K$1604)</f>
        <v>0.21764705882352944</v>
      </c>
      <c r="L653" s="62">
        <f>('1. Data'!L650-'1. Data'!$L$1604)/('1. Data'!$L$1603-'1. Data'!$L$1604)</f>
        <v>0.43076923076923063</v>
      </c>
      <c r="M653" s="62">
        <f>('1. Data'!M650-'1. Data'!$M$1604)/('1. Data'!$M$1603-'1. Data'!$M$1604)</f>
        <v>0.8</v>
      </c>
    </row>
    <row r="654" spans="1:13" ht="13.2" x14ac:dyDescent="0.25">
      <c r="A654" s="60">
        <v>650</v>
      </c>
      <c r="B654" s="62">
        <f>('1. Data'!B651-'1. Data'!$B$1604)/('1. Data'!$B$1603-'1. Data'!$B$1604)</f>
        <v>0.18584070796460181</v>
      </c>
      <c r="C654" s="62">
        <f>('1. Data'!C651-'1. Data'!$C$1604)/('1. Data'!$C$1603-'1. Data'!$C$1604)</f>
        <v>0.21333333333333329</v>
      </c>
      <c r="D654" s="62">
        <f>('1. Data'!D651-'1. Data'!$D$1604)/('1. Data'!$D$1603-'1. Data'!$D$1604)</f>
        <v>0.27</v>
      </c>
      <c r="E654" s="62">
        <f>('1. Data'!E651-'1. Data'!$E$1604)/('1. Data'!$E$1603-'1. Data'!$E$1604)</f>
        <v>0.5273972602739726</v>
      </c>
      <c r="F654" s="62">
        <f>('1. Data'!F651-'1. Data'!$F$1604)/('1. Data'!$F$1603-'1. Data'!$F$1604)</f>
        <v>0.11333333333333334</v>
      </c>
      <c r="G654" s="62">
        <f>('1. Data'!G651-'1. Data'!$G$1604)/('1. Data'!$G$1603-'1. Data'!$G$1604)</f>
        <v>0.323943661971831</v>
      </c>
      <c r="H654" s="62">
        <f>('1. Data'!H651-'1. Data'!$H$1604)/('1. Data'!$H$1603-'1. Data'!$H$1604)</f>
        <v>0.50176678445229683</v>
      </c>
      <c r="I654" s="62">
        <v>1</v>
      </c>
      <c r="J654" s="62">
        <f>('1. Data'!J651-'1. Data'!$J$1604)/('1. Data'!$J$1603-'1. Data'!$J$1604)</f>
        <v>0.35384615384615387</v>
      </c>
      <c r="K654" s="62">
        <f>('1. Data'!K651-'1. Data'!$K$1604)/('1. Data'!$K$1603-'1. Data'!$K$1604)</f>
        <v>0.1588235294117647</v>
      </c>
      <c r="L654" s="62">
        <f>('1. Data'!L651-'1. Data'!$L$1604)/('1. Data'!$L$1603-'1. Data'!$L$1604)</f>
        <v>0.44615384615384623</v>
      </c>
      <c r="M654" s="62">
        <f>('1. Data'!M651-'1. Data'!$M$1604)/('1. Data'!$M$1603-'1. Data'!$M$1604)</f>
        <v>0.6</v>
      </c>
    </row>
    <row r="655" spans="1:13" ht="13.2" x14ac:dyDescent="0.25">
      <c r="A655" s="60">
        <v>651</v>
      </c>
      <c r="B655" s="62">
        <f>('1. Data'!B652-'1. Data'!$B$1604)/('1. Data'!$B$1603-'1. Data'!$B$1604)</f>
        <v>0.53982300884955747</v>
      </c>
      <c r="C655" s="62">
        <f>('1. Data'!C652-'1. Data'!$C$1604)/('1. Data'!$C$1603-'1. Data'!$C$1604)</f>
        <v>0.21999999999999997</v>
      </c>
      <c r="D655" s="62">
        <f>('1. Data'!D652-'1. Data'!$D$1604)/('1. Data'!$D$1603-'1. Data'!$D$1604)</f>
        <v>0.39</v>
      </c>
      <c r="E655" s="62">
        <f>('1. Data'!E652-'1. Data'!$E$1604)/('1. Data'!$E$1603-'1. Data'!$E$1604)</f>
        <v>8.9041095890410982E-2</v>
      </c>
      <c r="F655" s="62">
        <f>('1. Data'!F652-'1. Data'!$F$1604)/('1. Data'!$F$1603-'1. Data'!$F$1604)</f>
        <v>0.17666666666666667</v>
      </c>
      <c r="G655" s="62">
        <f>('1. Data'!G652-'1. Data'!$G$1604)/('1. Data'!$G$1603-'1. Data'!$G$1604)</f>
        <v>9.8591549295774641E-2</v>
      </c>
      <c r="H655" s="62">
        <f>('1. Data'!H652-'1. Data'!$H$1604)/('1. Data'!$H$1603-'1. Data'!$H$1604)</f>
        <v>9.187279151943463E-2</v>
      </c>
      <c r="I655" s="62">
        <v>1</v>
      </c>
      <c r="J655" s="62">
        <f>('1. Data'!J652-'1. Data'!$J$1604)/('1. Data'!$J$1603-'1. Data'!$J$1604)</f>
        <v>0.14615384615384613</v>
      </c>
      <c r="K655" s="62">
        <f>('1. Data'!K652-'1. Data'!$K$1604)/('1. Data'!$K$1603-'1. Data'!$K$1604)</f>
        <v>0.11764705882352942</v>
      </c>
      <c r="L655" s="62">
        <f>('1. Data'!L652-'1. Data'!$L$1604)/('1. Data'!$L$1603-'1. Data'!$L$1604)</f>
        <v>0.18461538461538451</v>
      </c>
      <c r="M655" s="62">
        <f>('1. Data'!M652-'1. Data'!$M$1604)/('1. Data'!$M$1603-'1. Data'!$M$1604)</f>
        <v>0.4</v>
      </c>
    </row>
    <row r="656" spans="1:13" ht="13.2" x14ac:dyDescent="0.25">
      <c r="A656" s="60">
        <v>652</v>
      </c>
      <c r="B656" s="62">
        <f>('1. Data'!B653-'1. Data'!$B$1604)/('1. Data'!$B$1603-'1. Data'!$B$1604)</f>
        <v>0.46017699115044253</v>
      </c>
      <c r="C656" s="62">
        <f>('1. Data'!C653-'1. Data'!$C$1604)/('1. Data'!$C$1603-'1. Data'!$C$1604)</f>
        <v>0.52</v>
      </c>
      <c r="D656" s="62">
        <f>('1. Data'!D653-'1. Data'!$D$1604)/('1. Data'!$D$1603-'1. Data'!$D$1604)</f>
        <v>0.25</v>
      </c>
      <c r="E656" s="62">
        <f>('1. Data'!E653-'1. Data'!$E$1604)/('1. Data'!$E$1603-'1. Data'!$E$1604)</f>
        <v>0.10958904109589042</v>
      </c>
      <c r="F656" s="62">
        <f>('1. Data'!F653-'1. Data'!$F$1604)/('1. Data'!$F$1603-'1. Data'!$F$1604)</f>
        <v>0.17333333333333334</v>
      </c>
      <c r="G656" s="62">
        <f>('1. Data'!G653-'1. Data'!$G$1604)/('1. Data'!$G$1603-'1. Data'!$G$1604)</f>
        <v>0.47887323943661969</v>
      </c>
      <c r="H656" s="62">
        <f>('1. Data'!H653-'1. Data'!$H$1604)/('1. Data'!$H$1603-'1. Data'!$H$1604)</f>
        <v>0.52650176678445226</v>
      </c>
      <c r="I656" s="62">
        <v>1</v>
      </c>
      <c r="J656" s="62">
        <f>('1. Data'!J653-'1. Data'!$J$1604)/('1. Data'!$J$1603-'1. Data'!$J$1604)</f>
        <v>0.54615384615384621</v>
      </c>
      <c r="K656" s="62">
        <f>('1. Data'!K653-'1. Data'!$K$1604)/('1. Data'!$K$1603-'1. Data'!$K$1604)</f>
        <v>0.21764705882352944</v>
      </c>
      <c r="L656" s="62">
        <f>('1. Data'!L653-'1. Data'!$L$1604)/('1. Data'!$L$1603-'1. Data'!$L$1604)</f>
        <v>0.43076923076923063</v>
      </c>
      <c r="M656" s="62">
        <f>('1. Data'!M653-'1. Data'!$M$1604)/('1. Data'!$M$1603-'1. Data'!$M$1604)</f>
        <v>0.4</v>
      </c>
    </row>
    <row r="657" spans="1:13" ht="13.2" x14ac:dyDescent="0.25">
      <c r="A657" s="60">
        <v>653</v>
      </c>
      <c r="B657" s="62">
        <f>('1. Data'!B654-'1. Data'!$B$1604)/('1. Data'!$B$1603-'1. Data'!$B$1604)</f>
        <v>1</v>
      </c>
      <c r="C657" s="62">
        <f>('1. Data'!C654-'1. Data'!$C$1604)/('1. Data'!$C$1603-'1. Data'!$C$1604)</f>
        <v>0.17333333333333334</v>
      </c>
      <c r="D657" s="62">
        <f>('1. Data'!D654-'1. Data'!$D$1604)/('1. Data'!$D$1603-'1. Data'!$D$1604)</f>
        <v>0.65</v>
      </c>
      <c r="E657" s="62">
        <f>('1. Data'!E654-'1. Data'!$E$1604)/('1. Data'!$E$1603-'1. Data'!$E$1604)</f>
        <v>0.45205479452054792</v>
      </c>
      <c r="F657" s="62">
        <f>('1. Data'!F654-'1. Data'!$F$1604)/('1. Data'!$F$1603-'1. Data'!$F$1604)</f>
        <v>0.16</v>
      </c>
      <c r="G657" s="62">
        <f>('1. Data'!G654-'1. Data'!$G$1604)/('1. Data'!$G$1603-'1. Data'!$G$1604)</f>
        <v>0.29577464788732394</v>
      </c>
      <c r="H657" s="62">
        <f>('1. Data'!H654-'1. Data'!$H$1604)/('1. Data'!$H$1603-'1. Data'!$H$1604)</f>
        <v>0.22968197879858657</v>
      </c>
      <c r="I657" s="62">
        <v>1</v>
      </c>
      <c r="J657" s="62">
        <f>('1. Data'!J654-'1. Data'!$J$1604)/('1. Data'!$J$1603-'1. Data'!$J$1604)</f>
        <v>0.21538461538461526</v>
      </c>
      <c r="K657" s="62">
        <f>('1. Data'!K654-'1. Data'!$K$1604)/('1. Data'!$K$1603-'1. Data'!$K$1604)</f>
        <v>0.31764705882352945</v>
      </c>
      <c r="L657" s="62">
        <f>('1. Data'!L654-'1. Data'!$L$1604)/('1. Data'!$L$1603-'1. Data'!$L$1604)</f>
        <v>1</v>
      </c>
      <c r="M657" s="62">
        <f>('1. Data'!M654-'1. Data'!$M$1604)/('1. Data'!$M$1603-'1. Data'!$M$1604)</f>
        <v>0.4</v>
      </c>
    </row>
    <row r="658" spans="1:13" ht="13.2" x14ac:dyDescent="0.25">
      <c r="A658" s="60">
        <v>654</v>
      </c>
      <c r="B658" s="62">
        <f>('1. Data'!B655-'1. Data'!$B$1604)/('1. Data'!$B$1603-'1. Data'!$B$1604)</f>
        <v>0.42477876106194695</v>
      </c>
      <c r="C658" s="62">
        <f>('1. Data'!C655-'1. Data'!$C$1604)/('1. Data'!$C$1603-'1. Data'!$C$1604)</f>
        <v>0.15333333333333335</v>
      </c>
      <c r="D658" s="62">
        <f>('1. Data'!D655-'1. Data'!$D$1604)/('1. Data'!$D$1603-'1. Data'!$D$1604)</f>
        <v>0.59</v>
      </c>
      <c r="E658" s="62">
        <f>('1. Data'!E655-'1. Data'!$E$1604)/('1. Data'!$E$1603-'1. Data'!$E$1604)</f>
        <v>0.13013698630136986</v>
      </c>
      <c r="F658" s="62">
        <f>('1. Data'!F655-'1. Data'!$F$1604)/('1. Data'!$F$1603-'1. Data'!$F$1604)</f>
        <v>0.13166666666666668</v>
      </c>
      <c r="G658" s="62">
        <f>('1. Data'!G655-'1. Data'!$G$1604)/('1. Data'!$G$1603-'1. Data'!$G$1604)</f>
        <v>0.11267605633802817</v>
      </c>
      <c r="H658" s="62">
        <f>('1. Data'!H655-'1. Data'!$H$1604)/('1. Data'!$H$1603-'1. Data'!$H$1604)</f>
        <v>8.4805653710247356E-2</v>
      </c>
      <c r="I658" s="62">
        <v>1</v>
      </c>
      <c r="J658" s="62">
        <f>('1. Data'!J655-'1. Data'!$J$1604)/('1. Data'!$J$1603-'1. Data'!$J$1604)</f>
        <v>0.32307692307692304</v>
      </c>
      <c r="K658" s="62">
        <f>('1. Data'!K655-'1. Data'!$K$1604)/('1. Data'!$K$1603-'1. Data'!$K$1604)</f>
        <v>0.14117647058823532</v>
      </c>
      <c r="L658" s="62">
        <f>('1. Data'!L655-'1. Data'!$L$1604)/('1. Data'!$L$1603-'1. Data'!$L$1604)</f>
        <v>0.55384615384615377</v>
      </c>
      <c r="M658" s="62">
        <f>('1. Data'!M655-'1. Data'!$M$1604)/('1. Data'!$M$1603-'1. Data'!$M$1604)</f>
        <v>0.6</v>
      </c>
    </row>
    <row r="659" spans="1:13" ht="13.2" x14ac:dyDescent="0.25">
      <c r="A659" s="60">
        <v>655</v>
      </c>
      <c r="B659" s="62">
        <f>('1. Data'!B656-'1. Data'!$B$1604)/('1. Data'!$B$1603-'1. Data'!$B$1604)</f>
        <v>0.35398230088495575</v>
      </c>
      <c r="C659" s="62">
        <f>('1. Data'!C656-'1. Data'!$C$1604)/('1. Data'!$C$1603-'1. Data'!$C$1604)</f>
        <v>0.24666666666666667</v>
      </c>
      <c r="D659" s="62">
        <f>('1. Data'!D656-'1. Data'!$D$1604)/('1. Data'!$D$1603-'1. Data'!$D$1604)</f>
        <v>0.47</v>
      </c>
      <c r="E659" s="62">
        <f>('1. Data'!E656-'1. Data'!$E$1604)/('1. Data'!$E$1603-'1. Data'!$E$1604)</f>
        <v>0.10273972602739727</v>
      </c>
      <c r="F659" s="62">
        <f>('1. Data'!F656-'1. Data'!$F$1604)/('1. Data'!$F$1603-'1. Data'!$F$1604)</f>
        <v>0.12333333333333334</v>
      </c>
      <c r="G659" s="62">
        <f>('1. Data'!G656-'1. Data'!$G$1604)/('1. Data'!$G$1603-'1. Data'!$G$1604)</f>
        <v>8.4507042253521125E-2</v>
      </c>
      <c r="H659" s="62">
        <f>('1. Data'!H656-'1. Data'!$H$1604)/('1. Data'!$H$1603-'1. Data'!$H$1604)</f>
        <v>8.1272084805653705E-2</v>
      </c>
      <c r="I659" s="62">
        <v>1</v>
      </c>
      <c r="J659" s="62">
        <f>('1. Data'!J656-'1. Data'!$J$1604)/('1. Data'!$J$1603-'1. Data'!$J$1604)</f>
        <v>0.29230769230769227</v>
      </c>
      <c r="K659" s="62">
        <f>('1. Data'!K656-'1. Data'!$K$1604)/('1. Data'!$K$1603-'1. Data'!$K$1604)</f>
        <v>9.4117647058823556E-2</v>
      </c>
      <c r="L659" s="62">
        <f>('1. Data'!L656-'1. Data'!$L$1604)/('1. Data'!$L$1603-'1. Data'!$L$1604)</f>
        <v>0.16923076923076918</v>
      </c>
      <c r="M659" s="62">
        <f>('1. Data'!M656-'1. Data'!$M$1604)/('1. Data'!$M$1603-'1. Data'!$M$1604)</f>
        <v>0.4</v>
      </c>
    </row>
    <row r="660" spans="1:13" ht="13.2" x14ac:dyDescent="0.25">
      <c r="A660" s="60">
        <v>656</v>
      </c>
      <c r="B660" s="62">
        <f>('1. Data'!B657-'1. Data'!$B$1604)/('1. Data'!$B$1603-'1. Data'!$B$1604)</f>
        <v>0.45132743362831851</v>
      </c>
      <c r="C660" s="62">
        <f>('1. Data'!C657-'1. Data'!$C$1604)/('1. Data'!$C$1603-'1. Data'!$C$1604)</f>
        <v>0.30000000000000004</v>
      </c>
      <c r="D660" s="62">
        <f>('1. Data'!D657-'1. Data'!$D$1604)/('1. Data'!$D$1603-'1. Data'!$D$1604)</f>
        <v>0.17</v>
      </c>
      <c r="E660" s="62">
        <f>('1. Data'!E657-'1. Data'!$E$1604)/('1. Data'!$E$1603-'1. Data'!$E$1604)</f>
        <v>0.13698630136986301</v>
      </c>
      <c r="F660" s="62">
        <f>('1. Data'!F657-'1. Data'!$F$1604)/('1. Data'!$F$1603-'1. Data'!$F$1604)</f>
        <v>0.14499999999999999</v>
      </c>
      <c r="G660" s="62">
        <f>('1. Data'!G657-'1. Data'!$G$1604)/('1. Data'!$G$1603-'1. Data'!$G$1604)</f>
        <v>0.26760563380281688</v>
      </c>
      <c r="H660" s="62">
        <f>('1. Data'!H657-'1. Data'!$H$1604)/('1. Data'!$H$1603-'1. Data'!$H$1604)</f>
        <v>0.16607773851590105</v>
      </c>
      <c r="I660" s="62">
        <v>1</v>
      </c>
      <c r="J660" s="62">
        <f>('1. Data'!J657-'1. Data'!$J$1604)/('1. Data'!$J$1603-'1. Data'!$J$1604)</f>
        <v>0.33846153846153848</v>
      </c>
      <c r="K660" s="62">
        <f>('1. Data'!K657-'1. Data'!$K$1604)/('1. Data'!$K$1603-'1. Data'!$K$1604)</f>
        <v>0.18235294117647058</v>
      </c>
      <c r="L660" s="62">
        <f>('1. Data'!L657-'1. Data'!$L$1604)/('1. Data'!$L$1603-'1. Data'!$L$1604)</f>
        <v>0.15384615384615385</v>
      </c>
      <c r="M660" s="62">
        <f>('1. Data'!M657-'1. Data'!$M$1604)/('1. Data'!$M$1603-'1. Data'!$M$1604)</f>
        <v>0.4</v>
      </c>
    </row>
    <row r="661" spans="1:13" ht="13.2" x14ac:dyDescent="0.25">
      <c r="A661" s="60">
        <v>657</v>
      </c>
      <c r="B661" s="62">
        <f>('1. Data'!B658-'1. Data'!$B$1604)/('1. Data'!$B$1603-'1. Data'!$B$1604)</f>
        <v>0.53982300884955747</v>
      </c>
      <c r="C661" s="62">
        <f>('1. Data'!C658-'1. Data'!$C$1604)/('1. Data'!$C$1603-'1. Data'!$C$1604)</f>
        <v>0.21999999999999997</v>
      </c>
      <c r="D661" s="62">
        <f>('1. Data'!D658-'1. Data'!$D$1604)/('1. Data'!$D$1603-'1. Data'!$D$1604)</f>
        <v>0.39</v>
      </c>
      <c r="E661" s="62">
        <f>('1. Data'!E658-'1. Data'!$E$1604)/('1. Data'!$E$1603-'1. Data'!$E$1604)</f>
        <v>8.9041095890410982E-2</v>
      </c>
      <c r="F661" s="62">
        <f>('1. Data'!F658-'1. Data'!$F$1604)/('1. Data'!$F$1603-'1. Data'!$F$1604)</f>
        <v>0.17666666666666667</v>
      </c>
      <c r="G661" s="62">
        <f>('1. Data'!G658-'1. Data'!$G$1604)/('1. Data'!$G$1603-'1. Data'!$G$1604)</f>
        <v>9.8591549295774641E-2</v>
      </c>
      <c r="H661" s="62">
        <f>('1. Data'!H658-'1. Data'!$H$1604)/('1. Data'!$H$1603-'1. Data'!$H$1604)</f>
        <v>9.187279151943463E-2</v>
      </c>
      <c r="I661" s="62">
        <v>1</v>
      </c>
      <c r="J661" s="62">
        <f>('1. Data'!J658-'1. Data'!$J$1604)/('1. Data'!$J$1603-'1. Data'!$J$1604)</f>
        <v>0.14615384615384613</v>
      </c>
      <c r="K661" s="62">
        <f>('1. Data'!K658-'1. Data'!$K$1604)/('1. Data'!$K$1603-'1. Data'!$K$1604)</f>
        <v>0.11764705882352942</v>
      </c>
      <c r="L661" s="62">
        <f>('1. Data'!L658-'1. Data'!$L$1604)/('1. Data'!$L$1603-'1. Data'!$L$1604)</f>
        <v>0.18461538461538451</v>
      </c>
      <c r="M661" s="62">
        <f>('1. Data'!M658-'1. Data'!$M$1604)/('1. Data'!$M$1603-'1. Data'!$M$1604)</f>
        <v>0.4</v>
      </c>
    </row>
    <row r="662" spans="1:13" ht="13.2" x14ac:dyDescent="0.25">
      <c r="A662" s="60">
        <v>658</v>
      </c>
      <c r="B662" s="62">
        <f>('1. Data'!B659-'1. Data'!$B$1604)/('1. Data'!$B$1603-'1. Data'!$B$1604)</f>
        <v>0.65486725663716816</v>
      </c>
      <c r="C662" s="62">
        <f>('1. Data'!C659-'1. Data'!$C$1604)/('1. Data'!$C$1603-'1. Data'!$C$1604)</f>
        <v>0.26666666666666666</v>
      </c>
      <c r="D662" s="62">
        <f>('1. Data'!D659-'1. Data'!$D$1604)/('1. Data'!$D$1603-'1. Data'!$D$1604)</f>
        <v>0.59</v>
      </c>
      <c r="E662" s="62">
        <f>('1. Data'!E659-'1. Data'!$E$1604)/('1. Data'!$E$1603-'1. Data'!$E$1604)</f>
        <v>3.4246575342465745E-2</v>
      </c>
      <c r="F662" s="62">
        <f>('1. Data'!F659-'1. Data'!$F$1604)/('1. Data'!$F$1603-'1. Data'!$F$1604)</f>
        <v>0.12166666666666666</v>
      </c>
      <c r="G662" s="62">
        <f>('1. Data'!G659-'1. Data'!$G$1604)/('1. Data'!$G$1603-'1. Data'!$G$1604)</f>
        <v>0.30985915492957744</v>
      </c>
      <c r="H662" s="62">
        <f>('1. Data'!H659-'1. Data'!$H$1604)/('1. Data'!$H$1603-'1. Data'!$H$1604)</f>
        <v>0.12720848056537101</v>
      </c>
      <c r="I662" s="62">
        <v>1</v>
      </c>
      <c r="J662" s="62">
        <f>('1. Data'!J659-'1. Data'!$J$1604)/('1. Data'!$J$1603-'1. Data'!$J$1604)</f>
        <v>0.16923076923076907</v>
      </c>
      <c r="K662" s="62">
        <f>('1. Data'!K659-'1. Data'!$K$1604)/('1. Data'!$K$1603-'1. Data'!$K$1604)</f>
        <v>0.22352941176470592</v>
      </c>
      <c r="L662" s="62">
        <f>('1. Data'!L659-'1. Data'!$L$1604)/('1. Data'!$L$1603-'1. Data'!$L$1604)</f>
        <v>0.32307692307692304</v>
      </c>
      <c r="M662" s="62">
        <f>('1. Data'!M659-'1. Data'!$M$1604)/('1. Data'!$M$1603-'1. Data'!$M$1604)</f>
        <v>0.8</v>
      </c>
    </row>
    <row r="663" spans="1:13" ht="13.2" x14ac:dyDescent="0.25">
      <c r="A663" s="60">
        <v>659</v>
      </c>
      <c r="B663" s="62">
        <f>('1. Data'!B660-'1. Data'!$B$1604)/('1. Data'!$B$1603-'1. Data'!$B$1604)</f>
        <v>0.23008849557522126</v>
      </c>
      <c r="C663" s="62">
        <f>('1. Data'!C660-'1. Data'!$C$1604)/('1. Data'!$C$1603-'1. Data'!$C$1604)</f>
        <v>0.28000000000000003</v>
      </c>
      <c r="D663" s="62">
        <f>('1. Data'!D660-'1. Data'!$D$1604)/('1. Data'!$D$1603-'1. Data'!$D$1604)</f>
        <v>7.0000000000000007E-2</v>
      </c>
      <c r="E663" s="62">
        <f>('1. Data'!E660-'1. Data'!$E$1604)/('1. Data'!$E$1603-'1. Data'!$E$1604)</f>
        <v>3.4246575342465745E-2</v>
      </c>
      <c r="F663" s="62">
        <f>('1. Data'!F660-'1. Data'!$F$1604)/('1. Data'!$F$1603-'1. Data'!$F$1604)</f>
        <v>0.12333333333333334</v>
      </c>
      <c r="G663" s="62">
        <f>('1. Data'!G660-'1. Data'!$G$1604)/('1. Data'!$G$1603-'1. Data'!$G$1604)</f>
        <v>5.6338028169014086E-2</v>
      </c>
      <c r="H663" s="62">
        <f>('1. Data'!H660-'1. Data'!$H$1604)/('1. Data'!$H$1603-'1. Data'!$H$1604)</f>
        <v>4.9469964664310952E-2</v>
      </c>
      <c r="I663" s="62">
        <v>1</v>
      </c>
      <c r="J663" s="62">
        <f>('1. Data'!J660-'1. Data'!$J$1604)/('1. Data'!$J$1603-'1. Data'!$J$1604)</f>
        <v>0.47692307692307673</v>
      </c>
      <c r="K663" s="62">
        <f>('1. Data'!K660-'1. Data'!$K$1604)/('1. Data'!$K$1603-'1. Data'!$K$1604)</f>
        <v>0.3</v>
      </c>
      <c r="L663" s="62">
        <f>('1. Data'!L660-'1. Data'!$L$1604)/('1. Data'!$L$1603-'1. Data'!$L$1604)</f>
        <v>0.18461538461538451</v>
      </c>
      <c r="M663" s="62">
        <f>('1. Data'!M660-'1. Data'!$M$1604)/('1. Data'!$M$1603-'1. Data'!$M$1604)</f>
        <v>0.6</v>
      </c>
    </row>
    <row r="664" spans="1:13" ht="13.2" x14ac:dyDescent="0.25">
      <c r="A664" s="60">
        <v>660</v>
      </c>
      <c r="B664" s="62">
        <f>('1. Data'!B661-'1. Data'!$B$1604)/('1. Data'!$B$1603-'1. Data'!$B$1604)</f>
        <v>0.22123893805309733</v>
      </c>
      <c r="C664" s="62">
        <f>('1. Data'!C661-'1. Data'!$C$1604)/('1. Data'!$C$1603-'1. Data'!$C$1604)</f>
        <v>0.49333333333333335</v>
      </c>
      <c r="D664" s="62">
        <f>('1. Data'!D661-'1. Data'!$D$1604)/('1. Data'!$D$1603-'1. Data'!$D$1604)</f>
        <v>0.02</v>
      </c>
      <c r="E664" s="62">
        <f>('1. Data'!E661-'1. Data'!$E$1604)/('1. Data'!$E$1603-'1. Data'!$E$1604)</f>
        <v>0.23972602739726032</v>
      </c>
      <c r="F664" s="62">
        <f>('1. Data'!F661-'1. Data'!$F$1604)/('1. Data'!$F$1603-'1. Data'!$F$1604)</f>
        <v>0.16</v>
      </c>
      <c r="G664" s="62">
        <f>('1. Data'!G661-'1. Data'!$G$1604)/('1. Data'!$G$1603-'1. Data'!$G$1604)</f>
        <v>5.6338028169014086E-2</v>
      </c>
      <c r="H664" s="62">
        <f>('1. Data'!H661-'1. Data'!$H$1604)/('1. Data'!$H$1603-'1. Data'!$H$1604)</f>
        <v>2.4734982332155476E-2</v>
      </c>
      <c r="I664" s="62">
        <v>1</v>
      </c>
      <c r="J664" s="62">
        <f>('1. Data'!J661-'1. Data'!$J$1604)/('1. Data'!$J$1603-'1. Data'!$J$1604)</f>
        <v>0.54615384615384621</v>
      </c>
      <c r="K664" s="62">
        <f>('1. Data'!K661-'1. Data'!$K$1604)/('1. Data'!$K$1603-'1. Data'!$K$1604)</f>
        <v>0.1588235294117647</v>
      </c>
      <c r="L664" s="62">
        <f>('1. Data'!L661-'1. Data'!$L$1604)/('1. Data'!$L$1603-'1. Data'!$L$1604)</f>
        <v>0.39999999999999997</v>
      </c>
      <c r="M664" s="62">
        <f>('1. Data'!M661-'1. Data'!$M$1604)/('1. Data'!$M$1603-'1. Data'!$M$1604)</f>
        <v>0.2</v>
      </c>
    </row>
    <row r="665" spans="1:13" ht="13.2" x14ac:dyDescent="0.25">
      <c r="A665" s="60">
        <v>661</v>
      </c>
      <c r="B665" s="62">
        <f>('1. Data'!B662-'1. Data'!$B$1604)/('1. Data'!$B$1603-'1. Data'!$B$1604)</f>
        <v>0.23008849557522126</v>
      </c>
      <c r="C665" s="62">
        <f>('1. Data'!C662-'1. Data'!$C$1604)/('1. Data'!$C$1603-'1. Data'!$C$1604)</f>
        <v>0.28000000000000003</v>
      </c>
      <c r="D665" s="62">
        <f>('1. Data'!D662-'1. Data'!$D$1604)/('1. Data'!$D$1603-'1. Data'!$D$1604)</f>
        <v>7.0000000000000007E-2</v>
      </c>
      <c r="E665" s="62">
        <f>('1. Data'!E662-'1. Data'!$E$1604)/('1. Data'!$E$1603-'1. Data'!$E$1604)</f>
        <v>3.4246575342465745E-2</v>
      </c>
      <c r="F665" s="62">
        <f>('1. Data'!F662-'1. Data'!$F$1604)/('1. Data'!$F$1603-'1. Data'!$F$1604)</f>
        <v>0.12333333333333334</v>
      </c>
      <c r="G665" s="62">
        <f>('1. Data'!G662-'1. Data'!$G$1604)/('1. Data'!$G$1603-'1. Data'!$G$1604)</f>
        <v>5.6338028169014086E-2</v>
      </c>
      <c r="H665" s="62">
        <f>('1. Data'!H662-'1. Data'!$H$1604)/('1. Data'!$H$1603-'1. Data'!$H$1604)</f>
        <v>4.9469964664310952E-2</v>
      </c>
      <c r="I665" s="62">
        <v>1</v>
      </c>
      <c r="J665" s="62">
        <f>('1. Data'!J662-'1. Data'!$J$1604)/('1. Data'!$J$1603-'1. Data'!$J$1604)</f>
        <v>0.47692307692307673</v>
      </c>
      <c r="K665" s="62">
        <f>('1. Data'!K662-'1. Data'!$K$1604)/('1. Data'!$K$1603-'1. Data'!$K$1604)</f>
        <v>0.3</v>
      </c>
      <c r="L665" s="62">
        <f>('1. Data'!L662-'1. Data'!$L$1604)/('1. Data'!$L$1603-'1. Data'!$L$1604)</f>
        <v>0.18461538461538451</v>
      </c>
      <c r="M665" s="62">
        <f>('1. Data'!M662-'1. Data'!$M$1604)/('1. Data'!$M$1603-'1. Data'!$M$1604)</f>
        <v>0.6</v>
      </c>
    </row>
    <row r="666" spans="1:13" ht="13.2" x14ac:dyDescent="0.25">
      <c r="A666" s="60">
        <v>662</v>
      </c>
      <c r="B666" s="62">
        <f>('1. Data'!B663-'1. Data'!$B$1604)/('1. Data'!$B$1603-'1. Data'!$B$1604)</f>
        <v>0.25663716814159293</v>
      </c>
      <c r="C666" s="62">
        <f>('1. Data'!C663-'1. Data'!$C$1604)/('1. Data'!$C$1603-'1. Data'!$C$1604)</f>
        <v>0.21333333333333329</v>
      </c>
      <c r="D666" s="62">
        <f>('1. Data'!D663-'1. Data'!$D$1604)/('1. Data'!$D$1603-'1. Data'!$D$1604)</f>
        <v>0.31</v>
      </c>
      <c r="E666" s="62">
        <f>('1. Data'!E663-'1. Data'!$E$1604)/('1. Data'!$E$1603-'1. Data'!$E$1604)</f>
        <v>4.7945205479452059E-2</v>
      </c>
      <c r="F666" s="62">
        <f>('1. Data'!F663-'1. Data'!$F$1604)/('1. Data'!$F$1603-'1. Data'!$F$1604)</f>
        <v>0.13333333333333333</v>
      </c>
      <c r="G666" s="62">
        <f>('1. Data'!G663-'1. Data'!$G$1604)/('1. Data'!$G$1603-'1. Data'!$G$1604)</f>
        <v>0.19718309859154928</v>
      </c>
      <c r="H666" s="62">
        <f>('1. Data'!H663-'1. Data'!$H$1604)/('1. Data'!$H$1603-'1. Data'!$H$1604)</f>
        <v>0.12720848056537101</v>
      </c>
      <c r="I666" s="62">
        <v>1</v>
      </c>
      <c r="J666" s="62">
        <f>('1. Data'!J663-'1. Data'!$J$1604)/('1. Data'!$J$1603-'1. Data'!$J$1604)</f>
        <v>0.46923076923076917</v>
      </c>
      <c r="K666" s="62">
        <f>('1. Data'!K663-'1. Data'!$K$1604)/('1. Data'!$K$1603-'1. Data'!$K$1604)</f>
        <v>0.2</v>
      </c>
      <c r="L666" s="62">
        <f>('1. Data'!L663-'1. Data'!$L$1604)/('1. Data'!$L$1603-'1. Data'!$L$1604)</f>
        <v>9.2307692307692257E-2</v>
      </c>
      <c r="M666" s="62">
        <f>('1. Data'!M663-'1. Data'!$M$1604)/('1. Data'!$M$1603-'1. Data'!$M$1604)</f>
        <v>0.4</v>
      </c>
    </row>
    <row r="667" spans="1:13" ht="13.2" x14ac:dyDescent="0.25">
      <c r="A667" s="60">
        <v>663</v>
      </c>
      <c r="B667" s="62">
        <f>('1. Data'!B664-'1. Data'!$B$1604)/('1. Data'!$B$1603-'1. Data'!$B$1604)</f>
        <v>0.23008849557522126</v>
      </c>
      <c r="C667" s="62">
        <f>('1. Data'!C664-'1. Data'!$C$1604)/('1. Data'!$C$1603-'1. Data'!$C$1604)</f>
        <v>0.3133333333333333</v>
      </c>
      <c r="D667" s="62">
        <f>('1. Data'!D664-'1. Data'!$D$1604)/('1. Data'!$D$1603-'1. Data'!$D$1604)</f>
        <v>0.06</v>
      </c>
      <c r="E667" s="62">
        <f>('1. Data'!E664-'1. Data'!$E$1604)/('1. Data'!$E$1603-'1. Data'!$E$1604)</f>
        <v>4.7945205479452059E-2</v>
      </c>
      <c r="F667" s="62">
        <f>('1. Data'!F664-'1. Data'!$F$1604)/('1. Data'!$F$1603-'1. Data'!$F$1604)</f>
        <v>0.12666666666666668</v>
      </c>
      <c r="G667" s="62">
        <f>('1. Data'!G664-'1. Data'!$G$1604)/('1. Data'!$G$1603-'1. Data'!$G$1604)</f>
        <v>0.11267605633802817</v>
      </c>
      <c r="H667" s="62">
        <f>('1. Data'!H664-'1. Data'!$H$1604)/('1. Data'!$H$1603-'1. Data'!$H$1604)</f>
        <v>7.4204946996466431E-2</v>
      </c>
      <c r="I667" s="62">
        <v>1</v>
      </c>
      <c r="J667" s="62">
        <f>('1. Data'!J664-'1. Data'!$J$1604)/('1. Data'!$J$1603-'1. Data'!$J$1604)</f>
        <v>0.50769230769230755</v>
      </c>
      <c r="K667" s="62">
        <f>('1. Data'!K664-'1. Data'!$K$1604)/('1. Data'!$K$1603-'1. Data'!$K$1604)</f>
        <v>0.23529411764705882</v>
      </c>
      <c r="L667" s="62">
        <f>('1. Data'!L664-'1. Data'!$L$1604)/('1. Data'!$L$1603-'1. Data'!$L$1604)</f>
        <v>0.18461538461538451</v>
      </c>
      <c r="M667" s="62">
        <f>('1. Data'!M664-'1. Data'!$M$1604)/('1. Data'!$M$1603-'1. Data'!$M$1604)</f>
        <v>0.6</v>
      </c>
    </row>
    <row r="668" spans="1:13" ht="13.2" x14ac:dyDescent="0.25">
      <c r="A668" s="60">
        <v>664</v>
      </c>
      <c r="B668" s="62">
        <f>('1. Data'!B665-'1. Data'!$B$1604)/('1. Data'!$B$1603-'1. Data'!$B$1604)</f>
        <v>0.48672566371681414</v>
      </c>
      <c r="C668" s="62">
        <f>('1. Data'!C665-'1. Data'!$C$1604)/('1. Data'!$C$1603-'1. Data'!$C$1604)</f>
        <v>0.12000000000000001</v>
      </c>
      <c r="D668" s="62">
        <f>('1. Data'!D665-'1. Data'!$D$1604)/('1. Data'!$D$1603-'1. Data'!$D$1604)</f>
        <v>0.46</v>
      </c>
      <c r="E668" s="62">
        <f>('1. Data'!E665-'1. Data'!$E$1604)/('1. Data'!$E$1603-'1. Data'!$E$1604)</f>
        <v>6.164383561643836E-2</v>
      </c>
      <c r="F668" s="62">
        <f>('1. Data'!F665-'1. Data'!$F$1604)/('1. Data'!$F$1603-'1. Data'!$F$1604)</f>
        <v>8.3333333333333343E-2</v>
      </c>
      <c r="G668" s="62">
        <f>('1. Data'!G665-'1. Data'!$G$1604)/('1. Data'!$G$1603-'1. Data'!$G$1604)</f>
        <v>5.6338028169014086E-2</v>
      </c>
      <c r="H668" s="62">
        <f>('1. Data'!H665-'1. Data'!$H$1604)/('1. Data'!$H$1603-'1. Data'!$H$1604)</f>
        <v>2.4734982332155476E-2</v>
      </c>
      <c r="I668" s="62">
        <v>1</v>
      </c>
      <c r="J668" s="62">
        <f>('1. Data'!J665-'1. Data'!$J$1604)/('1. Data'!$J$1603-'1. Data'!$J$1604)</f>
        <v>0.26153846153846144</v>
      </c>
      <c r="K668" s="62">
        <f>('1. Data'!K665-'1. Data'!$K$1604)/('1. Data'!$K$1603-'1. Data'!$K$1604)</f>
        <v>0.28823529411764709</v>
      </c>
      <c r="L668" s="62">
        <f>('1. Data'!L665-'1. Data'!$L$1604)/('1. Data'!$L$1603-'1. Data'!$L$1604)</f>
        <v>0.27692307692307677</v>
      </c>
      <c r="M668" s="62">
        <f>('1. Data'!M665-'1. Data'!$M$1604)/('1. Data'!$M$1603-'1. Data'!$M$1604)</f>
        <v>0.6</v>
      </c>
    </row>
    <row r="669" spans="1:13" ht="13.2" x14ac:dyDescent="0.25">
      <c r="A669" s="60">
        <v>665</v>
      </c>
      <c r="B669" s="62">
        <f>('1. Data'!B666-'1. Data'!$B$1604)/('1. Data'!$B$1603-'1. Data'!$B$1604)</f>
        <v>0.66371681415929196</v>
      </c>
      <c r="C669" s="62">
        <f>('1. Data'!C666-'1. Data'!$C$1604)/('1. Data'!$C$1603-'1. Data'!$C$1604)</f>
        <v>0.20000000000000004</v>
      </c>
      <c r="D669" s="62">
        <f>('1. Data'!D666-'1. Data'!$D$1604)/('1. Data'!$D$1603-'1. Data'!$D$1604)</f>
        <v>0.52</v>
      </c>
      <c r="E669" s="62">
        <f>('1. Data'!E666-'1. Data'!$E$1604)/('1. Data'!$E$1603-'1. Data'!$E$1604)</f>
        <v>7.5342465753424667E-2</v>
      </c>
      <c r="F669" s="62">
        <f>('1. Data'!F666-'1. Data'!$F$1604)/('1. Data'!$F$1603-'1. Data'!$F$1604)</f>
        <v>0.15333333333333335</v>
      </c>
      <c r="G669" s="62">
        <f>('1. Data'!G666-'1. Data'!$G$1604)/('1. Data'!$G$1603-'1. Data'!$G$1604)</f>
        <v>0.19718309859154928</v>
      </c>
      <c r="H669" s="62">
        <f>('1. Data'!H666-'1. Data'!$H$1604)/('1. Data'!$H$1603-'1. Data'!$H$1604)</f>
        <v>0.16961130742049471</v>
      </c>
      <c r="I669" s="62">
        <v>1</v>
      </c>
      <c r="J669" s="62">
        <f>('1. Data'!J666-'1. Data'!$J$1604)/('1. Data'!$J$1603-'1. Data'!$J$1604)</f>
        <v>0.25384615384615361</v>
      </c>
      <c r="K669" s="62">
        <f>('1. Data'!K666-'1. Data'!$K$1604)/('1. Data'!$K$1603-'1. Data'!$K$1604)</f>
        <v>0.21176470588235297</v>
      </c>
      <c r="L669" s="62">
        <f>('1. Data'!L666-'1. Data'!$L$1604)/('1. Data'!$L$1603-'1. Data'!$L$1604)</f>
        <v>0.27692307692307677</v>
      </c>
      <c r="M669" s="62">
        <f>('1. Data'!M666-'1. Data'!$M$1604)/('1. Data'!$M$1603-'1. Data'!$M$1604)</f>
        <v>0.4</v>
      </c>
    </row>
    <row r="670" spans="1:13" ht="13.2" x14ac:dyDescent="0.25">
      <c r="A670" s="60">
        <v>666</v>
      </c>
      <c r="B670" s="62">
        <f>('1. Data'!B667-'1. Data'!$B$1604)/('1. Data'!$B$1603-'1. Data'!$B$1604)</f>
        <v>0.42477876106194695</v>
      </c>
      <c r="C670" s="62">
        <f>('1. Data'!C667-'1. Data'!$C$1604)/('1. Data'!$C$1603-'1. Data'!$C$1604)</f>
        <v>0.32666666666666666</v>
      </c>
      <c r="D670" s="62">
        <f>('1. Data'!D667-'1. Data'!$D$1604)/('1. Data'!$D$1603-'1. Data'!$D$1604)</f>
        <v>0.14000000000000001</v>
      </c>
      <c r="E670" s="62">
        <f>('1. Data'!E667-'1. Data'!$E$1604)/('1. Data'!$E$1603-'1. Data'!$E$1604)</f>
        <v>7.5342465753424667E-2</v>
      </c>
      <c r="F670" s="62">
        <f>('1. Data'!F667-'1. Data'!$F$1604)/('1. Data'!$F$1603-'1. Data'!$F$1604)</f>
        <v>0.14000000000000001</v>
      </c>
      <c r="G670" s="62">
        <f>('1. Data'!G667-'1. Data'!$G$1604)/('1. Data'!$G$1603-'1. Data'!$G$1604)</f>
        <v>0.3380281690140845</v>
      </c>
      <c r="H670" s="62">
        <f>('1. Data'!H667-'1. Data'!$H$1604)/('1. Data'!$H$1603-'1. Data'!$H$1604)</f>
        <v>0.14840989399293286</v>
      </c>
      <c r="I670" s="62">
        <v>1</v>
      </c>
      <c r="J670" s="62">
        <f>('1. Data'!J667-'1. Data'!$J$1604)/('1. Data'!$J$1603-'1. Data'!$J$1604)</f>
        <v>0.33846153846153848</v>
      </c>
      <c r="K670" s="62">
        <f>('1. Data'!K667-'1. Data'!$K$1604)/('1. Data'!$K$1603-'1. Data'!$K$1604)</f>
        <v>0.15294117647058827</v>
      </c>
      <c r="L670" s="62">
        <f>('1. Data'!L667-'1. Data'!$L$1604)/('1. Data'!$L$1603-'1. Data'!$L$1604)</f>
        <v>0.19999999999999984</v>
      </c>
      <c r="M670" s="62">
        <f>('1. Data'!M667-'1. Data'!$M$1604)/('1. Data'!$M$1603-'1. Data'!$M$1604)</f>
        <v>0.4</v>
      </c>
    </row>
    <row r="671" spans="1:13" ht="13.2" x14ac:dyDescent="0.25">
      <c r="A671" s="60">
        <v>667</v>
      </c>
      <c r="B671" s="62">
        <f>('1. Data'!B668-'1. Data'!$B$1604)/('1. Data'!$B$1603-'1. Data'!$B$1604)</f>
        <v>0.32743362831858414</v>
      </c>
      <c r="C671" s="62">
        <f>('1. Data'!C668-'1. Data'!$C$1604)/('1. Data'!$C$1603-'1. Data'!$C$1604)</f>
        <v>0.26</v>
      </c>
      <c r="D671" s="62">
        <f>('1. Data'!D668-'1. Data'!$D$1604)/('1. Data'!$D$1603-'1. Data'!$D$1604)</f>
        <v>0.36</v>
      </c>
      <c r="E671" s="62">
        <f>('1. Data'!E668-'1. Data'!$E$1604)/('1. Data'!$E$1603-'1. Data'!$E$1604)</f>
        <v>6.164383561643836E-2</v>
      </c>
      <c r="F671" s="62">
        <f>('1. Data'!F668-'1. Data'!$F$1604)/('1. Data'!$F$1603-'1. Data'!$F$1604)</f>
        <v>0.37</v>
      </c>
      <c r="G671" s="62">
        <f>('1. Data'!G668-'1. Data'!$G$1604)/('1. Data'!$G$1603-'1. Data'!$G$1604)</f>
        <v>7.0422535211267609E-2</v>
      </c>
      <c r="H671" s="62">
        <f>('1. Data'!H668-'1. Data'!$H$1604)/('1. Data'!$H$1603-'1. Data'!$H$1604)</f>
        <v>3.5335689045936397E-2</v>
      </c>
      <c r="I671" s="62">
        <v>1</v>
      </c>
      <c r="J671" s="62">
        <f>('1. Data'!J668-'1. Data'!$J$1604)/('1. Data'!$J$1603-'1. Data'!$J$1604)</f>
        <v>0.36923076923076925</v>
      </c>
      <c r="K671" s="62">
        <f>('1. Data'!K668-'1. Data'!$K$1604)/('1. Data'!$K$1603-'1. Data'!$K$1604)</f>
        <v>0.17647058823529413</v>
      </c>
      <c r="L671" s="62">
        <f>('1. Data'!L668-'1. Data'!$L$1604)/('1. Data'!$L$1603-'1. Data'!$L$1604)</f>
        <v>0.16923076923076918</v>
      </c>
      <c r="M671" s="62">
        <f>('1. Data'!M668-'1. Data'!$M$1604)/('1. Data'!$M$1603-'1. Data'!$M$1604)</f>
        <v>0.6</v>
      </c>
    </row>
    <row r="672" spans="1:13" ht="13.2" x14ac:dyDescent="0.25">
      <c r="A672" s="60">
        <v>668</v>
      </c>
      <c r="B672" s="62">
        <f>('1. Data'!B669-'1. Data'!$B$1604)/('1. Data'!$B$1603-'1. Data'!$B$1604)</f>
        <v>0.59292035398230092</v>
      </c>
      <c r="C672" s="62">
        <f>('1. Data'!C669-'1. Data'!$C$1604)/('1. Data'!$C$1603-'1. Data'!$C$1604)</f>
        <v>0.16</v>
      </c>
      <c r="D672" s="62">
        <f>('1. Data'!D669-'1. Data'!$D$1604)/('1. Data'!$D$1603-'1. Data'!$D$1604)</f>
        <v>0.45</v>
      </c>
      <c r="E672" s="62">
        <f>('1. Data'!E669-'1. Data'!$E$1604)/('1. Data'!$E$1603-'1. Data'!$E$1604)</f>
        <v>7.5342465753424667E-2</v>
      </c>
      <c r="F672" s="62">
        <f>('1. Data'!F669-'1. Data'!$F$1604)/('1. Data'!$F$1603-'1. Data'!$F$1604)</f>
        <v>0.13666666666666652</v>
      </c>
      <c r="G672" s="62">
        <f>('1. Data'!G669-'1. Data'!$G$1604)/('1. Data'!$G$1603-'1. Data'!$G$1604)</f>
        <v>7.0422535211267609E-2</v>
      </c>
      <c r="H672" s="62">
        <f>('1. Data'!H669-'1. Data'!$H$1604)/('1. Data'!$H$1603-'1. Data'!$H$1604)</f>
        <v>3.1802120141342753E-2</v>
      </c>
      <c r="I672" s="62">
        <v>1</v>
      </c>
      <c r="J672" s="62">
        <f>('1. Data'!J669-'1. Data'!$J$1604)/('1. Data'!$J$1603-'1. Data'!$J$1604)</f>
        <v>0.18461538461538446</v>
      </c>
      <c r="K672" s="62">
        <f>('1. Data'!K669-'1. Data'!$K$1604)/('1. Data'!$K$1603-'1. Data'!$K$1604)</f>
        <v>0.21176470588235297</v>
      </c>
      <c r="L672" s="62">
        <f>('1. Data'!L669-'1. Data'!$L$1604)/('1. Data'!$L$1603-'1. Data'!$L$1604)</f>
        <v>0.12307692307692292</v>
      </c>
      <c r="M672" s="62">
        <f>('1. Data'!M669-'1. Data'!$M$1604)/('1. Data'!$M$1603-'1. Data'!$M$1604)</f>
        <v>0.6</v>
      </c>
    </row>
    <row r="673" spans="1:13" ht="13.2" x14ac:dyDescent="0.25">
      <c r="A673" s="60">
        <v>669</v>
      </c>
      <c r="B673" s="62">
        <f>('1. Data'!B670-'1. Data'!$B$1604)/('1. Data'!$B$1603-'1. Data'!$B$1604)</f>
        <v>0.47787610619469029</v>
      </c>
      <c r="C673" s="62">
        <f>('1. Data'!C670-'1. Data'!$C$1604)/('1. Data'!$C$1603-'1. Data'!$C$1604)</f>
        <v>0.42</v>
      </c>
      <c r="D673" s="62">
        <f>('1. Data'!D670-'1. Data'!$D$1604)/('1. Data'!$D$1603-'1. Data'!$D$1604)</f>
        <v>0.43</v>
      </c>
      <c r="E673" s="62">
        <f>('1. Data'!E670-'1. Data'!$E$1604)/('1. Data'!$E$1603-'1. Data'!$E$1604)</f>
        <v>9.5890410958904104E-2</v>
      </c>
      <c r="F673" s="62">
        <f>('1. Data'!F670-'1. Data'!$F$1604)/('1. Data'!$F$1603-'1. Data'!$F$1604)</f>
        <v>9.8333333333333328E-2</v>
      </c>
      <c r="G673" s="62">
        <f>('1. Data'!G670-'1. Data'!$G$1604)/('1. Data'!$G$1603-'1. Data'!$G$1604)</f>
        <v>0.19718309859154928</v>
      </c>
      <c r="H673" s="62">
        <f>('1. Data'!H670-'1. Data'!$H$1604)/('1. Data'!$H$1603-'1. Data'!$H$1604)</f>
        <v>8.8339222614840993E-2</v>
      </c>
      <c r="I673" s="62">
        <v>1</v>
      </c>
      <c r="J673" s="62">
        <f>('1. Data'!J670-'1. Data'!$J$1604)/('1. Data'!$J$1603-'1. Data'!$J$1604)</f>
        <v>0.34615384615384598</v>
      </c>
      <c r="K673" s="62">
        <f>('1. Data'!K670-'1. Data'!$K$1604)/('1. Data'!$K$1603-'1. Data'!$K$1604)</f>
        <v>0.1588235294117647</v>
      </c>
      <c r="L673" s="62">
        <f>('1. Data'!L670-'1. Data'!$L$1604)/('1. Data'!$L$1603-'1. Data'!$L$1604)</f>
        <v>0.39999999999999997</v>
      </c>
      <c r="M673" s="62">
        <f>('1. Data'!M670-'1. Data'!$M$1604)/('1. Data'!$M$1603-'1. Data'!$M$1604)</f>
        <v>0.4</v>
      </c>
    </row>
    <row r="674" spans="1:13" ht="13.2" x14ac:dyDescent="0.25">
      <c r="A674" s="60">
        <v>670</v>
      </c>
      <c r="B674" s="62">
        <f>('1. Data'!B671-'1. Data'!$B$1604)/('1. Data'!$B$1603-'1. Data'!$B$1604)</f>
        <v>0.59292035398230092</v>
      </c>
      <c r="C674" s="62">
        <f>('1. Data'!C671-'1. Data'!$C$1604)/('1. Data'!$C$1603-'1. Data'!$C$1604)</f>
        <v>0.16</v>
      </c>
      <c r="D674" s="62">
        <f>('1. Data'!D671-'1. Data'!$D$1604)/('1. Data'!$D$1603-'1. Data'!$D$1604)</f>
        <v>0.45</v>
      </c>
      <c r="E674" s="62">
        <f>('1. Data'!E671-'1. Data'!$E$1604)/('1. Data'!$E$1603-'1. Data'!$E$1604)</f>
        <v>7.5342465753424667E-2</v>
      </c>
      <c r="F674" s="62">
        <f>('1. Data'!F671-'1. Data'!$F$1604)/('1. Data'!$F$1603-'1. Data'!$F$1604)</f>
        <v>0.13666666666666652</v>
      </c>
      <c r="G674" s="62">
        <f>('1. Data'!G671-'1. Data'!$G$1604)/('1. Data'!$G$1603-'1. Data'!$G$1604)</f>
        <v>7.0422535211267609E-2</v>
      </c>
      <c r="H674" s="62">
        <f>('1. Data'!H671-'1. Data'!$H$1604)/('1. Data'!$H$1603-'1. Data'!$H$1604)</f>
        <v>3.1802120141342753E-2</v>
      </c>
      <c r="I674" s="62">
        <v>1</v>
      </c>
      <c r="J674" s="62">
        <f>('1. Data'!J671-'1. Data'!$J$1604)/('1. Data'!$J$1603-'1. Data'!$J$1604)</f>
        <v>0.18461538461538446</v>
      </c>
      <c r="K674" s="62">
        <f>('1. Data'!K671-'1. Data'!$K$1604)/('1. Data'!$K$1603-'1. Data'!$K$1604)</f>
        <v>0.21176470588235297</v>
      </c>
      <c r="L674" s="62">
        <f>('1. Data'!L671-'1. Data'!$L$1604)/('1. Data'!$L$1603-'1. Data'!$L$1604)</f>
        <v>0.12307692307692292</v>
      </c>
      <c r="M674" s="62">
        <f>('1. Data'!M671-'1. Data'!$M$1604)/('1. Data'!$M$1603-'1. Data'!$M$1604)</f>
        <v>0.6</v>
      </c>
    </row>
    <row r="675" spans="1:13" ht="13.2" x14ac:dyDescent="0.25">
      <c r="A675" s="60">
        <v>671</v>
      </c>
      <c r="B675" s="62">
        <f>('1. Data'!B672-'1. Data'!$B$1604)/('1. Data'!$B$1603-'1. Data'!$B$1604)</f>
        <v>0.2035398230088496</v>
      </c>
      <c r="C675" s="62">
        <f>('1. Data'!C672-'1. Data'!$C$1604)/('1. Data'!$C$1603-'1. Data'!$C$1604)</f>
        <v>0.20000000000000004</v>
      </c>
      <c r="D675" s="62">
        <f>('1. Data'!D672-'1. Data'!$D$1604)/('1. Data'!$D$1603-'1. Data'!$D$1604)</f>
        <v>0.24</v>
      </c>
      <c r="E675" s="62">
        <f>('1. Data'!E672-'1. Data'!$E$1604)/('1. Data'!$E$1603-'1. Data'!$E$1604)</f>
        <v>0.10958904109589042</v>
      </c>
      <c r="F675" s="62">
        <f>('1. Data'!F672-'1. Data'!$F$1604)/('1. Data'!$F$1603-'1. Data'!$F$1604)</f>
        <v>0.13833333333333334</v>
      </c>
      <c r="G675" s="62">
        <f>('1. Data'!G672-'1. Data'!$G$1604)/('1. Data'!$G$1603-'1. Data'!$G$1604)</f>
        <v>0.40845070422535212</v>
      </c>
      <c r="H675" s="62">
        <f>('1. Data'!H672-'1. Data'!$H$1604)/('1. Data'!$H$1603-'1. Data'!$H$1604)</f>
        <v>0.13780918727915195</v>
      </c>
      <c r="I675" s="62">
        <v>1</v>
      </c>
      <c r="J675" s="62">
        <f>('1. Data'!J672-'1. Data'!$J$1604)/('1. Data'!$J$1603-'1. Data'!$J$1604)</f>
        <v>0.43076923076923052</v>
      </c>
      <c r="K675" s="62">
        <f>('1. Data'!K672-'1. Data'!$K$1604)/('1. Data'!$K$1603-'1. Data'!$K$1604)</f>
        <v>0.16470588235294117</v>
      </c>
      <c r="L675" s="62">
        <f>('1. Data'!L672-'1. Data'!$L$1604)/('1. Data'!$L$1603-'1. Data'!$L$1604)</f>
        <v>0.24615384615384611</v>
      </c>
      <c r="M675" s="62">
        <f>('1. Data'!M672-'1. Data'!$M$1604)/('1. Data'!$M$1603-'1. Data'!$M$1604)</f>
        <v>0.4</v>
      </c>
    </row>
    <row r="676" spans="1:13" ht="13.2" x14ac:dyDescent="0.25">
      <c r="A676" s="60">
        <v>672</v>
      </c>
      <c r="B676" s="62">
        <f>('1. Data'!B673-'1. Data'!$B$1604)/('1. Data'!$B$1603-'1. Data'!$B$1604)</f>
        <v>0.31858407079646012</v>
      </c>
      <c r="C676" s="62">
        <f>('1. Data'!C673-'1. Data'!$C$1604)/('1. Data'!$C$1603-'1. Data'!$C$1604)</f>
        <v>0.42</v>
      </c>
      <c r="D676" s="62">
        <f>('1. Data'!D673-'1. Data'!$D$1604)/('1. Data'!$D$1603-'1. Data'!$D$1604)</f>
        <v>0.21</v>
      </c>
      <c r="E676" s="62">
        <f>('1. Data'!E673-'1. Data'!$E$1604)/('1. Data'!$E$1603-'1. Data'!$E$1604)</f>
        <v>5.4794520547945202E-2</v>
      </c>
      <c r="F676" s="62">
        <f>('1. Data'!F673-'1. Data'!$F$1604)/('1. Data'!$F$1603-'1. Data'!$F$1604)</f>
        <v>0.12333333333333334</v>
      </c>
      <c r="G676" s="62">
        <f>('1. Data'!G673-'1. Data'!$G$1604)/('1. Data'!$G$1603-'1. Data'!$G$1604)</f>
        <v>5.6338028169014086E-2</v>
      </c>
      <c r="H676" s="62">
        <f>('1. Data'!H673-'1. Data'!$H$1604)/('1. Data'!$H$1603-'1. Data'!$H$1604)</f>
        <v>2.4734982332155476E-2</v>
      </c>
      <c r="I676" s="62">
        <v>1</v>
      </c>
      <c r="J676" s="62">
        <f>('1. Data'!J673-'1. Data'!$J$1604)/('1. Data'!$J$1603-'1. Data'!$J$1604)</f>
        <v>0.38461538461538469</v>
      </c>
      <c r="K676" s="62">
        <f>('1. Data'!K673-'1. Data'!$K$1604)/('1. Data'!$K$1603-'1. Data'!$K$1604)</f>
        <v>0.12941176470588237</v>
      </c>
      <c r="L676" s="62">
        <f>('1. Data'!L673-'1. Data'!$L$1604)/('1. Data'!$L$1603-'1. Data'!$L$1604)</f>
        <v>0.16923076923076918</v>
      </c>
      <c r="M676" s="62">
        <f>('1. Data'!M673-'1. Data'!$M$1604)/('1. Data'!$M$1603-'1. Data'!$M$1604)</f>
        <v>0.4</v>
      </c>
    </row>
    <row r="677" spans="1:13" ht="13.2" x14ac:dyDescent="0.25">
      <c r="A677" s="60">
        <v>673</v>
      </c>
      <c r="B677" s="62">
        <f>('1. Data'!B674-'1. Data'!$B$1604)/('1. Data'!$B$1603-'1. Data'!$B$1604)</f>
        <v>0.46017699115044253</v>
      </c>
      <c r="C677" s="62">
        <f>('1. Data'!C674-'1. Data'!$C$1604)/('1. Data'!$C$1603-'1. Data'!$C$1604)</f>
        <v>0.7599999999999999</v>
      </c>
      <c r="D677" s="62">
        <f>('1. Data'!D674-'1. Data'!$D$1604)/('1. Data'!$D$1603-'1. Data'!$D$1604)</f>
        <v>0.34</v>
      </c>
      <c r="E677" s="62">
        <f>('1. Data'!E674-'1. Data'!$E$1604)/('1. Data'!$E$1603-'1. Data'!$E$1604)</f>
        <v>7.5342465753424667E-2</v>
      </c>
      <c r="F677" s="62">
        <f>('1. Data'!F674-'1. Data'!$F$1604)/('1. Data'!$F$1603-'1. Data'!$F$1604)</f>
        <v>0.13166666666666668</v>
      </c>
      <c r="G677" s="62">
        <f>('1. Data'!G674-'1. Data'!$G$1604)/('1. Data'!$G$1603-'1. Data'!$G$1604)</f>
        <v>0.43661971830985913</v>
      </c>
      <c r="H677" s="62">
        <f>('1. Data'!H674-'1. Data'!$H$1604)/('1. Data'!$H$1603-'1. Data'!$H$1604)</f>
        <v>0.51236749116607772</v>
      </c>
      <c r="I677" s="62">
        <v>1</v>
      </c>
      <c r="J677" s="62">
        <f>('1. Data'!J674-'1. Data'!$J$1604)/('1. Data'!$J$1603-'1. Data'!$J$1604)</f>
        <v>0.34615384615384598</v>
      </c>
      <c r="K677" s="62">
        <f>('1. Data'!K674-'1. Data'!$K$1604)/('1. Data'!$K$1603-'1. Data'!$K$1604)</f>
        <v>0.13529411764705884</v>
      </c>
      <c r="L677" s="62">
        <f>('1. Data'!L674-'1. Data'!$L$1604)/('1. Data'!$L$1603-'1. Data'!$L$1604)</f>
        <v>0.16923076923076918</v>
      </c>
      <c r="M677" s="62">
        <f>('1. Data'!M674-'1. Data'!$M$1604)/('1. Data'!$M$1603-'1. Data'!$M$1604)</f>
        <v>0.4</v>
      </c>
    </row>
    <row r="678" spans="1:13" ht="13.2" x14ac:dyDescent="0.25">
      <c r="A678" s="60">
        <v>674</v>
      </c>
      <c r="B678" s="62">
        <f>('1. Data'!B675-'1. Data'!$B$1604)/('1. Data'!$B$1603-'1. Data'!$B$1604)</f>
        <v>0.31858407079646012</v>
      </c>
      <c r="C678" s="62">
        <f>('1. Data'!C675-'1. Data'!$C$1604)/('1. Data'!$C$1603-'1. Data'!$C$1604)</f>
        <v>0.42</v>
      </c>
      <c r="D678" s="62">
        <f>('1. Data'!D675-'1. Data'!$D$1604)/('1. Data'!$D$1603-'1. Data'!$D$1604)</f>
        <v>0.21</v>
      </c>
      <c r="E678" s="62">
        <f>('1. Data'!E675-'1. Data'!$E$1604)/('1. Data'!$E$1603-'1. Data'!$E$1604)</f>
        <v>5.4794520547945202E-2</v>
      </c>
      <c r="F678" s="62">
        <f>('1. Data'!F675-'1. Data'!$F$1604)/('1. Data'!$F$1603-'1. Data'!$F$1604)</f>
        <v>0.12333333333333334</v>
      </c>
      <c r="G678" s="62">
        <f>('1. Data'!G675-'1. Data'!$G$1604)/('1. Data'!$G$1603-'1. Data'!$G$1604)</f>
        <v>5.6338028169014086E-2</v>
      </c>
      <c r="H678" s="62">
        <f>('1. Data'!H675-'1. Data'!$H$1604)/('1. Data'!$H$1603-'1. Data'!$H$1604)</f>
        <v>2.4734982332155476E-2</v>
      </c>
      <c r="I678" s="62">
        <v>1</v>
      </c>
      <c r="J678" s="62">
        <f>('1. Data'!J675-'1. Data'!$J$1604)/('1. Data'!$J$1603-'1. Data'!$J$1604)</f>
        <v>0.38461538461538469</v>
      </c>
      <c r="K678" s="62">
        <f>('1. Data'!K675-'1. Data'!$K$1604)/('1. Data'!$K$1603-'1. Data'!$K$1604)</f>
        <v>0.12941176470588237</v>
      </c>
      <c r="L678" s="62">
        <f>('1. Data'!L675-'1. Data'!$L$1604)/('1. Data'!$L$1603-'1. Data'!$L$1604)</f>
        <v>0.16923076923076918</v>
      </c>
      <c r="M678" s="62">
        <f>('1. Data'!M675-'1. Data'!$M$1604)/('1. Data'!$M$1603-'1. Data'!$M$1604)</f>
        <v>0.4</v>
      </c>
    </row>
    <row r="679" spans="1:13" ht="13.2" x14ac:dyDescent="0.25">
      <c r="A679" s="60">
        <v>675</v>
      </c>
      <c r="B679" s="62">
        <f>('1. Data'!B676-'1. Data'!$B$1604)/('1. Data'!$B$1603-'1. Data'!$B$1604)</f>
        <v>0.54867256637168149</v>
      </c>
      <c r="C679" s="62">
        <f>('1. Data'!C676-'1. Data'!$C$1604)/('1. Data'!$C$1603-'1. Data'!$C$1604)</f>
        <v>0.20000000000000004</v>
      </c>
      <c r="D679" s="62">
        <f>('1. Data'!D676-'1. Data'!$D$1604)/('1. Data'!$D$1603-'1. Data'!$D$1604)</f>
        <v>0.41</v>
      </c>
      <c r="E679" s="62">
        <f>('1. Data'!E676-'1. Data'!$E$1604)/('1. Data'!$E$1603-'1. Data'!$E$1604)</f>
        <v>8.9041095890410982E-2</v>
      </c>
      <c r="F679" s="62">
        <f>('1. Data'!F676-'1. Data'!$F$1604)/('1. Data'!$F$1603-'1. Data'!$F$1604)</f>
        <v>0.14000000000000001</v>
      </c>
      <c r="G679" s="62">
        <f>('1. Data'!G676-'1. Data'!$G$1604)/('1. Data'!$G$1603-'1. Data'!$G$1604)</f>
        <v>8.4507042253521125E-2</v>
      </c>
      <c r="H679" s="62">
        <f>('1. Data'!H676-'1. Data'!$H$1604)/('1. Data'!$H$1603-'1. Data'!$H$1604)</f>
        <v>3.8869257950530034E-2</v>
      </c>
      <c r="I679" s="62">
        <v>1</v>
      </c>
      <c r="J679" s="62">
        <f>('1. Data'!J676-'1. Data'!$J$1604)/('1. Data'!$J$1603-'1. Data'!$J$1604)</f>
        <v>0.29230769230769227</v>
      </c>
      <c r="K679" s="62">
        <f>('1. Data'!K676-'1. Data'!$K$1604)/('1. Data'!$K$1603-'1. Data'!$K$1604)</f>
        <v>0.21764705882352944</v>
      </c>
      <c r="L679" s="62">
        <f>('1. Data'!L676-'1. Data'!$L$1604)/('1. Data'!$L$1603-'1. Data'!$L$1604)</f>
        <v>0.13846153846153852</v>
      </c>
      <c r="M679" s="62">
        <f>('1. Data'!M676-'1. Data'!$M$1604)/('1. Data'!$M$1603-'1. Data'!$M$1604)</f>
        <v>0.6</v>
      </c>
    </row>
    <row r="680" spans="1:13" ht="13.2" x14ac:dyDescent="0.25">
      <c r="A680" s="60">
        <v>676</v>
      </c>
      <c r="B680" s="62">
        <f>('1. Data'!B677-'1. Data'!$B$1604)/('1. Data'!$B$1603-'1. Data'!$B$1604)</f>
        <v>0.4159292035398231</v>
      </c>
      <c r="C680" s="62">
        <f>('1. Data'!C677-'1. Data'!$C$1604)/('1. Data'!$C$1603-'1. Data'!$C$1604)</f>
        <v>0.20666666666666664</v>
      </c>
      <c r="D680" s="62">
        <f>('1. Data'!D677-'1. Data'!$D$1604)/('1. Data'!$D$1603-'1. Data'!$D$1604)</f>
        <v>0.39</v>
      </c>
      <c r="E680" s="62">
        <f>('1. Data'!E677-'1. Data'!$E$1604)/('1. Data'!$E$1603-'1. Data'!$E$1604)</f>
        <v>8.9041095890410982E-2</v>
      </c>
      <c r="F680" s="62">
        <f>('1. Data'!F677-'1. Data'!$F$1604)/('1. Data'!$F$1603-'1. Data'!$F$1604)</f>
        <v>0.10666666666666667</v>
      </c>
      <c r="G680" s="62">
        <f>('1. Data'!G677-'1. Data'!$G$1604)/('1. Data'!$G$1603-'1. Data'!$G$1604)</f>
        <v>0.15492957746478872</v>
      </c>
      <c r="H680" s="62">
        <f>('1. Data'!H677-'1. Data'!$H$1604)/('1. Data'!$H$1603-'1. Data'!$H$1604)</f>
        <v>8.8339222614840993E-2</v>
      </c>
      <c r="I680" s="62">
        <v>1</v>
      </c>
      <c r="J680" s="62">
        <f>('1. Data'!J677-'1. Data'!$J$1604)/('1. Data'!$J$1603-'1. Data'!$J$1604)</f>
        <v>0.43076923076923052</v>
      </c>
      <c r="K680" s="62">
        <f>('1. Data'!K677-'1. Data'!$K$1604)/('1. Data'!$K$1603-'1. Data'!$K$1604)</f>
        <v>0.20588235294117649</v>
      </c>
      <c r="L680" s="62">
        <f>('1. Data'!L677-'1. Data'!$L$1604)/('1. Data'!$L$1603-'1. Data'!$L$1604)</f>
        <v>0.27692307692307677</v>
      </c>
      <c r="M680" s="62">
        <f>('1. Data'!M677-'1. Data'!$M$1604)/('1. Data'!$M$1603-'1. Data'!$M$1604)</f>
        <v>0.4</v>
      </c>
    </row>
    <row r="681" spans="1:13" ht="13.2" x14ac:dyDescent="0.25">
      <c r="A681" s="60">
        <v>677</v>
      </c>
      <c r="B681" s="62">
        <f>('1. Data'!B678-'1. Data'!$B$1604)/('1. Data'!$B$1603-'1. Data'!$B$1604)</f>
        <v>0.54867256637168149</v>
      </c>
      <c r="C681" s="62">
        <f>('1. Data'!C678-'1. Data'!$C$1604)/('1. Data'!$C$1603-'1. Data'!$C$1604)</f>
        <v>0.20000000000000004</v>
      </c>
      <c r="D681" s="62">
        <f>('1. Data'!D678-'1. Data'!$D$1604)/('1. Data'!$D$1603-'1. Data'!$D$1604)</f>
        <v>0.41</v>
      </c>
      <c r="E681" s="62">
        <f>('1. Data'!E678-'1. Data'!$E$1604)/('1. Data'!$E$1603-'1. Data'!$E$1604)</f>
        <v>8.9041095890410982E-2</v>
      </c>
      <c r="F681" s="62">
        <f>('1. Data'!F678-'1. Data'!$F$1604)/('1. Data'!$F$1603-'1. Data'!$F$1604)</f>
        <v>0.14000000000000001</v>
      </c>
      <c r="G681" s="62">
        <f>('1. Data'!G678-'1. Data'!$G$1604)/('1. Data'!$G$1603-'1. Data'!$G$1604)</f>
        <v>8.4507042253521125E-2</v>
      </c>
      <c r="H681" s="62">
        <f>('1. Data'!H678-'1. Data'!$H$1604)/('1. Data'!$H$1603-'1. Data'!$H$1604)</f>
        <v>3.8869257950530034E-2</v>
      </c>
      <c r="I681" s="62">
        <v>1</v>
      </c>
      <c r="J681" s="62">
        <f>('1. Data'!J678-'1. Data'!$J$1604)/('1. Data'!$J$1603-'1. Data'!$J$1604)</f>
        <v>0.29230769230769227</v>
      </c>
      <c r="K681" s="62">
        <f>('1. Data'!K678-'1. Data'!$K$1604)/('1. Data'!$K$1603-'1. Data'!$K$1604)</f>
        <v>0.21764705882352944</v>
      </c>
      <c r="L681" s="62">
        <f>('1. Data'!L678-'1. Data'!$L$1604)/('1. Data'!$L$1603-'1. Data'!$L$1604)</f>
        <v>0.13846153846153852</v>
      </c>
      <c r="M681" s="62">
        <f>('1. Data'!M678-'1. Data'!$M$1604)/('1. Data'!$M$1603-'1. Data'!$M$1604)</f>
        <v>0.6</v>
      </c>
    </row>
    <row r="682" spans="1:13" ht="13.2" x14ac:dyDescent="0.25">
      <c r="A682" s="60">
        <v>678</v>
      </c>
      <c r="B682" s="62">
        <f>('1. Data'!B679-'1. Data'!$B$1604)/('1. Data'!$B$1603-'1. Data'!$B$1604)</f>
        <v>0.35398230088495575</v>
      </c>
      <c r="C682" s="62">
        <f>('1. Data'!C679-'1. Data'!$C$1604)/('1. Data'!$C$1603-'1. Data'!$C$1604)</f>
        <v>0.46666666666666673</v>
      </c>
      <c r="D682" s="62">
        <f>('1. Data'!D679-'1. Data'!$D$1604)/('1. Data'!$D$1603-'1. Data'!$D$1604)</f>
        <v>0.11</v>
      </c>
      <c r="E682" s="62">
        <f>('1. Data'!E679-'1. Data'!$E$1604)/('1. Data'!$E$1603-'1. Data'!$E$1604)</f>
        <v>9.5890410958904104E-2</v>
      </c>
      <c r="F682" s="62">
        <f>('1. Data'!F679-'1. Data'!$F$1604)/('1. Data'!$F$1603-'1. Data'!$F$1604)</f>
        <v>0.14000000000000001</v>
      </c>
      <c r="G682" s="62">
        <f>('1. Data'!G679-'1. Data'!$G$1604)/('1. Data'!$G$1603-'1. Data'!$G$1604)</f>
        <v>0.15492957746478872</v>
      </c>
      <c r="H682" s="62">
        <f>('1. Data'!H679-'1. Data'!$H$1604)/('1. Data'!$H$1603-'1. Data'!$H$1604)</f>
        <v>8.8339222614840993E-2</v>
      </c>
      <c r="I682" s="62">
        <v>1</v>
      </c>
      <c r="J682" s="62">
        <f>('1. Data'!J679-'1. Data'!$J$1604)/('1. Data'!$J$1603-'1. Data'!$J$1604)</f>
        <v>0.53846153846153832</v>
      </c>
      <c r="K682" s="62">
        <f>('1. Data'!K679-'1. Data'!$K$1604)/('1. Data'!$K$1603-'1. Data'!$K$1604)</f>
        <v>0.10588235294117647</v>
      </c>
      <c r="L682" s="62">
        <f>('1. Data'!L679-'1. Data'!$L$1604)/('1. Data'!$L$1603-'1. Data'!$L$1604)</f>
        <v>0.23076923076923078</v>
      </c>
      <c r="M682" s="62">
        <f>('1. Data'!M679-'1. Data'!$M$1604)/('1. Data'!$M$1603-'1. Data'!$M$1604)</f>
        <v>0.4</v>
      </c>
    </row>
    <row r="683" spans="1:13" ht="13.2" x14ac:dyDescent="0.25">
      <c r="A683" s="60">
        <v>679</v>
      </c>
      <c r="B683" s="62">
        <f>('1. Data'!B680-'1. Data'!$B$1604)/('1. Data'!$B$1603-'1. Data'!$B$1604)</f>
        <v>0.32743362831858414</v>
      </c>
      <c r="C683" s="62">
        <f>('1. Data'!C680-'1. Data'!$C$1604)/('1. Data'!$C$1603-'1. Data'!$C$1604)</f>
        <v>0.45333333333333337</v>
      </c>
      <c r="D683" s="62">
        <f>('1. Data'!D680-'1. Data'!$D$1604)/('1. Data'!$D$1603-'1. Data'!$D$1604)</f>
        <v>0.1</v>
      </c>
      <c r="E683" s="62">
        <f>('1. Data'!E680-'1. Data'!$E$1604)/('1. Data'!$E$1603-'1. Data'!$E$1604)</f>
        <v>0.11643835616438358</v>
      </c>
      <c r="F683" s="62">
        <f>('1. Data'!F680-'1. Data'!$F$1604)/('1. Data'!$F$1603-'1. Data'!$F$1604)</f>
        <v>0.13500000000000001</v>
      </c>
      <c r="G683" s="62">
        <f>('1. Data'!G680-'1. Data'!$G$1604)/('1. Data'!$G$1603-'1. Data'!$G$1604)</f>
        <v>0.61971830985915488</v>
      </c>
      <c r="H683" s="62">
        <f>('1. Data'!H680-'1. Data'!$H$1604)/('1. Data'!$H$1603-'1. Data'!$H$1604)</f>
        <v>0.28621908127208479</v>
      </c>
      <c r="I683" s="62">
        <v>1</v>
      </c>
      <c r="J683" s="62">
        <f>('1. Data'!J680-'1. Data'!$J$1604)/('1. Data'!$J$1603-'1. Data'!$J$1604)</f>
        <v>0.6</v>
      </c>
      <c r="K683" s="62">
        <f>('1. Data'!K680-'1. Data'!$K$1604)/('1. Data'!$K$1603-'1. Data'!$K$1604)</f>
        <v>0.13529411764705884</v>
      </c>
      <c r="L683" s="62">
        <f>('1. Data'!L680-'1. Data'!$L$1604)/('1. Data'!$L$1603-'1. Data'!$L$1604)</f>
        <v>0.24615384615384611</v>
      </c>
      <c r="M683" s="62">
        <f>('1. Data'!M680-'1. Data'!$M$1604)/('1. Data'!$M$1603-'1. Data'!$M$1604)</f>
        <v>0.4</v>
      </c>
    </row>
    <row r="684" spans="1:13" ht="13.2" x14ac:dyDescent="0.25">
      <c r="A684" s="60">
        <v>680</v>
      </c>
      <c r="B684" s="62">
        <f>('1. Data'!B681-'1. Data'!$B$1604)/('1. Data'!$B$1603-'1. Data'!$B$1604)</f>
        <v>0.54867256637168149</v>
      </c>
      <c r="C684" s="62">
        <f>('1. Data'!C681-'1. Data'!$C$1604)/('1. Data'!$C$1603-'1. Data'!$C$1604)</f>
        <v>0.10666666666666667</v>
      </c>
      <c r="D684" s="62">
        <f>('1. Data'!D681-'1. Data'!$D$1604)/('1. Data'!$D$1603-'1. Data'!$D$1604)</f>
        <v>0.45</v>
      </c>
      <c r="E684" s="62">
        <f>('1. Data'!E681-'1. Data'!$E$1604)/('1. Data'!$E$1603-'1. Data'!$E$1604)</f>
        <v>0.16438356164383561</v>
      </c>
      <c r="F684" s="62">
        <f>('1. Data'!F681-'1. Data'!$F$1604)/('1. Data'!$F$1603-'1. Data'!$F$1604)</f>
        <v>0.1</v>
      </c>
      <c r="G684" s="62">
        <f>('1. Data'!G681-'1. Data'!$G$1604)/('1. Data'!$G$1603-'1. Data'!$G$1604)</f>
        <v>0.26760563380281688</v>
      </c>
      <c r="H684" s="62">
        <f>('1. Data'!H681-'1. Data'!$H$1604)/('1. Data'!$H$1603-'1. Data'!$H$1604)</f>
        <v>0.1519434628975265</v>
      </c>
      <c r="I684" s="62">
        <v>1</v>
      </c>
      <c r="J684" s="62">
        <f>('1. Data'!J681-'1. Data'!$J$1604)/('1. Data'!$J$1603-'1. Data'!$J$1604)</f>
        <v>0.33076923076923059</v>
      </c>
      <c r="K684" s="62">
        <f>('1. Data'!K681-'1. Data'!$K$1604)/('1. Data'!$K$1603-'1. Data'!$K$1604)</f>
        <v>0.14117647058823532</v>
      </c>
      <c r="L684" s="62">
        <f>('1. Data'!L681-'1. Data'!$L$1604)/('1. Data'!$L$1603-'1. Data'!$L$1604)</f>
        <v>0.18461538461538451</v>
      </c>
      <c r="M684" s="62">
        <f>('1. Data'!M681-'1. Data'!$M$1604)/('1. Data'!$M$1603-'1. Data'!$M$1604)</f>
        <v>0.4</v>
      </c>
    </row>
    <row r="685" spans="1:13" ht="13.2" x14ac:dyDescent="0.25">
      <c r="A685" s="60">
        <v>681</v>
      </c>
      <c r="B685" s="62">
        <f>('1. Data'!B682-'1. Data'!$B$1604)/('1. Data'!$B$1603-'1. Data'!$B$1604)</f>
        <v>0.76991150442477885</v>
      </c>
      <c r="C685" s="62">
        <f>('1. Data'!C682-'1. Data'!$C$1604)/('1. Data'!$C$1603-'1. Data'!$C$1604)</f>
        <v>0.21999999999999997</v>
      </c>
      <c r="D685" s="62">
        <f>('1. Data'!D682-'1. Data'!$D$1604)/('1. Data'!$D$1603-'1. Data'!$D$1604)</f>
        <v>0.57999999999999996</v>
      </c>
      <c r="E685" s="62">
        <f>('1. Data'!E682-'1. Data'!$E$1604)/('1. Data'!$E$1603-'1. Data'!$E$1604)</f>
        <v>6.8493150684931503E-2</v>
      </c>
      <c r="F685" s="62">
        <f>('1. Data'!F682-'1. Data'!$F$1604)/('1. Data'!$F$1603-'1. Data'!$F$1604)</f>
        <v>0.11666666666666668</v>
      </c>
      <c r="G685" s="62">
        <f>('1. Data'!G682-'1. Data'!$G$1604)/('1. Data'!$G$1603-'1. Data'!$G$1604)</f>
        <v>0.19718309859154928</v>
      </c>
      <c r="H685" s="62">
        <f>('1. Data'!H682-'1. Data'!$H$1604)/('1. Data'!$H$1603-'1. Data'!$H$1604)</f>
        <v>0.12014134275618374</v>
      </c>
      <c r="I685" s="62">
        <v>1</v>
      </c>
      <c r="J685" s="62">
        <f>('1. Data'!J682-'1. Data'!$J$1604)/('1. Data'!$J$1603-'1. Data'!$J$1604)</f>
        <v>0.27692307692307688</v>
      </c>
      <c r="K685" s="62">
        <f>('1. Data'!K682-'1. Data'!$K$1604)/('1. Data'!$K$1603-'1. Data'!$K$1604)</f>
        <v>0.11176470588235295</v>
      </c>
      <c r="L685" s="62">
        <f>('1. Data'!L682-'1. Data'!$L$1604)/('1. Data'!$L$1603-'1. Data'!$L$1604)</f>
        <v>9.2307692307692257E-2</v>
      </c>
      <c r="M685" s="62">
        <f>('1. Data'!M682-'1. Data'!$M$1604)/('1. Data'!$M$1603-'1. Data'!$M$1604)</f>
        <v>0.4</v>
      </c>
    </row>
    <row r="686" spans="1:13" ht="13.2" x14ac:dyDescent="0.25">
      <c r="A686" s="60">
        <v>682</v>
      </c>
      <c r="B686" s="62">
        <f>('1. Data'!B683-'1. Data'!$B$1604)/('1. Data'!$B$1603-'1. Data'!$B$1604)</f>
        <v>0.30088495575221241</v>
      </c>
      <c r="C686" s="62">
        <f>('1. Data'!C683-'1. Data'!$C$1604)/('1. Data'!$C$1603-'1. Data'!$C$1604)</f>
        <v>0.23333333333333331</v>
      </c>
      <c r="D686" s="62">
        <f>('1. Data'!D683-'1. Data'!$D$1604)/('1. Data'!$D$1603-'1. Data'!$D$1604)</f>
        <v>0.23</v>
      </c>
      <c r="E686" s="62">
        <f>('1. Data'!E683-'1. Data'!$E$1604)/('1. Data'!$E$1603-'1. Data'!$E$1604)</f>
        <v>8.9041095890410982E-2</v>
      </c>
      <c r="F686" s="62">
        <f>('1. Data'!F683-'1. Data'!$F$1604)/('1. Data'!$F$1603-'1. Data'!$F$1604)</f>
        <v>0.15666666666666668</v>
      </c>
      <c r="G686" s="62">
        <f>('1. Data'!G683-'1. Data'!$G$1604)/('1. Data'!$G$1603-'1. Data'!$G$1604)</f>
        <v>0.21126760563380281</v>
      </c>
      <c r="H686" s="62">
        <f>('1. Data'!H683-'1. Data'!$H$1604)/('1. Data'!$H$1603-'1. Data'!$H$1604)</f>
        <v>8.1272084805653705E-2</v>
      </c>
      <c r="I686" s="62">
        <v>1</v>
      </c>
      <c r="J686" s="62">
        <f>('1. Data'!J683-'1. Data'!$J$1604)/('1. Data'!$J$1603-'1. Data'!$J$1604)</f>
        <v>0.39230769230769219</v>
      </c>
      <c r="K686" s="62">
        <f>('1. Data'!K683-'1. Data'!$K$1604)/('1. Data'!$K$1603-'1. Data'!$K$1604)</f>
        <v>0.11176470588235295</v>
      </c>
      <c r="L686" s="62">
        <f>('1. Data'!L683-'1. Data'!$L$1604)/('1. Data'!$L$1603-'1. Data'!$L$1604)</f>
        <v>0.27692307692307677</v>
      </c>
      <c r="M686" s="62">
        <f>('1. Data'!M683-'1. Data'!$M$1604)/('1. Data'!$M$1603-'1. Data'!$M$1604)</f>
        <v>0.6</v>
      </c>
    </row>
    <row r="687" spans="1:13" ht="13.2" x14ac:dyDescent="0.25">
      <c r="A687" s="60">
        <v>683</v>
      </c>
      <c r="B687" s="62">
        <f>('1. Data'!B684-'1. Data'!$B$1604)/('1. Data'!$B$1603-'1. Data'!$B$1604)</f>
        <v>0.3451327433628319</v>
      </c>
      <c r="C687" s="62">
        <f>('1. Data'!C684-'1. Data'!$C$1604)/('1. Data'!$C$1603-'1. Data'!$C$1604)</f>
        <v>0.24</v>
      </c>
      <c r="D687" s="62">
        <f>('1. Data'!D684-'1. Data'!$D$1604)/('1. Data'!$D$1603-'1. Data'!$D$1604)</f>
        <v>0.31</v>
      </c>
      <c r="E687" s="62">
        <f>('1. Data'!E684-'1. Data'!$E$1604)/('1. Data'!$E$1603-'1. Data'!$E$1604)</f>
        <v>9.2465753424657543E-2</v>
      </c>
      <c r="F687" s="62">
        <f>('1. Data'!F684-'1. Data'!$F$1604)/('1. Data'!$F$1603-'1. Data'!$F$1604)</f>
        <v>0.13</v>
      </c>
      <c r="G687" s="62">
        <f>('1. Data'!G684-'1. Data'!$G$1604)/('1. Data'!$G$1603-'1. Data'!$G$1604)</f>
        <v>0.43661971830985913</v>
      </c>
      <c r="H687" s="62">
        <f>('1. Data'!H684-'1. Data'!$H$1604)/('1. Data'!$H$1603-'1. Data'!$H$1604)</f>
        <v>0.18374558303886926</v>
      </c>
      <c r="I687" s="62">
        <v>1</v>
      </c>
      <c r="J687" s="62">
        <f>('1. Data'!J684-'1. Data'!$J$1604)/('1. Data'!$J$1603-'1. Data'!$J$1604)</f>
        <v>0.48461538461538461</v>
      </c>
      <c r="K687" s="62">
        <f>('1. Data'!K684-'1. Data'!$K$1604)/('1. Data'!$K$1603-'1. Data'!$K$1604)</f>
        <v>0.14117647058823532</v>
      </c>
      <c r="L687" s="62">
        <f>('1. Data'!L684-'1. Data'!$L$1604)/('1. Data'!$L$1603-'1. Data'!$L$1604)</f>
        <v>0.21538461538461545</v>
      </c>
      <c r="M687" s="62">
        <f>('1. Data'!M684-'1. Data'!$M$1604)/('1. Data'!$M$1603-'1. Data'!$M$1604)</f>
        <v>0.4</v>
      </c>
    </row>
    <row r="688" spans="1:13" ht="13.2" x14ac:dyDescent="0.25">
      <c r="A688" s="60">
        <v>684</v>
      </c>
      <c r="B688" s="62">
        <f>('1. Data'!B685-'1. Data'!$B$1604)/('1. Data'!$B$1603-'1. Data'!$B$1604)</f>
        <v>0.30973451327433627</v>
      </c>
      <c r="C688" s="62">
        <f>('1. Data'!C685-'1. Data'!$C$1604)/('1. Data'!$C$1603-'1. Data'!$C$1604)</f>
        <v>0.45333333333333337</v>
      </c>
      <c r="D688" s="62">
        <f>('1. Data'!D685-'1. Data'!$D$1604)/('1. Data'!$D$1603-'1. Data'!$D$1604)</f>
        <v>0.23</v>
      </c>
      <c r="E688" s="62">
        <f>('1. Data'!E685-'1. Data'!$E$1604)/('1. Data'!$E$1603-'1. Data'!$E$1604)</f>
        <v>0.11643835616438358</v>
      </c>
      <c r="F688" s="62">
        <f>('1. Data'!F685-'1. Data'!$F$1604)/('1. Data'!$F$1603-'1. Data'!$F$1604)</f>
        <v>9.8333333333333328E-2</v>
      </c>
      <c r="G688" s="62">
        <f>('1. Data'!G685-'1. Data'!$G$1604)/('1. Data'!$G$1603-'1. Data'!$G$1604)</f>
        <v>5.6338028169014086E-2</v>
      </c>
      <c r="H688" s="62">
        <f>('1. Data'!H685-'1. Data'!$H$1604)/('1. Data'!$H$1603-'1. Data'!$H$1604)</f>
        <v>3.1802120141342753E-2</v>
      </c>
      <c r="I688" s="62">
        <v>1</v>
      </c>
      <c r="J688" s="62">
        <f>('1. Data'!J685-'1. Data'!$J$1604)/('1. Data'!$J$1603-'1. Data'!$J$1604)</f>
        <v>0.51538461538461544</v>
      </c>
      <c r="K688" s="62">
        <f>('1. Data'!K685-'1. Data'!$K$1604)/('1. Data'!$K$1603-'1. Data'!$K$1604)</f>
        <v>0.15294117647058827</v>
      </c>
      <c r="L688" s="62">
        <f>('1. Data'!L685-'1. Data'!$L$1604)/('1. Data'!$L$1603-'1. Data'!$L$1604)</f>
        <v>0.44615384615384623</v>
      </c>
      <c r="M688" s="62">
        <f>('1. Data'!M685-'1. Data'!$M$1604)/('1. Data'!$M$1603-'1. Data'!$M$1604)</f>
        <v>0.4</v>
      </c>
    </row>
    <row r="689" spans="1:13" ht="13.2" x14ac:dyDescent="0.25">
      <c r="A689" s="60">
        <v>685</v>
      </c>
      <c r="B689" s="62">
        <f>('1. Data'!B686-'1. Data'!$B$1604)/('1. Data'!$B$1603-'1. Data'!$B$1604)</f>
        <v>0.46017699115044253</v>
      </c>
      <c r="C689" s="62">
        <f>('1. Data'!C686-'1. Data'!$C$1604)/('1. Data'!$C$1603-'1. Data'!$C$1604)</f>
        <v>0.58666666666666667</v>
      </c>
      <c r="D689" s="62">
        <f>('1. Data'!D686-'1. Data'!$D$1604)/('1. Data'!$D$1603-'1. Data'!$D$1604)</f>
        <v>0.32</v>
      </c>
      <c r="E689" s="62">
        <f>('1. Data'!E686-'1. Data'!$E$1604)/('1. Data'!$E$1603-'1. Data'!$E$1604)</f>
        <v>9.5890410958904104E-2</v>
      </c>
      <c r="F689" s="62">
        <f>('1. Data'!F686-'1. Data'!$F$1604)/('1. Data'!$F$1603-'1. Data'!$F$1604)</f>
        <v>0.13</v>
      </c>
      <c r="G689" s="62">
        <f>('1. Data'!G686-'1. Data'!$G$1604)/('1. Data'!$G$1603-'1. Data'!$G$1604)</f>
        <v>0.47887323943661969</v>
      </c>
      <c r="H689" s="62">
        <f>('1. Data'!H686-'1. Data'!$H$1604)/('1. Data'!$H$1603-'1. Data'!$H$1604)</f>
        <v>0.51590106007067138</v>
      </c>
      <c r="I689" s="62">
        <v>1</v>
      </c>
      <c r="J689" s="62">
        <f>('1. Data'!J686-'1. Data'!$J$1604)/('1. Data'!$J$1603-'1. Data'!$J$1604)</f>
        <v>0.42307692307692302</v>
      </c>
      <c r="K689" s="62">
        <f>('1. Data'!K686-'1. Data'!$K$1604)/('1. Data'!$K$1603-'1. Data'!$K$1604)</f>
        <v>0.10588235294117647</v>
      </c>
      <c r="L689" s="62">
        <f>('1. Data'!L686-'1. Data'!$L$1604)/('1. Data'!$L$1603-'1. Data'!$L$1604)</f>
        <v>0.15384615384615385</v>
      </c>
      <c r="M689" s="62">
        <f>('1. Data'!M686-'1. Data'!$M$1604)/('1. Data'!$M$1603-'1. Data'!$M$1604)</f>
        <v>0.4</v>
      </c>
    </row>
    <row r="690" spans="1:13" ht="13.2" x14ac:dyDescent="0.25">
      <c r="A690" s="60">
        <v>686</v>
      </c>
      <c r="B690" s="62">
        <f>('1. Data'!B687-'1. Data'!$B$1604)/('1. Data'!$B$1603-'1. Data'!$B$1604)</f>
        <v>0.30973451327433627</v>
      </c>
      <c r="C690" s="62">
        <f>('1. Data'!C687-'1. Data'!$C$1604)/('1. Data'!$C$1603-'1. Data'!$C$1604)</f>
        <v>0.45333333333333337</v>
      </c>
      <c r="D690" s="62">
        <f>('1. Data'!D687-'1. Data'!$D$1604)/('1. Data'!$D$1603-'1. Data'!$D$1604)</f>
        <v>0.23</v>
      </c>
      <c r="E690" s="62">
        <f>('1. Data'!E687-'1. Data'!$E$1604)/('1. Data'!$E$1603-'1. Data'!$E$1604)</f>
        <v>0.11643835616438358</v>
      </c>
      <c r="F690" s="62">
        <f>('1. Data'!F687-'1. Data'!$F$1604)/('1. Data'!$F$1603-'1. Data'!$F$1604)</f>
        <v>9.8333333333333328E-2</v>
      </c>
      <c r="G690" s="62">
        <f>('1. Data'!G687-'1. Data'!$G$1604)/('1. Data'!$G$1603-'1. Data'!$G$1604)</f>
        <v>5.6338028169014086E-2</v>
      </c>
      <c r="H690" s="62">
        <f>('1. Data'!H687-'1. Data'!$H$1604)/('1. Data'!$H$1603-'1. Data'!$H$1604)</f>
        <v>3.1802120141342753E-2</v>
      </c>
      <c r="I690" s="62">
        <v>1</v>
      </c>
      <c r="J690" s="62">
        <f>('1. Data'!J687-'1. Data'!$J$1604)/('1. Data'!$J$1603-'1. Data'!$J$1604)</f>
        <v>0.51538461538461544</v>
      </c>
      <c r="K690" s="62">
        <f>('1. Data'!K687-'1. Data'!$K$1604)/('1. Data'!$K$1603-'1. Data'!$K$1604)</f>
        <v>0.15294117647058827</v>
      </c>
      <c r="L690" s="62">
        <f>('1. Data'!L687-'1. Data'!$L$1604)/('1. Data'!$L$1603-'1. Data'!$L$1604)</f>
        <v>0.44615384615384623</v>
      </c>
      <c r="M690" s="62">
        <f>('1. Data'!M687-'1. Data'!$M$1604)/('1. Data'!$M$1603-'1. Data'!$M$1604)</f>
        <v>0.4</v>
      </c>
    </row>
    <row r="691" spans="1:13" ht="13.2" x14ac:dyDescent="0.25">
      <c r="A691" s="60">
        <v>687</v>
      </c>
      <c r="B691" s="62">
        <f>('1. Data'!B688-'1. Data'!$B$1604)/('1. Data'!$B$1603-'1. Data'!$B$1604)</f>
        <v>0.22123893805309733</v>
      </c>
      <c r="C691" s="62">
        <f>('1. Data'!C688-'1. Data'!$C$1604)/('1. Data'!$C$1603-'1. Data'!$C$1604)</f>
        <v>0.3666666666666667</v>
      </c>
      <c r="D691" s="62">
        <f>('1. Data'!D688-'1. Data'!$D$1604)/('1. Data'!$D$1603-'1. Data'!$D$1604)</f>
        <v>0.18</v>
      </c>
      <c r="E691" s="62">
        <f>('1. Data'!E688-'1. Data'!$E$1604)/('1. Data'!$E$1603-'1. Data'!$E$1604)</f>
        <v>6.164383561643836E-2</v>
      </c>
      <c r="F691" s="62">
        <f>('1. Data'!F688-'1. Data'!$F$1604)/('1. Data'!$F$1603-'1. Data'!$F$1604)</f>
        <v>0.11666666666666668</v>
      </c>
      <c r="G691" s="62">
        <f>('1. Data'!G688-'1. Data'!$G$1604)/('1. Data'!$G$1603-'1. Data'!$G$1604)</f>
        <v>0.16901408450704225</v>
      </c>
      <c r="H691" s="62">
        <f>('1. Data'!H688-'1. Data'!$H$1604)/('1. Data'!$H$1603-'1. Data'!$H$1604)</f>
        <v>0.12014134275618374</v>
      </c>
      <c r="I691" s="62">
        <v>1</v>
      </c>
      <c r="J691" s="62">
        <f>('1. Data'!J688-'1. Data'!$J$1604)/('1. Data'!$J$1603-'1. Data'!$J$1604)</f>
        <v>0.5692307692307691</v>
      </c>
      <c r="K691" s="62">
        <f>('1. Data'!K688-'1. Data'!$K$1604)/('1. Data'!$K$1603-'1. Data'!$K$1604)</f>
        <v>0.17647058823529413</v>
      </c>
      <c r="L691" s="62">
        <f>('1. Data'!L688-'1. Data'!$L$1604)/('1. Data'!$L$1603-'1. Data'!$L$1604)</f>
        <v>0.10769230769230759</v>
      </c>
      <c r="M691" s="62">
        <f>('1. Data'!M688-'1. Data'!$M$1604)/('1. Data'!$M$1603-'1. Data'!$M$1604)</f>
        <v>0.4</v>
      </c>
    </row>
    <row r="692" spans="1:13" ht="13.2" x14ac:dyDescent="0.25">
      <c r="A692" s="60">
        <v>688</v>
      </c>
      <c r="B692" s="62">
        <f>('1. Data'!B689-'1. Data'!$B$1604)/('1. Data'!$B$1603-'1. Data'!$B$1604)</f>
        <v>0.39823008849557517</v>
      </c>
      <c r="C692" s="62">
        <f>('1. Data'!C689-'1. Data'!$C$1604)/('1. Data'!$C$1603-'1. Data'!$C$1604)</f>
        <v>0.36000000000000004</v>
      </c>
      <c r="D692" s="62">
        <f>('1. Data'!D689-'1. Data'!$D$1604)/('1. Data'!$D$1603-'1. Data'!$D$1604)</f>
        <v>0.23</v>
      </c>
      <c r="E692" s="62">
        <f>('1. Data'!E689-'1. Data'!$E$1604)/('1. Data'!$E$1603-'1. Data'!$E$1604)</f>
        <v>0.15068493150684933</v>
      </c>
      <c r="F692" s="62">
        <f>('1. Data'!F689-'1. Data'!$F$1604)/('1. Data'!$F$1603-'1. Data'!$F$1604)</f>
        <v>0.15833333333333335</v>
      </c>
      <c r="G692" s="62">
        <f>('1. Data'!G689-'1. Data'!$G$1604)/('1. Data'!$G$1603-'1. Data'!$G$1604)</f>
        <v>0.16901408450704225</v>
      </c>
      <c r="H692" s="62">
        <f>('1. Data'!H689-'1. Data'!$H$1604)/('1. Data'!$H$1603-'1. Data'!$H$1604)</f>
        <v>0.11307420494699646</v>
      </c>
      <c r="I692" s="62">
        <v>1</v>
      </c>
      <c r="J692" s="62">
        <f>('1. Data'!J689-'1. Data'!$J$1604)/('1. Data'!$J$1603-'1. Data'!$J$1604)</f>
        <v>0.4461538461538459</v>
      </c>
      <c r="K692" s="62">
        <f>('1. Data'!K689-'1. Data'!$K$1604)/('1. Data'!$K$1603-'1. Data'!$K$1604)</f>
        <v>0.17058823529411765</v>
      </c>
      <c r="L692" s="62">
        <f>('1. Data'!L689-'1. Data'!$L$1604)/('1. Data'!$L$1603-'1. Data'!$L$1604)</f>
        <v>0.19999999999999984</v>
      </c>
      <c r="M692" s="62">
        <f>('1. Data'!M689-'1. Data'!$M$1604)/('1. Data'!$M$1603-'1. Data'!$M$1604)</f>
        <v>0.4</v>
      </c>
    </row>
    <row r="693" spans="1:13" ht="13.2" x14ac:dyDescent="0.25">
      <c r="A693" s="60">
        <v>689</v>
      </c>
      <c r="B693" s="62">
        <f>('1. Data'!B690-'1. Data'!$B$1604)/('1. Data'!$B$1603-'1. Data'!$B$1604)</f>
        <v>0.27433628318584075</v>
      </c>
      <c r="C693" s="62">
        <f>('1. Data'!C690-'1. Data'!$C$1604)/('1. Data'!$C$1603-'1. Data'!$C$1604)</f>
        <v>0.37333333333333335</v>
      </c>
      <c r="D693" s="62">
        <f>('1. Data'!D690-'1. Data'!$D$1604)/('1. Data'!$D$1603-'1. Data'!$D$1604)</f>
        <v>0.04</v>
      </c>
      <c r="E693" s="62">
        <f>('1. Data'!E690-'1. Data'!$E$1604)/('1. Data'!$E$1603-'1. Data'!$E$1604)</f>
        <v>4.7945205479452059E-2</v>
      </c>
      <c r="F693" s="62">
        <f>('1. Data'!F690-'1. Data'!$F$1604)/('1. Data'!$F$1603-'1. Data'!$F$1604)</f>
        <v>6.5000000000000002E-2</v>
      </c>
      <c r="G693" s="62">
        <f>('1. Data'!G690-'1. Data'!$G$1604)/('1. Data'!$G$1603-'1. Data'!$G$1604)</f>
        <v>4.2253521126760563E-2</v>
      </c>
      <c r="H693" s="62">
        <f>('1. Data'!H690-'1. Data'!$H$1604)/('1. Data'!$H$1603-'1. Data'!$H$1604)</f>
        <v>1.0600706713780919E-2</v>
      </c>
      <c r="I693" s="62">
        <v>1</v>
      </c>
      <c r="J693" s="62">
        <f>('1. Data'!J690-'1. Data'!$J$1604)/('1. Data'!$J$1603-'1. Data'!$J$1604)</f>
        <v>0.53846153846153832</v>
      </c>
      <c r="K693" s="62">
        <f>('1. Data'!K690-'1. Data'!$K$1604)/('1. Data'!$K$1603-'1. Data'!$K$1604)</f>
        <v>9.9999999999999992E-2</v>
      </c>
      <c r="L693" s="62">
        <f>('1. Data'!L690-'1. Data'!$L$1604)/('1. Data'!$L$1603-'1. Data'!$L$1604)</f>
        <v>0.15384615384615385</v>
      </c>
      <c r="M693" s="62">
        <f>('1. Data'!M690-'1. Data'!$M$1604)/('1. Data'!$M$1603-'1. Data'!$M$1604)</f>
        <v>0.4</v>
      </c>
    </row>
    <row r="694" spans="1:13" ht="13.2" x14ac:dyDescent="0.25">
      <c r="A694" s="60">
        <v>690</v>
      </c>
      <c r="B694" s="62">
        <f>('1. Data'!B691-'1. Data'!$B$1604)/('1. Data'!$B$1603-'1. Data'!$B$1604)</f>
        <v>0.30973451327433627</v>
      </c>
      <c r="C694" s="62">
        <f>('1. Data'!C691-'1. Data'!$C$1604)/('1. Data'!$C$1603-'1. Data'!$C$1604)</f>
        <v>0.18666666666666668</v>
      </c>
      <c r="D694" s="62">
        <f>('1. Data'!D691-'1. Data'!$D$1604)/('1. Data'!$D$1603-'1. Data'!$D$1604)</f>
        <v>0.48</v>
      </c>
      <c r="E694" s="62">
        <f>('1. Data'!E691-'1. Data'!$E$1604)/('1. Data'!$E$1603-'1. Data'!$E$1604)</f>
        <v>6.164383561643836E-2</v>
      </c>
      <c r="F694" s="62">
        <f>('1. Data'!F691-'1. Data'!$F$1604)/('1. Data'!$F$1603-'1. Data'!$F$1604)</f>
        <v>0.26166666666666666</v>
      </c>
      <c r="G694" s="62">
        <f>('1. Data'!G691-'1. Data'!$G$1604)/('1. Data'!$G$1603-'1. Data'!$G$1604)</f>
        <v>5.6338028169014086E-2</v>
      </c>
      <c r="H694" s="62">
        <f>('1. Data'!H691-'1. Data'!$H$1604)/('1. Data'!$H$1603-'1. Data'!$H$1604)</f>
        <v>3.8869257950530034E-2</v>
      </c>
      <c r="I694" s="62">
        <v>1</v>
      </c>
      <c r="J694" s="62">
        <f>('1. Data'!J691-'1. Data'!$J$1604)/('1. Data'!$J$1603-'1. Data'!$J$1604)</f>
        <v>0.46153846153846134</v>
      </c>
      <c r="K694" s="62">
        <f>('1. Data'!K691-'1. Data'!$K$1604)/('1. Data'!$K$1603-'1. Data'!$K$1604)</f>
        <v>0.44117647058823528</v>
      </c>
      <c r="L694" s="62">
        <f>('1. Data'!L691-'1. Data'!$L$1604)/('1. Data'!$L$1603-'1. Data'!$L$1604)</f>
        <v>0.15384615384615385</v>
      </c>
      <c r="M694" s="62">
        <f>('1. Data'!M691-'1. Data'!$M$1604)/('1. Data'!$M$1603-'1. Data'!$M$1604)</f>
        <v>0.4</v>
      </c>
    </row>
    <row r="695" spans="1:13" ht="13.2" x14ac:dyDescent="0.25">
      <c r="A695" s="60">
        <v>691</v>
      </c>
      <c r="B695" s="62">
        <f>('1. Data'!B692-'1. Data'!$B$1604)/('1. Data'!$B$1603-'1. Data'!$B$1604)</f>
        <v>0.24778761061946908</v>
      </c>
      <c r="C695" s="62">
        <f>('1. Data'!C692-'1. Data'!$C$1604)/('1. Data'!$C$1603-'1. Data'!$C$1604)</f>
        <v>0.72333333333333327</v>
      </c>
      <c r="D695" s="62">
        <f>('1. Data'!D692-'1. Data'!$D$1604)/('1. Data'!$D$1603-'1. Data'!$D$1604)</f>
        <v>0</v>
      </c>
      <c r="E695" s="62">
        <f>('1. Data'!E692-'1. Data'!$E$1604)/('1. Data'!$E$1603-'1. Data'!$E$1604)</f>
        <v>0.22945205479452055</v>
      </c>
      <c r="F695" s="62">
        <f>('1. Data'!F692-'1. Data'!$F$1604)/('1. Data'!$F$1603-'1. Data'!$F$1604)</f>
        <v>0.16166666666666651</v>
      </c>
      <c r="G695" s="62">
        <f>('1. Data'!G692-'1. Data'!$G$1604)/('1. Data'!$G$1603-'1. Data'!$G$1604)</f>
        <v>5.6338028169014086E-2</v>
      </c>
      <c r="H695" s="62">
        <f>('1. Data'!H692-'1. Data'!$H$1604)/('1. Data'!$H$1603-'1. Data'!$H$1604)</f>
        <v>2.8268551236749116E-2</v>
      </c>
      <c r="I695" s="62">
        <v>1</v>
      </c>
      <c r="J695" s="62">
        <f>('1. Data'!J692-'1. Data'!$J$1604)/('1. Data'!$J$1603-'1. Data'!$J$1604)</f>
        <v>0.71538461538461529</v>
      </c>
      <c r="K695" s="62">
        <f>('1. Data'!K692-'1. Data'!$K$1604)/('1. Data'!$K$1603-'1. Data'!$K$1604)</f>
        <v>0.14117647058823532</v>
      </c>
      <c r="L695" s="62">
        <f>('1. Data'!L692-'1. Data'!$L$1604)/('1. Data'!$L$1603-'1. Data'!$L$1604)</f>
        <v>0.3538461538461537</v>
      </c>
      <c r="M695" s="62">
        <f>('1. Data'!M692-'1. Data'!$M$1604)/('1. Data'!$M$1603-'1. Data'!$M$1604)</f>
        <v>0</v>
      </c>
    </row>
    <row r="696" spans="1:13" ht="13.2" x14ac:dyDescent="0.25">
      <c r="A696" s="60">
        <v>692</v>
      </c>
      <c r="B696" s="62">
        <f>('1. Data'!B693-'1. Data'!$B$1604)/('1. Data'!$B$1603-'1. Data'!$B$1604)</f>
        <v>0.40707964601769908</v>
      </c>
      <c r="C696" s="62">
        <f>('1. Data'!C693-'1. Data'!$C$1604)/('1. Data'!$C$1603-'1. Data'!$C$1604)</f>
        <v>0.54666666666666675</v>
      </c>
      <c r="D696" s="62">
        <f>('1. Data'!D693-'1. Data'!$D$1604)/('1. Data'!$D$1603-'1. Data'!$D$1604)</f>
        <v>0.24</v>
      </c>
      <c r="E696" s="62">
        <f>('1. Data'!E693-'1. Data'!$E$1604)/('1. Data'!$E$1603-'1. Data'!$E$1604)</f>
        <v>0.11643835616438358</v>
      </c>
      <c r="F696" s="62">
        <f>('1. Data'!F693-'1. Data'!$F$1604)/('1. Data'!$F$1603-'1. Data'!$F$1604)</f>
        <v>0.14499999999999999</v>
      </c>
      <c r="G696" s="62">
        <f>('1. Data'!G693-'1. Data'!$G$1604)/('1. Data'!$G$1603-'1. Data'!$G$1604)</f>
        <v>0.15492957746478872</v>
      </c>
      <c r="H696" s="62">
        <f>('1. Data'!H693-'1. Data'!$H$1604)/('1. Data'!$H$1603-'1. Data'!$H$1604)</f>
        <v>0.30742049469964666</v>
      </c>
      <c r="I696" s="62">
        <v>1</v>
      </c>
      <c r="J696" s="62">
        <f>('1. Data'!J693-'1. Data'!$J$1604)/('1. Data'!$J$1603-'1. Data'!$J$1604)</f>
        <v>0.6</v>
      </c>
      <c r="K696" s="62">
        <f>('1. Data'!K693-'1. Data'!$K$1604)/('1. Data'!$K$1603-'1. Data'!$K$1604)</f>
        <v>0.14117647058823532</v>
      </c>
      <c r="L696" s="62">
        <f>('1. Data'!L693-'1. Data'!$L$1604)/('1. Data'!$L$1603-'1. Data'!$L$1604)</f>
        <v>0.21538461538461545</v>
      </c>
      <c r="M696" s="62">
        <f>('1. Data'!M693-'1. Data'!$M$1604)/('1. Data'!$M$1603-'1. Data'!$M$1604)</f>
        <v>0.4</v>
      </c>
    </row>
    <row r="697" spans="1:13" ht="13.2" x14ac:dyDescent="0.25">
      <c r="A697" s="60">
        <v>693</v>
      </c>
      <c r="B697" s="62">
        <f>('1. Data'!B694-'1. Data'!$B$1604)/('1. Data'!$B$1603-'1. Data'!$B$1604)</f>
        <v>0.35398230088495575</v>
      </c>
      <c r="C697" s="62">
        <f>('1. Data'!C694-'1. Data'!$C$1604)/('1. Data'!$C$1603-'1. Data'!$C$1604)</f>
        <v>0.26</v>
      </c>
      <c r="D697" s="62">
        <f>('1. Data'!D694-'1. Data'!$D$1604)/('1. Data'!$D$1603-'1. Data'!$D$1604)</f>
        <v>0.51</v>
      </c>
      <c r="E697" s="62">
        <f>('1. Data'!E694-'1. Data'!$E$1604)/('1. Data'!$E$1603-'1. Data'!$E$1604)</f>
        <v>7.5342465753424667E-2</v>
      </c>
      <c r="F697" s="62">
        <f>('1. Data'!F694-'1. Data'!$F$1604)/('1. Data'!$F$1603-'1. Data'!$F$1604)</f>
        <v>0.70333333333333337</v>
      </c>
      <c r="G697" s="62">
        <f>('1. Data'!G694-'1. Data'!$G$1604)/('1. Data'!$G$1603-'1. Data'!$G$1604)</f>
        <v>0.21126760563380281</v>
      </c>
      <c r="H697" s="62">
        <f>('1. Data'!H694-'1. Data'!$H$1604)/('1. Data'!$H$1603-'1. Data'!$H$1604)</f>
        <v>0.19787985865724381</v>
      </c>
      <c r="I697" s="62">
        <v>1</v>
      </c>
      <c r="J697" s="62">
        <f>('1. Data'!J694-'1. Data'!$J$1604)/('1. Data'!$J$1603-'1. Data'!$J$1604)</f>
        <v>0.25384615384615361</v>
      </c>
      <c r="K697" s="62">
        <f>('1. Data'!K694-'1. Data'!$K$1604)/('1. Data'!$K$1603-'1. Data'!$K$1604)</f>
        <v>0.5117647058823529</v>
      </c>
      <c r="L697" s="62">
        <f>('1. Data'!L694-'1. Data'!$L$1604)/('1. Data'!$L$1603-'1. Data'!$L$1604)</f>
        <v>9.2307692307692257E-2</v>
      </c>
      <c r="M697" s="62">
        <f>('1. Data'!M694-'1. Data'!$M$1604)/('1. Data'!$M$1603-'1. Data'!$M$1604)</f>
        <v>0.4</v>
      </c>
    </row>
    <row r="698" spans="1:13" ht="13.2" x14ac:dyDescent="0.25">
      <c r="A698" s="60">
        <v>694</v>
      </c>
      <c r="B698" s="62">
        <f>('1. Data'!B695-'1. Data'!$B$1604)/('1. Data'!$B$1603-'1. Data'!$B$1604)</f>
        <v>0.38938053097345132</v>
      </c>
      <c r="C698" s="62">
        <f>('1. Data'!C695-'1. Data'!$C$1604)/('1. Data'!$C$1603-'1. Data'!$C$1604)</f>
        <v>0.25333333333333335</v>
      </c>
      <c r="D698" s="62">
        <f>('1. Data'!D695-'1. Data'!$D$1604)/('1. Data'!$D$1603-'1. Data'!$D$1604)</f>
        <v>0.32</v>
      </c>
      <c r="E698" s="62">
        <f>('1. Data'!E695-'1. Data'!$E$1604)/('1. Data'!$E$1603-'1. Data'!$E$1604)</f>
        <v>0.13013698630136986</v>
      </c>
      <c r="F698" s="62">
        <f>('1. Data'!F695-'1. Data'!$F$1604)/('1. Data'!$F$1603-'1. Data'!$F$1604)</f>
        <v>0.14000000000000001</v>
      </c>
      <c r="G698" s="62">
        <f>('1. Data'!G695-'1. Data'!$G$1604)/('1. Data'!$G$1603-'1. Data'!$G$1604)</f>
        <v>0.28169014084507044</v>
      </c>
      <c r="H698" s="62">
        <f>('1. Data'!H695-'1. Data'!$H$1604)/('1. Data'!$H$1603-'1. Data'!$H$1604)</f>
        <v>0.40989399293286222</v>
      </c>
      <c r="I698" s="62">
        <v>1</v>
      </c>
      <c r="J698" s="62">
        <f>('1. Data'!J695-'1. Data'!$J$1604)/('1. Data'!$J$1603-'1. Data'!$J$1604)</f>
        <v>0.47692307692307673</v>
      </c>
      <c r="K698" s="62">
        <f>('1. Data'!K695-'1. Data'!$K$1604)/('1. Data'!$K$1603-'1. Data'!$K$1604)</f>
        <v>0.18823529411764706</v>
      </c>
      <c r="L698" s="62">
        <f>('1. Data'!L695-'1. Data'!$L$1604)/('1. Data'!$L$1603-'1. Data'!$L$1604)</f>
        <v>0.15384615384615385</v>
      </c>
      <c r="M698" s="62">
        <f>('1. Data'!M695-'1. Data'!$M$1604)/('1. Data'!$M$1603-'1. Data'!$M$1604)</f>
        <v>0.4</v>
      </c>
    </row>
    <row r="699" spans="1:13" ht="13.2" x14ac:dyDescent="0.25">
      <c r="A699" s="60">
        <v>695</v>
      </c>
      <c r="B699" s="62">
        <f>('1. Data'!B696-'1. Data'!$B$1604)/('1. Data'!$B$1603-'1. Data'!$B$1604)</f>
        <v>0.38938053097345132</v>
      </c>
      <c r="C699" s="62">
        <f>('1. Data'!C696-'1. Data'!$C$1604)/('1. Data'!$C$1603-'1. Data'!$C$1604)</f>
        <v>0.24666666666666667</v>
      </c>
      <c r="D699" s="62">
        <f>('1. Data'!D696-'1. Data'!$D$1604)/('1. Data'!$D$1603-'1. Data'!$D$1604)</f>
        <v>0.31</v>
      </c>
      <c r="E699" s="62">
        <f>('1. Data'!E696-'1. Data'!$E$1604)/('1. Data'!$E$1603-'1. Data'!$E$1604)</f>
        <v>0.12328767123287673</v>
      </c>
      <c r="F699" s="62">
        <f>('1. Data'!F696-'1. Data'!$F$1604)/('1. Data'!$F$1603-'1. Data'!$F$1604)</f>
        <v>0.14000000000000001</v>
      </c>
      <c r="G699" s="62">
        <f>('1. Data'!G696-'1. Data'!$G$1604)/('1. Data'!$G$1603-'1. Data'!$G$1604)</f>
        <v>0.323943661971831</v>
      </c>
      <c r="H699" s="62">
        <f>('1. Data'!H696-'1. Data'!$H$1604)/('1. Data'!$H$1603-'1. Data'!$H$1604)</f>
        <v>0.4204946996466431</v>
      </c>
      <c r="I699" s="62">
        <v>1</v>
      </c>
      <c r="J699" s="62">
        <f>('1. Data'!J696-'1. Data'!$J$1604)/('1. Data'!$J$1603-'1. Data'!$J$1604)</f>
        <v>0.46923076923076917</v>
      </c>
      <c r="K699" s="62">
        <f>('1. Data'!K696-'1. Data'!$K$1604)/('1. Data'!$K$1603-'1. Data'!$K$1604)</f>
        <v>0.18235294117647058</v>
      </c>
      <c r="L699" s="62">
        <f>('1. Data'!L696-'1. Data'!$L$1604)/('1. Data'!$L$1603-'1. Data'!$L$1604)</f>
        <v>0.15384615384615385</v>
      </c>
      <c r="M699" s="62">
        <f>('1. Data'!M696-'1. Data'!$M$1604)/('1. Data'!$M$1603-'1. Data'!$M$1604)</f>
        <v>0.4</v>
      </c>
    </row>
    <row r="700" spans="1:13" ht="13.2" x14ac:dyDescent="0.25">
      <c r="A700" s="60">
        <v>696</v>
      </c>
      <c r="B700" s="62">
        <f>('1. Data'!B697-'1. Data'!$B$1604)/('1. Data'!$B$1603-'1. Data'!$B$1604)</f>
        <v>4.4247787610619468E-2</v>
      </c>
      <c r="C700" s="62">
        <f>('1. Data'!C697-'1. Data'!$C$1604)/('1. Data'!$C$1603-'1. Data'!$C$1604)</f>
        <v>0.24666666666666667</v>
      </c>
      <c r="D700" s="62">
        <f>('1. Data'!D697-'1. Data'!$D$1604)/('1. Data'!$D$1603-'1. Data'!$D$1604)</f>
        <v>0.02</v>
      </c>
      <c r="E700" s="62">
        <f>('1. Data'!E697-'1. Data'!$E$1604)/('1. Data'!$E$1603-'1. Data'!$E$1604)</f>
        <v>2.7397260273972605E-2</v>
      </c>
      <c r="F700" s="62">
        <f>('1. Data'!F697-'1. Data'!$F$1604)/('1. Data'!$F$1603-'1. Data'!$F$1604)</f>
        <v>5.6666666666666671E-2</v>
      </c>
      <c r="G700" s="62">
        <f>('1. Data'!G697-'1. Data'!$G$1604)/('1. Data'!$G$1603-'1. Data'!$G$1604)</f>
        <v>0.23943661971830985</v>
      </c>
      <c r="H700" s="62">
        <f>('1. Data'!H697-'1. Data'!$H$1604)/('1. Data'!$H$1603-'1. Data'!$H$1604)</f>
        <v>0.13427561837455831</v>
      </c>
      <c r="I700" s="62">
        <v>1</v>
      </c>
      <c r="J700" s="62">
        <f>('1. Data'!J697-'1. Data'!$J$1604)/('1. Data'!$J$1603-'1. Data'!$J$1604)</f>
        <v>0.92307692307692302</v>
      </c>
      <c r="K700" s="62">
        <f>('1. Data'!K697-'1. Data'!$K$1604)/('1. Data'!$K$1603-'1. Data'!$K$1604)</f>
        <v>0.18823529411764706</v>
      </c>
      <c r="L700" s="62">
        <f>('1. Data'!L697-'1. Data'!$L$1604)/('1. Data'!$L$1603-'1. Data'!$L$1604)</f>
        <v>0.67692307692307696</v>
      </c>
      <c r="M700" s="62">
        <f>('1. Data'!M697-'1. Data'!$M$1604)/('1. Data'!$M$1603-'1. Data'!$M$1604)</f>
        <v>0.6</v>
      </c>
    </row>
    <row r="701" spans="1:13" ht="13.2" x14ac:dyDescent="0.25">
      <c r="A701" s="60">
        <v>697</v>
      </c>
      <c r="B701" s="62">
        <f>('1. Data'!B698-'1. Data'!$B$1604)/('1. Data'!$B$1603-'1. Data'!$B$1604)</f>
        <v>0.21238938053097348</v>
      </c>
      <c r="C701" s="62">
        <f>('1. Data'!C698-'1. Data'!$C$1604)/('1. Data'!$C$1603-'1. Data'!$C$1604)</f>
        <v>0.3666666666666667</v>
      </c>
      <c r="D701" s="62">
        <f>('1. Data'!D698-'1. Data'!$D$1604)/('1. Data'!$D$1603-'1. Data'!$D$1604)</f>
        <v>0.02</v>
      </c>
      <c r="E701" s="62">
        <f>('1. Data'!E698-'1. Data'!$E$1604)/('1. Data'!$E$1603-'1. Data'!$E$1604)</f>
        <v>8.2191780821917818E-2</v>
      </c>
      <c r="F701" s="62">
        <f>('1. Data'!F698-'1. Data'!$F$1604)/('1. Data'!$F$1603-'1. Data'!$F$1604)</f>
        <v>0.11000000000000001</v>
      </c>
      <c r="G701" s="62">
        <f>('1. Data'!G698-'1. Data'!$G$1604)/('1. Data'!$G$1603-'1. Data'!$G$1604)</f>
        <v>9.8591549295774641E-2</v>
      </c>
      <c r="H701" s="62">
        <f>('1. Data'!H698-'1. Data'!$H$1604)/('1. Data'!$H$1603-'1. Data'!$H$1604)</f>
        <v>6.7137809187279157E-2</v>
      </c>
      <c r="I701" s="62">
        <v>1</v>
      </c>
      <c r="J701" s="62">
        <f>('1. Data'!J698-'1. Data'!$J$1604)/('1. Data'!$J$1603-'1. Data'!$J$1604)</f>
        <v>0.59230769230769242</v>
      </c>
      <c r="K701" s="62">
        <f>('1. Data'!K698-'1. Data'!$K$1604)/('1. Data'!$K$1603-'1. Data'!$K$1604)</f>
        <v>0.21764705882352944</v>
      </c>
      <c r="L701" s="62">
        <f>('1. Data'!L698-'1. Data'!$L$1604)/('1. Data'!$L$1603-'1. Data'!$L$1604)</f>
        <v>0.16923076923076918</v>
      </c>
      <c r="M701" s="62">
        <f>('1. Data'!M698-'1. Data'!$M$1604)/('1. Data'!$M$1603-'1. Data'!$M$1604)</f>
        <v>0.6</v>
      </c>
    </row>
    <row r="702" spans="1:13" ht="13.2" x14ac:dyDescent="0.25">
      <c r="A702" s="60">
        <v>698</v>
      </c>
      <c r="B702" s="62">
        <f>('1. Data'!B699-'1. Data'!$B$1604)/('1. Data'!$B$1603-'1. Data'!$B$1604)</f>
        <v>0.21238938053097348</v>
      </c>
      <c r="C702" s="62">
        <f>('1. Data'!C699-'1. Data'!$C$1604)/('1. Data'!$C$1603-'1. Data'!$C$1604)</f>
        <v>0.3666666666666667</v>
      </c>
      <c r="D702" s="62">
        <f>('1. Data'!D699-'1. Data'!$D$1604)/('1. Data'!$D$1603-'1. Data'!$D$1604)</f>
        <v>0.02</v>
      </c>
      <c r="E702" s="62">
        <f>('1. Data'!E699-'1. Data'!$E$1604)/('1. Data'!$E$1603-'1. Data'!$E$1604)</f>
        <v>8.2191780821917818E-2</v>
      </c>
      <c r="F702" s="62">
        <f>('1. Data'!F699-'1. Data'!$F$1604)/('1. Data'!$F$1603-'1. Data'!$F$1604)</f>
        <v>0.11000000000000001</v>
      </c>
      <c r="G702" s="62">
        <f>('1. Data'!G699-'1. Data'!$G$1604)/('1. Data'!$G$1603-'1. Data'!$G$1604)</f>
        <v>9.8591549295774641E-2</v>
      </c>
      <c r="H702" s="62">
        <f>('1. Data'!H699-'1. Data'!$H$1604)/('1. Data'!$H$1603-'1. Data'!$H$1604)</f>
        <v>6.7137809187279157E-2</v>
      </c>
      <c r="I702" s="62">
        <v>1</v>
      </c>
      <c r="J702" s="62">
        <f>('1. Data'!J699-'1. Data'!$J$1604)/('1. Data'!$J$1603-'1. Data'!$J$1604)</f>
        <v>0.59230769230769242</v>
      </c>
      <c r="K702" s="62">
        <f>('1. Data'!K699-'1. Data'!$K$1604)/('1. Data'!$K$1603-'1. Data'!$K$1604)</f>
        <v>0.21764705882352944</v>
      </c>
      <c r="L702" s="62">
        <f>('1. Data'!L699-'1. Data'!$L$1604)/('1. Data'!$L$1603-'1. Data'!$L$1604)</f>
        <v>0.16923076923076918</v>
      </c>
      <c r="M702" s="62">
        <f>('1. Data'!M699-'1. Data'!$M$1604)/('1. Data'!$M$1603-'1. Data'!$M$1604)</f>
        <v>0.6</v>
      </c>
    </row>
    <row r="703" spans="1:13" ht="13.2" x14ac:dyDescent="0.25">
      <c r="A703" s="60">
        <v>699</v>
      </c>
      <c r="B703" s="62">
        <f>('1. Data'!B700-'1. Data'!$B$1604)/('1. Data'!$B$1603-'1. Data'!$B$1604)</f>
        <v>0.42477876106194695</v>
      </c>
      <c r="C703" s="62">
        <f>('1. Data'!C700-'1. Data'!$C$1604)/('1. Data'!$C$1603-'1. Data'!$C$1604)</f>
        <v>0.34333333333333332</v>
      </c>
      <c r="D703" s="62">
        <f>('1. Data'!D700-'1. Data'!$D$1604)/('1. Data'!$D$1603-'1. Data'!$D$1604)</f>
        <v>0.28000000000000003</v>
      </c>
      <c r="E703" s="62">
        <f>('1. Data'!E700-'1. Data'!$E$1604)/('1. Data'!$E$1603-'1. Data'!$E$1604)</f>
        <v>0.15753424657534248</v>
      </c>
      <c r="F703" s="62">
        <f>('1. Data'!F700-'1. Data'!$F$1604)/('1. Data'!$F$1603-'1. Data'!$F$1604)</f>
        <v>0.14499999999999999</v>
      </c>
      <c r="G703" s="62">
        <f>('1. Data'!G700-'1. Data'!$G$1604)/('1. Data'!$G$1603-'1. Data'!$G$1604)</f>
        <v>0.23943661971830985</v>
      </c>
      <c r="H703" s="62">
        <f>('1. Data'!H700-'1. Data'!$H$1604)/('1. Data'!$H$1603-'1. Data'!$H$1604)</f>
        <v>0.2332155477031802</v>
      </c>
      <c r="I703" s="62">
        <v>1</v>
      </c>
      <c r="J703" s="62">
        <f>('1. Data'!J700-'1. Data'!$J$1604)/('1. Data'!$J$1603-'1. Data'!$J$1604)</f>
        <v>0.46923076923076917</v>
      </c>
      <c r="K703" s="62">
        <f>('1. Data'!K700-'1. Data'!$K$1604)/('1. Data'!$K$1603-'1. Data'!$K$1604)</f>
        <v>0.13529411764705884</v>
      </c>
      <c r="L703" s="62">
        <f>('1. Data'!L700-'1. Data'!$L$1604)/('1. Data'!$L$1603-'1. Data'!$L$1604)</f>
        <v>0.19999999999999984</v>
      </c>
      <c r="M703" s="62">
        <f>('1. Data'!M700-'1. Data'!$M$1604)/('1. Data'!$M$1603-'1. Data'!$M$1604)</f>
        <v>0.4</v>
      </c>
    </row>
    <row r="704" spans="1:13" ht="13.2" x14ac:dyDescent="0.25">
      <c r="A704" s="60">
        <v>700</v>
      </c>
      <c r="B704" s="62">
        <f>('1. Data'!B701-'1. Data'!$B$1604)/('1. Data'!$B$1603-'1. Data'!$B$1604)</f>
        <v>0.63716814159292046</v>
      </c>
      <c r="C704" s="62">
        <f>('1. Data'!C701-'1. Data'!$C$1604)/('1. Data'!$C$1603-'1. Data'!$C$1604)</f>
        <v>0.18666666666666668</v>
      </c>
      <c r="D704" s="62">
        <f>('1. Data'!D701-'1. Data'!$D$1604)/('1. Data'!$D$1603-'1. Data'!$D$1604)</f>
        <v>0.55000000000000004</v>
      </c>
      <c r="E704" s="62">
        <f>('1. Data'!E701-'1. Data'!$E$1604)/('1. Data'!$E$1603-'1. Data'!$E$1604)</f>
        <v>8.2191780821917818E-2</v>
      </c>
      <c r="F704" s="62">
        <f>('1. Data'!F701-'1. Data'!$F$1604)/('1. Data'!$F$1603-'1. Data'!$F$1604)</f>
        <v>0.11833333333333333</v>
      </c>
      <c r="G704" s="62">
        <f>('1. Data'!G701-'1. Data'!$G$1604)/('1. Data'!$G$1603-'1. Data'!$G$1604)</f>
        <v>5.6338028169014086E-2</v>
      </c>
      <c r="H704" s="62">
        <f>('1. Data'!H701-'1. Data'!$H$1604)/('1. Data'!$H$1603-'1. Data'!$H$1604)</f>
        <v>4.5936395759717315E-2</v>
      </c>
      <c r="I704" s="62">
        <v>1</v>
      </c>
      <c r="J704" s="62">
        <f>('1. Data'!J701-'1. Data'!$J$1604)/('1. Data'!$J$1603-'1. Data'!$J$1604)</f>
        <v>0.31538461538461521</v>
      </c>
      <c r="K704" s="62">
        <f>('1. Data'!K701-'1. Data'!$K$1604)/('1. Data'!$K$1603-'1. Data'!$K$1604)</f>
        <v>0.18823529411764706</v>
      </c>
      <c r="L704" s="62">
        <f>('1. Data'!L701-'1. Data'!$L$1604)/('1. Data'!$L$1603-'1. Data'!$L$1604)</f>
        <v>0.36923076923076931</v>
      </c>
      <c r="M704" s="62">
        <f>('1. Data'!M701-'1. Data'!$M$1604)/('1. Data'!$M$1603-'1. Data'!$M$1604)</f>
        <v>0.6</v>
      </c>
    </row>
    <row r="705" spans="1:13" ht="13.2" x14ac:dyDescent="0.25">
      <c r="A705" s="60">
        <v>701</v>
      </c>
      <c r="B705" s="62">
        <f>('1. Data'!B702-'1. Data'!$B$1604)/('1. Data'!$B$1603-'1. Data'!$B$1604)</f>
        <v>0.53097345132743357</v>
      </c>
      <c r="C705" s="62">
        <f>('1. Data'!C702-'1. Data'!$C$1604)/('1. Data'!$C$1603-'1. Data'!$C$1604)</f>
        <v>0.6133333333333334</v>
      </c>
      <c r="D705" s="62">
        <f>('1. Data'!D702-'1. Data'!$D$1604)/('1. Data'!$D$1603-'1. Data'!$D$1604)</f>
        <v>0.43</v>
      </c>
      <c r="E705" s="62">
        <f>('1. Data'!E702-'1. Data'!$E$1604)/('1. Data'!$E$1603-'1. Data'!$E$1604)</f>
        <v>0.13698630136986301</v>
      </c>
      <c r="F705" s="62">
        <f>('1. Data'!F702-'1. Data'!$F$1604)/('1. Data'!$F$1603-'1. Data'!$F$1604)</f>
        <v>0.12666666666666668</v>
      </c>
      <c r="G705" s="62">
        <f>('1. Data'!G702-'1. Data'!$G$1604)/('1. Data'!$G$1603-'1. Data'!$G$1604)</f>
        <v>0.352112676056338</v>
      </c>
      <c r="H705" s="62">
        <f>('1. Data'!H702-'1. Data'!$H$1604)/('1. Data'!$H$1603-'1. Data'!$H$1604)</f>
        <v>0.28975265017667845</v>
      </c>
      <c r="I705" s="62">
        <v>1</v>
      </c>
      <c r="J705" s="62">
        <f>('1. Data'!J702-'1. Data'!$J$1604)/('1. Data'!$J$1603-'1. Data'!$J$1604)</f>
        <v>0.29230769230769227</v>
      </c>
      <c r="K705" s="62">
        <f>('1. Data'!K702-'1. Data'!$K$1604)/('1. Data'!$K$1603-'1. Data'!$K$1604)</f>
        <v>0.1588235294117647</v>
      </c>
      <c r="L705" s="62">
        <f>('1. Data'!L702-'1. Data'!$L$1604)/('1. Data'!$L$1603-'1. Data'!$L$1604)</f>
        <v>0.26153846153846144</v>
      </c>
      <c r="M705" s="62">
        <f>('1. Data'!M702-'1. Data'!$M$1604)/('1. Data'!$M$1603-'1. Data'!$M$1604)</f>
        <v>0.6</v>
      </c>
    </row>
    <row r="706" spans="1:13" ht="13.2" x14ac:dyDescent="0.25">
      <c r="A706" s="60">
        <v>702</v>
      </c>
      <c r="B706" s="62">
        <f>('1. Data'!B703-'1. Data'!$B$1604)/('1. Data'!$B$1603-'1. Data'!$B$1604)</f>
        <v>0.21238938053097348</v>
      </c>
      <c r="C706" s="62">
        <f>('1. Data'!C703-'1. Data'!$C$1604)/('1. Data'!$C$1603-'1. Data'!$C$1604)</f>
        <v>0.3666666666666667</v>
      </c>
      <c r="D706" s="62">
        <f>('1. Data'!D703-'1. Data'!$D$1604)/('1. Data'!$D$1603-'1. Data'!$D$1604)</f>
        <v>0.02</v>
      </c>
      <c r="E706" s="62">
        <f>('1. Data'!E703-'1. Data'!$E$1604)/('1. Data'!$E$1603-'1. Data'!$E$1604)</f>
        <v>8.2191780821917818E-2</v>
      </c>
      <c r="F706" s="62">
        <f>('1. Data'!F703-'1. Data'!$F$1604)/('1. Data'!$F$1603-'1. Data'!$F$1604)</f>
        <v>0.11000000000000001</v>
      </c>
      <c r="G706" s="62">
        <f>('1. Data'!G703-'1. Data'!$G$1604)/('1. Data'!$G$1603-'1. Data'!$G$1604)</f>
        <v>9.8591549295774641E-2</v>
      </c>
      <c r="H706" s="62">
        <f>('1. Data'!H703-'1. Data'!$H$1604)/('1. Data'!$H$1603-'1. Data'!$H$1604)</f>
        <v>6.7137809187279157E-2</v>
      </c>
      <c r="I706" s="62">
        <v>1</v>
      </c>
      <c r="J706" s="62">
        <f>('1. Data'!J703-'1. Data'!$J$1604)/('1. Data'!$J$1603-'1. Data'!$J$1604)</f>
        <v>0.59230769230769242</v>
      </c>
      <c r="K706" s="62">
        <f>('1. Data'!K703-'1. Data'!$K$1604)/('1. Data'!$K$1603-'1. Data'!$K$1604)</f>
        <v>0.21764705882352944</v>
      </c>
      <c r="L706" s="62">
        <f>('1. Data'!L703-'1. Data'!$L$1604)/('1. Data'!$L$1603-'1. Data'!$L$1604)</f>
        <v>0.16923076923076918</v>
      </c>
      <c r="M706" s="62">
        <f>('1. Data'!M703-'1. Data'!$M$1604)/('1. Data'!$M$1603-'1. Data'!$M$1604)</f>
        <v>0.6</v>
      </c>
    </row>
    <row r="707" spans="1:13" ht="13.2" x14ac:dyDescent="0.25">
      <c r="A707" s="60">
        <v>703</v>
      </c>
      <c r="B707" s="62">
        <f>('1. Data'!B704-'1. Data'!$B$1604)/('1. Data'!$B$1603-'1. Data'!$B$1604)</f>
        <v>0.21238938053097348</v>
      </c>
      <c r="C707" s="62">
        <f>('1. Data'!C704-'1. Data'!$C$1604)/('1. Data'!$C$1603-'1. Data'!$C$1604)</f>
        <v>0.36000000000000004</v>
      </c>
      <c r="D707" s="62">
        <f>('1. Data'!D704-'1. Data'!$D$1604)/('1. Data'!$D$1603-'1. Data'!$D$1604)</f>
        <v>0.02</v>
      </c>
      <c r="E707" s="62">
        <f>('1. Data'!E704-'1. Data'!$E$1604)/('1. Data'!$E$1603-'1. Data'!$E$1604)</f>
        <v>8.2191780821917818E-2</v>
      </c>
      <c r="F707" s="62">
        <f>('1. Data'!F704-'1. Data'!$F$1604)/('1. Data'!$F$1603-'1. Data'!$F$1604)</f>
        <v>0.11166666666666668</v>
      </c>
      <c r="G707" s="62">
        <f>('1. Data'!G704-'1. Data'!$G$1604)/('1. Data'!$G$1603-'1. Data'!$G$1604)</f>
        <v>0.11267605633802817</v>
      </c>
      <c r="H707" s="62">
        <f>('1. Data'!H704-'1. Data'!$H$1604)/('1. Data'!$H$1603-'1. Data'!$H$1604)</f>
        <v>6.0070671378091869E-2</v>
      </c>
      <c r="I707" s="62">
        <v>1</v>
      </c>
      <c r="J707" s="62">
        <f>('1. Data'!J704-'1. Data'!$J$1604)/('1. Data'!$J$1603-'1. Data'!$J$1604)</f>
        <v>0.59230769230769242</v>
      </c>
      <c r="K707" s="62">
        <f>('1. Data'!K704-'1. Data'!$K$1604)/('1. Data'!$K$1603-'1. Data'!$K$1604)</f>
        <v>0.21764705882352944</v>
      </c>
      <c r="L707" s="62">
        <f>('1. Data'!L704-'1. Data'!$L$1604)/('1. Data'!$L$1603-'1. Data'!$L$1604)</f>
        <v>0.15384615384615385</v>
      </c>
      <c r="M707" s="62">
        <f>('1. Data'!M704-'1. Data'!$M$1604)/('1. Data'!$M$1603-'1. Data'!$M$1604)</f>
        <v>0.6</v>
      </c>
    </row>
    <row r="708" spans="1:13" ht="13.2" x14ac:dyDescent="0.25">
      <c r="A708" s="60">
        <v>704</v>
      </c>
      <c r="B708" s="62">
        <f>('1. Data'!B705-'1. Data'!$B$1604)/('1. Data'!$B$1603-'1. Data'!$B$1604)</f>
        <v>0.25663716814159293</v>
      </c>
      <c r="C708" s="62">
        <f>('1. Data'!C705-'1. Data'!$C$1604)/('1. Data'!$C$1603-'1. Data'!$C$1604)</f>
        <v>0.18666666666666668</v>
      </c>
      <c r="D708" s="62">
        <f>('1. Data'!D705-'1. Data'!$D$1604)/('1. Data'!$D$1603-'1. Data'!$D$1604)</f>
        <v>0.48</v>
      </c>
      <c r="E708" s="62">
        <f>('1. Data'!E705-'1. Data'!$E$1604)/('1. Data'!$E$1603-'1. Data'!$E$1604)</f>
        <v>0.11643835616438358</v>
      </c>
      <c r="F708" s="62">
        <f>('1. Data'!F705-'1. Data'!$F$1604)/('1. Data'!$F$1603-'1. Data'!$F$1604)</f>
        <v>0.12166666666666666</v>
      </c>
      <c r="G708" s="62">
        <f>('1. Data'!G705-'1. Data'!$G$1604)/('1. Data'!$G$1603-'1. Data'!$G$1604)</f>
        <v>0.29577464788732394</v>
      </c>
      <c r="H708" s="62">
        <f>('1. Data'!H705-'1. Data'!$H$1604)/('1. Data'!$H$1603-'1. Data'!$H$1604)</f>
        <v>0.2756183745583039</v>
      </c>
      <c r="I708" s="62">
        <v>1</v>
      </c>
      <c r="J708" s="62">
        <f>('1. Data'!J705-'1. Data'!$J$1604)/('1. Data'!$J$1603-'1. Data'!$J$1604)</f>
        <v>0.47692307692307673</v>
      </c>
      <c r="K708" s="62">
        <f>('1. Data'!K705-'1. Data'!$K$1604)/('1. Data'!$K$1603-'1. Data'!$K$1604)</f>
        <v>0.23529411764705882</v>
      </c>
      <c r="L708" s="62">
        <f>('1. Data'!L705-'1. Data'!$L$1604)/('1. Data'!$L$1603-'1. Data'!$L$1604)</f>
        <v>0.18461538461538451</v>
      </c>
      <c r="M708" s="62">
        <f>('1. Data'!M705-'1. Data'!$M$1604)/('1. Data'!$M$1603-'1. Data'!$M$1604)</f>
        <v>0.2</v>
      </c>
    </row>
    <row r="709" spans="1:13" ht="13.2" x14ac:dyDescent="0.25">
      <c r="A709" s="60">
        <v>705</v>
      </c>
      <c r="B709" s="62">
        <f>('1. Data'!B706-'1. Data'!$B$1604)/('1. Data'!$B$1603-'1. Data'!$B$1604)</f>
        <v>0.39823008849557517</v>
      </c>
      <c r="C709" s="62">
        <f>('1. Data'!C706-'1. Data'!$C$1604)/('1. Data'!$C$1603-'1. Data'!$C$1604)</f>
        <v>0.44333333333333336</v>
      </c>
      <c r="D709" s="62">
        <f>('1. Data'!D706-'1. Data'!$D$1604)/('1. Data'!$D$1603-'1. Data'!$D$1604)</f>
        <v>0.04</v>
      </c>
      <c r="E709" s="62">
        <f>('1. Data'!E706-'1. Data'!$E$1604)/('1. Data'!$E$1603-'1. Data'!$E$1604)</f>
        <v>4.7945205479452059E-2</v>
      </c>
      <c r="F709" s="62">
        <f>('1. Data'!F706-'1. Data'!$F$1604)/('1. Data'!$F$1603-'1. Data'!$F$1604)</f>
        <v>0.13</v>
      </c>
      <c r="G709" s="62">
        <f>('1. Data'!G706-'1. Data'!$G$1604)/('1. Data'!$G$1603-'1. Data'!$G$1604)</f>
        <v>4.2253521126760563E-2</v>
      </c>
      <c r="H709" s="62">
        <f>('1. Data'!H706-'1. Data'!$H$1604)/('1. Data'!$H$1603-'1. Data'!$H$1604)</f>
        <v>2.8268551236749116E-2</v>
      </c>
      <c r="I709" s="62">
        <v>1</v>
      </c>
      <c r="J709" s="62">
        <f>('1. Data'!J706-'1. Data'!$J$1604)/('1. Data'!$J$1603-'1. Data'!$J$1604)</f>
        <v>0.45384615384615379</v>
      </c>
      <c r="K709" s="62">
        <f>('1. Data'!K706-'1. Data'!$K$1604)/('1. Data'!$K$1603-'1. Data'!$K$1604)</f>
        <v>0.14117647058823532</v>
      </c>
      <c r="L709" s="62">
        <f>('1. Data'!L706-'1. Data'!$L$1604)/('1. Data'!$L$1603-'1. Data'!$L$1604)</f>
        <v>0.19999999999999984</v>
      </c>
      <c r="M709" s="62">
        <f>('1. Data'!M706-'1. Data'!$M$1604)/('1. Data'!$M$1603-'1. Data'!$M$1604)</f>
        <v>0.2</v>
      </c>
    </row>
    <row r="710" spans="1:13" ht="13.2" x14ac:dyDescent="0.25">
      <c r="A710" s="60">
        <v>706</v>
      </c>
      <c r="B710" s="62">
        <f>('1. Data'!B707-'1. Data'!$B$1604)/('1. Data'!$B$1603-'1. Data'!$B$1604)</f>
        <v>0.33628318584070799</v>
      </c>
      <c r="C710" s="62">
        <f>('1. Data'!C707-'1. Data'!$C$1604)/('1. Data'!$C$1603-'1. Data'!$C$1604)</f>
        <v>0.62333333333333329</v>
      </c>
      <c r="D710" s="62">
        <f>('1. Data'!D707-'1. Data'!$D$1604)/('1. Data'!$D$1603-'1. Data'!$D$1604)</f>
        <v>0.15</v>
      </c>
      <c r="E710" s="62">
        <f>('1. Data'!E707-'1. Data'!$E$1604)/('1. Data'!$E$1603-'1. Data'!$E$1604)</f>
        <v>0.34931506849315069</v>
      </c>
      <c r="F710" s="62">
        <f>('1. Data'!F707-'1. Data'!$F$1604)/('1. Data'!$F$1603-'1. Data'!$F$1604)</f>
        <v>0.12166666666666666</v>
      </c>
      <c r="G710" s="62">
        <f>('1. Data'!G707-'1. Data'!$G$1604)/('1. Data'!$G$1603-'1. Data'!$G$1604)</f>
        <v>0.14084507042253522</v>
      </c>
      <c r="H710" s="62">
        <f>('1. Data'!H707-'1. Data'!$H$1604)/('1. Data'!$H$1603-'1. Data'!$H$1604)</f>
        <v>0.16961130742049471</v>
      </c>
      <c r="I710" s="62">
        <v>1</v>
      </c>
      <c r="J710" s="62">
        <f>('1. Data'!J707-'1. Data'!$J$1604)/('1. Data'!$J$1603-'1. Data'!$J$1604)</f>
        <v>0.51538461538461544</v>
      </c>
      <c r="K710" s="62">
        <f>('1. Data'!K707-'1. Data'!$K$1604)/('1. Data'!$K$1603-'1. Data'!$K$1604)</f>
        <v>0.11176470588235295</v>
      </c>
      <c r="L710" s="62">
        <f>('1. Data'!L707-'1. Data'!$L$1604)/('1. Data'!$L$1603-'1. Data'!$L$1604)</f>
        <v>0.23076923076923078</v>
      </c>
      <c r="M710" s="62">
        <f>('1. Data'!M707-'1. Data'!$M$1604)/('1. Data'!$M$1603-'1. Data'!$M$1604)</f>
        <v>0.4</v>
      </c>
    </row>
    <row r="711" spans="1:13" ht="13.2" x14ac:dyDescent="0.25">
      <c r="A711" s="60">
        <v>707</v>
      </c>
      <c r="B711" s="62">
        <f>('1. Data'!B708-'1. Data'!$B$1604)/('1. Data'!$B$1603-'1. Data'!$B$1604)</f>
        <v>0.21238938053097348</v>
      </c>
      <c r="C711" s="62">
        <f>('1. Data'!C708-'1. Data'!$C$1604)/('1. Data'!$C$1603-'1. Data'!$C$1604)</f>
        <v>0.45333333333333337</v>
      </c>
      <c r="D711" s="62">
        <f>('1. Data'!D708-'1. Data'!$D$1604)/('1. Data'!$D$1603-'1. Data'!$D$1604)</f>
        <v>0.08</v>
      </c>
      <c r="E711" s="62">
        <f>('1. Data'!E708-'1. Data'!$E$1604)/('1. Data'!$E$1603-'1. Data'!$E$1604)</f>
        <v>7.5342465753424667E-2</v>
      </c>
      <c r="F711" s="62">
        <f>('1. Data'!F708-'1. Data'!$F$1604)/('1. Data'!$F$1603-'1. Data'!$F$1604)</f>
        <v>0.155</v>
      </c>
      <c r="G711" s="62">
        <f>('1. Data'!G708-'1. Data'!$G$1604)/('1. Data'!$G$1603-'1. Data'!$G$1604)</f>
        <v>0.12676056338028169</v>
      </c>
      <c r="H711" s="62">
        <f>('1. Data'!H708-'1. Data'!$H$1604)/('1. Data'!$H$1603-'1. Data'!$H$1604)</f>
        <v>4.5936395759717315E-2</v>
      </c>
      <c r="I711" s="62">
        <v>1</v>
      </c>
      <c r="J711" s="62">
        <f>('1. Data'!J708-'1. Data'!$J$1604)/('1. Data'!$J$1603-'1. Data'!$J$1604)</f>
        <v>0.53846153846153832</v>
      </c>
      <c r="K711" s="62">
        <f>('1. Data'!K708-'1. Data'!$K$1604)/('1. Data'!$K$1603-'1. Data'!$K$1604)</f>
        <v>9.9999999999999992E-2</v>
      </c>
      <c r="L711" s="62">
        <f>('1. Data'!L708-'1. Data'!$L$1604)/('1. Data'!$L$1603-'1. Data'!$L$1604)</f>
        <v>0.24615384615384611</v>
      </c>
      <c r="M711" s="62">
        <f>('1. Data'!M708-'1. Data'!$M$1604)/('1. Data'!$M$1603-'1. Data'!$M$1604)</f>
        <v>0.4</v>
      </c>
    </row>
    <row r="712" spans="1:13" ht="13.2" x14ac:dyDescent="0.25">
      <c r="A712" s="60">
        <v>708</v>
      </c>
      <c r="B712" s="62">
        <f>('1. Data'!B709-'1. Data'!$B$1604)/('1. Data'!$B$1603-'1. Data'!$B$1604)</f>
        <v>0.24778761061946908</v>
      </c>
      <c r="C712" s="62">
        <f>('1. Data'!C709-'1. Data'!$C$1604)/('1. Data'!$C$1603-'1. Data'!$C$1604)</f>
        <v>0.26</v>
      </c>
      <c r="D712" s="62">
        <f>('1. Data'!D709-'1. Data'!$D$1604)/('1. Data'!$D$1603-'1. Data'!$D$1604)</f>
        <v>0.19</v>
      </c>
      <c r="E712" s="62">
        <f>('1. Data'!E709-'1. Data'!$E$1604)/('1. Data'!$E$1603-'1. Data'!$E$1604)</f>
        <v>0.14383561643835618</v>
      </c>
      <c r="F712" s="62">
        <f>('1. Data'!F709-'1. Data'!$F$1604)/('1. Data'!$F$1603-'1. Data'!$F$1604)</f>
        <v>0.12833333333333333</v>
      </c>
      <c r="G712" s="62">
        <f>('1. Data'!G709-'1. Data'!$G$1604)/('1. Data'!$G$1603-'1. Data'!$G$1604)</f>
        <v>0.21126760563380281</v>
      </c>
      <c r="H712" s="62">
        <f>('1. Data'!H709-'1. Data'!$H$1604)/('1. Data'!$H$1603-'1. Data'!$H$1604)</f>
        <v>0.10954063604240283</v>
      </c>
      <c r="I712" s="62">
        <v>1</v>
      </c>
      <c r="J712" s="62">
        <f>('1. Data'!J709-'1. Data'!$J$1604)/('1. Data'!$J$1603-'1. Data'!$J$1604)</f>
        <v>0.51538461538461544</v>
      </c>
      <c r="K712" s="62">
        <f>('1. Data'!K709-'1. Data'!$K$1604)/('1. Data'!$K$1603-'1. Data'!$K$1604)</f>
        <v>0.1235294117647059</v>
      </c>
      <c r="L712" s="62">
        <f>('1. Data'!L709-'1. Data'!$L$1604)/('1. Data'!$L$1603-'1. Data'!$L$1604)</f>
        <v>0.32307692307692304</v>
      </c>
      <c r="M712" s="62">
        <f>('1. Data'!M709-'1. Data'!$M$1604)/('1. Data'!$M$1603-'1. Data'!$M$1604)</f>
        <v>0.4</v>
      </c>
    </row>
    <row r="713" spans="1:13" ht="13.2" x14ac:dyDescent="0.25">
      <c r="A713" s="60">
        <v>709</v>
      </c>
      <c r="B713" s="62">
        <f>('1. Data'!B710-'1. Data'!$B$1604)/('1. Data'!$B$1603-'1. Data'!$B$1604)</f>
        <v>0.2831858407079646</v>
      </c>
      <c r="C713" s="62">
        <f>('1. Data'!C710-'1. Data'!$C$1604)/('1. Data'!$C$1603-'1. Data'!$C$1604)</f>
        <v>0.29666666666666669</v>
      </c>
      <c r="D713" s="62">
        <f>('1. Data'!D710-'1. Data'!$D$1604)/('1. Data'!$D$1603-'1. Data'!$D$1604)</f>
        <v>0.12</v>
      </c>
      <c r="E713" s="62">
        <f>('1. Data'!E710-'1. Data'!$E$1604)/('1. Data'!$E$1603-'1. Data'!$E$1604)</f>
        <v>0.10958904109589042</v>
      </c>
      <c r="F713" s="62">
        <f>('1. Data'!F710-'1. Data'!$F$1604)/('1. Data'!$F$1603-'1. Data'!$F$1604)</f>
        <v>0.11333333333333334</v>
      </c>
      <c r="G713" s="62">
        <f>('1. Data'!G710-'1. Data'!$G$1604)/('1. Data'!$G$1603-'1. Data'!$G$1604)</f>
        <v>0.14084507042253522</v>
      </c>
      <c r="H713" s="62">
        <f>('1. Data'!H710-'1. Data'!$H$1604)/('1. Data'!$H$1603-'1. Data'!$H$1604)</f>
        <v>0.10247349823321555</v>
      </c>
      <c r="I713" s="62">
        <v>1</v>
      </c>
      <c r="J713" s="62">
        <f>('1. Data'!J710-'1. Data'!$J$1604)/('1. Data'!$J$1603-'1. Data'!$J$1604)</f>
        <v>0.49230769230769211</v>
      </c>
      <c r="K713" s="62">
        <f>('1. Data'!K710-'1. Data'!$K$1604)/('1. Data'!$K$1603-'1. Data'!$K$1604)</f>
        <v>0.18235294117647058</v>
      </c>
      <c r="L713" s="62">
        <f>('1. Data'!L710-'1. Data'!$L$1604)/('1. Data'!$L$1603-'1. Data'!$L$1604)</f>
        <v>0.49230769230769222</v>
      </c>
      <c r="M713" s="62">
        <f>('1. Data'!M710-'1. Data'!$M$1604)/('1. Data'!$M$1603-'1. Data'!$M$1604)</f>
        <v>0.6</v>
      </c>
    </row>
    <row r="714" spans="1:13" ht="13.2" x14ac:dyDescent="0.25">
      <c r="A714" s="60">
        <v>710</v>
      </c>
      <c r="B714" s="62">
        <f>('1. Data'!B711-'1. Data'!$B$1604)/('1. Data'!$B$1603-'1. Data'!$B$1604)</f>
        <v>0.45132743362831851</v>
      </c>
      <c r="C714" s="62">
        <f>('1. Data'!C711-'1. Data'!$C$1604)/('1. Data'!$C$1603-'1. Data'!$C$1604)</f>
        <v>0.13999999999999999</v>
      </c>
      <c r="D714" s="62">
        <f>('1. Data'!D711-'1. Data'!$D$1604)/('1. Data'!$D$1603-'1. Data'!$D$1604)</f>
        <v>0.47</v>
      </c>
      <c r="E714" s="62">
        <f>('1. Data'!E711-'1. Data'!$E$1604)/('1. Data'!$E$1603-'1. Data'!$E$1604)</f>
        <v>4.7945205479452059E-2</v>
      </c>
      <c r="F714" s="62">
        <f>('1. Data'!F711-'1. Data'!$F$1604)/('1. Data'!$F$1603-'1. Data'!$F$1604)</f>
        <v>0.10333333333333333</v>
      </c>
      <c r="G714" s="62">
        <f>('1. Data'!G711-'1. Data'!$G$1604)/('1. Data'!$G$1603-'1. Data'!$G$1604)</f>
        <v>0.16901408450704225</v>
      </c>
      <c r="H714" s="62">
        <f>('1. Data'!H711-'1. Data'!$H$1604)/('1. Data'!$H$1603-'1. Data'!$H$1604)</f>
        <v>9.5406360424028266E-2</v>
      </c>
      <c r="I714" s="62">
        <v>1</v>
      </c>
      <c r="J714" s="62">
        <f>('1. Data'!J711-'1. Data'!$J$1604)/('1. Data'!$J$1603-'1. Data'!$J$1604)</f>
        <v>0.4384615384615384</v>
      </c>
      <c r="K714" s="62">
        <f>('1. Data'!K711-'1. Data'!$K$1604)/('1. Data'!$K$1603-'1. Data'!$K$1604)</f>
        <v>0.21176470588235297</v>
      </c>
      <c r="L714" s="62">
        <f>('1. Data'!L711-'1. Data'!$L$1604)/('1. Data'!$L$1603-'1. Data'!$L$1604)</f>
        <v>0.24615384615384611</v>
      </c>
      <c r="M714" s="62">
        <f>('1. Data'!M711-'1. Data'!$M$1604)/('1. Data'!$M$1603-'1. Data'!$M$1604)</f>
        <v>0.6</v>
      </c>
    </row>
    <row r="715" spans="1:13" ht="13.2" x14ac:dyDescent="0.25">
      <c r="A715" s="60">
        <v>711</v>
      </c>
      <c r="B715" s="62">
        <f>('1. Data'!B712-'1. Data'!$B$1604)/('1. Data'!$B$1603-'1. Data'!$B$1604)</f>
        <v>0.53097345132743357</v>
      </c>
      <c r="C715" s="62">
        <f>('1. Data'!C712-'1. Data'!$C$1604)/('1. Data'!$C$1603-'1. Data'!$C$1604)</f>
        <v>0.61666666666666659</v>
      </c>
      <c r="D715" s="62">
        <f>('1. Data'!D712-'1. Data'!$D$1604)/('1. Data'!$D$1603-'1. Data'!$D$1604)</f>
        <v>0.43</v>
      </c>
      <c r="E715" s="62">
        <f>('1. Data'!E712-'1. Data'!$E$1604)/('1. Data'!$E$1603-'1. Data'!$E$1604)</f>
        <v>0.13013698630136986</v>
      </c>
      <c r="F715" s="62">
        <f>('1. Data'!F712-'1. Data'!$F$1604)/('1. Data'!$F$1603-'1. Data'!$F$1604)</f>
        <v>0.13333333333333333</v>
      </c>
      <c r="G715" s="62">
        <f>('1. Data'!G712-'1. Data'!$G$1604)/('1. Data'!$G$1603-'1. Data'!$G$1604)</f>
        <v>0.28169014084507044</v>
      </c>
      <c r="H715" s="62">
        <f>('1. Data'!H712-'1. Data'!$H$1604)/('1. Data'!$H$1603-'1. Data'!$H$1604)</f>
        <v>0.2756183745583039</v>
      </c>
      <c r="I715" s="62">
        <v>1</v>
      </c>
      <c r="J715" s="62">
        <f>('1. Data'!J712-'1. Data'!$J$1604)/('1. Data'!$J$1603-'1. Data'!$J$1604)</f>
        <v>0.27692307692307688</v>
      </c>
      <c r="K715" s="62">
        <f>('1. Data'!K712-'1. Data'!$K$1604)/('1. Data'!$K$1603-'1. Data'!$K$1604)</f>
        <v>0.1588235294117647</v>
      </c>
      <c r="L715" s="62">
        <f>('1. Data'!L712-'1. Data'!$L$1604)/('1. Data'!$L$1603-'1. Data'!$L$1604)</f>
        <v>0.26153846153846144</v>
      </c>
      <c r="M715" s="62">
        <f>('1. Data'!M712-'1. Data'!$M$1604)/('1. Data'!$M$1603-'1. Data'!$M$1604)</f>
        <v>0.4</v>
      </c>
    </row>
    <row r="716" spans="1:13" ht="13.2" x14ac:dyDescent="0.25">
      <c r="A716" s="60">
        <v>712</v>
      </c>
      <c r="B716" s="62">
        <f>('1. Data'!B713-'1. Data'!$B$1604)/('1. Data'!$B$1603-'1. Data'!$B$1604)</f>
        <v>0.38053097345132747</v>
      </c>
      <c r="C716" s="62">
        <f>('1. Data'!C713-'1. Data'!$C$1604)/('1. Data'!$C$1603-'1. Data'!$C$1604)</f>
        <v>0.31</v>
      </c>
      <c r="D716" s="62">
        <f>('1. Data'!D713-'1. Data'!$D$1604)/('1. Data'!$D$1603-'1. Data'!$D$1604)</f>
        <v>0.34</v>
      </c>
      <c r="E716" s="62">
        <f>('1. Data'!E713-'1. Data'!$E$1604)/('1. Data'!$E$1603-'1. Data'!$E$1604)</f>
        <v>0.14383561643835618</v>
      </c>
      <c r="F716" s="62">
        <f>('1. Data'!F713-'1. Data'!$F$1604)/('1. Data'!$F$1603-'1. Data'!$F$1604)</f>
        <v>0.155</v>
      </c>
      <c r="G716" s="62">
        <f>('1. Data'!G713-'1. Data'!$G$1604)/('1. Data'!$G$1603-'1. Data'!$G$1604)</f>
        <v>0.21126760563380281</v>
      </c>
      <c r="H716" s="62">
        <f>('1. Data'!H713-'1. Data'!$H$1604)/('1. Data'!$H$1603-'1. Data'!$H$1604)</f>
        <v>0.37455830388692579</v>
      </c>
      <c r="I716" s="62">
        <v>1</v>
      </c>
      <c r="J716" s="62">
        <f>('1. Data'!J713-'1. Data'!$J$1604)/('1. Data'!$J$1603-'1. Data'!$J$1604)</f>
        <v>0.52307692307692288</v>
      </c>
      <c r="K716" s="62">
        <f>('1. Data'!K713-'1. Data'!$K$1604)/('1. Data'!$K$1603-'1. Data'!$K$1604)</f>
        <v>0.18235294117647058</v>
      </c>
      <c r="L716" s="62">
        <f>('1. Data'!L713-'1. Data'!$L$1604)/('1. Data'!$L$1603-'1. Data'!$L$1604)</f>
        <v>0.16923076923076918</v>
      </c>
      <c r="M716" s="62">
        <f>('1. Data'!M713-'1. Data'!$M$1604)/('1. Data'!$M$1603-'1. Data'!$M$1604)</f>
        <v>0.4</v>
      </c>
    </row>
    <row r="717" spans="1:13" ht="13.2" x14ac:dyDescent="0.25">
      <c r="A717" s="60">
        <v>713</v>
      </c>
      <c r="B717" s="62">
        <f>('1. Data'!B714-'1. Data'!$B$1604)/('1. Data'!$B$1603-'1. Data'!$B$1604)</f>
        <v>0.3628318584070796</v>
      </c>
      <c r="C717" s="62">
        <f>('1. Data'!C714-'1. Data'!$C$1604)/('1. Data'!$C$1603-'1. Data'!$C$1604)</f>
        <v>0.39333333333333331</v>
      </c>
      <c r="D717" s="62">
        <f>('1. Data'!D714-'1. Data'!$D$1604)/('1. Data'!$D$1603-'1. Data'!$D$1604)</f>
        <v>0</v>
      </c>
      <c r="E717" s="62">
        <f>('1. Data'!E714-'1. Data'!$E$1604)/('1. Data'!$E$1603-'1. Data'!$E$1604)</f>
        <v>0.15753424657534248</v>
      </c>
      <c r="F717" s="62">
        <f>('1. Data'!F714-'1. Data'!$F$1604)/('1. Data'!$F$1603-'1. Data'!$F$1604)</f>
        <v>0.14000000000000001</v>
      </c>
      <c r="G717" s="62">
        <f>('1. Data'!G714-'1. Data'!$G$1604)/('1. Data'!$G$1603-'1. Data'!$G$1604)</f>
        <v>0.16901408450704225</v>
      </c>
      <c r="H717" s="62">
        <f>('1. Data'!H714-'1. Data'!$H$1604)/('1. Data'!$H$1603-'1. Data'!$H$1604)</f>
        <v>9.5406360424028266E-2</v>
      </c>
      <c r="I717" s="62">
        <v>1</v>
      </c>
      <c r="J717" s="62">
        <f>('1. Data'!J714-'1. Data'!$J$1604)/('1. Data'!$J$1603-'1. Data'!$J$1604)</f>
        <v>0.50769230769230755</v>
      </c>
      <c r="K717" s="62">
        <f>('1. Data'!K714-'1. Data'!$K$1604)/('1. Data'!$K$1603-'1. Data'!$K$1604)</f>
        <v>8.8235294117647078E-2</v>
      </c>
      <c r="L717" s="62">
        <f>('1. Data'!L714-'1. Data'!$L$1604)/('1. Data'!$L$1603-'1. Data'!$L$1604)</f>
        <v>0.15384615384615385</v>
      </c>
      <c r="M717" s="62">
        <f>('1. Data'!M714-'1. Data'!$M$1604)/('1. Data'!$M$1603-'1. Data'!$M$1604)</f>
        <v>0.4</v>
      </c>
    </row>
    <row r="718" spans="1:13" ht="13.2" x14ac:dyDescent="0.25">
      <c r="A718" s="60">
        <v>714</v>
      </c>
      <c r="B718" s="62">
        <f>('1. Data'!B715-'1. Data'!$B$1604)/('1. Data'!$B$1603-'1. Data'!$B$1604)</f>
        <v>0.30088495575221241</v>
      </c>
      <c r="C718" s="62">
        <f>('1. Data'!C715-'1. Data'!$C$1604)/('1. Data'!$C$1603-'1. Data'!$C$1604)</f>
        <v>0.21999999999999997</v>
      </c>
      <c r="D718" s="62">
        <f>('1. Data'!D715-'1. Data'!$D$1604)/('1. Data'!$D$1603-'1. Data'!$D$1604)</f>
        <v>0.36</v>
      </c>
      <c r="E718" s="62">
        <f>('1. Data'!E715-'1. Data'!$E$1604)/('1. Data'!$E$1603-'1. Data'!$E$1604)</f>
        <v>9.5890410958904104E-2</v>
      </c>
      <c r="F718" s="62">
        <f>('1. Data'!F715-'1. Data'!$F$1604)/('1. Data'!$F$1603-'1. Data'!$F$1604)</f>
        <v>0.125</v>
      </c>
      <c r="G718" s="62">
        <f>('1. Data'!G715-'1. Data'!$G$1604)/('1. Data'!$G$1603-'1. Data'!$G$1604)</f>
        <v>0.12676056338028169</v>
      </c>
      <c r="H718" s="62">
        <f>('1. Data'!H715-'1. Data'!$H$1604)/('1. Data'!$H$1603-'1. Data'!$H$1604)</f>
        <v>0.14840989399293286</v>
      </c>
      <c r="I718" s="62">
        <v>1</v>
      </c>
      <c r="J718" s="62">
        <f>('1. Data'!J715-'1. Data'!$J$1604)/('1. Data'!$J$1603-'1. Data'!$J$1604)</f>
        <v>0.49230769230769211</v>
      </c>
      <c r="K718" s="62">
        <f>('1. Data'!K715-'1. Data'!$K$1604)/('1. Data'!$K$1603-'1. Data'!$K$1604)</f>
        <v>9.4117647058823556E-2</v>
      </c>
      <c r="L718" s="62">
        <f>('1. Data'!L715-'1. Data'!$L$1604)/('1. Data'!$L$1603-'1. Data'!$L$1604)</f>
        <v>0.15384615384615385</v>
      </c>
      <c r="M718" s="62">
        <f>('1. Data'!M715-'1. Data'!$M$1604)/('1. Data'!$M$1603-'1. Data'!$M$1604)</f>
        <v>0.4</v>
      </c>
    </row>
    <row r="719" spans="1:13" ht="13.2" x14ac:dyDescent="0.25">
      <c r="A719" s="60">
        <v>715</v>
      </c>
      <c r="B719" s="62">
        <f>('1. Data'!B716-'1. Data'!$B$1604)/('1. Data'!$B$1603-'1. Data'!$B$1604)</f>
        <v>0.46902654867256638</v>
      </c>
      <c r="C719" s="62">
        <f>('1. Data'!C716-'1. Data'!$C$1604)/('1. Data'!$C$1603-'1. Data'!$C$1604)</f>
        <v>0.42666666666666669</v>
      </c>
      <c r="D719" s="62">
        <f>('1. Data'!D716-'1. Data'!$D$1604)/('1. Data'!$D$1603-'1. Data'!$D$1604)</f>
        <v>0.28000000000000003</v>
      </c>
      <c r="E719" s="62">
        <f>('1. Data'!E716-'1. Data'!$E$1604)/('1. Data'!$E$1603-'1. Data'!$E$1604)</f>
        <v>0.11643835616438358</v>
      </c>
      <c r="F719" s="62">
        <f>('1. Data'!F716-'1. Data'!$F$1604)/('1. Data'!$F$1603-'1. Data'!$F$1604)</f>
        <v>0.13</v>
      </c>
      <c r="G719" s="62">
        <f>('1. Data'!G716-'1. Data'!$G$1604)/('1. Data'!$G$1603-'1. Data'!$G$1604)</f>
        <v>0.28169014084507044</v>
      </c>
      <c r="H719" s="62">
        <f>('1. Data'!H716-'1. Data'!$H$1604)/('1. Data'!$H$1603-'1. Data'!$H$1604)</f>
        <v>0.25088339222614842</v>
      </c>
      <c r="I719" s="62">
        <v>1</v>
      </c>
      <c r="J719" s="62">
        <f>('1. Data'!J716-'1. Data'!$J$1604)/('1. Data'!$J$1603-'1. Data'!$J$1604)</f>
        <v>0.4461538461538459</v>
      </c>
      <c r="K719" s="62">
        <f>('1. Data'!K716-'1. Data'!$K$1604)/('1. Data'!$K$1603-'1. Data'!$K$1604)</f>
        <v>0.1235294117647059</v>
      </c>
      <c r="L719" s="62">
        <f>('1. Data'!L716-'1. Data'!$L$1604)/('1. Data'!$L$1603-'1. Data'!$L$1604)</f>
        <v>0.21538461538461545</v>
      </c>
      <c r="M719" s="62">
        <f>('1. Data'!M716-'1. Data'!$M$1604)/('1. Data'!$M$1603-'1. Data'!$M$1604)</f>
        <v>0.4</v>
      </c>
    </row>
    <row r="720" spans="1:13" ht="13.2" x14ac:dyDescent="0.25">
      <c r="A720" s="60">
        <v>716</v>
      </c>
      <c r="B720" s="62">
        <f>('1. Data'!B717-'1. Data'!$B$1604)/('1. Data'!$B$1603-'1. Data'!$B$1604)</f>
        <v>0.23008849557522126</v>
      </c>
      <c r="C720" s="62">
        <f>('1. Data'!C717-'1. Data'!$C$1604)/('1. Data'!$C$1603-'1. Data'!$C$1604)</f>
        <v>0.26</v>
      </c>
      <c r="D720" s="62">
        <f>('1. Data'!D717-'1. Data'!$D$1604)/('1. Data'!$D$1603-'1. Data'!$D$1604)</f>
        <v>0.18</v>
      </c>
      <c r="E720" s="62">
        <f>('1. Data'!E717-'1. Data'!$E$1604)/('1. Data'!$E$1603-'1. Data'!$E$1604)</f>
        <v>0.12328767123287673</v>
      </c>
      <c r="F720" s="62">
        <f>('1. Data'!F717-'1. Data'!$F$1604)/('1. Data'!$F$1603-'1. Data'!$F$1604)</f>
        <v>0.11500000000000002</v>
      </c>
      <c r="G720" s="62">
        <f>('1. Data'!G717-'1. Data'!$G$1604)/('1. Data'!$G$1603-'1. Data'!$G$1604)</f>
        <v>0.16901408450704225</v>
      </c>
      <c r="H720" s="62">
        <f>('1. Data'!H717-'1. Data'!$H$1604)/('1. Data'!$H$1603-'1. Data'!$H$1604)</f>
        <v>9.8939929328621903E-2</v>
      </c>
      <c r="I720" s="62">
        <v>1</v>
      </c>
      <c r="J720" s="62">
        <f>('1. Data'!J717-'1. Data'!$J$1604)/('1. Data'!$J$1603-'1. Data'!$J$1604)</f>
        <v>0.45384615384615379</v>
      </c>
      <c r="K720" s="62">
        <f>('1. Data'!K717-'1. Data'!$K$1604)/('1. Data'!$K$1603-'1. Data'!$K$1604)</f>
        <v>0.10588235294117647</v>
      </c>
      <c r="L720" s="62">
        <f>('1. Data'!L717-'1. Data'!$L$1604)/('1. Data'!$L$1603-'1. Data'!$L$1604)</f>
        <v>0.12307692307692292</v>
      </c>
      <c r="M720" s="62">
        <f>('1. Data'!M717-'1. Data'!$M$1604)/('1. Data'!$M$1603-'1. Data'!$M$1604)</f>
        <v>0.6</v>
      </c>
    </row>
    <row r="721" spans="1:13" ht="13.2" x14ac:dyDescent="0.25">
      <c r="A721" s="60">
        <v>717</v>
      </c>
      <c r="B721" s="62">
        <f>('1. Data'!B718-'1. Data'!$B$1604)/('1. Data'!$B$1603-'1. Data'!$B$1604)</f>
        <v>0.30088495575221241</v>
      </c>
      <c r="C721" s="62">
        <f>('1. Data'!C718-'1. Data'!$C$1604)/('1. Data'!$C$1603-'1. Data'!$C$1604)</f>
        <v>0.21999999999999997</v>
      </c>
      <c r="D721" s="62">
        <f>('1. Data'!D718-'1. Data'!$D$1604)/('1. Data'!$D$1603-'1. Data'!$D$1604)</f>
        <v>0.36</v>
      </c>
      <c r="E721" s="62">
        <f>('1. Data'!E718-'1. Data'!$E$1604)/('1. Data'!$E$1603-'1. Data'!$E$1604)</f>
        <v>9.5890410958904104E-2</v>
      </c>
      <c r="F721" s="62">
        <f>('1. Data'!F718-'1. Data'!$F$1604)/('1. Data'!$F$1603-'1. Data'!$F$1604)</f>
        <v>0.125</v>
      </c>
      <c r="G721" s="62">
        <f>('1. Data'!G718-'1. Data'!$G$1604)/('1. Data'!$G$1603-'1. Data'!$G$1604)</f>
        <v>0.12676056338028169</v>
      </c>
      <c r="H721" s="62">
        <f>('1. Data'!H718-'1. Data'!$H$1604)/('1. Data'!$H$1603-'1. Data'!$H$1604)</f>
        <v>0.14840989399293286</v>
      </c>
      <c r="I721" s="62">
        <v>1</v>
      </c>
      <c r="J721" s="62">
        <f>('1. Data'!J718-'1. Data'!$J$1604)/('1. Data'!$J$1603-'1. Data'!$J$1604)</f>
        <v>0.49230769230769211</v>
      </c>
      <c r="K721" s="62">
        <f>('1. Data'!K718-'1. Data'!$K$1604)/('1. Data'!$K$1603-'1. Data'!$K$1604)</f>
        <v>9.4117647058823556E-2</v>
      </c>
      <c r="L721" s="62">
        <f>('1. Data'!L718-'1. Data'!$L$1604)/('1. Data'!$L$1603-'1. Data'!$L$1604)</f>
        <v>0.15384615384615385</v>
      </c>
      <c r="M721" s="62">
        <f>('1. Data'!M718-'1. Data'!$M$1604)/('1. Data'!$M$1603-'1. Data'!$M$1604)</f>
        <v>0.4</v>
      </c>
    </row>
    <row r="722" spans="1:13" ht="13.2" x14ac:dyDescent="0.25">
      <c r="A722" s="60">
        <v>718</v>
      </c>
      <c r="B722" s="62">
        <f>('1. Data'!B719-'1. Data'!$B$1604)/('1. Data'!$B$1603-'1. Data'!$B$1604)</f>
        <v>0.26548672566371678</v>
      </c>
      <c r="C722" s="62">
        <f>('1. Data'!C719-'1. Data'!$C$1604)/('1. Data'!$C$1603-'1. Data'!$C$1604)</f>
        <v>0.24</v>
      </c>
      <c r="D722" s="62">
        <f>('1. Data'!D719-'1. Data'!$D$1604)/('1. Data'!$D$1603-'1. Data'!$D$1604)</f>
        <v>0.11</v>
      </c>
      <c r="E722" s="62">
        <f>('1. Data'!E719-'1. Data'!$E$1604)/('1. Data'!$E$1603-'1. Data'!$E$1604)</f>
        <v>0.11643835616438358</v>
      </c>
      <c r="F722" s="62">
        <f>('1. Data'!F719-'1. Data'!$F$1604)/('1. Data'!$F$1603-'1. Data'!$F$1604)</f>
        <v>0.13166666666666668</v>
      </c>
      <c r="G722" s="62">
        <f>('1. Data'!G719-'1. Data'!$G$1604)/('1. Data'!$G$1603-'1. Data'!$G$1604)</f>
        <v>0.15492957746478872</v>
      </c>
      <c r="H722" s="62">
        <f>('1. Data'!H719-'1. Data'!$H$1604)/('1. Data'!$H$1603-'1. Data'!$H$1604)</f>
        <v>0.1519434628975265</v>
      </c>
      <c r="I722" s="62">
        <v>1</v>
      </c>
      <c r="J722" s="62">
        <f>('1. Data'!J719-'1. Data'!$J$1604)/('1. Data'!$J$1603-'1. Data'!$J$1604)</f>
        <v>0.39230769230769219</v>
      </c>
      <c r="K722" s="62">
        <f>('1. Data'!K719-'1. Data'!$K$1604)/('1. Data'!$K$1603-'1. Data'!$K$1604)</f>
        <v>0.1588235294117647</v>
      </c>
      <c r="L722" s="62">
        <f>('1. Data'!L719-'1. Data'!$L$1604)/('1. Data'!$L$1603-'1. Data'!$L$1604)</f>
        <v>0.24615384615384611</v>
      </c>
      <c r="M722" s="62">
        <f>('1. Data'!M719-'1. Data'!$M$1604)/('1. Data'!$M$1603-'1. Data'!$M$1604)</f>
        <v>0.4</v>
      </c>
    </row>
    <row r="723" spans="1:13" ht="13.2" x14ac:dyDescent="0.25">
      <c r="A723" s="60">
        <v>719</v>
      </c>
      <c r="B723" s="62">
        <f>('1. Data'!B720-'1. Data'!$B$1604)/('1. Data'!$B$1603-'1. Data'!$B$1604)</f>
        <v>0.33628318584070799</v>
      </c>
      <c r="C723" s="62">
        <f>('1. Data'!C720-'1. Data'!$C$1604)/('1. Data'!$C$1603-'1. Data'!$C$1604)</f>
        <v>0.3066666666666667</v>
      </c>
      <c r="D723" s="62">
        <f>('1. Data'!D720-'1. Data'!$D$1604)/('1. Data'!$D$1603-'1. Data'!$D$1604)</f>
        <v>0.04</v>
      </c>
      <c r="E723" s="62">
        <f>('1. Data'!E720-'1. Data'!$E$1604)/('1. Data'!$E$1603-'1. Data'!$E$1604)</f>
        <v>7.5342465753424667E-2</v>
      </c>
      <c r="F723" s="62">
        <f>('1. Data'!F720-'1. Data'!$F$1604)/('1. Data'!$F$1603-'1. Data'!$F$1604)</f>
        <v>0.13666666666666652</v>
      </c>
      <c r="G723" s="62">
        <f>('1. Data'!G720-'1. Data'!$G$1604)/('1. Data'!$G$1603-'1. Data'!$G$1604)</f>
        <v>0.12676056338028169</v>
      </c>
      <c r="H723" s="62">
        <f>('1. Data'!H720-'1. Data'!$H$1604)/('1. Data'!$H$1603-'1. Data'!$H$1604)</f>
        <v>5.6537102473498232E-2</v>
      </c>
      <c r="I723" s="62">
        <v>1</v>
      </c>
      <c r="J723" s="62">
        <f>('1. Data'!J720-'1. Data'!$J$1604)/('1. Data'!$J$1603-'1. Data'!$J$1604)</f>
        <v>0.40000000000000008</v>
      </c>
      <c r="K723" s="62">
        <f>('1. Data'!K720-'1. Data'!$K$1604)/('1. Data'!$K$1603-'1. Data'!$K$1604)</f>
        <v>8.2352941176470601E-2</v>
      </c>
      <c r="L723" s="62">
        <f>('1. Data'!L720-'1. Data'!$L$1604)/('1. Data'!$L$1603-'1. Data'!$L$1604)</f>
        <v>0.18461538461538451</v>
      </c>
      <c r="M723" s="62">
        <f>('1. Data'!M720-'1. Data'!$M$1604)/('1. Data'!$M$1603-'1. Data'!$M$1604)</f>
        <v>0.4</v>
      </c>
    </row>
    <row r="724" spans="1:13" ht="13.2" x14ac:dyDescent="0.25">
      <c r="A724" s="60">
        <v>720</v>
      </c>
      <c r="B724" s="62">
        <f>('1. Data'!B721-'1. Data'!$B$1604)/('1. Data'!$B$1603-'1. Data'!$B$1604)</f>
        <v>0.22123893805309733</v>
      </c>
      <c r="C724" s="62">
        <f>('1. Data'!C721-'1. Data'!$C$1604)/('1. Data'!$C$1603-'1. Data'!$C$1604)</f>
        <v>0.37333333333333335</v>
      </c>
      <c r="D724" s="62">
        <f>('1. Data'!D721-'1. Data'!$D$1604)/('1. Data'!$D$1603-'1. Data'!$D$1604)</f>
        <v>0</v>
      </c>
      <c r="E724" s="62">
        <f>('1. Data'!E721-'1. Data'!$E$1604)/('1. Data'!$E$1603-'1. Data'!$E$1604)</f>
        <v>0.20547945205479454</v>
      </c>
      <c r="F724" s="62">
        <f>('1. Data'!F721-'1. Data'!$F$1604)/('1. Data'!$F$1603-'1. Data'!$F$1604)</f>
        <v>0.14333333333333334</v>
      </c>
      <c r="G724" s="62">
        <f>('1. Data'!G721-'1. Data'!$G$1604)/('1. Data'!$G$1603-'1. Data'!$G$1604)</f>
        <v>0.22535211267605634</v>
      </c>
      <c r="H724" s="62">
        <f>('1. Data'!H721-'1. Data'!$H$1604)/('1. Data'!$H$1603-'1. Data'!$H$1604)</f>
        <v>0.13780918727915195</v>
      </c>
      <c r="I724" s="62">
        <v>1</v>
      </c>
      <c r="J724" s="62">
        <f>('1. Data'!J721-'1. Data'!$J$1604)/('1. Data'!$J$1603-'1. Data'!$J$1604)</f>
        <v>0.58461538461538454</v>
      </c>
      <c r="K724" s="62">
        <f>('1. Data'!K721-'1. Data'!$K$1604)/('1. Data'!$K$1603-'1. Data'!$K$1604)</f>
        <v>0.14117647058823532</v>
      </c>
      <c r="L724" s="62">
        <f>('1. Data'!L721-'1. Data'!$L$1604)/('1. Data'!$L$1603-'1. Data'!$L$1604)</f>
        <v>0.16923076923076918</v>
      </c>
      <c r="M724" s="62">
        <f>('1. Data'!M721-'1. Data'!$M$1604)/('1. Data'!$M$1603-'1. Data'!$M$1604)</f>
        <v>0.4</v>
      </c>
    </row>
    <row r="725" spans="1:13" ht="13.2" x14ac:dyDescent="0.25">
      <c r="A725" s="60">
        <v>721</v>
      </c>
      <c r="B725" s="62">
        <f>('1. Data'!B722-'1. Data'!$B$1604)/('1. Data'!$B$1603-'1. Data'!$B$1604)</f>
        <v>0.33628318584070799</v>
      </c>
      <c r="C725" s="62">
        <f>('1. Data'!C722-'1. Data'!$C$1604)/('1. Data'!$C$1603-'1. Data'!$C$1604)</f>
        <v>0.3066666666666667</v>
      </c>
      <c r="D725" s="62">
        <f>('1. Data'!D722-'1. Data'!$D$1604)/('1. Data'!$D$1603-'1. Data'!$D$1604)</f>
        <v>0.04</v>
      </c>
      <c r="E725" s="62">
        <f>('1. Data'!E722-'1. Data'!$E$1604)/('1. Data'!$E$1603-'1. Data'!$E$1604)</f>
        <v>7.5342465753424667E-2</v>
      </c>
      <c r="F725" s="62">
        <f>('1. Data'!F722-'1. Data'!$F$1604)/('1. Data'!$F$1603-'1. Data'!$F$1604)</f>
        <v>0.13666666666666652</v>
      </c>
      <c r="G725" s="62">
        <f>('1. Data'!G722-'1. Data'!$G$1604)/('1. Data'!$G$1603-'1. Data'!$G$1604)</f>
        <v>0.12676056338028169</v>
      </c>
      <c r="H725" s="62">
        <f>('1. Data'!H722-'1. Data'!$H$1604)/('1. Data'!$H$1603-'1. Data'!$H$1604)</f>
        <v>5.6537102473498232E-2</v>
      </c>
      <c r="I725" s="62">
        <v>1</v>
      </c>
      <c r="J725" s="62">
        <f>('1. Data'!J722-'1. Data'!$J$1604)/('1. Data'!$J$1603-'1. Data'!$J$1604)</f>
        <v>0.40000000000000008</v>
      </c>
      <c r="K725" s="62">
        <f>('1. Data'!K722-'1. Data'!$K$1604)/('1. Data'!$K$1603-'1. Data'!$K$1604)</f>
        <v>8.2352941176470601E-2</v>
      </c>
      <c r="L725" s="62">
        <f>('1. Data'!L722-'1. Data'!$L$1604)/('1. Data'!$L$1603-'1. Data'!$L$1604)</f>
        <v>0.18461538461538451</v>
      </c>
      <c r="M725" s="62">
        <f>('1. Data'!M722-'1. Data'!$M$1604)/('1. Data'!$M$1603-'1. Data'!$M$1604)</f>
        <v>0.4</v>
      </c>
    </row>
    <row r="726" spans="1:13" ht="13.2" x14ac:dyDescent="0.25">
      <c r="A726" s="60">
        <v>722</v>
      </c>
      <c r="B726" s="62">
        <f>('1. Data'!B723-'1. Data'!$B$1604)/('1. Data'!$B$1603-'1. Data'!$B$1604)</f>
        <v>0.38053097345132747</v>
      </c>
      <c r="C726" s="62">
        <f>('1. Data'!C723-'1. Data'!$C$1604)/('1. Data'!$C$1603-'1. Data'!$C$1604)</f>
        <v>0.25333333333333335</v>
      </c>
      <c r="D726" s="62">
        <f>('1. Data'!D723-'1. Data'!$D$1604)/('1. Data'!$D$1603-'1. Data'!$D$1604)</f>
        <v>0.24</v>
      </c>
      <c r="E726" s="62">
        <f>('1. Data'!E723-'1. Data'!$E$1604)/('1. Data'!$E$1603-'1. Data'!$E$1604)</f>
        <v>0.13356164383561644</v>
      </c>
      <c r="F726" s="62">
        <f>('1. Data'!F723-'1. Data'!$F$1604)/('1. Data'!$F$1603-'1. Data'!$F$1604)</f>
        <v>0.15666666666666668</v>
      </c>
      <c r="G726" s="62">
        <f>('1. Data'!G723-'1. Data'!$G$1604)/('1. Data'!$G$1603-'1. Data'!$G$1604)</f>
        <v>0.47887323943661969</v>
      </c>
      <c r="H726" s="62">
        <f>('1. Data'!H723-'1. Data'!$H$1604)/('1. Data'!$H$1603-'1. Data'!$H$1604)</f>
        <v>0.35335689045936397</v>
      </c>
      <c r="I726" s="62">
        <v>1</v>
      </c>
      <c r="J726" s="62">
        <f>('1. Data'!J723-'1. Data'!$J$1604)/('1. Data'!$J$1603-'1. Data'!$J$1604)</f>
        <v>0.30769230769230765</v>
      </c>
      <c r="K726" s="62">
        <f>('1. Data'!K723-'1. Data'!$K$1604)/('1. Data'!$K$1603-'1. Data'!$K$1604)</f>
        <v>0.13529411764705884</v>
      </c>
      <c r="L726" s="62">
        <f>('1. Data'!L723-'1. Data'!$L$1604)/('1. Data'!$L$1603-'1. Data'!$L$1604)</f>
        <v>0.12307692307692292</v>
      </c>
      <c r="M726" s="62">
        <f>('1. Data'!M723-'1. Data'!$M$1604)/('1. Data'!$M$1603-'1. Data'!$M$1604)</f>
        <v>0.4</v>
      </c>
    </row>
    <row r="727" spans="1:13" ht="13.2" x14ac:dyDescent="0.25">
      <c r="A727" s="60">
        <v>723</v>
      </c>
      <c r="B727" s="62">
        <f>('1. Data'!B724-'1. Data'!$B$1604)/('1. Data'!$B$1603-'1. Data'!$B$1604)</f>
        <v>0.26548672566371678</v>
      </c>
      <c r="C727" s="62">
        <f>('1. Data'!C724-'1. Data'!$C$1604)/('1. Data'!$C$1603-'1. Data'!$C$1604)</f>
        <v>0.21333333333333329</v>
      </c>
      <c r="D727" s="62">
        <f>('1. Data'!D724-'1. Data'!$D$1604)/('1. Data'!$D$1603-'1. Data'!$D$1604)</f>
        <v>0.08</v>
      </c>
      <c r="E727" s="62">
        <f>('1. Data'!E724-'1. Data'!$E$1604)/('1. Data'!$E$1603-'1. Data'!$E$1604)</f>
        <v>0.12328767123287673</v>
      </c>
      <c r="F727" s="62">
        <f>('1. Data'!F724-'1. Data'!$F$1604)/('1. Data'!$F$1603-'1. Data'!$F$1604)</f>
        <v>0.14000000000000001</v>
      </c>
      <c r="G727" s="62">
        <f>('1. Data'!G724-'1. Data'!$G$1604)/('1. Data'!$G$1603-'1. Data'!$G$1604)</f>
        <v>0.19718309859154928</v>
      </c>
      <c r="H727" s="62">
        <f>('1. Data'!H724-'1. Data'!$H$1604)/('1. Data'!$H$1603-'1. Data'!$H$1604)</f>
        <v>0.14840989399293286</v>
      </c>
      <c r="I727" s="62">
        <v>1</v>
      </c>
      <c r="J727" s="62">
        <f>('1. Data'!J724-'1. Data'!$J$1604)/('1. Data'!$J$1603-'1. Data'!$J$1604)</f>
        <v>0.39230769230769219</v>
      </c>
      <c r="K727" s="62">
        <f>('1. Data'!K724-'1. Data'!$K$1604)/('1. Data'!$K$1603-'1. Data'!$K$1604)</f>
        <v>0.17058823529411765</v>
      </c>
      <c r="L727" s="62">
        <f>('1. Data'!L724-'1. Data'!$L$1604)/('1. Data'!$L$1603-'1. Data'!$L$1604)</f>
        <v>0.24615384615384611</v>
      </c>
      <c r="M727" s="62">
        <f>('1. Data'!M724-'1. Data'!$M$1604)/('1. Data'!$M$1603-'1. Data'!$M$1604)</f>
        <v>0.4</v>
      </c>
    </row>
    <row r="728" spans="1:13" ht="13.2" x14ac:dyDescent="0.25">
      <c r="A728" s="60">
        <v>724</v>
      </c>
      <c r="B728" s="62">
        <f>('1. Data'!B725-'1. Data'!$B$1604)/('1. Data'!$B$1603-'1. Data'!$B$1604)</f>
        <v>0.22123893805309733</v>
      </c>
      <c r="C728" s="62">
        <f>('1. Data'!C725-'1. Data'!$C$1604)/('1. Data'!$C$1603-'1. Data'!$C$1604)</f>
        <v>0.13999999999999999</v>
      </c>
      <c r="D728" s="62">
        <f>('1. Data'!D725-'1. Data'!$D$1604)/('1. Data'!$D$1603-'1. Data'!$D$1604)</f>
        <v>0.3</v>
      </c>
      <c r="E728" s="62">
        <f>('1. Data'!E725-'1. Data'!$E$1604)/('1. Data'!$E$1603-'1. Data'!$E$1604)</f>
        <v>8.9041095890410982E-2</v>
      </c>
      <c r="F728" s="62">
        <f>('1. Data'!F725-'1. Data'!$F$1604)/('1. Data'!$F$1603-'1. Data'!$F$1604)</f>
        <v>8.8333333333333333E-2</v>
      </c>
      <c r="G728" s="62">
        <f>('1. Data'!G725-'1. Data'!$G$1604)/('1. Data'!$G$1603-'1. Data'!$G$1604)</f>
        <v>0.49295774647887325</v>
      </c>
      <c r="H728" s="62">
        <f>('1. Data'!H725-'1. Data'!$H$1604)/('1. Data'!$H$1603-'1. Data'!$H$1604)</f>
        <v>0.42756183745583037</v>
      </c>
      <c r="I728" s="62">
        <v>1</v>
      </c>
      <c r="J728" s="62">
        <f>('1. Data'!J725-'1. Data'!$J$1604)/('1. Data'!$J$1603-'1. Data'!$J$1604)</f>
        <v>0.18461538461538446</v>
      </c>
      <c r="K728" s="62">
        <f>('1. Data'!K725-'1. Data'!$K$1604)/('1. Data'!$K$1603-'1. Data'!$K$1604)</f>
        <v>0.77647058823529413</v>
      </c>
      <c r="L728" s="62">
        <f>('1. Data'!L725-'1. Data'!$L$1604)/('1. Data'!$L$1603-'1. Data'!$L$1604)</f>
        <v>0.16923076923076918</v>
      </c>
      <c r="M728" s="62">
        <f>('1. Data'!M725-'1. Data'!$M$1604)/('1. Data'!$M$1603-'1. Data'!$M$1604)</f>
        <v>0.4</v>
      </c>
    </row>
    <row r="729" spans="1:13" ht="13.2" x14ac:dyDescent="0.25">
      <c r="A729" s="60">
        <v>725</v>
      </c>
      <c r="B729" s="62">
        <f>('1. Data'!B726-'1. Data'!$B$1604)/('1. Data'!$B$1603-'1. Data'!$B$1604)</f>
        <v>0.25663716814159293</v>
      </c>
      <c r="C729" s="62">
        <f>('1. Data'!C726-'1. Data'!$C$1604)/('1. Data'!$C$1603-'1. Data'!$C$1604)</f>
        <v>0.67666666666666664</v>
      </c>
      <c r="D729" s="62">
        <f>('1. Data'!D726-'1. Data'!$D$1604)/('1. Data'!$D$1603-'1. Data'!$D$1604)</f>
        <v>0.1</v>
      </c>
      <c r="E729" s="62">
        <f>('1. Data'!E726-'1. Data'!$E$1604)/('1. Data'!$E$1603-'1. Data'!$E$1604)</f>
        <v>0.15068493150684933</v>
      </c>
      <c r="F729" s="62">
        <f>('1. Data'!F726-'1. Data'!$F$1604)/('1. Data'!$F$1603-'1. Data'!$F$1604)</f>
        <v>0.14333333333333334</v>
      </c>
      <c r="G729" s="62">
        <f>('1. Data'!G726-'1. Data'!$G$1604)/('1. Data'!$G$1603-'1. Data'!$G$1604)</f>
        <v>5.6338028169014086E-2</v>
      </c>
      <c r="H729" s="62">
        <f>('1. Data'!H726-'1. Data'!$H$1604)/('1. Data'!$H$1603-'1. Data'!$H$1604)</f>
        <v>2.1201413427561839E-2</v>
      </c>
      <c r="I729" s="62">
        <v>1</v>
      </c>
      <c r="J729" s="62">
        <f>('1. Data'!J726-'1. Data'!$J$1604)/('1. Data'!$J$1603-'1. Data'!$J$1604)</f>
        <v>0.64615384615384608</v>
      </c>
      <c r="K729" s="62">
        <f>('1. Data'!K726-'1. Data'!$K$1604)/('1. Data'!$K$1603-'1. Data'!$K$1604)</f>
        <v>0.17647058823529413</v>
      </c>
      <c r="L729" s="62">
        <f>('1. Data'!L726-'1. Data'!$L$1604)/('1. Data'!$L$1603-'1. Data'!$L$1604)</f>
        <v>0.43076923076923063</v>
      </c>
      <c r="M729" s="62">
        <f>('1. Data'!M726-'1. Data'!$M$1604)/('1. Data'!$M$1603-'1. Data'!$M$1604)</f>
        <v>0.2</v>
      </c>
    </row>
    <row r="730" spans="1:13" ht="13.2" x14ac:dyDescent="0.25">
      <c r="A730" s="60">
        <v>726</v>
      </c>
      <c r="B730" s="62">
        <f>('1. Data'!B727-'1. Data'!$B$1604)/('1. Data'!$B$1603-'1. Data'!$B$1604)</f>
        <v>0.38938053097345132</v>
      </c>
      <c r="C730" s="62">
        <f>('1. Data'!C727-'1. Data'!$C$1604)/('1. Data'!$C$1603-'1. Data'!$C$1604)</f>
        <v>0.37333333333333335</v>
      </c>
      <c r="D730" s="62">
        <f>('1. Data'!D727-'1. Data'!$D$1604)/('1. Data'!$D$1603-'1. Data'!$D$1604)</f>
        <v>0.17</v>
      </c>
      <c r="E730" s="62">
        <f>('1. Data'!E727-'1. Data'!$E$1604)/('1. Data'!$E$1603-'1. Data'!$E$1604)</f>
        <v>0.14383561643835618</v>
      </c>
      <c r="F730" s="62">
        <f>('1. Data'!F727-'1. Data'!$F$1604)/('1. Data'!$F$1603-'1. Data'!$F$1604)</f>
        <v>0.12833333333333333</v>
      </c>
      <c r="G730" s="62">
        <f>('1. Data'!G727-'1. Data'!$G$1604)/('1. Data'!$G$1603-'1. Data'!$G$1604)</f>
        <v>5.6338028169014086E-2</v>
      </c>
      <c r="H730" s="62">
        <f>('1. Data'!H727-'1. Data'!$H$1604)/('1. Data'!$H$1603-'1. Data'!$H$1604)</f>
        <v>2.4734982332155476E-2</v>
      </c>
      <c r="I730" s="62">
        <v>1</v>
      </c>
      <c r="J730" s="62">
        <f>('1. Data'!J727-'1. Data'!$J$1604)/('1. Data'!$J$1603-'1. Data'!$J$1604)</f>
        <v>0.45384615384615379</v>
      </c>
      <c r="K730" s="62">
        <f>('1. Data'!K727-'1. Data'!$K$1604)/('1. Data'!$K$1603-'1. Data'!$K$1604)</f>
        <v>0.1470588235294118</v>
      </c>
      <c r="L730" s="62">
        <f>('1. Data'!L727-'1. Data'!$L$1604)/('1. Data'!$L$1603-'1. Data'!$L$1604)</f>
        <v>0.30769230769230771</v>
      </c>
      <c r="M730" s="62">
        <f>('1. Data'!M727-'1. Data'!$M$1604)/('1. Data'!$M$1603-'1. Data'!$M$1604)</f>
        <v>0.4</v>
      </c>
    </row>
    <row r="731" spans="1:13" ht="13.2" x14ac:dyDescent="0.25">
      <c r="A731" s="60">
        <v>727</v>
      </c>
      <c r="B731" s="62">
        <f>('1. Data'!B728-'1. Data'!$B$1604)/('1. Data'!$B$1603-'1. Data'!$B$1604)</f>
        <v>0.30973451327433627</v>
      </c>
      <c r="C731" s="62">
        <f>('1. Data'!C728-'1. Data'!$C$1604)/('1. Data'!$C$1603-'1. Data'!$C$1604)</f>
        <v>0.41333333333333333</v>
      </c>
      <c r="D731" s="62">
        <f>('1. Data'!D728-'1. Data'!$D$1604)/('1. Data'!$D$1603-'1. Data'!$D$1604)</f>
        <v>0.09</v>
      </c>
      <c r="E731" s="62">
        <f>('1. Data'!E728-'1. Data'!$E$1604)/('1. Data'!$E$1603-'1. Data'!$E$1604)</f>
        <v>0.13013698630136986</v>
      </c>
      <c r="F731" s="62">
        <f>('1. Data'!F728-'1. Data'!$F$1604)/('1. Data'!$F$1603-'1. Data'!$F$1604)</f>
        <v>0.14000000000000001</v>
      </c>
      <c r="G731" s="62">
        <f>('1. Data'!G728-'1. Data'!$G$1604)/('1. Data'!$G$1603-'1. Data'!$G$1604)</f>
        <v>0.23943661971830985</v>
      </c>
      <c r="H731" s="62">
        <f>('1. Data'!H728-'1. Data'!$H$1604)/('1. Data'!$H$1603-'1. Data'!$H$1604)</f>
        <v>0.1519434628975265</v>
      </c>
      <c r="I731" s="62">
        <v>1</v>
      </c>
      <c r="J731" s="62">
        <f>('1. Data'!J728-'1. Data'!$J$1604)/('1. Data'!$J$1603-'1. Data'!$J$1604)</f>
        <v>0.56153846153846165</v>
      </c>
      <c r="K731" s="62">
        <f>('1. Data'!K728-'1. Data'!$K$1604)/('1. Data'!$K$1603-'1. Data'!$K$1604)</f>
        <v>0.24705882352941178</v>
      </c>
      <c r="L731" s="62">
        <f>('1. Data'!L728-'1. Data'!$L$1604)/('1. Data'!$L$1603-'1. Data'!$L$1604)</f>
        <v>0.4153846153846153</v>
      </c>
      <c r="M731" s="62">
        <f>('1. Data'!M728-'1. Data'!$M$1604)/('1. Data'!$M$1603-'1. Data'!$M$1604)</f>
        <v>0.6</v>
      </c>
    </row>
    <row r="732" spans="1:13" ht="13.2" x14ac:dyDescent="0.25">
      <c r="A732" s="60">
        <v>728</v>
      </c>
      <c r="B732" s="62">
        <f>('1. Data'!B729-'1. Data'!$B$1604)/('1. Data'!$B$1603-'1. Data'!$B$1604)</f>
        <v>0.15929203539823014</v>
      </c>
      <c r="C732" s="62">
        <f>('1. Data'!C729-'1. Data'!$C$1604)/('1. Data'!$C$1603-'1. Data'!$C$1604)</f>
        <v>0.3133333333333333</v>
      </c>
      <c r="D732" s="62">
        <f>('1. Data'!D729-'1. Data'!$D$1604)/('1. Data'!$D$1603-'1. Data'!$D$1604)</f>
        <v>0.02</v>
      </c>
      <c r="E732" s="62">
        <f>('1. Data'!E729-'1. Data'!$E$1604)/('1. Data'!$E$1603-'1. Data'!$E$1604)</f>
        <v>6.164383561643836E-2</v>
      </c>
      <c r="F732" s="62">
        <f>('1. Data'!F729-'1. Data'!$F$1604)/('1. Data'!$F$1603-'1. Data'!$F$1604)</f>
        <v>0.11166666666666668</v>
      </c>
      <c r="G732" s="62">
        <f>('1. Data'!G729-'1. Data'!$G$1604)/('1. Data'!$G$1603-'1. Data'!$G$1604)</f>
        <v>4.2253521126760563E-2</v>
      </c>
      <c r="H732" s="62">
        <f>('1. Data'!H729-'1. Data'!$H$1604)/('1. Data'!$H$1603-'1. Data'!$H$1604)</f>
        <v>1.7667844522968199E-2</v>
      </c>
      <c r="I732" s="62">
        <v>1</v>
      </c>
      <c r="J732" s="62">
        <f>('1. Data'!J729-'1. Data'!$J$1604)/('1. Data'!$J$1603-'1. Data'!$J$1604)</f>
        <v>0.58461538461538454</v>
      </c>
      <c r="K732" s="62">
        <f>('1. Data'!K729-'1. Data'!$K$1604)/('1. Data'!$K$1603-'1. Data'!$K$1604)</f>
        <v>0.22352941176470592</v>
      </c>
      <c r="L732" s="62">
        <f>('1. Data'!L729-'1. Data'!$L$1604)/('1. Data'!$L$1603-'1. Data'!$L$1604)</f>
        <v>0.16923076923076918</v>
      </c>
      <c r="M732" s="62">
        <f>('1. Data'!M729-'1. Data'!$M$1604)/('1. Data'!$M$1603-'1. Data'!$M$1604)</f>
        <v>0.4</v>
      </c>
    </row>
    <row r="733" spans="1:13" ht="13.2" x14ac:dyDescent="0.25">
      <c r="A733" s="60">
        <v>729</v>
      </c>
      <c r="B733" s="62">
        <f>('1. Data'!B730-'1. Data'!$B$1604)/('1. Data'!$B$1603-'1. Data'!$B$1604)</f>
        <v>0.15929203539823014</v>
      </c>
      <c r="C733" s="62">
        <f>('1. Data'!C730-'1. Data'!$C$1604)/('1. Data'!$C$1603-'1. Data'!$C$1604)</f>
        <v>0.3133333333333333</v>
      </c>
      <c r="D733" s="62">
        <f>('1. Data'!D730-'1. Data'!$D$1604)/('1. Data'!$D$1603-'1. Data'!$D$1604)</f>
        <v>0.02</v>
      </c>
      <c r="E733" s="62">
        <f>('1. Data'!E730-'1. Data'!$E$1604)/('1. Data'!$E$1603-'1. Data'!$E$1604)</f>
        <v>6.164383561643836E-2</v>
      </c>
      <c r="F733" s="62">
        <f>('1. Data'!F730-'1. Data'!$F$1604)/('1. Data'!$F$1603-'1. Data'!$F$1604)</f>
        <v>0.11166666666666668</v>
      </c>
      <c r="G733" s="62">
        <f>('1. Data'!G730-'1. Data'!$G$1604)/('1. Data'!$G$1603-'1. Data'!$G$1604)</f>
        <v>4.2253521126760563E-2</v>
      </c>
      <c r="H733" s="62">
        <f>('1. Data'!H730-'1. Data'!$H$1604)/('1. Data'!$H$1603-'1. Data'!$H$1604)</f>
        <v>1.7667844522968199E-2</v>
      </c>
      <c r="I733" s="62">
        <v>1</v>
      </c>
      <c r="J733" s="62">
        <f>('1. Data'!J730-'1. Data'!$J$1604)/('1. Data'!$J$1603-'1. Data'!$J$1604)</f>
        <v>0.58461538461538454</v>
      </c>
      <c r="K733" s="62">
        <f>('1. Data'!K730-'1. Data'!$K$1604)/('1. Data'!$K$1603-'1. Data'!$K$1604)</f>
        <v>0.22352941176470592</v>
      </c>
      <c r="L733" s="62">
        <f>('1. Data'!L730-'1. Data'!$L$1604)/('1. Data'!$L$1603-'1. Data'!$L$1604)</f>
        <v>0.16923076923076918</v>
      </c>
      <c r="M733" s="62">
        <f>('1. Data'!M730-'1. Data'!$M$1604)/('1. Data'!$M$1603-'1. Data'!$M$1604)</f>
        <v>0.4</v>
      </c>
    </row>
    <row r="734" spans="1:13" ht="13.2" x14ac:dyDescent="0.25">
      <c r="A734" s="60">
        <v>730</v>
      </c>
      <c r="B734" s="62">
        <f>('1. Data'!B731-'1. Data'!$B$1604)/('1. Data'!$B$1603-'1. Data'!$B$1604)</f>
        <v>0.15929203539823014</v>
      </c>
      <c r="C734" s="62">
        <f>('1. Data'!C731-'1. Data'!$C$1604)/('1. Data'!$C$1603-'1. Data'!$C$1604)</f>
        <v>0.51</v>
      </c>
      <c r="D734" s="62">
        <f>('1. Data'!D731-'1. Data'!$D$1604)/('1. Data'!$D$1603-'1. Data'!$D$1604)</f>
        <v>0.03</v>
      </c>
      <c r="E734" s="62">
        <f>('1. Data'!E731-'1. Data'!$E$1604)/('1. Data'!$E$1603-'1. Data'!$E$1604)</f>
        <v>0.15753424657534248</v>
      </c>
      <c r="F734" s="62">
        <f>('1. Data'!F731-'1. Data'!$F$1604)/('1. Data'!$F$1603-'1. Data'!$F$1604)</f>
        <v>0.11833333333333333</v>
      </c>
      <c r="G734" s="62">
        <f>('1. Data'!G731-'1. Data'!$G$1604)/('1. Data'!$G$1603-'1. Data'!$G$1604)</f>
        <v>0.36619718309859156</v>
      </c>
      <c r="H734" s="62">
        <f>('1. Data'!H731-'1. Data'!$H$1604)/('1. Data'!$H$1603-'1. Data'!$H$1604)</f>
        <v>0.18374558303886926</v>
      </c>
      <c r="I734" s="62">
        <v>1</v>
      </c>
      <c r="J734" s="62">
        <f>('1. Data'!J731-'1. Data'!$J$1604)/('1. Data'!$J$1603-'1. Data'!$J$1604)</f>
        <v>0.69999999999999984</v>
      </c>
      <c r="K734" s="62">
        <f>('1. Data'!K731-'1. Data'!$K$1604)/('1. Data'!$K$1603-'1. Data'!$K$1604)</f>
        <v>0.11176470588235295</v>
      </c>
      <c r="L734" s="62">
        <f>('1. Data'!L731-'1. Data'!$L$1604)/('1. Data'!$L$1603-'1. Data'!$L$1604)</f>
        <v>0.66153846153846141</v>
      </c>
      <c r="M734" s="62">
        <f>('1. Data'!M731-'1. Data'!$M$1604)/('1. Data'!$M$1603-'1. Data'!$M$1604)</f>
        <v>0.6</v>
      </c>
    </row>
    <row r="735" spans="1:13" ht="13.2" x14ac:dyDescent="0.25">
      <c r="A735" s="60">
        <v>731</v>
      </c>
      <c r="B735" s="62">
        <f>('1. Data'!B732-'1. Data'!$B$1604)/('1. Data'!$B$1603-'1. Data'!$B$1604)</f>
        <v>0.4336283185840708</v>
      </c>
      <c r="C735" s="62">
        <f>('1. Data'!C732-'1. Data'!$C$1604)/('1. Data'!$C$1603-'1. Data'!$C$1604)</f>
        <v>0.30000000000000004</v>
      </c>
      <c r="D735" s="62">
        <f>('1. Data'!D732-'1. Data'!$D$1604)/('1. Data'!$D$1603-'1. Data'!$D$1604)</f>
        <v>0.66</v>
      </c>
      <c r="E735" s="62">
        <f>('1. Data'!E732-'1. Data'!$E$1604)/('1. Data'!$E$1603-'1. Data'!$E$1604)</f>
        <v>9.5890410958904104E-2</v>
      </c>
      <c r="F735" s="62">
        <f>('1. Data'!F732-'1. Data'!$F$1604)/('1. Data'!$F$1603-'1. Data'!$F$1604)</f>
        <v>0.64500000000000002</v>
      </c>
      <c r="G735" s="62">
        <f>('1. Data'!G732-'1. Data'!$G$1604)/('1. Data'!$G$1603-'1. Data'!$G$1604)</f>
        <v>0.15492957746478872</v>
      </c>
      <c r="H735" s="62">
        <f>('1. Data'!H732-'1. Data'!$H$1604)/('1. Data'!$H$1603-'1. Data'!$H$1604)</f>
        <v>0.10954063604240283</v>
      </c>
      <c r="I735" s="62">
        <v>1</v>
      </c>
      <c r="J735" s="62">
        <f>('1. Data'!J732-'1. Data'!$J$1604)/('1. Data'!$J$1603-'1. Data'!$J$1604)</f>
        <v>0.36153846153846142</v>
      </c>
      <c r="K735" s="62">
        <f>('1. Data'!K732-'1. Data'!$K$1604)/('1. Data'!$K$1603-'1. Data'!$K$1604)</f>
        <v>0.21764705882352944</v>
      </c>
      <c r="L735" s="62">
        <f>('1. Data'!L732-'1. Data'!$L$1604)/('1. Data'!$L$1603-'1. Data'!$L$1604)</f>
        <v>0.18461538461538451</v>
      </c>
      <c r="M735" s="62">
        <f>('1. Data'!M732-'1. Data'!$M$1604)/('1. Data'!$M$1603-'1. Data'!$M$1604)</f>
        <v>0.4</v>
      </c>
    </row>
    <row r="736" spans="1:13" ht="13.2" x14ac:dyDescent="0.25">
      <c r="A736" s="60">
        <v>732</v>
      </c>
      <c r="B736" s="62">
        <f>('1. Data'!B733-'1. Data'!$B$1604)/('1. Data'!$B$1603-'1. Data'!$B$1604)</f>
        <v>0.38053097345132747</v>
      </c>
      <c r="C736" s="62">
        <f>('1. Data'!C733-'1. Data'!$C$1604)/('1. Data'!$C$1603-'1. Data'!$C$1604)</f>
        <v>0.51666666666666672</v>
      </c>
      <c r="D736" s="62">
        <f>('1. Data'!D733-'1. Data'!$D$1604)/('1. Data'!$D$1603-'1. Data'!$D$1604)</f>
        <v>0.13</v>
      </c>
      <c r="E736" s="62">
        <f>('1. Data'!E733-'1. Data'!$E$1604)/('1. Data'!$E$1603-'1. Data'!$E$1604)</f>
        <v>0.17465753424657537</v>
      </c>
      <c r="F736" s="62">
        <f>('1. Data'!F733-'1. Data'!$F$1604)/('1. Data'!$F$1603-'1. Data'!$F$1604)</f>
        <v>0.14666666666666667</v>
      </c>
      <c r="G736" s="62">
        <f>('1. Data'!G733-'1. Data'!$G$1604)/('1. Data'!$G$1603-'1. Data'!$G$1604)</f>
        <v>4.2253521126760563E-2</v>
      </c>
      <c r="H736" s="62">
        <f>('1. Data'!H733-'1. Data'!$H$1604)/('1. Data'!$H$1603-'1. Data'!$H$1604)</f>
        <v>2.8268551236749116E-2</v>
      </c>
      <c r="I736" s="62">
        <v>1</v>
      </c>
      <c r="J736" s="62">
        <f>('1. Data'!J733-'1. Data'!$J$1604)/('1. Data'!$J$1603-'1. Data'!$J$1604)</f>
        <v>0.5692307692307691</v>
      </c>
      <c r="K736" s="62">
        <f>('1. Data'!K733-'1. Data'!$K$1604)/('1. Data'!$K$1603-'1. Data'!$K$1604)</f>
        <v>0.12941176470588237</v>
      </c>
      <c r="L736" s="62">
        <f>('1. Data'!L733-'1. Data'!$L$1604)/('1. Data'!$L$1603-'1. Data'!$L$1604)</f>
        <v>0.47692307692307689</v>
      </c>
      <c r="M736" s="62">
        <f>('1. Data'!M733-'1. Data'!$M$1604)/('1. Data'!$M$1603-'1. Data'!$M$1604)</f>
        <v>0.4</v>
      </c>
    </row>
    <row r="737" spans="1:13" ht="13.2" x14ac:dyDescent="0.25">
      <c r="A737" s="60">
        <v>733</v>
      </c>
      <c r="B737" s="62">
        <f>('1. Data'!B734-'1. Data'!$B$1604)/('1. Data'!$B$1603-'1. Data'!$B$1604)</f>
        <v>0.23893805309734514</v>
      </c>
      <c r="C737" s="62">
        <f>('1. Data'!C734-'1. Data'!$C$1604)/('1. Data'!$C$1603-'1. Data'!$C$1604)</f>
        <v>0.49</v>
      </c>
      <c r="D737" s="62">
        <f>('1. Data'!D734-'1. Data'!$D$1604)/('1. Data'!$D$1603-'1. Data'!$D$1604)</f>
        <v>0.03</v>
      </c>
      <c r="E737" s="62">
        <f>('1. Data'!E734-'1. Data'!$E$1604)/('1. Data'!$E$1603-'1. Data'!$E$1604)</f>
        <v>8.2191780821917818E-2</v>
      </c>
      <c r="F737" s="62">
        <f>('1. Data'!F734-'1. Data'!$F$1604)/('1. Data'!$F$1603-'1. Data'!$F$1604)</f>
        <v>0.15333333333333335</v>
      </c>
      <c r="G737" s="62">
        <f>('1. Data'!G734-'1. Data'!$G$1604)/('1. Data'!$G$1603-'1. Data'!$G$1604)</f>
        <v>0.12676056338028169</v>
      </c>
      <c r="H737" s="62">
        <f>('1. Data'!H734-'1. Data'!$H$1604)/('1. Data'!$H$1603-'1. Data'!$H$1604)</f>
        <v>4.5936395759717315E-2</v>
      </c>
      <c r="I737" s="62">
        <v>1</v>
      </c>
      <c r="J737" s="62">
        <f>('1. Data'!J734-'1. Data'!$J$1604)/('1. Data'!$J$1603-'1. Data'!$J$1604)</f>
        <v>0.53076923076923077</v>
      </c>
      <c r="K737" s="62">
        <f>('1. Data'!K734-'1. Data'!$K$1604)/('1. Data'!$K$1603-'1. Data'!$K$1604)</f>
        <v>9.9999999999999992E-2</v>
      </c>
      <c r="L737" s="62">
        <f>('1. Data'!L734-'1. Data'!$L$1604)/('1. Data'!$L$1603-'1. Data'!$L$1604)</f>
        <v>0.18461538461538451</v>
      </c>
      <c r="M737" s="62">
        <f>('1. Data'!M734-'1. Data'!$M$1604)/('1. Data'!$M$1603-'1. Data'!$M$1604)</f>
        <v>0.4</v>
      </c>
    </row>
    <row r="738" spans="1:13" ht="13.2" x14ac:dyDescent="0.25">
      <c r="A738" s="60">
        <v>734</v>
      </c>
      <c r="B738" s="62">
        <f>('1. Data'!B735-'1. Data'!$B$1604)/('1. Data'!$B$1603-'1. Data'!$B$1604)</f>
        <v>0.21238938053097348</v>
      </c>
      <c r="C738" s="62">
        <f>('1. Data'!C735-'1. Data'!$C$1604)/('1. Data'!$C$1603-'1. Data'!$C$1604)</f>
        <v>0.23333333333333331</v>
      </c>
      <c r="D738" s="62">
        <f>('1. Data'!D735-'1. Data'!$D$1604)/('1. Data'!$D$1603-'1. Data'!$D$1604)</f>
        <v>0.34</v>
      </c>
      <c r="E738" s="62">
        <f>('1. Data'!E735-'1. Data'!$E$1604)/('1. Data'!$E$1603-'1. Data'!$E$1604)</f>
        <v>0.12328767123287673</v>
      </c>
      <c r="F738" s="62">
        <f>('1. Data'!F735-'1. Data'!$F$1604)/('1. Data'!$F$1603-'1. Data'!$F$1604)</f>
        <v>0.13666666666666652</v>
      </c>
      <c r="G738" s="62">
        <f>('1. Data'!G735-'1. Data'!$G$1604)/('1. Data'!$G$1603-'1. Data'!$G$1604)</f>
        <v>0.21126760563380281</v>
      </c>
      <c r="H738" s="62">
        <f>('1. Data'!H735-'1. Data'!$H$1604)/('1. Data'!$H$1603-'1. Data'!$H$1604)</f>
        <v>0.2332155477031802</v>
      </c>
      <c r="I738" s="62">
        <v>1</v>
      </c>
      <c r="J738" s="62">
        <f>('1. Data'!J735-'1. Data'!$J$1604)/('1. Data'!$J$1603-'1. Data'!$J$1604)</f>
        <v>0.65384615384615363</v>
      </c>
      <c r="K738" s="62">
        <f>('1. Data'!K735-'1. Data'!$K$1604)/('1. Data'!$K$1603-'1. Data'!$K$1604)</f>
        <v>0.17647058823529413</v>
      </c>
      <c r="L738" s="62">
        <f>('1. Data'!L735-'1. Data'!$L$1604)/('1. Data'!$L$1603-'1. Data'!$L$1604)</f>
        <v>0.16923076923076918</v>
      </c>
      <c r="M738" s="62">
        <f>('1. Data'!M735-'1. Data'!$M$1604)/('1. Data'!$M$1603-'1. Data'!$M$1604)</f>
        <v>0.4</v>
      </c>
    </row>
    <row r="739" spans="1:13" ht="13.2" x14ac:dyDescent="0.25">
      <c r="A739" s="60">
        <v>735</v>
      </c>
      <c r="B739" s="62">
        <f>('1. Data'!B736-'1. Data'!$B$1604)/('1. Data'!$B$1603-'1. Data'!$B$1604)</f>
        <v>0.27433628318584075</v>
      </c>
      <c r="C739" s="62">
        <f>('1. Data'!C736-'1. Data'!$C$1604)/('1. Data'!$C$1603-'1. Data'!$C$1604)</f>
        <v>0.3066666666666667</v>
      </c>
      <c r="D739" s="62">
        <f>('1. Data'!D736-'1. Data'!$D$1604)/('1. Data'!$D$1603-'1. Data'!$D$1604)</f>
        <v>0.2</v>
      </c>
      <c r="E739" s="62">
        <f>('1. Data'!E736-'1. Data'!$E$1604)/('1. Data'!$E$1603-'1. Data'!$E$1604)</f>
        <v>7.5342465753424667E-2</v>
      </c>
      <c r="F739" s="62">
        <f>('1. Data'!F736-'1. Data'!$F$1604)/('1. Data'!$F$1603-'1. Data'!$F$1604)</f>
        <v>0.125</v>
      </c>
      <c r="G739" s="62">
        <f>('1. Data'!G736-'1. Data'!$G$1604)/('1. Data'!$G$1603-'1. Data'!$G$1604)</f>
        <v>0.11267605633802817</v>
      </c>
      <c r="H739" s="62">
        <f>('1. Data'!H736-'1. Data'!$H$1604)/('1. Data'!$H$1603-'1. Data'!$H$1604)</f>
        <v>0.1166077738515901</v>
      </c>
      <c r="I739" s="62">
        <v>1</v>
      </c>
      <c r="J739" s="62">
        <f>('1. Data'!J736-'1. Data'!$J$1604)/('1. Data'!$J$1603-'1. Data'!$J$1604)</f>
        <v>0.6</v>
      </c>
      <c r="K739" s="62">
        <f>('1. Data'!K736-'1. Data'!$K$1604)/('1. Data'!$K$1603-'1. Data'!$K$1604)</f>
        <v>0.18823529411764706</v>
      </c>
      <c r="L739" s="62">
        <f>('1. Data'!L736-'1. Data'!$L$1604)/('1. Data'!$L$1603-'1. Data'!$L$1604)</f>
        <v>0.13846153846153852</v>
      </c>
      <c r="M739" s="62">
        <f>('1. Data'!M736-'1. Data'!$M$1604)/('1. Data'!$M$1603-'1. Data'!$M$1604)</f>
        <v>0.4</v>
      </c>
    </row>
    <row r="740" spans="1:13" ht="13.2" x14ac:dyDescent="0.25">
      <c r="A740" s="60">
        <v>736</v>
      </c>
      <c r="B740" s="62">
        <f>('1. Data'!B737-'1. Data'!$B$1604)/('1. Data'!$B$1603-'1. Data'!$B$1604)</f>
        <v>0.27433628318584075</v>
      </c>
      <c r="C740" s="62">
        <f>('1. Data'!C737-'1. Data'!$C$1604)/('1. Data'!$C$1603-'1. Data'!$C$1604)</f>
        <v>0.57666666666666666</v>
      </c>
      <c r="D740" s="62">
        <f>('1. Data'!D737-'1. Data'!$D$1604)/('1. Data'!$D$1603-'1. Data'!$D$1604)</f>
        <v>0.1</v>
      </c>
      <c r="E740" s="62">
        <f>('1. Data'!E737-'1. Data'!$E$1604)/('1. Data'!$E$1603-'1. Data'!$E$1604)</f>
        <v>8.2191780821917818E-2</v>
      </c>
      <c r="F740" s="62">
        <f>('1. Data'!F737-'1. Data'!$F$1604)/('1. Data'!$F$1603-'1. Data'!$F$1604)</f>
        <v>0.18666666666666501</v>
      </c>
      <c r="G740" s="62">
        <f>('1. Data'!G737-'1. Data'!$G$1604)/('1. Data'!$G$1603-'1. Data'!$G$1604)</f>
        <v>0.14084507042253522</v>
      </c>
      <c r="H740" s="62">
        <f>('1. Data'!H737-'1. Data'!$H$1604)/('1. Data'!$H$1603-'1. Data'!$H$1604)</f>
        <v>5.6537102473498232E-2</v>
      </c>
      <c r="I740" s="62">
        <v>1</v>
      </c>
      <c r="J740" s="62">
        <f>('1. Data'!J737-'1. Data'!$J$1604)/('1. Data'!$J$1603-'1. Data'!$J$1604)</f>
        <v>0.43076923076923052</v>
      </c>
      <c r="K740" s="62">
        <f>('1. Data'!K737-'1. Data'!$K$1604)/('1. Data'!$K$1603-'1. Data'!$K$1604)</f>
        <v>0.11764705882352942</v>
      </c>
      <c r="L740" s="62">
        <f>('1. Data'!L737-'1. Data'!$L$1604)/('1. Data'!$L$1603-'1. Data'!$L$1604)</f>
        <v>0.16923076923076918</v>
      </c>
      <c r="M740" s="62">
        <f>('1. Data'!M737-'1. Data'!$M$1604)/('1. Data'!$M$1603-'1. Data'!$M$1604)</f>
        <v>0.4</v>
      </c>
    </row>
    <row r="741" spans="1:13" ht="13.2" x14ac:dyDescent="0.25">
      <c r="A741" s="60">
        <v>737</v>
      </c>
      <c r="B741" s="62">
        <f>('1. Data'!B738-'1. Data'!$B$1604)/('1. Data'!$B$1603-'1. Data'!$B$1604)</f>
        <v>0.27433628318584075</v>
      </c>
      <c r="C741" s="62">
        <f>('1. Data'!C738-'1. Data'!$C$1604)/('1. Data'!$C$1603-'1. Data'!$C$1604)</f>
        <v>0.57666666666666666</v>
      </c>
      <c r="D741" s="62">
        <f>('1. Data'!D738-'1. Data'!$D$1604)/('1. Data'!$D$1603-'1. Data'!$D$1604)</f>
        <v>0.1</v>
      </c>
      <c r="E741" s="62">
        <f>('1. Data'!E738-'1. Data'!$E$1604)/('1. Data'!$E$1603-'1. Data'!$E$1604)</f>
        <v>8.2191780821917818E-2</v>
      </c>
      <c r="F741" s="62">
        <f>('1. Data'!F738-'1. Data'!$F$1604)/('1. Data'!$F$1603-'1. Data'!$F$1604)</f>
        <v>0.18666666666666501</v>
      </c>
      <c r="G741" s="62">
        <f>('1. Data'!G738-'1. Data'!$G$1604)/('1. Data'!$G$1603-'1. Data'!$G$1604)</f>
        <v>0.14084507042253522</v>
      </c>
      <c r="H741" s="62">
        <f>('1. Data'!H738-'1. Data'!$H$1604)/('1. Data'!$H$1603-'1. Data'!$H$1604)</f>
        <v>5.6537102473498232E-2</v>
      </c>
      <c r="I741" s="62">
        <v>1</v>
      </c>
      <c r="J741" s="62">
        <f>('1. Data'!J738-'1. Data'!$J$1604)/('1. Data'!$J$1603-'1. Data'!$J$1604)</f>
        <v>0.43076923076923052</v>
      </c>
      <c r="K741" s="62">
        <f>('1. Data'!K738-'1. Data'!$K$1604)/('1. Data'!$K$1603-'1. Data'!$K$1604)</f>
        <v>0.11764705882352942</v>
      </c>
      <c r="L741" s="62">
        <f>('1. Data'!L738-'1. Data'!$L$1604)/('1. Data'!$L$1603-'1. Data'!$L$1604)</f>
        <v>0.16923076923076918</v>
      </c>
      <c r="M741" s="62">
        <f>('1. Data'!M738-'1. Data'!$M$1604)/('1. Data'!$M$1603-'1. Data'!$M$1604)</f>
        <v>0.4</v>
      </c>
    </row>
    <row r="742" spans="1:13" ht="13.2" x14ac:dyDescent="0.25">
      <c r="A742" s="60">
        <v>738</v>
      </c>
      <c r="B742" s="62">
        <f>('1. Data'!B739-'1. Data'!$B$1604)/('1. Data'!$B$1603-'1. Data'!$B$1604)</f>
        <v>0.31858407079646012</v>
      </c>
      <c r="C742" s="62">
        <f>('1. Data'!C739-'1. Data'!$C$1604)/('1. Data'!$C$1603-'1. Data'!$C$1604)</f>
        <v>0.32666666666666666</v>
      </c>
      <c r="D742" s="62">
        <f>('1. Data'!D739-'1. Data'!$D$1604)/('1. Data'!$D$1603-'1. Data'!$D$1604)</f>
        <v>0</v>
      </c>
      <c r="E742" s="62">
        <f>('1. Data'!E739-'1. Data'!$E$1604)/('1. Data'!$E$1603-'1. Data'!$E$1604)</f>
        <v>0.10958904109589042</v>
      </c>
      <c r="F742" s="62">
        <f>('1. Data'!F739-'1. Data'!$F$1604)/('1. Data'!$F$1603-'1. Data'!$F$1604)</f>
        <v>0.155</v>
      </c>
      <c r="G742" s="62">
        <f>('1. Data'!G739-'1. Data'!$G$1604)/('1. Data'!$G$1603-'1. Data'!$G$1604)</f>
        <v>0.25352112676056338</v>
      </c>
      <c r="H742" s="62">
        <f>('1. Data'!H739-'1. Data'!$H$1604)/('1. Data'!$H$1603-'1. Data'!$H$1604)</f>
        <v>0.18374558303886926</v>
      </c>
      <c r="I742" s="62">
        <v>1</v>
      </c>
      <c r="J742" s="62">
        <f>('1. Data'!J739-'1. Data'!$J$1604)/('1. Data'!$J$1603-'1. Data'!$J$1604)</f>
        <v>0.61538461538461531</v>
      </c>
      <c r="K742" s="62">
        <f>('1. Data'!K739-'1. Data'!$K$1604)/('1. Data'!$K$1603-'1. Data'!$K$1604)</f>
        <v>0.20588235294117649</v>
      </c>
      <c r="L742" s="62">
        <f>('1. Data'!L739-'1. Data'!$L$1604)/('1. Data'!$L$1603-'1. Data'!$L$1604)</f>
        <v>0.13846153846153852</v>
      </c>
      <c r="M742" s="62">
        <f>('1. Data'!M739-'1. Data'!$M$1604)/('1. Data'!$M$1603-'1. Data'!$M$1604)</f>
        <v>0.6</v>
      </c>
    </row>
    <row r="743" spans="1:13" ht="13.2" x14ac:dyDescent="0.25">
      <c r="A743" s="60">
        <v>739</v>
      </c>
      <c r="B743" s="62">
        <f>('1. Data'!B740-'1. Data'!$B$1604)/('1. Data'!$B$1603-'1. Data'!$B$1604)</f>
        <v>0.38938053097345132</v>
      </c>
      <c r="C743" s="62">
        <f>('1. Data'!C740-'1. Data'!$C$1604)/('1. Data'!$C$1603-'1. Data'!$C$1604)</f>
        <v>0.24</v>
      </c>
      <c r="D743" s="62">
        <f>('1. Data'!D740-'1. Data'!$D$1604)/('1. Data'!$D$1603-'1. Data'!$D$1604)</f>
        <v>0.23</v>
      </c>
      <c r="E743" s="62">
        <f>('1. Data'!E740-'1. Data'!$E$1604)/('1. Data'!$E$1603-'1. Data'!$E$1604)</f>
        <v>0.13013698630136986</v>
      </c>
      <c r="F743" s="62">
        <f>('1. Data'!F740-'1. Data'!$F$1604)/('1. Data'!$F$1603-'1. Data'!$F$1604)</f>
        <v>0.15333333333333335</v>
      </c>
      <c r="G743" s="62">
        <f>('1. Data'!G740-'1. Data'!$G$1604)/('1. Data'!$G$1603-'1. Data'!$G$1604)</f>
        <v>0.38028169014084506</v>
      </c>
      <c r="H743" s="62">
        <f>('1. Data'!H740-'1. Data'!$H$1604)/('1. Data'!$H$1603-'1. Data'!$H$1604)</f>
        <v>0.3462897526501767</v>
      </c>
      <c r="I743" s="62">
        <v>1</v>
      </c>
      <c r="J743" s="62">
        <f>('1. Data'!J740-'1. Data'!$J$1604)/('1. Data'!$J$1603-'1. Data'!$J$1604)</f>
        <v>0.30769230769230765</v>
      </c>
      <c r="K743" s="62">
        <f>('1. Data'!K740-'1. Data'!$K$1604)/('1. Data'!$K$1603-'1. Data'!$K$1604)</f>
        <v>0.15294117647058827</v>
      </c>
      <c r="L743" s="62">
        <f>('1. Data'!L740-'1. Data'!$L$1604)/('1. Data'!$L$1603-'1. Data'!$L$1604)</f>
        <v>0.12307692307692292</v>
      </c>
      <c r="M743" s="62">
        <f>('1. Data'!M740-'1. Data'!$M$1604)/('1. Data'!$M$1603-'1. Data'!$M$1604)</f>
        <v>0.4</v>
      </c>
    </row>
    <row r="744" spans="1:13" ht="13.2" x14ac:dyDescent="0.25">
      <c r="A744" s="60">
        <v>740</v>
      </c>
      <c r="B744" s="62">
        <f>('1. Data'!B741-'1. Data'!$B$1604)/('1. Data'!$B$1603-'1. Data'!$B$1604)</f>
        <v>0.38938053097345132</v>
      </c>
      <c r="C744" s="62">
        <f>('1. Data'!C741-'1. Data'!$C$1604)/('1. Data'!$C$1603-'1. Data'!$C$1604)</f>
        <v>0.39333333333333331</v>
      </c>
      <c r="D744" s="62">
        <f>('1. Data'!D741-'1. Data'!$D$1604)/('1. Data'!$D$1603-'1. Data'!$D$1604)</f>
        <v>0</v>
      </c>
      <c r="E744" s="62">
        <f>('1. Data'!E741-'1. Data'!$E$1604)/('1. Data'!$E$1603-'1. Data'!$E$1604)</f>
        <v>0.10273972602739727</v>
      </c>
      <c r="F744" s="62">
        <f>('1. Data'!F741-'1. Data'!$F$1604)/('1. Data'!$F$1603-'1. Data'!$F$1604)</f>
        <v>0.14666666666666667</v>
      </c>
      <c r="G744" s="62">
        <f>('1. Data'!G741-'1. Data'!$G$1604)/('1. Data'!$G$1603-'1. Data'!$G$1604)</f>
        <v>0.25352112676056338</v>
      </c>
      <c r="H744" s="62">
        <f>('1. Data'!H741-'1. Data'!$H$1604)/('1. Data'!$H$1603-'1. Data'!$H$1604)</f>
        <v>0.11307420494699646</v>
      </c>
      <c r="I744" s="62">
        <v>1</v>
      </c>
      <c r="J744" s="62">
        <f>('1. Data'!J741-'1. Data'!$J$1604)/('1. Data'!$J$1603-'1. Data'!$J$1604)</f>
        <v>0.5</v>
      </c>
      <c r="K744" s="62">
        <f>('1. Data'!K741-'1. Data'!$K$1604)/('1. Data'!$K$1603-'1. Data'!$K$1604)</f>
        <v>0.17647058823529413</v>
      </c>
      <c r="L744" s="62">
        <f>('1. Data'!L741-'1. Data'!$L$1604)/('1. Data'!$L$1603-'1. Data'!$L$1604)</f>
        <v>0.13846153846153852</v>
      </c>
      <c r="M744" s="62">
        <f>('1. Data'!M741-'1. Data'!$M$1604)/('1. Data'!$M$1603-'1. Data'!$M$1604)</f>
        <v>0.4</v>
      </c>
    </row>
    <row r="745" spans="1:13" ht="13.2" x14ac:dyDescent="0.25">
      <c r="A745" s="60">
        <v>741</v>
      </c>
      <c r="B745" s="62">
        <f>('1. Data'!B742-'1. Data'!$B$1604)/('1. Data'!$B$1603-'1. Data'!$B$1604)</f>
        <v>0.32743362831858414</v>
      </c>
      <c r="C745" s="62">
        <f>('1. Data'!C742-'1. Data'!$C$1604)/('1. Data'!$C$1603-'1. Data'!$C$1604)</f>
        <v>0.44</v>
      </c>
      <c r="D745" s="62">
        <f>('1. Data'!D742-'1. Data'!$D$1604)/('1. Data'!$D$1603-'1. Data'!$D$1604)</f>
        <v>0.28999999999999998</v>
      </c>
      <c r="E745" s="62">
        <f>('1. Data'!E742-'1. Data'!$E$1604)/('1. Data'!$E$1603-'1. Data'!$E$1604)</f>
        <v>0.22602739726027399</v>
      </c>
      <c r="F745" s="62">
        <f>('1. Data'!F742-'1. Data'!$F$1604)/('1. Data'!$F$1603-'1. Data'!$F$1604)</f>
        <v>0.125</v>
      </c>
      <c r="G745" s="62">
        <f>('1. Data'!G742-'1. Data'!$G$1604)/('1. Data'!$G$1603-'1. Data'!$G$1604)</f>
        <v>0.15492957746478872</v>
      </c>
      <c r="H745" s="62">
        <f>('1. Data'!H742-'1. Data'!$H$1604)/('1. Data'!$H$1603-'1. Data'!$H$1604)</f>
        <v>3.5335689045936397E-2</v>
      </c>
      <c r="I745" s="62">
        <v>1</v>
      </c>
      <c r="J745" s="62">
        <f>('1. Data'!J742-'1. Data'!$J$1604)/('1. Data'!$J$1603-'1. Data'!$J$1604)</f>
        <v>0.57692307692307698</v>
      </c>
      <c r="K745" s="62">
        <f>('1. Data'!K742-'1. Data'!$K$1604)/('1. Data'!$K$1603-'1. Data'!$K$1604)</f>
        <v>0.22352941176470592</v>
      </c>
      <c r="L745" s="62">
        <f>('1. Data'!L742-'1. Data'!$L$1604)/('1. Data'!$L$1603-'1. Data'!$L$1604)</f>
        <v>0.47692307692307689</v>
      </c>
      <c r="M745" s="62">
        <f>('1. Data'!M742-'1. Data'!$M$1604)/('1. Data'!$M$1603-'1. Data'!$M$1604)</f>
        <v>0.6</v>
      </c>
    </row>
    <row r="746" spans="1:13" ht="13.2" x14ac:dyDescent="0.25">
      <c r="A746" s="60">
        <v>742</v>
      </c>
      <c r="B746" s="62">
        <f>('1. Data'!B743-'1. Data'!$B$1604)/('1. Data'!$B$1603-'1. Data'!$B$1604)</f>
        <v>0.40707964601769908</v>
      </c>
      <c r="C746" s="62">
        <f>('1. Data'!C743-'1. Data'!$C$1604)/('1. Data'!$C$1603-'1. Data'!$C$1604)</f>
        <v>0.28666666666666668</v>
      </c>
      <c r="D746" s="62">
        <f>('1. Data'!D743-'1. Data'!$D$1604)/('1. Data'!$D$1603-'1. Data'!$D$1604)</f>
        <v>0.24</v>
      </c>
      <c r="E746" s="62">
        <f>('1. Data'!E743-'1. Data'!$E$1604)/('1. Data'!$E$1603-'1. Data'!$E$1604)</f>
        <v>0.11643835616438358</v>
      </c>
      <c r="F746" s="62">
        <f>('1. Data'!F743-'1. Data'!$F$1604)/('1. Data'!$F$1603-'1. Data'!$F$1604)</f>
        <v>0.13</v>
      </c>
      <c r="G746" s="62">
        <f>('1. Data'!G743-'1. Data'!$G$1604)/('1. Data'!$G$1603-'1. Data'!$G$1604)</f>
        <v>0.38028169014084506</v>
      </c>
      <c r="H746" s="62">
        <f>('1. Data'!H743-'1. Data'!$H$1604)/('1. Data'!$H$1603-'1. Data'!$H$1604)</f>
        <v>0.46996466431095407</v>
      </c>
      <c r="I746" s="62">
        <v>1</v>
      </c>
      <c r="J746" s="62">
        <f>('1. Data'!J743-'1. Data'!$J$1604)/('1. Data'!$J$1603-'1. Data'!$J$1604)</f>
        <v>0.39230769230769219</v>
      </c>
      <c r="K746" s="62">
        <f>('1. Data'!K743-'1. Data'!$K$1604)/('1. Data'!$K$1603-'1. Data'!$K$1604)</f>
        <v>0.1588235294117647</v>
      </c>
      <c r="L746" s="62">
        <f>('1. Data'!L743-'1. Data'!$L$1604)/('1. Data'!$L$1603-'1. Data'!$L$1604)</f>
        <v>0.16923076923076918</v>
      </c>
      <c r="M746" s="62">
        <f>('1. Data'!M743-'1. Data'!$M$1604)/('1. Data'!$M$1603-'1. Data'!$M$1604)</f>
        <v>0.4</v>
      </c>
    </row>
    <row r="747" spans="1:13" ht="13.2" x14ac:dyDescent="0.25">
      <c r="A747" s="60">
        <v>743</v>
      </c>
      <c r="B747" s="62">
        <f>('1. Data'!B744-'1. Data'!$B$1604)/('1. Data'!$B$1603-'1. Data'!$B$1604)</f>
        <v>0.16814159292035399</v>
      </c>
      <c r="C747" s="62">
        <f>('1. Data'!C744-'1. Data'!$C$1604)/('1. Data'!$C$1603-'1. Data'!$C$1604)</f>
        <v>0.34333333333333332</v>
      </c>
      <c r="D747" s="62">
        <f>('1. Data'!D744-'1. Data'!$D$1604)/('1. Data'!$D$1603-'1. Data'!$D$1604)</f>
        <v>0</v>
      </c>
      <c r="E747" s="62">
        <f>('1. Data'!E744-'1. Data'!$E$1604)/('1. Data'!$E$1603-'1. Data'!$E$1604)</f>
        <v>6.8493150684931503E-2</v>
      </c>
      <c r="F747" s="62">
        <f>('1. Data'!F744-'1. Data'!$F$1604)/('1. Data'!$F$1603-'1. Data'!$F$1604)</f>
        <v>0.10833333333333334</v>
      </c>
      <c r="G747" s="62">
        <f>('1. Data'!G744-'1. Data'!$G$1604)/('1. Data'!$G$1603-'1. Data'!$G$1604)</f>
        <v>0.11267605633802817</v>
      </c>
      <c r="H747" s="62">
        <f>('1. Data'!H744-'1. Data'!$H$1604)/('1. Data'!$H$1603-'1. Data'!$H$1604)</f>
        <v>4.2402826855123678E-2</v>
      </c>
      <c r="I747" s="62">
        <v>1</v>
      </c>
      <c r="J747" s="62">
        <f>('1. Data'!J744-'1. Data'!$J$1604)/('1. Data'!$J$1603-'1. Data'!$J$1604)</f>
        <v>0.58461538461538454</v>
      </c>
      <c r="K747" s="62">
        <f>('1. Data'!K744-'1. Data'!$K$1604)/('1. Data'!$K$1603-'1. Data'!$K$1604)</f>
        <v>0.20588235294117649</v>
      </c>
      <c r="L747" s="62">
        <f>('1. Data'!L744-'1. Data'!$L$1604)/('1. Data'!$L$1603-'1. Data'!$L$1604)</f>
        <v>0.12307692307692292</v>
      </c>
      <c r="M747" s="62">
        <f>('1. Data'!M744-'1. Data'!$M$1604)/('1. Data'!$M$1603-'1. Data'!$M$1604)</f>
        <v>0.4</v>
      </c>
    </row>
    <row r="748" spans="1:13" ht="13.2" x14ac:dyDescent="0.25">
      <c r="A748" s="60">
        <v>744</v>
      </c>
      <c r="B748" s="62">
        <f>('1. Data'!B745-'1. Data'!$B$1604)/('1. Data'!$B$1603-'1. Data'!$B$1604)</f>
        <v>0.61946902654867253</v>
      </c>
      <c r="C748" s="62">
        <f>('1. Data'!C745-'1. Data'!$C$1604)/('1. Data'!$C$1603-'1. Data'!$C$1604)</f>
        <v>0.20666666666666664</v>
      </c>
      <c r="D748" s="62">
        <f>('1. Data'!D745-'1. Data'!$D$1604)/('1. Data'!$D$1603-'1. Data'!$D$1604)</f>
        <v>0.57999999999999996</v>
      </c>
      <c r="E748" s="62">
        <f>('1. Data'!E745-'1. Data'!$E$1604)/('1. Data'!$E$1603-'1. Data'!$E$1604)</f>
        <v>0.13013698630136986</v>
      </c>
      <c r="F748" s="62">
        <f>('1. Data'!F745-'1. Data'!$F$1604)/('1. Data'!$F$1603-'1. Data'!$F$1604)</f>
        <v>0.16</v>
      </c>
      <c r="G748" s="62">
        <f>('1. Data'!G745-'1. Data'!$G$1604)/('1. Data'!$G$1603-'1. Data'!$G$1604)</f>
        <v>0.3380281690140845</v>
      </c>
      <c r="H748" s="62">
        <f>('1. Data'!H745-'1. Data'!$H$1604)/('1. Data'!$H$1603-'1. Data'!$H$1604)</f>
        <v>0.33568904593639576</v>
      </c>
      <c r="I748" s="62">
        <v>1</v>
      </c>
      <c r="J748" s="62">
        <f>('1. Data'!J745-'1. Data'!$J$1604)/('1. Data'!$J$1603-'1. Data'!$J$1604)</f>
        <v>0.33076923076923059</v>
      </c>
      <c r="K748" s="62">
        <f>('1. Data'!K745-'1. Data'!$K$1604)/('1. Data'!$K$1603-'1. Data'!$K$1604)</f>
        <v>0.13529411764705884</v>
      </c>
      <c r="L748" s="62">
        <f>('1. Data'!L745-'1. Data'!$L$1604)/('1. Data'!$L$1603-'1. Data'!$L$1604)</f>
        <v>0.24615384615384611</v>
      </c>
      <c r="M748" s="62">
        <f>('1. Data'!M745-'1. Data'!$M$1604)/('1. Data'!$M$1603-'1. Data'!$M$1604)</f>
        <v>0.4</v>
      </c>
    </row>
    <row r="749" spans="1:13" ht="13.2" x14ac:dyDescent="0.25">
      <c r="A749" s="60">
        <v>745</v>
      </c>
      <c r="B749" s="62">
        <f>('1. Data'!B746-'1. Data'!$B$1604)/('1. Data'!$B$1603-'1. Data'!$B$1604)</f>
        <v>0.5752212389380531</v>
      </c>
      <c r="C749" s="62">
        <f>('1. Data'!C746-'1. Data'!$C$1604)/('1. Data'!$C$1603-'1. Data'!$C$1604)</f>
        <v>0.19333333333333336</v>
      </c>
      <c r="D749" s="62">
        <f>('1. Data'!D746-'1. Data'!$D$1604)/('1. Data'!$D$1603-'1. Data'!$D$1604)</f>
        <v>0.54</v>
      </c>
      <c r="E749" s="62">
        <f>('1. Data'!E746-'1. Data'!$E$1604)/('1. Data'!$E$1603-'1. Data'!$E$1604)</f>
        <v>0.12328767123287673</v>
      </c>
      <c r="F749" s="62">
        <f>('1. Data'!F746-'1. Data'!$F$1604)/('1. Data'!$F$1603-'1. Data'!$F$1604)</f>
        <v>0.15833333333333335</v>
      </c>
      <c r="G749" s="62">
        <f>('1. Data'!G746-'1. Data'!$G$1604)/('1. Data'!$G$1603-'1. Data'!$G$1604)</f>
        <v>0.28169014084507044</v>
      </c>
      <c r="H749" s="62">
        <f>('1. Data'!H746-'1. Data'!$H$1604)/('1. Data'!$H$1603-'1. Data'!$H$1604)</f>
        <v>0.33568904593639576</v>
      </c>
      <c r="I749" s="62">
        <v>1</v>
      </c>
      <c r="J749" s="62">
        <f>('1. Data'!J746-'1. Data'!$J$1604)/('1. Data'!$J$1603-'1. Data'!$J$1604)</f>
        <v>0.33076923076923059</v>
      </c>
      <c r="K749" s="62">
        <f>('1. Data'!K746-'1. Data'!$K$1604)/('1. Data'!$K$1603-'1. Data'!$K$1604)</f>
        <v>0.1235294117647059</v>
      </c>
      <c r="L749" s="62">
        <f>('1. Data'!L746-'1. Data'!$L$1604)/('1. Data'!$L$1603-'1. Data'!$L$1604)</f>
        <v>0.16923076923076918</v>
      </c>
      <c r="M749" s="62">
        <f>('1. Data'!M746-'1. Data'!$M$1604)/('1. Data'!$M$1603-'1. Data'!$M$1604)</f>
        <v>0.4</v>
      </c>
    </row>
    <row r="750" spans="1:13" ht="13.2" x14ac:dyDescent="0.25">
      <c r="A750" s="60">
        <v>746</v>
      </c>
      <c r="B750" s="62">
        <f>('1. Data'!B747-'1. Data'!$B$1604)/('1. Data'!$B$1603-'1. Data'!$B$1604)</f>
        <v>0.23893805309734514</v>
      </c>
      <c r="C750" s="62">
        <f>('1. Data'!C747-'1. Data'!$C$1604)/('1. Data'!$C$1603-'1. Data'!$C$1604)</f>
        <v>0.27333333333333337</v>
      </c>
      <c r="D750" s="62">
        <f>('1. Data'!D747-'1. Data'!$D$1604)/('1. Data'!$D$1603-'1. Data'!$D$1604)</f>
        <v>0.18</v>
      </c>
      <c r="E750" s="62">
        <f>('1. Data'!E747-'1. Data'!$E$1604)/('1. Data'!$E$1603-'1. Data'!$E$1604)</f>
        <v>8.2191780821917818E-2</v>
      </c>
      <c r="F750" s="62">
        <f>('1. Data'!F747-'1. Data'!$F$1604)/('1. Data'!$F$1603-'1. Data'!$F$1604)</f>
        <v>0.11666666666666668</v>
      </c>
      <c r="G750" s="62">
        <f>('1. Data'!G747-'1. Data'!$G$1604)/('1. Data'!$G$1603-'1. Data'!$G$1604)</f>
        <v>0.15492957746478872</v>
      </c>
      <c r="H750" s="62">
        <f>('1. Data'!H747-'1. Data'!$H$1604)/('1. Data'!$H$1603-'1. Data'!$H$1604)</f>
        <v>7.7738515901060068E-2</v>
      </c>
      <c r="I750" s="62">
        <v>1</v>
      </c>
      <c r="J750" s="62">
        <f>('1. Data'!J747-'1. Data'!$J$1604)/('1. Data'!$J$1603-'1. Data'!$J$1604)</f>
        <v>0.63076923076923075</v>
      </c>
      <c r="K750" s="62">
        <f>('1. Data'!K747-'1. Data'!$K$1604)/('1. Data'!$K$1603-'1. Data'!$K$1604)</f>
        <v>0.25294117647058822</v>
      </c>
      <c r="L750" s="62">
        <f>('1. Data'!L747-'1. Data'!$L$1604)/('1. Data'!$L$1603-'1. Data'!$L$1604)</f>
        <v>0.16923076923076918</v>
      </c>
      <c r="M750" s="62">
        <f>('1. Data'!M747-'1. Data'!$M$1604)/('1. Data'!$M$1603-'1. Data'!$M$1604)</f>
        <v>0.6</v>
      </c>
    </row>
    <row r="751" spans="1:13" ht="13.2" x14ac:dyDescent="0.25">
      <c r="A751" s="60">
        <v>747</v>
      </c>
      <c r="B751" s="62">
        <f>('1. Data'!B748-'1. Data'!$B$1604)/('1. Data'!$B$1603-'1. Data'!$B$1604)</f>
        <v>0.31858407079646012</v>
      </c>
      <c r="C751" s="62">
        <f>('1. Data'!C748-'1. Data'!$C$1604)/('1. Data'!$C$1603-'1. Data'!$C$1604)</f>
        <v>0.16</v>
      </c>
      <c r="D751" s="62">
        <f>('1. Data'!D748-'1. Data'!$D$1604)/('1. Data'!$D$1603-'1. Data'!$D$1604)</f>
        <v>0.38</v>
      </c>
      <c r="E751" s="62">
        <f>('1. Data'!E748-'1. Data'!$E$1604)/('1. Data'!$E$1603-'1. Data'!$E$1604)</f>
        <v>0.10958904109589042</v>
      </c>
      <c r="F751" s="62">
        <f>('1. Data'!F748-'1. Data'!$F$1604)/('1. Data'!$F$1603-'1. Data'!$F$1604)</f>
        <v>0.13333333333333333</v>
      </c>
      <c r="G751" s="62">
        <f>('1. Data'!G748-'1. Data'!$G$1604)/('1. Data'!$G$1603-'1. Data'!$G$1604)</f>
        <v>0.15492957746478872</v>
      </c>
      <c r="H751" s="62">
        <f>('1. Data'!H748-'1. Data'!$H$1604)/('1. Data'!$H$1603-'1. Data'!$H$1604)</f>
        <v>0.18021201413427562</v>
      </c>
      <c r="I751" s="62">
        <v>1</v>
      </c>
      <c r="J751" s="62">
        <f>('1. Data'!J748-'1. Data'!$J$1604)/('1. Data'!$J$1603-'1. Data'!$J$1604)</f>
        <v>0.46153846153846134</v>
      </c>
      <c r="K751" s="62">
        <f>('1. Data'!K748-'1. Data'!$K$1604)/('1. Data'!$K$1603-'1. Data'!$K$1604)</f>
        <v>9.9999999999999992E-2</v>
      </c>
      <c r="L751" s="62">
        <f>('1. Data'!L748-'1. Data'!$L$1604)/('1. Data'!$L$1603-'1. Data'!$L$1604)</f>
        <v>9.2307692307692257E-2</v>
      </c>
      <c r="M751" s="62">
        <f>('1. Data'!M748-'1. Data'!$M$1604)/('1. Data'!$M$1603-'1. Data'!$M$1604)</f>
        <v>0.6</v>
      </c>
    </row>
    <row r="752" spans="1:13" ht="13.2" x14ac:dyDescent="0.25">
      <c r="A752" s="60">
        <v>748</v>
      </c>
      <c r="B752" s="62">
        <f>('1. Data'!B749-'1. Data'!$B$1604)/('1. Data'!$B$1603-'1. Data'!$B$1604)</f>
        <v>0.35398230088495575</v>
      </c>
      <c r="C752" s="62">
        <f>('1. Data'!C749-'1. Data'!$C$1604)/('1. Data'!$C$1603-'1. Data'!$C$1604)</f>
        <v>0.15333333333333335</v>
      </c>
      <c r="D752" s="62">
        <f>('1. Data'!D749-'1. Data'!$D$1604)/('1. Data'!$D$1603-'1. Data'!$D$1604)</f>
        <v>0.4</v>
      </c>
      <c r="E752" s="62">
        <f>('1. Data'!E749-'1. Data'!$E$1604)/('1. Data'!$E$1603-'1. Data'!$E$1604)</f>
        <v>0.11643835616438358</v>
      </c>
      <c r="F752" s="62">
        <f>('1. Data'!F749-'1. Data'!$F$1604)/('1. Data'!$F$1603-'1. Data'!$F$1604)</f>
        <v>0.13833333333333334</v>
      </c>
      <c r="G752" s="62">
        <f>('1. Data'!G749-'1. Data'!$G$1604)/('1. Data'!$G$1603-'1. Data'!$G$1604)</f>
        <v>0.21126760563380281</v>
      </c>
      <c r="H752" s="62">
        <f>('1. Data'!H749-'1. Data'!$H$1604)/('1. Data'!$H$1603-'1. Data'!$H$1604)</f>
        <v>0.21908127208480566</v>
      </c>
      <c r="I752" s="62">
        <v>1</v>
      </c>
      <c r="J752" s="62">
        <f>('1. Data'!J749-'1. Data'!$J$1604)/('1. Data'!$J$1603-'1. Data'!$J$1604)</f>
        <v>0.46153846153846134</v>
      </c>
      <c r="K752" s="62">
        <f>('1. Data'!K749-'1. Data'!$K$1604)/('1. Data'!$K$1603-'1. Data'!$K$1604)</f>
        <v>0.10588235294117647</v>
      </c>
      <c r="L752" s="62">
        <f>('1. Data'!L749-'1. Data'!$L$1604)/('1. Data'!$L$1603-'1. Data'!$L$1604)</f>
        <v>0.15384615384615385</v>
      </c>
      <c r="M752" s="62">
        <f>('1. Data'!M749-'1. Data'!$M$1604)/('1. Data'!$M$1603-'1. Data'!$M$1604)</f>
        <v>0.4</v>
      </c>
    </row>
    <row r="753" spans="1:13" ht="13.2" x14ac:dyDescent="0.25">
      <c r="A753" s="60">
        <v>749</v>
      </c>
      <c r="B753" s="62">
        <f>('1. Data'!B750-'1. Data'!$B$1604)/('1. Data'!$B$1603-'1. Data'!$B$1604)</f>
        <v>0.23008849557522126</v>
      </c>
      <c r="C753" s="62">
        <f>('1. Data'!C750-'1. Data'!$C$1604)/('1. Data'!$C$1603-'1. Data'!$C$1604)</f>
        <v>0.26666666666666666</v>
      </c>
      <c r="D753" s="62">
        <f>('1. Data'!D750-'1. Data'!$D$1604)/('1. Data'!$D$1603-'1. Data'!$D$1604)</f>
        <v>0.18</v>
      </c>
      <c r="E753" s="62">
        <f>('1. Data'!E750-'1. Data'!$E$1604)/('1. Data'!$E$1603-'1. Data'!$E$1604)</f>
        <v>8.2191780821917818E-2</v>
      </c>
      <c r="F753" s="62">
        <f>('1. Data'!F750-'1. Data'!$F$1604)/('1. Data'!$F$1603-'1. Data'!$F$1604)</f>
        <v>0.11833333333333333</v>
      </c>
      <c r="G753" s="62">
        <f>('1. Data'!G750-'1. Data'!$G$1604)/('1. Data'!$G$1603-'1. Data'!$G$1604)</f>
        <v>0.15492957746478872</v>
      </c>
      <c r="H753" s="62">
        <f>('1. Data'!H750-'1. Data'!$H$1604)/('1. Data'!$H$1603-'1. Data'!$H$1604)</f>
        <v>8.8339222614840993E-2</v>
      </c>
      <c r="I753" s="62">
        <v>1</v>
      </c>
      <c r="J753" s="62">
        <f>('1. Data'!J750-'1. Data'!$J$1604)/('1. Data'!$J$1603-'1. Data'!$J$1604)</f>
        <v>0.63076923076923075</v>
      </c>
      <c r="K753" s="62">
        <f>('1. Data'!K750-'1. Data'!$K$1604)/('1. Data'!$K$1603-'1. Data'!$K$1604)</f>
        <v>0.24705882352941178</v>
      </c>
      <c r="L753" s="62">
        <f>('1. Data'!L750-'1. Data'!$L$1604)/('1. Data'!$L$1603-'1. Data'!$L$1604)</f>
        <v>0.18461538461538451</v>
      </c>
      <c r="M753" s="62">
        <f>('1. Data'!M750-'1. Data'!$M$1604)/('1. Data'!$M$1603-'1. Data'!$M$1604)</f>
        <v>0.6</v>
      </c>
    </row>
    <row r="754" spans="1:13" ht="13.2" x14ac:dyDescent="0.25">
      <c r="A754" s="60">
        <v>750</v>
      </c>
      <c r="B754" s="62">
        <f>('1. Data'!B751-'1. Data'!$B$1604)/('1. Data'!$B$1603-'1. Data'!$B$1604)</f>
        <v>0.23893805309734514</v>
      </c>
      <c r="C754" s="62">
        <f>('1. Data'!C751-'1. Data'!$C$1604)/('1. Data'!$C$1603-'1. Data'!$C$1604)</f>
        <v>0.27333333333333337</v>
      </c>
      <c r="D754" s="62">
        <f>('1. Data'!D751-'1. Data'!$D$1604)/('1. Data'!$D$1603-'1. Data'!$D$1604)</f>
        <v>0.18</v>
      </c>
      <c r="E754" s="62">
        <f>('1. Data'!E751-'1. Data'!$E$1604)/('1. Data'!$E$1603-'1. Data'!$E$1604)</f>
        <v>8.2191780821917818E-2</v>
      </c>
      <c r="F754" s="62">
        <f>('1. Data'!F751-'1. Data'!$F$1604)/('1. Data'!$F$1603-'1. Data'!$F$1604)</f>
        <v>0.11666666666666668</v>
      </c>
      <c r="G754" s="62">
        <f>('1. Data'!G751-'1. Data'!$G$1604)/('1. Data'!$G$1603-'1. Data'!$G$1604)</f>
        <v>0.15492957746478872</v>
      </c>
      <c r="H754" s="62">
        <f>('1. Data'!H751-'1. Data'!$H$1604)/('1. Data'!$H$1603-'1. Data'!$H$1604)</f>
        <v>7.7738515901060068E-2</v>
      </c>
      <c r="I754" s="62">
        <v>1</v>
      </c>
      <c r="J754" s="62">
        <f>('1. Data'!J751-'1. Data'!$J$1604)/('1. Data'!$J$1603-'1. Data'!$J$1604)</f>
        <v>0.63076923076923075</v>
      </c>
      <c r="K754" s="62">
        <f>('1. Data'!K751-'1. Data'!$K$1604)/('1. Data'!$K$1603-'1. Data'!$K$1604)</f>
        <v>0.25294117647058822</v>
      </c>
      <c r="L754" s="62">
        <f>('1. Data'!L751-'1. Data'!$L$1604)/('1. Data'!$L$1603-'1. Data'!$L$1604)</f>
        <v>0.16923076923076918</v>
      </c>
      <c r="M754" s="62">
        <f>('1. Data'!M751-'1. Data'!$M$1604)/('1. Data'!$M$1603-'1. Data'!$M$1604)</f>
        <v>0.6</v>
      </c>
    </row>
    <row r="755" spans="1:13" ht="13.2" x14ac:dyDescent="0.25">
      <c r="A755" s="60">
        <v>751</v>
      </c>
      <c r="B755" s="62">
        <f>('1. Data'!B752-'1. Data'!$B$1604)/('1. Data'!$B$1603-'1. Data'!$B$1604)</f>
        <v>0.32743362831858414</v>
      </c>
      <c r="C755" s="62">
        <f>('1. Data'!C752-'1. Data'!$C$1604)/('1. Data'!$C$1603-'1. Data'!$C$1604)</f>
        <v>0.3666666666666667</v>
      </c>
      <c r="D755" s="62">
        <f>('1. Data'!D752-'1. Data'!$D$1604)/('1. Data'!$D$1603-'1. Data'!$D$1604)</f>
        <v>0.1</v>
      </c>
      <c r="E755" s="62">
        <f>('1. Data'!E752-'1. Data'!$E$1604)/('1. Data'!$E$1603-'1. Data'!$E$1604)</f>
        <v>0.13698630136986301</v>
      </c>
      <c r="F755" s="62">
        <f>('1. Data'!F752-'1. Data'!$F$1604)/('1. Data'!$F$1603-'1. Data'!$F$1604)</f>
        <v>0.14833333333333334</v>
      </c>
      <c r="G755" s="62">
        <f>('1. Data'!G752-'1. Data'!$G$1604)/('1. Data'!$G$1603-'1. Data'!$G$1604)</f>
        <v>0.22535211267605634</v>
      </c>
      <c r="H755" s="62">
        <f>('1. Data'!H752-'1. Data'!$H$1604)/('1. Data'!$H$1603-'1. Data'!$H$1604)</f>
        <v>0.12014134275618374</v>
      </c>
      <c r="I755" s="62">
        <v>1</v>
      </c>
      <c r="J755" s="62">
        <f>('1. Data'!J752-'1. Data'!$J$1604)/('1. Data'!$J$1603-'1. Data'!$J$1604)</f>
        <v>0.45384615384615379</v>
      </c>
      <c r="K755" s="62">
        <f>('1. Data'!K752-'1. Data'!$K$1604)/('1. Data'!$K$1603-'1. Data'!$K$1604)</f>
        <v>0.1470588235294118</v>
      </c>
      <c r="L755" s="62">
        <f>('1. Data'!L752-'1. Data'!$L$1604)/('1. Data'!$L$1603-'1. Data'!$L$1604)</f>
        <v>0.16923076923076918</v>
      </c>
      <c r="M755" s="62">
        <f>('1. Data'!M752-'1. Data'!$M$1604)/('1. Data'!$M$1603-'1. Data'!$M$1604)</f>
        <v>0.4</v>
      </c>
    </row>
    <row r="756" spans="1:13" ht="13.2" x14ac:dyDescent="0.25">
      <c r="A756" s="60">
        <v>752</v>
      </c>
      <c r="B756" s="62">
        <f>('1. Data'!B753-'1. Data'!$B$1604)/('1. Data'!$B$1603-'1. Data'!$B$1604)</f>
        <v>0.32743362831858414</v>
      </c>
      <c r="C756" s="62">
        <f>('1. Data'!C753-'1. Data'!$C$1604)/('1. Data'!$C$1603-'1. Data'!$C$1604)</f>
        <v>0.3666666666666667</v>
      </c>
      <c r="D756" s="62">
        <f>('1. Data'!D753-'1. Data'!$D$1604)/('1. Data'!$D$1603-'1. Data'!$D$1604)</f>
        <v>0.1</v>
      </c>
      <c r="E756" s="62">
        <f>('1. Data'!E753-'1. Data'!$E$1604)/('1. Data'!$E$1603-'1. Data'!$E$1604)</f>
        <v>0.13698630136986301</v>
      </c>
      <c r="F756" s="62">
        <f>('1. Data'!F753-'1. Data'!$F$1604)/('1. Data'!$F$1603-'1. Data'!$F$1604)</f>
        <v>0.14833333333333334</v>
      </c>
      <c r="G756" s="62">
        <f>('1. Data'!G753-'1. Data'!$G$1604)/('1. Data'!$G$1603-'1. Data'!$G$1604)</f>
        <v>0.22535211267605634</v>
      </c>
      <c r="H756" s="62">
        <f>('1. Data'!H753-'1. Data'!$H$1604)/('1. Data'!$H$1603-'1. Data'!$H$1604)</f>
        <v>0.12014134275618374</v>
      </c>
      <c r="I756" s="62">
        <v>1</v>
      </c>
      <c r="J756" s="62">
        <f>('1. Data'!J753-'1. Data'!$J$1604)/('1. Data'!$J$1603-'1. Data'!$J$1604)</f>
        <v>0.45384615384615379</v>
      </c>
      <c r="K756" s="62">
        <f>('1. Data'!K753-'1. Data'!$K$1604)/('1. Data'!$K$1603-'1. Data'!$K$1604)</f>
        <v>0.1470588235294118</v>
      </c>
      <c r="L756" s="62">
        <f>('1. Data'!L753-'1. Data'!$L$1604)/('1. Data'!$L$1603-'1. Data'!$L$1604)</f>
        <v>0.16923076923076918</v>
      </c>
      <c r="M756" s="62">
        <f>('1. Data'!M753-'1. Data'!$M$1604)/('1. Data'!$M$1603-'1. Data'!$M$1604)</f>
        <v>0.4</v>
      </c>
    </row>
    <row r="757" spans="1:13" ht="13.2" x14ac:dyDescent="0.25">
      <c r="A757" s="60">
        <v>753</v>
      </c>
      <c r="B757" s="62">
        <f>('1. Data'!B754-'1. Data'!$B$1604)/('1. Data'!$B$1603-'1. Data'!$B$1604)</f>
        <v>0.26548672566371678</v>
      </c>
      <c r="C757" s="62">
        <f>('1. Data'!C754-'1. Data'!$C$1604)/('1. Data'!$C$1603-'1. Data'!$C$1604)</f>
        <v>0.29333333333333339</v>
      </c>
      <c r="D757" s="62">
        <f>('1. Data'!D754-'1. Data'!$D$1604)/('1. Data'!$D$1603-'1. Data'!$D$1604)</f>
        <v>0.13</v>
      </c>
      <c r="E757" s="62">
        <f>('1. Data'!E754-'1. Data'!$E$1604)/('1. Data'!$E$1603-'1. Data'!$E$1604)</f>
        <v>0.10958904109589042</v>
      </c>
      <c r="F757" s="62">
        <f>('1. Data'!F754-'1. Data'!$F$1604)/('1. Data'!$F$1603-'1. Data'!$F$1604)</f>
        <v>0.16166666666666651</v>
      </c>
      <c r="G757" s="62">
        <f>('1. Data'!G754-'1. Data'!$G$1604)/('1. Data'!$G$1603-'1. Data'!$G$1604)</f>
        <v>0.323943661971831</v>
      </c>
      <c r="H757" s="62">
        <f>('1. Data'!H754-'1. Data'!$H$1604)/('1. Data'!$H$1603-'1. Data'!$H$1604)</f>
        <v>0.21201413427561838</v>
      </c>
      <c r="I757" s="62">
        <v>1</v>
      </c>
      <c r="J757" s="62">
        <f>('1. Data'!J754-'1. Data'!$J$1604)/('1. Data'!$J$1603-'1. Data'!$J$1604)</f>
        <v>0.53076923076923077</v>
      </c>
      <c r="K757" s="62">
        <f>('1. Data'!K754-'1. Data'!$K$1604)/('1. Data'!$K$1603-'1. Data'!$K$1604)</f>
        <v>0.18235294117647058</v>
      </c>
      <c r="L757" s="62">
        <f>('1. Data'!L754-'1. Data'!$L$1604)/('1. Data'!$L$1603-'1. Data'!$L$1604)</f>
        <v>0.15384615384615385</v>
      </c>
      <c r="M757" s="62">
        <f>('1. Data'!M754-'1. Data'!$M$1604)/('1. Data'!$M$1603-'1. Data'!$M$1604)</f>
        <v>0.4</v>
      </c>
    </row>
    <row r="758" spans="1:13" ht="13.2" x14ac:dyDescent="0.25">
      <c r="A758" s="60">
        <v>754</v>
      </c>
      <c r="B758" s="62">
        <f>('1. Data'!B755-'1. Data'!$B$1604)/('1. Data'!$B$1603-'1. Data'!$B$1604)</f>
        <v>0.32743362831858414</v>
      </c>
      <c r="C758" s="62">
        <f>('1. Data'!C755-'1. Data'!$C$1604)/('1. Data'!$C$1603-'1. Data'!$C$1604)</f>
        <v>0.3666666666666667</v>
      </c>
      <c r="D758" s="62">
        <f>('1. Data'!D755-'1. Data'!$D$1604)/('1. Data'!$D$1603-'1. Data'!$D$1604)</f>
        <v>0.1</v>
      </c>
      <c r="E758" s="62">
        <f>('1. Data'!E755-'1. Data'!$E$1604)/('1. Data'!$E$1603-'1. Data'!$E$1604)</f>
        <v>0.13698630136986301</v>
      </c>
      <c r="F758" s="62">
        <f>('1. Data'!F755-'1. Data'!$F$1604)/('1. Data'!$F$1603-'1. Data'!$F$1604)</f>
        <v>0.14833333333333334</v>
      </c>
      <c r="G758" s="62">
        <f>('1. Data'!G755-'1. Data'!$G$1604)/('1. Data'!$G$1603-'1. Data'!$G$1604)</f>
        <v>0.22535211267605634</v>
      </c>
      <c r="H758" s="62">
        <f>('1. Data'!H755-'1. Data'!$H$1604)/('1. Data'!$H$1603-'1. Data'!$H$1604)</f>
        <v>0.12014134275618374</v>
      </c>
      <c r="I758" s="62">
        <v>1</v>
      </c>
      <c r="J758" s="62">
        <f>('1. Data'!J755-'1. Data'!$J$1604)/('1. Data'!$J$1603-'1. Data'!$J$1604)</f>
        <v>0.45384615384615379</v>
      </c>
      <c r="K758" s="62">
        <f>('1. Data'!K755-'1. Data'!$K$1604)/('1. Data'!$K$1603-'1. Data'!$K$1604)</f>
        <v>0.1470588235294118</v>
      </c>
      <c r="L758" s="62">
        <f>('1. Data'!L755-'1. Data'!$L$1604)/('1. Data'!$L$1603-'1. Data'!$L$1604)</f>
        <v>0.16923076923076918</v>
      </c>
      <c r="M758" s="62">
        <f>('1. Data'!M755-'1. Data'!$M$1604)/('1. Data'!$M$1603-'1. Data'!$M$1604)</f>
        <v>0.4</v>
      </c>
    </row>
    <row r="759" spans="1:13" ht="13.2" x14ac:dyDescent="0.25">
      <c r="A759" s="60">
        <v>755</v>
      </c>
      <c r="B759" s="62">
        <f>('1. Data'!B756-'1. Data'!$B$1604)/('1. Data'!$B$1603-'1. Data'!$B$1604)</f>
        <v>0.2831858407079646</v>
      </c>
      <c r="C759" s="62">
        <f>('1. Data'!C756-'1. Data'!$C$1604)/('1. Data'!$C$1603-'1. Data'!$C$1604)</f>
        <v>0.25333333333333335</v>
      </c>
      <c r="D759" s="62">
        <f>('1. Data'!D756-'1. Data'!$D$1604)/('1. Data'!$D$1603-'1. Data'!$D$1604)</f>
        <v>0.68</v>
      </c>
      <c r="E759" s="62">
        <f>('1. Data'!E756-'1. Data'!$E$1604)/('1. Data'!$E$1603-'1. Data'!$E$1604)</f>
        <v>5.4794520547945202E-2</v>
      </c>
      <c r="F759" s="62">
        <f>('1. Data'!F756-'1. Data'!$F$1604)/('1. Data'!$F$1603-'1. Data'!$F$1604)</f>
        <v>0.69166666666666665</v>
      </c>
      <c r="G759" s="62">
        <f>('1. Data'!G756-'1. Data'!$G$1604)/('1. Data'!$G$1603-'1. Data'!$G$1604)</f>
        <v>0.18309859154929578</v>
      </c>
      <c r="H759" s="62">
        <f>('1. Data'!H756-'1. Data'!$H$1604)/('1. Data'!$H$1603-'1. Data'!$H$1604)</f>
        <v>9.187279151943463E-2</v>
      </c>
      <c r="I759" s="62">
        <v>1</v>
      </c>
      <c r="J759" s="62">
        <f>('1. Data'!J756-'1. Data'!$J$1604)/('1. Data'!$J$1603-'1. Data'!$J$1604)</f>
        <v>0.29999999999999982</v>
      </c>
      <c r="K759" s="62">
        <f>('1. Data'!K756-'1. Data'!$K$1604)/('1. Data'!$K$1603-'1. Data'!$K$1604)</f>
        <v>0.44705882352941179</v>
      </c>
      <c r="L759" s="62">
        <f>('1. Data'!L756-'1. Data'!$L$1604)/('1. Data'!$L$1603-'1. Data'!$L$1604)</f>
        <v>0.10769230769230759</v>
      </c>
      <c r="M759" s="62">
        <f>('1. Data'!M756-'1. Data'!$M$1604)/('1. Data'!$M$1603-'1. Data'!$M$1604)</f>
        <v>0.6</v>
      </c>
    </row>
    <row r="760" spans="1:13" ht="13.2" x14ac:dyDescent="0.25">
      <c r="A760" s="60">
        <v>756</v>
      </c>
      <c r="B760" s="62">
        <f>('1. Data'!B757-'1. Data'!$B$1604)/('1. Data'!$B$1603-'1. Data'!$B$1604)</f>
        <v>0.2831858407079646</v>
      </c>
      <c r="C760" s="62">
        <f>('1. Data'!C757-'1. Data'!$C$1604)/('1. Data'!$C$1603-'1. Data'!$C$1604)</f>
        <v>0.54</v>
      </c>
      <c r="D760" s="62">
        <f>('1. Data'!D757-'1. Data'!$D$1604)/('1. Data'!$D$1603-'1. Data'!$D$1604)</f>
        <v>7.0000000000000007E-2</v>
      </c>
      <c r="E760" s="62">
        <f>('1. Data'!E757-'1. Data'!$E$1604)/('1. Data'!$E$1603-'1. Data'!$E$1604)</f>
        <v>6.8493150684931503E-2</v>
      </c>
      <c r="F760" s="62">
        <f>('1. Data'!F757-'1. Data'!$F$1604)/('1. Data'!$F$1603-'1. Data'!$F$1604)</f>
        <v>9.6666666666666498E-2</v>
      </c>
      <c r="G760" s="62">
        <f>('1. Data'!G757-'1. Data'!$G$1604)/('1. Data'!$G$1603-'1. Data'!$G$1604)</f>
        <v>0.29577464788732394</v>
      </c>
      <c r="H760" s="62">
        <f>('1. Data'!H757-'1. Data'!$H$1604)/('1. Data'!$H$1603-'1. Data'!$H$1604)</f>
        <v>0.14487632508833923</v>
      </c>
      <c r="I760" s="62">
        <v>1</v>
      </c>
      <c r="J760" s="62">
        <f>('1. Data'!J757-'1. Data'!$J$1604)/('1. Data'!$J$1603-'1. Data'!$J$1604)</f>
        <v>0.62307692307692286</v>
      </c>
      <c r="K760" s="62">
        <f>('1. Data'!K757-'1. Data'!$K$1604)/('1. Data'!$K$1603-'1. Data'!$K$1604)</f>
        <v>7.6470588235294124E-2</v>
      </c>
      <c r="L760" s="62">
        <f>('1. Data'!L757-'1. Data'!$L$1604)/('1. Data'!$L$1603-'1. Data'!$L$1604)</f>
        <v>0.3538461538461537</v>
      </c>
      <c r="M760" s="62">
        <f>('1. Data'!M757-'1. Data'!$M$1604)/('1. Data'!$M$1603-'1. Data'!$M$1604)</f>
        <v>0.6</v>
      </c>
    </row>
    <row r="761" spans="1:13" ht="13.2" x14ac:dyDescent="0.25">
      <c r="A761" s="60">
        <v>757</v>
      </c>
      <c r="B761" s="62">
        <f>('1. Data'!B758-'1. Data'!$B$1604)/('1. Data'!$B$1603-'1. Data'!$B$1604)</f>
        <v>0.15044247787610621</v>
      </c>
      <c r="C761" s="62">
        <f>('1. Data'!C758-'1. Data'!$C$1604)/('1. Data'!$C$1603-'1. Data'!$C$1604)</f>
        <v>0.58666666666666667</v>
      </c>
      <c r="D761" s="62">
        <f>('1. Data'!D758-'1. Data'!$D$1604)/('1. Data'!$D$1603-'1. Data'!$D$1604)</f>
        <v>0.01</v>
      </c>
      <c r="E761" s="62">
        <f>('1. Data'!E758-'1. Data'!$E$1604)/('1. Data'!$E$1603-'1. Data'!$E$1604)</f>
        <v>7.5342465753424667E-2</v>
      </c>
      <c r="F761" s="62">
        <f>('1. Data'!F758-'1. Data'!$F$1604)/('1. Data'!$F$1603-'1. Data'!$F$1604)</f>
        <v>9.5000000000000001E-2</v>
      </c>
      <c r="G761" s="62">
        <f>('1. Data'!G758-'1. Data'!$G$1604)/('1. Data'!$G$1603-'1. Data'!$G$1604)</f>
        <v>0.19718309859154928</v>
      </c>
      <c r="H761" s="62">
        <f>('1. Data'!H758-'1. Data'!$H$1604)/('1. Data'!$H$1603-'1. Data'!$H$1604)</f>
        <v>9.5406360424028266E-2</v>
      </c>
      <c r="I761" s="62">
        <v>1</v>
      </c>
      <c r="J761" s="62">
        <f>('1. Data'!J758-'1. Data'!$J$1604)/('1. Data'!$J$1603-'1. Data'!$J$1604)</f>
        <v>0.69230769230769229</v>
      </c>
      <c r="K761" s="62">
        <f>('1. Data'!K758-'1. Data'!$K$1604)/('1. Data'!$K$1603-'1. Data'!$K$1604)</f>
        <v>9.4117647058823556E-2</v>
      </c>
      <c r="L761" s="62">
        <f>('1. Data'!L758-'1. Data'!$L$1604)/('1. Data'!$L$1603-'1. Data'!$L$1604)</f>
        <v>0.43076923076923063</v>
      </c>
      <c r="M761" s="62">
        <f>('1. Data'!M758-'1. Data'!$M$1604)/('1. Data'!$M$1603-'1. Data'!$M$1604)</f>
        <v>0.6</v>
      </c>
    </row>
    <row r="762" spans="1:13" ht="13.2" x14ac:dyDescent="0.25">
      <c r="A762" s="60">
        <v>758</v>
      </c>
      <c r="B762" s="62">
        <f>('1. Data'!B759-'1. Data'!$B$1604)/('1. Data'!$B$1603-'1. Data'!$B$1604)</f>
        <v>0.30973451327433627</v>
      </c>
      <c r="C762" s="62">
        <f>('1. Data'!C759-'1. Data'!$C$1604)/('1. Data'!$C$1603-'1. Data'!$C$1604)</f>
        <v>0.51333333333333331</v>
      </c>
      <c r="D762" s="62">
        <f>('1. Data'!D759-'1. Data'!$D$1604)/('1. Data'!$D$1603-'1. Data'!$D$1604)</f>
        <v>0</v>
      </c>
      <c r="E762" s="62">
        <f>('1. Data'!E759-'1. Data'!$E$1604)/('1. Data'!$E$1603-'1. Data'!$E$1604)</f>
        <v>8.9041095890410982E-2</v>
      </c>
      <c r="F762" s="62">
        <f>('1. Data'!F759-'1. Data'!$F$1604)/('1. Data'!$F$1603-'1. Data'!$F$1604)</f>
        <v>0.14000000000000001</v>
      </c>
      <c r="G762" s="62">
        <f>('1. Data'!G759-'1. Data'!$G$1604)/('1. Data'!$G$1603-'1. Data'!$G$1604)</f>
        <v>0.12676056338028169</v>
      </c>
      <c r="H762" s="62">
        <f>('1. Data'!H759-'1. Data'!$H$1604)/('1. Data'!$H$1603-'1. Data'!$H$1604)</f>
        <v>8.8339222614840993E-2</v>
      </c>
      <c r="I762" s="62">
        <v>1</v>
      </c>
      <c r="J762" s="62">
        <f>('1. Data'!J759-'1. Data'!$J$1604)/('1. Data'!$J$1603-'1. Data'!$J$1604)</f>
        <v>0.42307692307692302</v>
      </c>
      <c r="K762" s="62">
        <f>('1. Data'!K759-'1. Data'!$K$1604)/('1. Data'!$K$1603-'1. Data'!$K$1604)</f>
        <v>0.11764705882352942</v>
      </c>
      <c r="L762" s="62">
        <f>('1. Data'!L759-'1. Data'!$L$1604)/('1. Data'!$L$1603-'1. Data'!$L$1604)</f>
        <v>0.21538461538461545</v>
      </c>
      <c r="M762" s="62">
        <f>('1. Data'!M759-'1. Data'!$M$1604)/('1. Data'!$M$1603-'1. Data'!$M$1604)</f>
        <v>0.4</v>
      </c>
    </row>
    <row r="763" spans="1:13" ht="13.2" x14ac:dyDescent="0.25">
      <c r="A763" s="60">
        <v>759</v>
      </c>
      <c r="B763" s="62">
        <f>('1. Data'!B760-'1. Data'!$B$1604)/('1. Data'!$B$1603-'1. Data'!$B$1604)</f>
        <v>0.30973451327433627</v>
      </c>
      <c r="C763" s="62">
        <f>('1. Data'!C760-'1. Data'!$C$1604)/('1. Data'!$C$1603-'1. Data'!$C$1604)</f>
        <v>0.51333333333333331</v>
      </c>
      <c r="D763" s="62">
        <f>('1. Data'!D760-'1. Data'!$D$1604)/('1. Data'!$D$1603-'1. Data'!$D$1604)</f>
        <v>0</v>
      </c>
      <c r="E763" s="62">
        <f>('1. Data'!E760-'1. Data'!$E$1604)/('1. Data'!$E$1603-'1. Data'!$E$1604)</f>
        <v>8.9041095890410982E-2</v>
      </c>
      <c r="F763" s="62">
        <f>('1. Data'!F760-'1. Data'!$F$1604)/('1. Data'!$F$1603-'1. Data'!$F$1604)</f>
        <v>0.14000000000000001</v>
      </c>
      <c r="G763" s="62">
        <f>('1. Data'!G760-'1. Data'!$G$1604)/('1. Data'!$G$1603-'1. Data'!$G$1604)</f>
        <v>0.12676056338028169</v>
      </c>
      <c r="H763" s="62">
        <f>('1. Data'!H760-'1. Data'!$H$1604)/('1. Data'!$H$1603-'1. Data'!$H$1604)</f>
        <v>8.8339222614840993E-2</v>
      </c>
      <c r="I763" s="62">
        <v>1</v>
      </c>
      <c r="J763" s="62">
        <f>('1. Data'!J760-'1. Data'!$J$1604)/('1. Data'!$J$1603-'1. Data'!$J$1604)</f>
        <v>0.42307692307692302</v>
      </c>
      <c r="K763" s="62">
        <f>('1. Data'!K760-'1. Data'!$K$1604)/('1. Data'!$K$1603-'1. Data'!$K$1604)</f>
        <v>0.11764705882352942</v>
      </c>
      <c r="L763" s="62">
        <f>('1. Data'!L760-'1. Data'!$L$1604)/('1. Data'!$L$1603-'1. Data'!$L$1604)</f>
        <v>0.21538461538461545</v>
      </c>
      <c r="M763" s="62">
        <f>('1. Data'!M760-'1. Data'!$M$1604)/('1. Data'!$M$1603-'1. Data'!$M$1604)</f>
        <v>0.4</v>
      </c>
    </row>
    <row r="764" spans="1:13" ht="13.2" x14ac:dyDescent="0.25">
      <c r="A764" s="60">
        <v>760</v>
      </c>
      <c r="B764" s="62">
        <f>('1. Data'!B761-'1. Data'!$B$1604)/('1. Data'!$B$1603-'1. Data'!$B$1604)</f>
        <v>0.37168141592920362</v>
      </c>
      <c r="C764" s="62">
        <f>('1. Data'!C761-'1. Data'!$C$1604)/('1. Data'!$C$1603-'1. Data'!$C$1604)</f>
        <v>0.21333333333333329</v>
      </c>
      <c r="D764" s="62">
        <f>('1. Data'!D761-'1. Data'!$D$1604)/('1. Data'!$D$1603-'1. Data'!$D$1604)</f>
        <v>0.21</v>
      </c>
      <c r="E764" s="62">
        <f>('1. Data'!E761-'1. Data'!$E$1604)/('1. Data'!$E$1603-'1. Data'!$E$1604)</f>
        <v>0.10958904109589042</v>
      </c>
      <c r="F764" s="62">
        <f>('1. Data'!F761-'1. Data'!$F$1604)/('1. Data'!$F$1603-'1. Data'!$F$1604)</f>
        <v>0.15333333333333335</v>
      </c>
      <c r="G764" s="62">
        <f>('1. Data'!G761-'1. Data'!$G$1604)/('1. Data'!$G$1603-'1. Data'!$G$1604)</f>
        <v>0.45070422535211269</v>
      </c>
      <c r="H764" s="62">
        <f>('1. Data'!H761-'1. Data'!$H$1604)/('1. Data'!$H$1603-'1. Data'!$H$1604)</f>
        <v>0.28975265017667845</v>
      </c>
      <c r="I764" s="62">
        <v>1</v>
      </c>
      <c r="J764" s="62">
        <f>('1. Data'!J761-'1. Data'!$J$1604)/('1. Data'!$J$1603-'1. Data'!$J$1604)</f>
        <v>0.37692307692307681</v>
      </c>
      <c r="K764" s="62">
        <f>('1. Data'!K761-'1. Data'!$K$1604)/('1. Data'!$K$1603-'1. Data'!$K$1604)</f>
        <v>0.12941176470588237</v>
      </c>
      <c r="L764" s="62">
        <f>('1. Data'!L761-'1. Data'!$L$1604)/('1. Data'!$L$1603-'1. Data'!$L$1604)</f>
        <v>0.12307692307692292</v>
      </c>
      <c r="M764" s="62">
        <f>('1. Data'!M761-'1. Data'!$M$1604)/('1. Data'!$M$1603-'1. Data'!$M$1604)</f>
        <v>0.4</v>
      </c>
    </row>
    <row r="765" spans="1:13" ht="13.2" x14ac:dyDescent="0.25">
      <c r="A765" s="60">
        <v>761</v>
      </c>
      <c r="B765" s="62">
        <f>('1. Data'!B762-'1. Data'!$B$1604)/('1. Data'!$B$1603-'1. Data'!$B$1604)</f>
        <v>0.38938053097345132</v>
      </c>
      <c r="C765" s="62">
        <f>('1. Data'!C762-'1. Data'!$C$1604)/('1. Data'!$C$1603-'1. Data'!$C$1604)</f>
        <v>0.32</v>
      </c>
      <c r="D765" s="62">
        <f>('1. Data'!D762-'1. Data'!$D$1604)/('1. Data'!$D$1603-'1. Data'!$D$1604)</f>
        <v>0.25</v>
      </c>
      <c r="E765" s="62">
        <f>('1. Data'!E762-'1. Data'!$E$1604)/('1. Data'!$E$1603-'1. Data'!$E$1604)</f>
        <v>0.13013698630136986</v>
      </c>
      <c r="F765" s="62">
        <f>('1. Data'!F762-'1. Data'!$F$1604)/('1. Data'!$F$1603-'1. Data'!$F$1604)</f>
        <v>0.125</v>
      </c>
      <c r="G765" s="62">
        <f>('1. Data'!G762-'1. Data'!$G$1604)/('1. Data'!$G$1603-'1. Data'!$G$1604)</f>
        <v>0.11267605633802817</v>
      </c>
      <c r="H765" s="62">
        <f>('1. Data'!H762-'1. Data'!$H$1604)/('1. Data'!$H$1603-'1. Data'!$H$1604)</f>
        <v>0.3462897526501767</v>
      </c>
      <c r="I765" s="62">
        <v>1</v>
      </c>
      <c r="J765" s="62">
        <f>('1. Data'!J762-'1. Data'!$J$1604)/('1. Data'!$J$1603-'1. Data'!$J$1604)</f>
        <v>0.40769230769230758</v>
      </c>
      <c r="K765" s="62">
        <f>('1. Data'!K762-'1. Data'!$K$1604)/('1. Data'!$K$1603-'1. Data'!$K$1604)</f>
        <v>0.1588235294117647</v>
      </c>
      <c r="L765" s="62">
        <f>('1. Data'!L762-'1. Data'!$L$1604)/('1. Data'!$L$1603-'1. Data'!$L$1604)</f>
        <v>0.19999999999999984</v>
      </c>
      <c r="M765" s="62">
        <f>('1. Data'!M762-'1. Data'!$M$1604)/('1. Data'!$M$1603-'1. Data'!$M$1604)</f>
        <v>0.4</v>
      </c>
    </row>
    <row r="766" spans="1:13" ht="13.2" x14ac:dyDescent="0.25">
      <c r="A766" s="60">
        <v>762</v>
      </c>
      <c r="B766" s="62">
        <f>('1. Data'!B763-'1. Data'!$B$1604)/('1. Data'!$B$1603-'1. Data'!$B$1604)</f>
        <v>0.4159292035398231</v>
      </c>
      <c r="C766" s="62">
        <f>('1. Data'!C763-'1. Data'!$C$1604)/('1. Data'!$C$1603-'1. Data'!$C$1604)</f>
        <v>0.37000000000000005</v>
      </c>
      <c r="D766" s="62">
        <f>('1. Data'!D763-'1. Data'!$D$1604)/('1. Data'!$D$1603-'1. Data'!$D$1604)</f>
        <v>0.26</v>
      </c>
      <c r="E766" s="62">
        <f>('1. Data'!E763-'1. Data'!$E$1604)/('1. Data'!$E$1603-'1. Data'!$E$1604)</f>
        <v>7.5342465753424667E-2</v>
      </c>
      <c r="F766" s="62">
        <f>('1. Data'!F763-'1. Data'!$F$1604)/('1. Data'!$F$1603-'1. Data'!$F$1604)</f>
        <v>0.16</v>
      </c>
      <c r="G766" s="62">
        <f>('1. Data'!G763-'1. Data'!$G$1604)/('1. Data'!$G$1603-'1. Data'!$G$1604)</f>
        <v>5.6338028169014086E-2</v>
      </c>
      <c r="H766" s="62">
        <f>('1. Data'!H763-'1. Data'!$H$1604)/('1. Data'!$H$1603-'1. Data'!$H$1604)</f>
        <v>0.10247349823321555</v>
      </c>
      <c r="I766" s="62">
        <v>1</v>
      </c>
      <c r="J766" s="62">
        <f>('1. Data'!J763-'1. Data'!$J$1604)/('1. Data'!$J$1603-'1. Data'!$J$1604)</f>
        <v>0.42307692307692302</v>
      </c>
      <c r="K766" s="62">
        <f>('1. Data'!K763-'1. Data'!$K$1604)/('1. Data'!$K$1603-'1. Data'!$K$1604)</f>
        <v>7.0588235294117646E-2</v>
      </c>
      <c r="L766" s="62">
        <f>('1. Data'!L763-'1. Data'!$L$1604)/('1. Data'!$L$1603-'1. Data'!$L$1604)</f>
        <v>0.18461538461538451</v>
      </c>
      <c r="M766" s="62">
        <f>('1. Data'!M763-'1. Data'!$M$1604)/('1. Data'!$M$1603-'1. Data'!$M$1604)</f>
        <v>0.4</v>
      </c>
    </row>
    <row r="767" spans="1:13" ht="13.2" x14ac:dyDescent="0.25">
      <c r="A767" s="60">
        <v>763</v>
      </c>
      <c r="B767" s="62">
        <f>('1. Data'!B764-'1. Data'!$B$1604)/('1. Data'!$B$1603-'1. Data'!$B$1604)</f>
        <v>0.37168141592920362</v>
      </c>
      <c r="C767" s="62">
        <f>('1. Data'!C764-'1. Data'!$C$1604)/('1. Data'!$C$1603-'1. Data'!$C$1604)</f>
        <v>0.39999999999999997</v>
      </c>
      <c r="D767" s="62">
        <f>('1. Data'!D764-'1. Data'!$D$1604)/('1. Data'!$D$1603-'1. Data'!$D$1604)</f>
        <v>0</v>
      </c>
      <c r="E767" s="62">
        <f>('1. Data'!E764-'1. Data'!$E$1604)/('1. Data'!$E$1603-'1. Data'!$E$1604)</f>
        <v>5.4794520547945202E-2</v>
      </c>
      <c r="F767" s="62">
        <f>('1. Data'!F764-'1. Data'!$F$1604)/('1. Data'!$F$1603-'1. Data'!$F$1604)</f>
        <v>0.11500000000000002</v>
      </c>
      <c r="G767" s="62">
        <f>('1. Data'!G764-'1. Data'!$G$1604)/('1. Data'!$G$1603-'1. Data'!$G$1604)</f>
        <v>9.8591549295774641E-2</v>
      </c>
      <c r="H767" s="62">
        <f>('1. Data'!H764-'1. Data'!$H$1604)/('1. Data'!$H$1603-'1. Data'!$H$1604)</f>
        <v>4.5936395759717315E-2</v>
      </c>
      <c r="I767" s="62">
        <v>1</v>
      </c>
      <c r="J767" s="62">
        <f>('1. Data'!J764-'1. Data'!$J$1604)/('1. Data'!$J$1603-'1. Data'!$J$1604)</f>
        <v>0.46923076923076917</v>
      </c>
      <c r="K767" s="62">
        <f>('1. Data'!K764-'1. Data'!$K$1604)/('1. Data'!$K$1603-'1. Data'!$K$1604)</f>
        <v>0.13529411764705884</v>
      </c>
      <c r="L767" s="62">
        <f>('1. Data'!L764-'1. Data'!$L$1604)/('1. Data'!$L$1603-'1. Data'!$L$1604)</f>
        <v>0.24615384615384611</v>
      </c>
      <c r="M767" s="62">
        <f>('1. Data'!M764-'1. Data'!$M$1604)/('1. Data'!$M$1603-'1. Data'!$M$1604)</f>
        <v>0.6</v>
      </c>
    </row>
    <row r="768" spans="1:13" ht="13.2" x14ac:dyDescent="0.25">
      <c r="A768" s="60">
        <v>764</v>
      </c>
      <c r="B768" s="62">
        <f>('1. Data'!B765-'1. Data'!$B$1604)/('1. Data'!$B$1603-'1. Data'!$B$1604)</f>
        <v>0.4159292035398231</v>
      </c>
      <c r="C768" s="62">
        <f>('1. Data'!C765-'1. Data'!$C$1604)/('1. Data'!$C$1603-'1. Data'!$C$1604)</f>
        <v>0.37000000000000005</v>
      </c>
      <c r="D768" s="62">
        <f>('1. Data'!D765-'1. Data'!$D$1604)/('1. Data'!$D$1603-'1. Data'!$D$1604)</f>
        <v>0.26</v>
      </c>
      <c r="E768" s="62">
        <f>('1. Data'!E765-'1. Data'!$E$1604)/('1. Data'!$E$1603-'1. Data'!$E$1604)</f>
        <v>7.5342465753424667E-2</v>
      </c>
      <c r="F768" s="62">
        <f>('1. Data'!F765-'1. Data'!$F$1604)/('1. Data'!$F$1603-'1. Data'!$F$1604)</f>
        <v>0.16</v>
      </c>
      <c r="G768" s="62">
        <f>('1. Data'!G765-'1. Data'!$G$1604)/('1. Data'!$G$1603-'1. Data'!$G$1604)</f>
        <v>5.6338028169014086E-2</v>
      </c>
      <c r="H768" s="62">
        <f>('1. Data'!H765-'1. Data'!$H$1604)/('1. Data'!$H$1603-'1. Data'!$H$1604)</f>
        <v>0.10247349823321555</v>
      </c>
      <c r="I768" s="62">
        <v>1</v>
      </c>
      <c r="J768" s="62">
        <f>('1. Data'!J765-'1. Data'!$J$1604)/('1. Data'!$J$1603-'1. Data'!$J$1604)</f>
        <v>0.42307692307692302</v>
      </c>
      <c r="K768" s="62">
        <f>('1. Data'!K765-'1. Data'!$K$1604)/('1. Data'!$K$1603-'1. Data'!$K$1604)</f>
        <v>7.0588235294117646E-2</v>
      </c>
      <c r="L768" s="62">
        <f>('1. Data'!L765-'1. Data'!$L$1604)/('1. Data'!$L$1603-'1. Data'!$L$1604)</f>
        <v>0.18461538461538451</v>
      </c>
      <c r="M768" s="62">
        <f>('1. Data'!M765-'1. Data'!$M$1604)/('1. Data'!$M$1603-'1. Data'!$M$1604)</f>
        <v>0.4</v>
      </c>
    </row>
    <row r="769" spans="1:13" ht="13.2" x14ac:dyDescent="0.25">
      <c r="A769" s="60">
        <v>765</v>
      </c>
      <c r="B769" s="62">
        <f>('1. Data'!B766-'1. Data'!$B$1604)/('1. Data'!$B$1603-'1. Data'!$B$1604)</f>
        <v>0.39823008849557517</v>
      </c>
      <c r="C769" s="62">
        <f>('1. Data'!C766-'1. Data'!$C$1604)/('1. Data'!$C$1603-'1. Data'!$C$1604)</f>
        <v>0.38666666666666671</v>
      </c>
      <c r="D769" s="62">
        <f>('1. Data'!D766-'1. Data'!$D$1604)/('1. Data'!$D$1603-'1. Data'!$D$1604)</f>
        <v>0.11</v>
      </c>
      <c r="E769" s="62">
        <f>('1. Data'!E766-'1. Data'!$E$1604)/('1. Data'!$E$1603-'1. Data'!$E$1604)</f>
        <v>0.13013698630136986</v>
      </c>
      <c r="F769" s="62">
        <f>('1. Data'!F766-'1. Data'!$F$1604)/('1. Data'!$F$1603-'1. Data'!$F$1604)</f>
        <v>0.155</v>
      </c>
      <c r="G769" s="62">
        <f>('1. Data'!G766-'1. Data'!$G$1604)/('1. Data'!$G$1603-'1. Data'!$G$1604)</f>
        <v>0.14084507042253522</v>
      </c>
      <c r="H769" s="62">
        <f>('1. Data'!H766-'1. Data'!$H$1604)/('1. Data'!$H$1603-'1. Data'!$H$1604)</f>
        <v>0.13427561837455831</v>
      </c>
      <c r="I769" s="62">
        <v>1</v>
      </c>
      <c r="J769" s="62">
        <f>('1. Data'!J766-'1. Data'!$J$1604)/('1. Data'!$J$1603-'1. Data'!$J$1604)</f>
        <v>0.46923076923076917</v>
      </c>
      <c r="K769" s="62">
        <f>('1. Data'!K766-'1. Data'!$K$1604)/('1. Data'!$K$1603-'1. Data'!$K$1604)</f>
        <v>0.1470588235294118</v>
      </c>
      <c r="L769" s="62">
        <f>('1. Data'!L766-'1. Data'!$L$1604)/('1. Data'!$L$1603-'1. Data'!$L$1604)</f>
        <v>0.16923076923076918</v>
      </c>
      <c r="M769" s="62">
        <f>('1. Data'!M766-'1. Data'!$M$1604)/('1. Data'!$M$1603-'1. Data'!$M$1604)</f>
        <v>0.6</v>
      </c>
    </row>
    <row r="770" spans="1:13" ht="13.2" x14ac:dyDescent="0.25">
      <c r="A770" s="60">
        <v>766</v>
      </c>
      <c r="B770" s="62">
        <f>('1. Data'!B767-'1. Data'!$B$1604)/('1. Data'!$B$1603-'1. Data'!$B$1604)</f>
        <v>0.40707964601769908</v>
      </c>
      <c r="C770" s="62">
        <f>('1. Data'!C767-'1. Data'!$C$1604)/('1. Data'!$C$1603-'1. Data'!$C$1604)</f>
        <v>0.38000000000000006</v>
      </c>
      <c r="D770" s="62">
        <f>('1. Data'!D767-'1. Data'!$D$1604)/('1. Data'!$D$1603-'1. Data'!$D$1604)</f>
        <v>0.1</v>
      </c>
      <c r="E770" s="62">
        <f>('1. Data'!E767-'1. Data'!$E$1604)/('1. Data'!$E$1603-'1. Data'!$E$1604)</f>
        <v>0.14383561643835618</v>
      </c>
      <c r="F770" s="62">
        <f>('1. Data'!F767-'1. Data'!$F$1604)/('1. Data'!$F$1603-'1. Data'!$F$1604)</f>
        <v>0.15166666666666667</v>
      </c>
      <c r="G770" s="62">
        <f>('1. Data'!G767-'1. Data'!$G$1604)/('1. Data'!$G$1603-'1. Data'!$G$1604)</f>
        <v>0.15492957746478872</v>
      </c>
      <c r="H770" s="62">
        <f>('1. Data'!H767-'1. Data'!$H$1604)/('1. Data'!$H$1603-'1. Data'!$H$1604)</f>
        <v>0.14840989399293286</v>
      </c>
      <c r="I770" s="62">
        <v>1</v>
      </c>
      <c r="J770" s="62">
        <f>('1. Data'!J767-'1. Data'!$J$1604)/('1. Data'!$J$1603-'1. Data'!$J$1604)</f>
        <v>0.46923076923076917</v>
      </c>
      <c r="K770" s="62">
        <f>('1. Data'!K767-'1. Data'!$K$1604)/('1. Data'!$K$1603-'1. Data'!$K$1604)</f>
        <v>0.14117647058823532</v>
      </c>
      <c r="L770" s="62">
        <f>('1. Data'!L767-'1. Data'!$L$1604)/('1. Data'!$L$1603-'1. Data'!$L$1604)</f>
        <v>0.16923076923076918</v>
      </c>
      <c r="M770" s="62">
        <f>('1. Data'!M767-'1. Data'!$M$1604)/('1. Data'!$M$1603-'1. Data'!$M$1604)</f>
        <v>0.6</v>
      </c>
    </row>
    <row r="771" spans="1:13" ht="13.2" x14ac:dyDescent="0.25">
      <c r="A771" s="60">
        <v>767</v>
      </c>
      <c r="B771" s="62">
        <f>('1. Data'!B768-'1. Data'!$B$1604)/('1. Data'!$B$1603-'1. Data'!$B$1604)</f>
        <v>0.37168141592920362</v>
      </c>
      <c r="C771" s="62">
        <f>('1. Data'!C768-'1. Data'!$C$1604)/('1. Data'!$C$1603-'1. Data'!$C$1604)</f>
        <v>0.32666666666666666</v>
      </c>
      <c r="D771" s="62">
        <f>('1. Data'!D768-'1. Data'!$D$1604)/('1. Data'!$D$1603-'1. Data'!$D$1604)</f>
        <v>0.18</v>
      </c>
      <c r="E771" s="62">
        <f>('1. Data'!E768-'1. Data'!$E$1604)/('1. Data'!$E$1603-'1. Data'!$E$1604)</f>
        <v>0.13698630136986301</v>
      </c>
      <c r="F771" s="62">
        <f>('1. Data'!F768-'1. Data'!$F$1604)/('1. Data'!$F$1603-'1. Data'!$F$1604)</f>
        <v>0.14833333333333334</v>
      </c>
      <c r="G771" s="62">
        <f>('1. Data'!G768-'1. Data'!$G$1604)/('1. Data'!$G$1603-'1. Data'!$G$1604)</f>
        <v>0.15492957746478872</v>
      </c>
      <c r="H771" s="62">
        <f>('1. Data'!H768-'1. Data'!$H$1604)/('1. Data'!$H$1603-'1. Data'!$H$1604)</f>
        <v>0.24028268551236748</v>
      </c>
      <c r="I771" s="62">
        <v>1</v>
      </c>
      <c r="J771" s="62">
        <f>('1. Data'!J768-'1. Data'!$J$1604)/('1. Data'!$J$1603-'1. Data'!$J$1604)</f>
        <v>0.33846153846153848</v>
      </c>
      <c r="K771" s="62">
        <f>('1. Data'!K768-'1. Data'!$K$1604)/('1. Data'!$K$1603-'1. Data'!$K$1604)</f>
        <v>0.14117647058823532</v>
      </c>
      <c r="L771" s="62">
        <f>('1. Data'!L768-'1. Data'!$L$1604)/('1. Data'!$L$1603-'1. Data'!$L$1604)</f>
        <v>0.15384615384615385</v>
      </c>
      <c r="M771" s="62">
        <f>('1. Data'!M768-'1. Data'!$M$1604)/('1. Data'!$M$1603-'1. Data'!$M$1604)</f>
        <v>0.4</v>
      </c>
    </row>
    <row r="772" spans="1:13" ht="13.2" x14ac:dyDescent="0.25">
      <c r="A772" s="60">
        <v>768</v>
      </c>
      <c r="B772" s="62">
        <f>('1. Data'!B769-'1. Data'!$B$1604)/('1. Data'!$B$1603-'1. Data'!$B$1604)</f>
        <v>0.25663716814159293</v>
      </c>
      <c r="C772" s="62">
        <f>('1. Data'!C769-'1. Data'!$C$1604)/('1. Data'!$C$1603-'1. Data'!$C$1604)</f>
        <v>0.33333333333333331</v>
      </c>
      <c r="D772" s="62">
        <f>('1. Data'!D769-'1. Data'!$D$1604)/('1. Data'!$D$1603-'1. Data'!$D$1604)</f>
        <v>0.32</v>
      </c>
      <c r="E772" s="62">
        <f>('1. Data'!E769-'1. Data'!$E$1604)/('1. Data'!$E$1603-'1. Data'!$E$1604)</f>
        <v>0.12328767123287673</v>
      </c>
      <c r="F772" s="62">
        <f>('1. Data'!F769-'1. Data'!$F$1604)/('1. Data'!$F$1603-'1. Data'!$F$1604)</f>
        <v>0.17166666666666666</v>
      </c>
      <c r="G772" s="62">
        <f>('1. Data'!G769-'1. Data'!$G$1604)/('1. Data'!$G$1603-'1. Data'!$G$1604)</f>
        <v>0.16901408450704225</v>
      </c>
      <c r="H772" s="62">
        <f>('1. Data'!H769-'1. Data'!$H$1604)/('1. Data'!$H$1603-'1. Data'!$H$1604)</f>
        <v>0.32508833922261482</v>
      </c>
      <c r="I772" s="62">
        <v>1</v>
      </c>
      <c r="J772" s="62">
        <f>('1. Data'!J769-'1. Data'!$J$1604)/('1. Data'!$J$1603-'1. Data'!$J$1604)</f>
        <v>0.57692307692307698</v>
      </c>
      <c r="K772" s="62">
        <f>('1. Data'!K769-'1. Data'!$K$1604)/('1. Data'!$K$1603-'1. Data'!$K$1604)</f>
        <v>0.18823529411764706</v>
      </c>
      <c r="L772" s="62">
        <f>('1. Data'!L769-'1. Data'!$L$1604)/('1. Data'!$L$1603-'1. Data'!$L$1604)</f>
        <v>0.16923076923076918</v>
      </c>
      <c r="M772" s="62">
        <f>('1. Data'!M769-'1. Data'!$M$1604)/('1. Data'!$M$1603-'1. Data'!$M$1604)</f>
        <v>0.4</v>
      </c>
    </row>
    <row r="773" spans="1:13" ht="13.2" x14ac:dyDescent="0.25">
      <c r="A773" s="60">
        <v>769</v>
      </c>
      <c r="B773" s="62">
        <f>('1. Data'!B770-'1. Data'!$B$1604)/('1. Data'!$B$1603-'1. Data'!$B$1604)</f>
        <v>0.22123893805309733</v>
      </c>
      <c r="C773" s="62">
        <f>('1. Data'!C770-'1. Data'!$C$1604)/('1. Data'!$C$1603-'1. Data'!$C$1604)</f>
        <v>0.32666666666666666</v>
      </c>
      <c r="D773" s="62">
        <f>('1. Data'!D770-'1. Data'!$D$1604)/('1. Data'!$D$1603-'1. Data'!$D$1604)</f>
        <v>0.02</v>
      </c>
      <c r="E773" s="62">
        <f>('1. Data'!E770-'1. Data'!$E$1604)/('1. Data'!$E$1603-'1. Data'!$E$1604)</f>
        <v>9.5890410958904104E-2</v>
      </c>
      <c r="F773" s="62">
        <f>('1. Data'!F770-'1. Data'!$F$1604)/('1. Data'!$F$1603-'1. Data'!$F$1604)</f>
        <v>0.13666666666666652</v>
      </c>
      <c r="G773" s="62">
        <f>('1. Data'!G770-'1. Data'!$G$1604)/('1. Data'!$G$1603-'1. Data'!$G$1604)</f>
        <v>0.323943661971831</v>
      </c>
      <c r="H773" s="62">
        <f>('1. Data'!H770-'1. Data'!$H$1604)/('1. Data'!$H$1603-'1. Data'!$H$1604)</f>
        <v>0.31095406360424027</v>
      </c>
      <c r="I773" s="62">
        <v>1</v>
      </c>
      <c r="J773" s="62">
        <f>('1. Data'!J770-'1. Data'!$J$1604)/('1. Data'!$J$1603-'1. Data'!$J$1604)</f>
        <v>0.65384615384615363</v>
      </c>
      <c r="K773" s="62">
        <f>('1. Data'!K770-'1. Data'!$K$1604)/('1. Data'!$K$1603-'1. Data'!$K$1604)</f>
        <v>0.13529411764705884</v>
      </c>
      <c r="L773" s="62">
        <f>('1. Data'!L770-'1. Data'!$L$1604)/('1. Data'!$L$1603-'1. Data'!$L$1604)</f>
        <v>0.19999999999999984</v>
      </c>
      <c r="M773" s="62">
        <f>('1. Data'!M770-'1. Data'!$M$1604)/('1. Data'!$M$1603-'1. Data'!$M$1604)</f>
        <v>0.6</v>
      </c>
    </row>
    <row r="774" spans="1:13" ht="13.2" x14ac:dyDescent="0.25">
      <c r="A774" s="60">
        <v>770</v>
      </c>
      <c r="B774" s="62">
        <f>('1. Data'!B771-'1. Data'!$B$1604)/('1. Data'!$B$1603-'1. Data'!$B$1604)</f>
        <v>0.29203539823008856</v>
      </c>
      <c r="C774" s="62">
        <f>('1. Data'!C771-'1. Data'!$C$1604)/('1. Data'!$C$1603-'1. Data'!$C$1604)</f>
        <v>0.41333333333333333</v>
      </c>
      <c r="D774" s="62">
        <f>('1. Data'!D771-'1. Data'!$D$1604)/('1. Data'!$D$1603-'1. Data'!$D$1604)</f>
        <v>0.01</v>
      </c>
      <c r="E774" s="62">
        <f>('1. Data'!E771-'1. Data'!$E$1604)/('1. Data'!$E$1603-'1. Data'!$E$1604)</f>
        <v>6.8493150684931503E-2</v>
      </c>
      <c r="F774" s="62">
        <f>('1. Data'!F771-'1. Data'!$F$1604)/('1. Data'!$F$1603-'1. Data'!$F$1604)</f>
        <v>0.12666666666666668</v>
      </c>
      <c r="G774" s="62">
        <f>('1. Data'!G771-'1. Data'!$G$1604)/('1. Data'!$G$1603-'1. Data'!$G$1604)</f>
        <v>8.4507042253521125E-2</v>
      </c>
      <c r="H774" s="62">
        <f>('1. Data'!H771-'1. Data'!$H$1604)/('1. Data'!$H$1603-'1. Data'!$H$1604)</f>
        <v>9.187279151943463E-2</v>
      </c>
      <c r="I774" s="62">
        <v>1</v>
      </c>
      <c r="J774" s="62">
        <f>('1. Data'!J771-'1. Data'!$J$1604)/('1. Data'!$J$1603-'1. Data'!$J$1604)</f>
        <v>0.53076923076923077</v>
      </c>
      <c r="K774" s="62">
        <f>('1. Data'!K771-'1. Data'!$K$1604)/('1. Data'!$K$1603-'1. Data'!$K$1604)</f>
        <v>0.14117647058823532</v>
      </c>
      <c r="L774" s="62">
        <f>('1. Data'!L771-'1. Data'!$L$1604)/('1. Data'!$L$1603-'1. Data'!$L$1604)</f>
        <v>0.18461538461538451</v>
      </c>
      <c r="M774" s="62">
        <f>('1. Data'!M771-'1. Data'!$M$1604)/('1. Data'!$M$1603-'1. Data'!$M$1604)</f>
        <v>0.4</v>
      </c>
    </row>
    <row r="775" spans="1:13" ht="13.2" x14ac:dyDescent="0.25">
      <c r="A775" s="60">
        <v>771</v>
      </c>
      <c r="B775" s="62">
        <f>('1. Data'!B772-'1. Data'!$B$1604)/('1. Data'!$B$1603-'1. Data'!$B$1604)</f>
        <v>0.22123893805309733</v>
      </c>
      <c r="C775" s="62">
        <f>('1. Data'!C772-'1. Data'!$C$1604)/('1. Data'!$C$1603-'1. Data'!$C$1604)</f>
        <v>0.32666666666666666</v>
      </c>
      <c r="D775" s="62">
        <f>('1. Data'!D772-'1. Data'!$D$1604)/('1. Data'!$D$1603-'1. Data'!$D$1604)</f>
        <v>0.02</v>
      </c>
      <c r="E775" s="62">
        <f>('1. Data'!E772-'1. Data'!$E$1604)/('1. Data'!$E$1603-'1. Data'!$E$1604)</f>
        <v>9.5890410958904104E-2</v>
      </c>
      <c r="F775" s="62">
        <f>('1. Data'!F772-'1. Data'!$F$1604)/('1. Data'!$F$1603-'1. Data'!$F$1604)</f>
        <v>0.13666666666666652</v>
      </c>
      <c r="G775" s="62">
        <f>('1. Data'!G772-'1. Data'!$G$1604)/('1. Data'!$G$1603-'1. Data'!$G$1604)</f>
        <v>0.323943661971831</v>
      </c>
      <c r="H775" s="62">
        <f>('1. Data'!H772-'1. Data'!$H$1604)/('1. Data'!$H$1603-'1. Data'!$H$1604)</f>
        <v>0.31095406360424027</v>
      </c>
      <c r="I775" s="62">
        <v>1</v>
      </c>
      <c r="J775" s="62">
        <f>('1. Data'!J772-'1. Data'!$J$1604)/('1. Data'!$J$1603-'1. Data'!$J$1604)</f>
        <v>0.65384615384615363</v>
      </c>
      <c r="K775" s="62">
        <f>('1. Data'!K772-'1. Data'!$K$1604)/('1. Data'!$K$1603-'1. Data'!$K$1604)</f>
        <v>0.13529411764705884</v>
      </c>
      <c r="L775" s="62">
        <f>('1. Data'!L772-'1. Data'!$L$1604)/('1. Data'!$L$1603-'1. Data'!$L$1604)</f>
        <v>0.19999999999999984</v>
      </c>
      <c r="M775" s="62">
        <f>('1. Data'!M772-'1. Data'!$M$1604)/('1. Data'!$M$1603-'1. Data'!$M$1604)</f>
        <v>0.6</v>
      </c>
    </row>
    <row r="776" spans="1:13" ht="13.2" x14ac:dyDescent="0.25">
      <c r="A776" s="60">
        <v>772</v>
      </c>
      <c r="B776" s="62">
        <f>('1. Data'!B773-'1. Data'!$B$1604)/('1. Data'!$B$1603-'1. Data'!$B$1604)</f>
        <v>0.42477876106194695</v>
      </c>
      <c r="C776" s="62">
        <f>('1. Data'!C773-'1. Data'!$C$1604)/('1. Data'!$C$1603-'1. Data'!$C$1604)</f>
        <v>0.39000000000000007</v>
      </c>
      <c r="D776" s="62">
        <f>('1. Data'!D773-'1. Data'!$D$1604)/('1. Data'!$D$1603-'1. Data'!$D$1604)</f>
        <v>0.26</v>
      </c>
      <c r="E776" s="62">
        <f>('1. Data'!E773-'1. Data'!$E$1604)/('1. Data'!$E$1603-'1. Data'!$E$1604)</f>
        <v>0.10273972602739727</v>
      </c>
      <c r="F776" s="62">
        <f>('1. Data'!F773-'1. Data'!$F$1604)/('1. Data'!$F$1603-'1. Data'!$F$1604)</f>
        <v>0.13666666666666652</v>
      </c>
      <c r="G776" s="62">
        <f>('1. Data'!G773-'1. Data'!$G$1604)/('1. Data'!$G$1603-'1. Data'!$G$1604)</f>
        <v>0.30985915492957744</v>
      </c>
      <c r="H776" s="62">
        <f>('1. Data'!H773-'1. Data'!$H$1604)/('1. Data'!$H$1603-'1. Data'!$H$1604)</f>
        <v>0.48409893992932862</v>
      </c>
      <c r="I776" s="62">
        <v>1</v>
      </c>
      <c r="J776" s="62">
        <f>('1. Data'!J773-'1. Data'!$J$1604)/('1. Data'!$J$1603-'1. Data'!$J$1604)</f>
        <v>0.4461538461538459</v>
      </c>
      <c r="K776" s="62">
        <f>('1. Data'!K773-'1. Data'!$K$1604)/('1. Data'!$K$1603-'1. Data'!$K$1604)</f>
        <v>0.1470588235294118</v>
      </c>
      <c r="L776" s="62">
        <f>('1. Data'!L773-'1. Data'!$L$1604)/('1. Data'!$L$1603-'1. Data'!$L$1604)</f>
        <v>0.15384615384615385</v>
      </c>
      <c r="M776" s="62">
        <f>('1. Data'!M773-'1. Data'!$M$1604)/('1. Data'!$M$1603-'1. Data'!$M$1604)</f>
        <v>0.4</v>
      </c>
    </row>
    <row r="777" spans="1:13" ht="13.2" x14ac:dyDescent="0.25">
      <c r="A777" s="60">
        <v>773</v>
      </c>
      <c r="B777" s="62">
        <f>('1. Data'!B774-'1. Data'!$B$1604)/('1. Data'!$B$1603-'1. Data'!$B$1604)</f>
        <v>0.4336283185840708</v>
      </c>
      <c r="C777" s="62">
        <f>('1. Data'!C774-'1. Data'!$C$1604)/('1. Data'!$C$1603-'1. Data'!$C$1604)</f>
        <v>0.3133333333333333</v>
      </c>
      <c r="D777" s="62">
        <f>('1. Data'!D774-'1. Data'!$D$1604)/('1. Data'!$D$1603-'1. Data'!$D$1604)</f>
        <v>0.27</v>
      </c>
      <c r="E777" s="62">
        <f>('1. Data'!E774-'1. Data'!$E$1604)/('1. Data'!$E$1603-'1. Data'!$E$1604)</f>
        <v>9.5890410958904104E-2</v>
      </c>
      <c r="F777" s="62">
        <f>('1. Data'!F774-'1. Data'!$F$1604)/('1. Data'!$F$1603-'1. Data'!$F$1604)</f>
        <v>0.13666666666666652</v>
      </c>
      <c r="G777" s="62">
        <f>('1. Data'!G774-'1. Data'!$G$1604)/('1. Data'!$G$1603-'1. Data'!$G$1604)</f>
        <v>0.30985915492957744</v>
      </c>
      <c r="H777" s="62">
        <f>('1. Data'!H774-'1. Data'!$H$1604)/('1. Data'!$H$1603-'1. Data'!$H$1604)</f>
        <v>0.48763250883392228</v>
      </c>
      <c r="I777" s="62">
        <v>1</v>
      </c>
      <c r="J777" s="62">
        <f>('1. Data'!J774-'1. Data'!$J$1604)/('1. Data'!$J$1603-'1. Data'!$J$1604)</f>
        <v>0.4384615384615384</v>
      </c>
      <c r="K777" s="62">
        <f>('1. Data'!K774-'1. Data'!$K$1604)/('1. Data'!$K$1603-'1. Data'!$K$1604)</f>
        <v>0.1470588235294118</v>
      </c>
      <c r="L777" s="62">
        <f>('1. Data'!L774-'1. Data'!$L$1604)/('1. Data'!$L$1603-'1. Data'!$L$1604)</f>
        <v>0.15384615384615385</v>
      </c>
      <c r="M777" s="62">
        <f>('1. Data'!M774-'1. Data'!$M$1604)/('1. Data'!$M$1603-'1. Data'!$M$1604)</f>
        <v>0.4</v>
      </c>
    </row>
    <row r="778" spans="1:13" ht="13.2" x14ac:dyDescent="0.25">
      <c r="A778" s="60">
        <v>774</v>
      </c>
      <c r="B778" s="62">
        <f>('1. Data'!B775-'1. Data'!$B$1604)/('1. Data'!$B$1603-'1. Data'!$B$1604)</f>
        <v>0.29203539823008856</v>
      </c>
      <c r="C778" s="62">
        <f>('1. Data'!C775-'1. Data'!$C$1604)/('1. Data'!$C$1603-'1. Data'!$C$1604)</f>
        <v>0.20000000000000004</v>
      </c>
      <c r="D778" s="62">
        <f>('1. Data'!D775-'1. Data'!$D$1604)/('1. Data'!$D$1603-'1. Data'!$D$1604)</f>
        <v>0.28999999999999998</v>
      </c>
      <c r="E778" s="62">
        <f>('1. Data'!E775-'1. Data'!$E$1604)/('1. Data'!$E$1603-'1. Data'!$E$1604)</f>
        <v>6.164383561643836E-2</v>
      </c>
      <c r="F778" s="62">
        <f>('1. Data'!F775-'1. Data'!$F$1604)/('1. Data'!$F$1603-'1. Data'!$F$1604)</f>
        <v>0.26166666666666666</v>
      </c>
      <c r="G778" s="62">
        <f>('1. Data'!G775-'1. Data'!$G$1604)/('1. Data'!$G$1603-'1. Data'!$G$1604)</f>
        <v>0</v>
      </c>
      <c r="H778" s="62">
        <f>('1. Data'!H775-'1. Data'!$H$1604)/('1. Data'!$H$1603-'1. Data'!$H$1604)</f>
        <v>0.13427561837455831</v>
      </c>
      <c r="I778" s="62">
        <v>1</v>
      </c>
      <c r="J778" s="62">
        <f>('1. Data'!J775-'1. Data'!$J$1604)/('1. Data'!$J$1603-'1. Data'!$J$1604)</f>
        <v>0.46153846153846134</v>
      </c>
      <c r="K778" s="62">
        <f>('1. Data'!K775-'1. Data'!$K$1604)/('1. Data'!$K$1603-'1. Data'!$K$1604)</f>
        <v>0.36470588235294127</v>
      </c>
      <c r="L778" s="62">
        <f>('1. Data'!L775-'1. Data'!$L$1604)/('1. Data'!$L$1603-'1. Data'!$L$1604)</f>
        <v>0.16923076923076918</v>
      </c>
      <c r="M778" s="62">
        <f>('1. Data'!M775-'1. Data'!$M$1604)/('1. Data'!$M$1603-'1. Data'!$M$1604)</f>
        <v>0.6</v>
      </c>
    </row>
    <row r="779" spans="1:13" ht="13.2" x14ac:dyDescent="0.25">
      <c r="A779" s="60">
        <v>775</v>
      </c>
      <c r="B779" s="62">
        <f>('1. Data'!B776-'1. Data'!$B$1604)/('1. Data'!$B$1603-'1. Data'!$B$1604)</f>
        <v>0.29203539823008856</v>
      </c>
      <c r="C779" s="62">
        <f>('1. Data'!C776-'1. Data'!$C$1604)/('1. Data'!$C$1603-'1. Data'!$C$1604)</f>
        <v>0.20000000000000004</v>
      </c>
      <c r="D779" s="62">
        <f>('1. Data'!D776-'1. Data'!$D$1604)/('1. Data'!$D$1603-'1. Data'!$D$1604)</f>
        <v>0.3</v>
      </c>
      <c r="E779" s="62">
        <f>('1. Data'!E776-'1. Data'!$E$1604)/('1. Data'!$E$1603-'1. Data'!$E$1604)</f>
        <v>6.164383561643836E-2</v>
      </c>
      <c r="F779" s="62">
        <f>('1. Data'!F776-'1. Data'!$F$1604)/('1. Data'!$F$1603-'1. Data'!$F$1604)</f>
        <v>0.26166666666666666</v>
      </c>
      <c r="G779" s="62">
        <f>('1. Data'!G776-'1. Data'!$G$1604)/('1. Data'!$G$1603-'1. Data'!$G$1604)</f>
        <v>1.4084507042253521E-2</v>
      </c>
      <c r="H779" s="62">
        <f>('1. Data'!H776-'1. Data'!$H$1604)/('1. Data'!$H$1603-'1. Data'!$H$1604)</f>
        <v>0.13780918727915195</v>
      </c>
      <c r="I779" s="62">
        <v>1</v>
      </c>
      <c r="J779" s="62">
        <f>('1. Data'!J776-'1. Data'!$J$1604)/('1. Data'!$J$1603-'1. Data'!$J$1604)</f>
        <v>0.46923076923076917</v>
      </c>
      <c r="K779" s="62">
        <f>('1. Data'!K776-'1. Data'!$K$1604)/('1. Data'!$K$1603-'1. Data'!$K$1604)</f>
        <v>0.35882352941176476</v>
      </c>
      <c r="L779" s="62">
        <f>('1. Data'!L776-'1. Data'!$L$1604)/('1. Data'!$L$1603-'1. Data'!$L$1604)</f>
        <v>0.16923076923076918</v>
      </c>
      <c r="M779" s="62">
        <f>('1. Data'!M776-'1. Data'!$M$1604)/('1. Data'!$M$1603-'1. Data'!$M$1604)</f>
        <v>0.6</v>
      </c>
    </row>
    <row r="780" spans="1:13" ht="13.2" x14ac:dyDescent="0.25">
      <c r="A780" s="60">
        <v>776</v>
      </c>
      <c r="B780" s="62">
        <f>('1. Data'!B777-'1. Data'!$B$1604)/('1. Data'!$B$1603-'1. Data'!$B$1604)</f>
        <v>0.23008849557522126</v>
      </c>
      <c r="C780" s="62">
        <f>('1. Data'!C777-'1. Data'!$C$1604)/('1. Data'!$C$1603-'1. Data'!$C$1604)</f>
        <v>0.6</v>
      </c>
      <c r="D780" s="62">
        <f>('1. Data'!D777-'1. Data'!$D$1604)/('1. Data'!$D$1603-'1. Data'!$D$1604)</f>
        <v>0</v>
      </c>
      <c r="E780" s="62">
        <f>('1. Data'!E777-'1. Data'!$E$1604)/('1. Data'!$E$1603-'1. Data'!$E$1604)</f>
        <v>0.14383561643835618</v>
      </c>
      <c r="F780" s="62">
        <f>('1. Data'!F777-'1. Data'!$F$1604)/('1. Data'!$F$1603-'1. Data'!$F$1604)</f>
        <v>0.16999999999999998</v>
      </c>
      <c r="G780" s="62">
        <f>('1. Data'!G777-'1. Data'!$G$1604)/('1. Data'!$G$1603-'1. Data'!$G$1604)</f>
        <v>8.4507042253521125E-2</v>
      </c>
      <c r="H780" s="62">
        <f>('1. Data'!H777-'1. Data'!$H$1604)/('1. Data'!$H$1603-'1. Data'!$H$1604)</f>
        <v>3.5335689045936397E-2</v>
      </c>
      <c r="I780" s="62">
        <v>1</v>
      </c>
      <c r="J780" s="62">
        <f>('1. Data'!J777-'1. Data'!$J$1604)/('1. Data'!$J$1603-'1. Data'!$J$1604)</f>
        <v>0.56153846153846165</v>
      </c>
      <c r="K780" s="62">
        <f>('1. Data'!K777-'1. Data'!$K$1604)/('1. Data'!$K$1603-'1. Data'!$K$1604)</f>
        <v>9.4117647058823556E-2</v>
      </c>
      <c r="L780" s="62">
        <f>('1. Data'!L777-'1. Data'!$L$1604)/('1. Data'!$L$1603-'1. Data'!$L$1604)</f>
        <v>0.24615384615384611</v>
      </c>
      <c r="M780" s="62">
        <f>('1. Data'!M777-'1. Data'!$M$1604)/('1. Data'!$M$1603-'1. Data'!$M$1604)</f>
        <v>0.4</v>
      </c>
    </row>
    <row r="781" spans="1:13" ht="13.2" x14ac:dyDescent="0.25">
      <c r="A781" s="60">
        <v>777</v>
      </c>
      <c r="B781" s="62">
        <f>('1. Data'!B778-'1. Data'!$B$1604)/('1. Data'!$B$1603-'1. Data'!$B$1604)</f>
        <v>0.2035398230088496</v>
      </c>
      <c r="C781" s="62">
        <f>('1. Data'!C778-'1. Data'!$C$1604)/('1. Data'!$C$1603-'1. Data'!$C$1604)</f>
        <v>0.44333333333333336</v>
      </c>
      <c r="D781" s="62">
        <f>('1. Data'!D778-'1. Data'!$D$1604)/('1. Data'!$D$1603-'1. Data'!$D$1604)</f>
        <v>0.18</v>
      </c>
      <c r="E781" s="62">
        <f>('1. Data'!E778-'1. Data'!$E$1604)/('1. Data'!$E$1603-'1. Data'!$E$1604)</f>
        <v>0.10273972602739727</v>
      </c>
      <c r="F781" s="62">
        <f>('1. Data'!F778-'1. Data'!$F$1604)/('1. Data'!$F$1603-'1. Data'!$F$1604)</f>
        <v>0.40500000000000003</v>
      </c>
      <c r="G781" s="62">
        <f>('1. Data'!G778-'1. Data'!$G$1604)/('1. Data'!$G$1603-'1. Data'!$G$1604)</f>
        <v>6.3380281690140844E-2</v>
      </c>
      <c r="H781" s="62">
        <f>('1. Data'!H778-'1. Data'!$H$1604)/('1. Data'!$H$1603-'1. Data'!$H$1604)</f>
        <v>0.14840989399293286</v>
      </c>
      <c r="I781" s="62">
        <v>1</v>
      </c>
      <c r="J781" s="62">
        <f>('1. Data'!J778-'1. Data'!$J$1604)/('1. Data'!$J$1603-'1. Data'!$J$1604)</f>
        <v>0.53846153846153832</v>
      </c>
      <c r="K781" s="62">
        <f>('1. Data'!K778-'1. Data'!$K$1604)/('1. Data'!$K$1603-'1. Data'!$K$1604)</f>
        <v>0.17647058823529413</v>
      </c>
      <c r="L781" s="62">
        <f>('1. Data'!L778-'1. Data'!$L$1604)/('1. Data'!$L$1603-'1. Data'!$L$1604)</f>
        <v>0.29230769230769238</v>
      </c>
      <c r="M781" s="62">
        <f>('1. Data'!M778-'1. Data'!$M$1604)/('1. Data'!$M$1603-'1. Data'!$M$1604)</f>
        <v>0.6</v>
      </c>
    </row>
    <row r="782" spans="1:13" ht="13.2" x14ac:dyDescent="0.25">
      <c r="A782" s="60">
        <v>778</v>
      </c>
      <c r="B782" s="62">
        <f>('1. Data'!B779-'1. Data'!$B$1604)/('1. Data'!$B$1603-'1. Data'!$B$1604)</f>
        <v>0.2035398230088496</v>
      </c>
      <c r="C782" s="62">
        <f>('1. Data'!C779-'1. Data'!$C$1604)/('1. Data'!$C$1603-'1. Data'!$C$1604)</f>
        <v>0.35666666666666669</v>
      </c>
      <c r="D782" s="62">
        <f>('1. Data'!D779-'1. Data'!$D$1604)/('1. Data'!$D$1603-'1. Data'!$D$1604)</f>
        <v>0.17</v>
      </c>
      <c r="E782" s="62">
        <f>('1. Data'!E779-'1. Data'!$E$1604)/('1. Data'!$E$1603-'1. Data'!$E$1604)</f>
        <v>0.10273972602739727</v>
      </c>
      <c r="F782" s="62">
        <f>('1. Data'!F779-'1. Data'!$F$1604)/('1. Data'!$F$1603-'1. Data'!$F$1604)</f>
        <v>0.40166666666666667</v>
      </c>
      <c r="G782" s="62">
        <f>('1. Data'!G779-'1. Data'!$G$1604)/('1. Data'!$G$1603-'1. Data'!$G$1604)</f>
        <v>7.0422535211267609E-2</v>
      </c>
      <c r="H782" s="62">
        <f>('1. Data'!H779-'1. Data'!$H$1604)/('1. Data'!$H$1603-'1. Data'!$H$1604)</f>
        <v>4.2402826855123678E-2</v>
      </c>
      <c r="I782" s="62">
        <v>1</v>
      </c>
      <c r="J782" s="62">
        <f>('1. Data'!J779-'1. Data'!$J$1604)/('1. Data'!$J$1603-'1. Data'!$J$1604)</f>
        <v>0.53846153846153832</v>
      </c>
      <c r="K782" s="62">
        <f>('1. Data'!K779-'1. Data'!$K$1604)/('1. Data'!$K$1603-'1. Data'!$K$1604)</f>
        <v>0.17058823529411765</v>
      </c>
      <c r="L782" s="62">
        <f>('1. Data'!L779-'1. Data'!$L$1604)/('1. Data'!$L$1603-'1. Data'!$L$1604)</f>
        <v>0.29230769230769238</v>
      </c>
      <c r="M782" s="62">
        <f>('1. Data'!M779-'1. Data'!$M$1604)/('1. Data'!$M$1603-'1. Data'!$M$1604)</f>
        <v>0.6</v>
      </c>
    </row>
    <row r="783" spans="1:13" ht="13.2" x14ac:dyDescent="0.25">
      <c r="A783" s="60">
        <v>779</v>
      </c>
      <c r="B783" s="62">
        <f>('1. Data'!B780-'1. Data'!$B$1604)/('1. Data'!$B$1603-'1. Data'!$B$1604)</f>
        <v>0.32743362831858414</v>
      </c>
      <c r="C783" s="62">
        <f>('1. Data'!C780-'1. Data'!$C$1604)/('1. Data'!$C$1603-'1. Data'!$C$1604)</f>
        <v>0.21999999999999997</v>
      </c>
      <c r="D783" s="62">
        <f>('1. Data'!D780-'1. Data'!$D$1604)/('1. Data'!$D$1603-'1. Data'!$D$1604)</f>
        <v>0.3</v>
      </c>
      <c r="E783" s="62">
        <f>('1. Data'!E780-'1. Data'!$E$1604)/('1. Data'!$E$1603-'1. Data'!$E$1604)</f>
        <v>0.17123287671232876</v>
      </c>
      <c r="F783" s="62">
        <f>('1. Data'!F780-'1. Data'!$F$1604)/('1. Data'!$F$1603-'1. Data'!$F$1604)</f>
        <v>0.13166666666666668</v>
      </c>
      <c r="G783" s="62">
        <f>('1. Data'!G780-'1. Data'!$G$1604)/('1. Data'!$G$1603-'1. Data'!$G$1604)</f>
        <v>8.4507042253521125E-2</v>
      </c>
      <c r="H783" s="62">
        <f>('1. Data'!H780-'1. Data'!$H$1604)/('1. Data'!$H$1603-'1. Data'!$H$1604)</f>
        <v>9.8939929328621903E-2</v>
      </c>
      <c r="I783" s="62">
        <v>1</v>
      </c>
      <c r="J783" s="62">
        <f>('1. Data'!J780-'1. Data'!$J$1604)/('1. Data'!$J$1603-'1. Data'!$J$1604)</f>
        <v>0.50769230769230755</v>
      </c>
      <c r="K783" s="62">
        <f>('1. Data'!K780-'1. Data'!$K$1604)/('1. Data'!$K$1603-'1. Data'!$K$1604)</f>
        <v>0.18235294117647058</v>
      </c>
      <c r="L783" s="62">
        <f>('1. Data'!L780-'1. Data'!$L$1604)/('1. Data'!$L$1603-'1. Data'!$L$1604)</f>
        <v>0.32307692307692304</v>
      </c>
      <c r="M783" s="62">
        <f>('1. Data'!M780-'1. Data'!$M$1604)/('1. Data'!$M$1603-'1. Data'!$M$1604)</f>
        <v>0.4</v>
      </c>
    </row>
    <row r="784" spans="1:13" ht="13.2" x14ac:dyDescent="0.25">
      <c r="A784" s="60">
        <v>780</v>
      </c>
      <c r="B784" s="62">
        <f>('1. Data'!B781-'1. Data'!$B$1604)/('1. Data'!$B$1603-'1. Data'!$B$1604)</f>
        <v>0.22123893805309733</v>
      </c>
      <c r="C784" s="62">
        <f>('1. Data'!C781-'1. Data'!$C$1604)/('1. Data'!$C$1603-'1. Data'!$C$1604)</f>
        <v>0.28000000000000003</v>
      </c>
      <c r="D784" s="62">
        <f>('1. Data'!D781-'1. Data'!$D$1604)/('1. Data'!$D$1603-'1. Data'!$D$1604)</f>
        <v>0.03</v>
      </c>
      <c r="E784" s="62">
        <f>('1. Data'!E781-'1. Data'!$E$1604)/('1. Data'!$E$1603-'1. Data'!$E$1604)</f>
        <v>0.11643835616438358</v>
      </c>
      <c r="F784" s="62">
        <f>('1. Data'!F781-'1. Data'!$F$1604)/('1. Data'!$F$1603-'1. Data'!$F$1604)</f>
        <v>0.12666666666666668</v>
      </c>
      <c r="G784" s="62">
        <f>('1. Data'!G781-'1. Data'!$G$1604)/('1. Data'!$G$1603-'1. Data'!$G$1604)</f>
        <v>0.28169014084507044</v>
      </c>
      <c r="H784" s="62">
        <f>('1. Data'!H781-'1. Data'!$H$1604)/('1. Data'!$H$1603-'1. Data'!$H$1604)</f>
        <v>0.303886925795053</v>
      </c>
      <c r="I784" s="62">
        <v>1</v>
      </c>
      <c r="J784" s="62">
        <f>('1. Data'!J781-'1. Data'!$J$1604)/('1. Data'!$J$1603-'1. Data'!$J$1604)</f>
        <v>0.61538461538461531</v>
      </c>
      <c r="K784" s="62">
        <f>('1. Data'!K781-'1. Data'!$K$1604)/('1. Data'!$K$1603-'1. Data'!$K$1604)</f>
        <v>0.17647058823529413</v>
      </c>
      <c r="L784" s="62">
        <f>('1. Data'!L781-'1. Data'!$L$1604)/('1. Data'!$L$1603-'1. Data'!$L$1604)</f>
        <v>0.21538461538461545</v>
      </c>
      <c r="M784" s="62">
        <f>('1. Data'!M781-'1. Data'!$M$1604)/('1. Data'!$M$1603-'1. Data'!$M$1604)</f>
        <v>0.4</v>
      </c>
    </row>
    <row r="785" spans="1:13" ht="13.2" x14ac:dyDescent="0.25">
      <c r="A785" s="60">
        <v>781</v>
      </c>
      <c r="B785" s="62">
        <f>('1. Data'!B782-'1. Data'!$B$1604)/('1. Data'!$B$1603-'1. Data'!$B$1604)</f>
        <v>0.21238938053097348</v>
      </c>
      <c r="C785" s="62">
        <f>('1. Data'!C782-'1. Data'!$C$1604)/('1. Data'!$C$1603-'1. Data'!$C$1604)</f>
        <v>0.3133333333333333</v>
      </c>
      <c r="D785" s="62">
        <f>('1. Data'!D782-'1. Data'!$D$1604)/('1. Data'!$D$1603-'1. Data'!$D$1604)</f>
        <v>0</v>
      </c>
      <c r="E785" s="62">
        <f>('1. Data'!E782-'1. Data'!$E$1604)/('1. Data'!$E$1603-'1. Data'!$E$1604)</f>
        <v>7.5342465753424667E-2</v>
      </c>
      <c r="F785" s="62">
        <f>('1. Data'!F782-'1. Data'!$F$1604)/('1. Data'!$F$1603-'1. Data'!$F$1604)</f>
        <v>0.31666666666666671</v>
      </c>
      <c r="G785" s="62">
        <f>('1. Data'!G782-'1. Data'!$G$1604)/('1. Data'!$G$1603-'1. Data'!$G$1604)</f>
        <v>0.15492957746478872</v>
      </c>
      <c r="H785" s="62">
        <f>('1. Data'!H782-'1. Data'!$H$1604)/('1. Data'!$H$1603-'1. Data'!$H$1604)</f>
        <v>0.13780918727915195</v>
      </c>
      <c r="I785" s="62">
        <v>1</v>
      </c>
      <c r="J785" s="62">
        <f>('1. Data'!J782-'1. Data'!$J$1604)/('1. Data'!$J$1603-'1. Data'!$J$1604)</f>
        <v>0.46923076923076917</v>
      </c>
      <c r="K785" s="62">
        <f>('1. Data'!K782-'1. Data'!$K$1604)/('1. Data'!$K$1603-'1. Data'!$K$1604)</f>
        <v>0.17647058823529413</v>
      </c>
      <c r="L785" s="62">
        <f>('1. Data'!L782-'1. Data'!$L$1604)/('1. Data'!$L$1603-'1. Data'!$L$1604)</f>
        <v>0.15384615384615385</v>
      </c>
      <c r="M785" s="62">
        <f>('1. Data'!M782-'1. Data'!$M$1604)/('1. Data'!$M$1603-'1. Data'!$M$1604)</f>
        <v>0.6</v>
      </c>
    </row>
    <row r="786" spans="1:13" ht="13.2" x14ac:dyDescent="0.25">
      <c r="A786" s="60">
        <v>782</v>
      </c>
      <c r="B786" s="62">
        <f>('1. Data'!B783-'1. Data'!$B$1604)/('1. Data'!$B$1603-'1. Data'!$B$1604)</f>
        <v>0.16814159292035399</v>
      </c>
      <c r="C786" s="62">
        <f>('1. Data'!C783-'1. Data'!$C$1604)/('1. Data'!$C$1603-'1. Data'!$C$1604)</f>
        <v>0.24</v>
      </c>
      <c r="D786" s="62">
        <f>('1. Data'!D783-'1. Data'!$D$1604)/('1. Data'!$D$1603-'1. Data'!$D$1604)</f>
        <v>0.14000000000000001</v>
      </c>
      <c r="E786" s="62">
        <f>('1. Data'!E783-'1. Data'!$E$1604)/('1. Data'!$E$1603-'1. Data'!$E$1604)</f>
        <v>0.10273972602739727</v>
      </c>
      <c r="F786" s="62">
        <f>('1. Data'!F783-'1. Data'!$F$1604)/('1. Data'!$F$1603-'1. Data'!$F$1604)</f>
        <v>0.19</v>
      </c>
      <c r="G786" s="62">
        <f>('1. Data'!G783-'1. Data'!$G$1604)/('1. Data'!$G$1603-'1. Data'!$G$1604)</f>
        <v>0.11267605633802817</v>
      </c>
      <c r="H786" s="62">
        <f>('1. Data'!H783-'1. Data'!$H$1604)/('1. Data'!$H$1603-'1. Data'!$H$1604)</f>
        <v>0.10954063604240283</v>
      </c>
      <c r="I786" s="62">
        <v>1</v>
      </c>
      <c r="J786" s="62">
        <f>('1. Data'!J783-'1. Data'!$J$1604)/('1. Data'!$J$1603-'1. Data'!$J$1604)</f>
        <v>0.7384615384615385</v>
      </c>
      <c r="K786" s="62">
        <f>('1. Data'!K783-'1. Data'!$K$1604)/('1. Data'!$K$1603-'1. Data'!$K$1604)</f>
        <v>0.20588235294117649</v>
      </c>
      <c r="L786" s="62">
        <f>('1. Data'!L783-'1. Data'!$L$1604)/('1. Data'!$L$1603-'1. Data'!$L$1604)</f>
        <v>0.21538461538461545</v>
      </c>
      <c r="M786" s="62">
        <f>('1. Data'!M783-'1. Data'!$M$1604)/('1. Data'!$M$1603-'1. Data'!$M$1604)</f>
        <v>0.4</v>
      </c>
    </row>
    <row r="787" spans="1:13" ht="13.2" x14ac:dyDescent="0.25">
      <c r="A787" s="60">
        <v>783</v>
      </c>
      <c r="B787" s="62">
        <f>('1. Data'!B784-'1. Data'!$B$1604)/('1. Data'!$B$1603-'1. Data'!$B$1604)</f>
        <v>0.38938053097345132</v>
      </c>
      <c r="C787" s="62">
        <f>('1. Data'!C784-'1. Data'!$C$1604)/('1. Data'!$C$1603-'1. Data'!$C$1604)</f>
        <v>0.48</v>
      </c>
      <c r="D787" s="62">
        <f>('1. Data'!D784-'1. Data'!$D$1604)/('1. Data'!$D$1603-'1. Data'!$D$1604)</f>
        <v>0.05</v>
      </c>
      <c r="E787" s="62">
        <f>('1. Data'!E784-'1. Data'!$E$1604)/('1. Data'!$E$1603-'1. Data'!$E$1604)</f>
        <v>0.10273972602739727</v>
      </c>
      <c r="F787" s="62">
        <f>('1. Data'!F784-'1. Data'!$F$1604)/('1. Data'!$F$1603-'1. Data'!$F$1604)</f>
        <v>0.13500000000000001</v>
      </c>
      <c r="G787" s="62">
        <f>('1. Data'!G784-'1. Data'!$G$1604)/('1. Data'!$G$1603-'1. Data'!$G$1604)</f>
        <v>0.352112676056338</v>
      </c>
      <c r="H787" s="62">
        <f>('1. Data'!H784-'1. Data'!$H$1604)/('1. Data'!$H$1603-'1. Data'!$H$1604)</f>
        <v>0.31802120141342755</v>
      </c>
      <c r="I787" s="62">
        <v>1</v>
      </c>
      <c r="J787" s="62">
        <f>('1. Data'!J784-'1. Data'!$J$1604)/('1. Data'!$J$1603-'1. Data'!$J$1604)</f>
        <v>0.50769230769230755</v>
      </c>
      <c r="K787" s="62">
        <f>('1. Data'!K784-'1. Data'!$K$1604)/('1. Data'!$K$1603-'1. Data'!$K$1604)</f>
        <v>0.13529411764705884</v>
      </c>
      <c r="L787" s="62">
        <f>('1. Data'!L784-'1. Data'!$L$1604)/('1. Data'!$L$1603-'1. Data'!$L$1604)</f>
        <v>0.24615384615384611</v>
      </c>
      <c r="M787" s="62">
        <f>('1. Data'!M784-'1. Data'!$M$1604)/('1. Data'!$M$1603-'1. Data'!$M$1604)</f>
        <v>0.4</v>
      </c>
    </row>
    <row r="788" spans="1:13" ht="13.2" x14ac:dyDescent="0.25">
      <c r="A788" s="60">
        <v>784</v>
      </c>
      <c r="B788" s="62">
        <f>('1. Data'!B785-'1. Data'!$B$1604)/('1. Data'!$B$1603-'1. Data'!$B$1604)</f>
        <v>0.16814159292035399</v>
      </c>
      <c r="C788" s="62">
        <f>('1. Data'!C785-'1. Data'!$C$1604)/('1. Data'!$C$1603-'1. Data'!$C$1604)</f>
        <v>0.24</v>
      </c>
      <c r="D788" s="62">
        <f>('1. Data'!D785-'1. Data'!$D$1604)/('1. Data'!$D$1603-'1. Data'!$D$1604)</f>
        <v>0.14000000000000001</v>
      </c>
      <c r="E788" s="62">
        <f>('1. Data'!E785-'1. Data'!$E$1604)/('1. Data'!$E$1603-'1. Data'!$E$1604)</f>
        <v>0.10273972602739727</v>
      </c>
      <c r="F788" s="62">
        <f>('1. Data'!F785-'1. Data'!$F$1604)/('1. Data'!$F$1603-'1. Data'!$F$1604)</f>
        <v>0.19</v>
      </c>
      <c r="G788" s="62">
        <f>('1. Data'!G785-'1. Data'!$G$1604)/('1. Data'!$G$1603-'1. Data'!$G$1604)</f>
        <v>0.11267605633802817</v>
      </c>
      <c r="H788" s="62">
        <f>('1. Data'!H785-'1. Data'!$H$1604)/('1. Data'!$H$1603-'1. Data'!$H$1604)</f>
        <v>0.10954063604240283</v>
      </c>
      <c r="I788" s="62">
        <v>1</v>
      </c>
      <c r="J788" s="62">
        <f>('1. Data'!J785-'1. Data'!$J$1604)/('1. Data'!$J$1603-'1. Data'!$J$1604)</f>
        <v>0.7384615384615385</v>
      </c>
      <c r="K788" s="62">
        <f>('1. Data'!K785-'1. Data'!$K$1604)/('1. Data'!$K$1603-'1. Data'!$K$1604)</f>
        <v>0.20588235294117649</v>
      </c>
      <c r="L788" s="62">
        <f>('1. Data'!L785-'1. Data'!$L$1604)/('1. Data'!$L$1603-'1. Data'!$L$1604)</f>
        <v>0.21538461538461545</v>
      </c>
      <c r="M788" s="62">
        <f>('1. Data'!M785-'1. Data'!$M$1604)/('1. Data'!$M$1603-'1. Data'!$M$1604)</f>
        <v>0.4</v>
      </c>
    </row>
    <row r="789" spans="1:13" ht="13.2" x14ac:dyDescent="0.25">
      <c r="A789" s="60">
        <v>785</v>
      </c>
      <c r="B789" s="62">
        <f>('1. Data'!B786-'1. Data'!$B$1604)/('1. Data'!$B$1603-'1. Data'!$B$1604)</f>
        <v>0.22123893805309733</v>
      </c>
      <c r="C789" s="62">
        <f>('1. Data'!C786-'1. Data'!$C$1604)/('1. Data'!$C$1603-'1. Data'!$C$1604)</f>
        <v>0.32666666666666666</v>
      </c>
      <c r="D789" s="62">
        <f>('1. Data'!D786-'1. Data'!$D$1604)/('1. Data'!$D$1603-'1. Data'!$D$1604)</f>
        <v>0.01</v>
      </c>
      <c r="E789" s="62">
        <f>('1. Data'!E786-'1. Data'!$E$1604)/('1. Data'!$E$1603-'1. Data'!$E$1604)</f>
        <v>0.10958904109589042</v>
      </c>
      <c r="F789" s="62">
        <f>('1. Data'!F786-'1. Data'!$F$1604)/('1. Data'!$F$1603-'1. Data'!$F$1604)</f>
        <v>0.12833333333333333</v>
      </c>
      <c r="G789" s="62">
        <f>('1. Data'!G786-'1. Data'!$G$1604)/('1. Data'!$G$1603-'1. Data'!$G$1604)</f>
        <v>0.26760563380281688</v>
      </c>
      <c r="H789" s="62">
        <f>('1. Data'!H786-'1. Data'!$H$1604)/('1. Data'!$H$1603-'1. Data'!$H$1604)</f>
        <v>0.27915194346289751</v>
      </c>
      <c r="I789" s="62">
        <v>1</v>
      </c>
      <c r="J789" s="62">
        <f>('1. Data'!J786-'1. Data'!$J$1604)/('1. Data'!$J$1603-'1. Data'!$J$1604)</f>
        <v>0.65384615384615363</v>
      </c>
      <c r="K789" s="62">
        <f>('1. Data'!K786-'1. Data'!$K$1604)/('1. Data'!$K$1603-'1. Data'!$K$1604)</f>
        <v>0.17058823529411765</v>
      </c>
      <c r="L789" s="62">
        <f>('1. Data'!L786-'1. Data'!$L$1604)/('1. Data'!$L$1603-'1. Data'!$L$1604)</f>
        <v>0.21538461538461545</v>
      </c>
      <c r="M789" s="62">
        <f>('1. Data'!M786-'1. Data'!$M$1604)/('1. Data'!$M$1603-'1. Data'!$M$1604)</f>
        <v>0.4</v>
      </c>
    </row>
    <row r="790" spans="1:13" ht="13.2" x14ac:dyDescent="0.25">
      <c r="A790" s="60">
        <v>786</v>
      </c>
      <c r="B790" s="62">
        <f>('1. Data'!B787-'1. Data'!$B$1604)/('1. Data'!$B$1603-'1. Data'!$B$1604)</f>
        <v>0.46902654867256638</v>
      </c>
      <c r="C790" s="62">
        <f>('1. Data'!C787-'1. Data'!$C$1604)/('1. Data'!$C$1603-'1. Data'!$C$1604)</f>
        <v>0.16666666666666666</v>
      </c>
      <c r="D790" s="62">
        <f>('1. Data'!D787-'1. Data'!$D$1604)/('1. Data'!$D$1603-'1. Data'!$D$1604)</f>
        <v>0.41</v>
      </c>
      <c r="E790" s="62">
        <f>('1. Data'!E787-'1. Data'!$E$1604)/('1. Data'!$E$1603-'1. Data'!$E$1604)</f>
        <v>9.5890410958904104E-2</v>
      </c>
      <c r="F790" s="62">
        <f>('1. Data'!F787-'1. Data'!$F$1604)/('1. Data'!$F$1603-'1. Data'!$F$1604)</f>
        <v>0.13833333333333334</v>
      </c>
      <c r="G790" s="62">
        <f>('1. Data'!G787-'1. Data'!$G$1604)/('1. Data'!$G$1603-'1. Data'!$G$1604)</f>
        <v>0.14084507042253522</v>
      </c>
      <c r="H790" s="62">
        <f>('1. Data'!H787-'1. Data'!$H$1604)/('1. Data'!$H$1603-'1. Data'!$H$1604)</f>
        <v>0.19434628975265017</v>
      </c>
      <c r="I790" s="62">
        <v>1</v>
      </c>
      <c r="J790" s="62">
        <f>('1. Data'!J787-'1. Data'!$J$1604)/('1. Data'!$J$1603-'1. Data'!$J$1604)</f>
        <v>0.39230769230769219</v>
      </c>
      <c r="K790" s="62">
        <f>('1. Data'!K787-'1. Data'!$K$1604)/('1. Data'!$K$1603-'1. Data'!$K$1604)</f>
        <v>0.11764705882352942</v>
      </c>
      <c r="L790" s="62">
        <f>('1. Data'!L787-'1. Data'!$L$1604)/('1. Data'!$L$1603-'1. Data'!$L$1604)</f>
        <v>0.16923076923076918</v>
      </c>
      <c r="M790" s="62">
        <f>('1. Data'!M787-'1. Data'!$M$1604)/('1. Data'!$M$1603-'1. Data'!$M$1604)</f>
        <v>0.4</v>
      </c>
    </row>
    <row r="791" spans="1:13" ht="13.2" x14ac:dyDescent="0.25">
      <c r="A791" s="60">
        <v>787</v>
      </c>
      <c r="B791" s="62">
        <f>('1. Data'!B788-'1. Data'!$B$1604)/('1. Data'!$B$1603-'1. Data'!$B$1604)</f>
        <v>0.46902654867256638</v>
      </c>
      <c r="C791" s="62">
        <f>('1. Data'!C788-'1. Data'!$C$1604)/('1. Data'!$C$1603-'1. Data'!$C$1604)</f>
        <v>0.16666666666666666</v>
      </c>
      <c r="D791" s="62">
        <f>('1. Data'!D788-'1. Data'!$D$1604)/('1. Data'!$D$1603-'1. Data'!$D$1604)</f>
        <v>0.41</v>
      </c>
      <c r="E791" s="62">
        <f>('1. Data'!E788-'1. Data'!$E$1604)/('1. Data'!$E$1603-'1. Data'!$E$1604)</f>
        <v>9.5890410958904104E-2</v>
      </c>
      <c r="F791" s="62">
        <f>('1. Data'!F788-'1. Data'!$F$1604)/('1. Data'!$F$1603-'1. Data'!$F$1604)</f>
        <v>0.13833333333333334</v>
      </c>
      <c r="G791" s="62">
        <f>('1. Data'!G788-'1. Data'!$G$1604)/('1. Data'!$G$1603-'1. Data'!$G$1604)</f>
        <v>0.14084507042253522</v>
      </c>
      <c r="H791" s="62">
        <f>('1. Data'!H788-'1. Data'!$H$1604)/('1. Data'!$H$1603-'1. Data'!$H$1604)</f>
        <v>0.19434628975265017</v>
      </c>
      <c r="I791" s="62">
        <v>1</v>
      </c>
      <c r="J791" s="62">
        <f>('1. Data'!J788-'1. Data'!$J$1604)/('1. Data'!$J$1603-'1. Data'!$J$1604)</f>
        <v>0.39230769230769219</v>
      </c>
      <c r="K791" s="62">
        <f>('1. Data'!K788-'1. Data'!$K$1604)/('1. Data'!$K$1603-'1. Data'!$K$1604)</f>
        <v>0.11764705882352942</v>
      </c>
      <c r="L791" s="62">
        <f>('1. Data'!L788-'1. Data'!$L$1604)/('1. Data'!$L$1603-'1. Data'!$L$1604)</f>
        <v>0.16923076923076918</v>
      </c>
      <c r="M791" s="62">
        <f>('1. Data'!M788-'1. Data'!$M$1604)/('1. Data'!$M$1603-'1. Data'!$M$1604)</f>
        <v>0.4</v>
      </c>
    </row>
    <row r="792" spans="1:13" ht="13.2" x14ac:dyDescent="0.25">
      <c r="A792" s="60">
        <v>788</v>
      </c>
      <c r="B792" s="62">
        <f>('1. Data'!B789-'1. Data'!$B$1604)/('1. Data'!$B$1603-'1. Data'!$B$1604)</f>
        <v>0.47787610619469029</v>
      </c>
      <c r="C792" s="62">
        <f>('1. Data'!C789-'1. Data'!$C$1604)/('1. Data'!$C$1603-'1. Data'!$C$1604)</f>
        <v>0.3066666666666667</v>
      </c>
      <c r="D792" s="62">
        <f>('1. Data'!D789-'1. Data'!$D$1604)/('1. Data'!$D$1603-'1. Data'!$D$1604)</f>
        <v>0.24</v>
      </c>
      <c r="E792" s="62">
        <f>('1. Data'!E789-'1. Data'!$E$1604)/('1. Data'!$E$1603-'1. Data'!$E$1604)</f>
        <v>8.9041095890410982E-2</v>
      </c>
      <c r="F792" s="62">
        <f>('1. Data'!F789-'1. Data'!$F$1604)/('1. Data'!$F$1603-'1. Data'!$F$1604)</f>
        <v>0.13166666666666668</v>
      </c>
      <c r="G792" s="62">
        <f>('1. Data'!G789-'1. Data'!$G$1604)/('1. Data'!$G$1603-'1. Data'!$G$1604)</f>
        <v>0.25352112676056338</v>
      </c>
      <c r="H792" s="62">
        <f>('1. Data'!H789-'1. Data'!$H$1604)/('1. Data'!$H$1603-'1. Data'!$H$1604)</f>
        <v>0.18374558303886926</v>
      </c>
      <c r="I792" s="62">
        <v>1</v>
      </c>
      <c r="J792" s="62">
        <f>('1. Data'!J789-'1. Data'!$J$1604)/('1. Data'!$J$1603-'1. Data'!$J$1604)</f>
        <v>0.36923076923076925</v>
      </c>
      <c r="K792" s="62">
        <f>('1. Data'!K789-'1. Data'!$K$1604)/('1. Data'!$K$1603-'1. Data'!$K$1604)</f>
        <v>0.15294117647058827</v>
      </c>
      <c r="L792" s="62">
        <f>('1. Data'!L789-'1. Data'!$L$1604)/('1. Data'!$L$1603-'1. Data'!$L$1604)</f>
        <v>0.26153846153846144</v>
      </c>
      <c r="M792" s="62">
        <f>('1. Data'!M789-'1. Data'!$M$1604)/('1. Data'!$M$1603-'1. Data'!$M$1604)</f>
        <v>0.6</v>
      </c>
    </row>
    <row r="793" spans="1:13" ht="13.2" x14ac:dyDescent="0.25">
      <c r="A793" s="60">
        <v>789</v>
      </c>
      <c r="B793" s="62">
        <f>('1. Data'!B790-'1. Data'!$B$1604)/('1. Data'!$B$1603-'1. Data'!$B$1604)</f>
        <v>0.47787610619469029</v>
      </c>
      <c r="C793" s="62">
        <f>('1. Data'!C790-'1. Data'!$C$1604)/('1. Data'!$C$1603-'1. Data'!$C$1604)</f>
        <v>0.3066666666666667</v>
      </c>
      <c r="D793" s="62">
        <f>('1. Data'!D790-'1. Data'!$D$1604)/('1. Data'!$D$1603-'1. Data'!$D$1604)</f>
        <v>0.24</v>
      </c>
      <c r="E793" s="62">
        <f>('1. Data'!E790-'1. Data'!$E$1604)/('1. Data'!$E$1603-'1. Data'!$E$1604)</f>
        <v>8.9041095890410982E-2</v>
      </c>
      <c r="F793" s="62">
        <f>('1. Data'!F790-'1. Data'!$F$1604)/('1. Data'!$F$1603-'1. Data'!$F$1604)</f>
        <v>0.13166666666666668</v>
      </c>
      <c r="G793" s="62">
        <f>('1. Data'!G790-'1. Data'!$G$1604)/('1. Data'!$G$1603-'1. Data'!$G$1604)</f>
        <v>0.25352112676056338</v>
      </c>
      <c r="H793" s="62">
        <f>('1. Data'!H790-'1. Data'!$H$1604)/('1. Data'!$H$1603-'1. Data'!$H$1604)</f>
        <v>0.18374558303886926</v>
      </c>
      <c r="I793" s="62">
        <v>1</v>
      </c>
      <c r="J793" s="62">
        <f>('1. Data'!J790-'1. Data'!$J$1604)/('1. Data'!$J$1603-'1. Data'!$J$1604)</f>
        <v>0.36923076923076925</v>
      </c>
      <c r="K793" s="62">
        <f>('1. Data'!K790-'1. Data'!$K$1604)/('1. Data'!$K$1603-'1. Data'!$K$1604)</f>
        <v>0.15294117647058827</v>
      </c>
      <c r="L793" s="62">
        <f>('1. Data'!L790-'1. Data'!$L$1604)/('1. Data'!$L$1603-'1. Data'!$L$1604)</f>
        <v>0.26153846153846144</v>
      </c>
      <c r="M793" s="62">
        <f>('1. Data'!M790-'1. Data'!$M$1604)/('1. Data'!$M$1603-'1. Data'!$M$1604)</f>
        <v>0.6</v>
      </c>
    </row>
    <row r="794" spans="1:13" ht="13.2" x14ac:dyDescent="0.25">
      <c r="A794" s="60">
        <v>790</v>
      </c>
      <c r="B794" s="62">
        <f>('1. Data'!B791-'1. Data'!$B$1604)/('1. Data'!$B$1603-'1. Data'!$B$1604)</f>
        <v>0.35398230088495575</v>
      </c>
      <c r="C794" s="62">
        <f>('1. Data'!C791-'1. Data'!$C$1604)/('1. Data'!$C$1603-'1. Data'!$C$1604)</f>
        <v>0.35333333333333333</v>
      </c>
      <c r="D794" s="62">
        <f>('1. Data'!D791-'1. Data'!$D$1604)/('1. Data'!$D$1603-'1. Data'!$D$1604)</f>
        <v>0.17</v>
      </c>
      <c r="E794" s="62">
        <f>('1. Data'!E791-'1. Data'!$E$1604)/('1. Data'!$E$1603-'1. Data'!$E$1604)</f>
        <v>0.13698630136986301</v>
      </c>
      <c r="F794" s="62">
        <f>('1. Data'!F791-'1. Data'!$F$1604)/('1. Data'!$F$1603-'1. Data'!$F$1604)</f>
        <v>0.16500000000000001</v>
      </c>
      <c r="G794" s="62">
        <f>('1. Data'!G791-'1. Data'!$G$1604)/('1. Data'!$G$1603-'1. Data'!$G$1604)</f>
        <v>0.28169014084507044</v>
      </c>
      <c r="H794" s="62">
        <f>('1. Data'!H791-'1. Data'!$H$1604)/('1. Data'!$H$1603-'1. Data'!$H$1604)</f>
        <v>0.39929328621908128</v>
      </c>
      <c r="I794" s="62">
        <v>1</v>
      </c>
      <c r="J794" s="62">
        <f>('1. Data'!J791-'1. Data'!$J$1604)/('1. Data'!$J$1603-'1. Data'!$J$1604)</f>
        <v>0.29999999999999982</v>
      </c>
      <c r="K794" s="62">
        <f>('1. Data'!K791-'1. Data'!$K$1604)/('1. Data'!$K$1603-'1. Data'!$K$1604)</f>
        <v>0.12941176470588237</v>
      </c>
      <c r="L794" s="62">
        <f>('1. Data'!L791-'1. Data'!$L$1604)/('1. Data'!$L$1603-'1. Data'!$L$1604)</f>
        <v>0.13846153846153852</v>
      </c>
      <c r="M794" s="62">
        <f>('1. Data'!M791-'1. Data'!$M$1604)/('1. Data'!$M$1603-'1. Data'!$M$1604)</f>
        <v>0.4</v>
      </c>
    </row>
    <row r="795" spans="1:13" ht="13.2" x14ac:dyDescent="0.25">
      <c r="A795" s="60">
        <v>791</v>
      </c>
      <c r="B795" s="62">
        <f>('1. Data'!B792-'1. Data'!$B$1604)/('1. Data'!$B$1603-'1. Data'!$B$1604)</f>
        <v>0.24778761061946908</v>
      </c>
      <c r="C795" s="62">
        <f>('1. Data'!C792-'1. Data'!$C$1604)/('1. Data'!$C$1603-'1. Data'!$C$1604)</f>
        <v>0.18000000000000002</v>
      </c>
      <c r="D795" s="62">
        <f>('1. Data'!D792-'1. Data'!$D$1604)/('1. Data'!$D$1603-'1. Data'!$D$1604)</f>
        <v>0.43</v>
      </c>
      <c r="E795" s="62">
        <f>('1. Data'!E792-'1. Data'!$E$1604)/('1. Data'!$E$1603-'1. Data'!$E$1604)</f>
        <v>0.11643835616438358</v>
      </c>
      <c r="F795" s="62">
        <f>('1. Data'!F792-'1. Data'!$F$1604)/('1. Data'!$F$1603-'1. Data'!$F$1604)</f>
        <v>0.13666666666666652</v>
      </c>
      <c r="G795" s="62">
        <f>('1. Data'!G792-'1. Data'!$G$1604)/('1. Data'!$G$1603-'1. Data'!$G$1604)</f>
        <v>0.23943661971830985</v>
      </c>
      <c r="H795" s="62">
        <f>('1. Data'!H792-'1. Data'!$H$1604)/('1. Data'!$H$1603-'1. Data'!$H$1604)</f>
        <v>0.26855123674911663</v>
      </c>
      <c r="I795" s="62">
        <v>1</v>
      </c>
      <c r="J795" s="62">
        <f>('1. Data'!J792-'1. Data'!$J$1604)/('1. Data'!$J$1603-'1. Data'!$J$1604)</f>
        <v>0.48461538461538461</v>
      </c>
      <c r="K795" s="62">
        <f>('1. Data'!K792-'1. Data'!$K$1604)/('1. Data'!$K$1603-'1. Data'!$K$1604)</f>
        <v>0.22352941176470592</v>
      </c>
      <c r="L795" s="62">
        <f>('1. Data'!L792-'1. Data'!$L$1604)/('1. Data'!$L$1603-'1. Data'!$L$1604)</f>
        <v>0.19999999999999984</v>
      </c>
      <c r="M795" s="62">
        <f>('1. Data'!M792-'1. Data'!$M$1604)/('1. Data'!$M$1603-'1. Data'!$M$1604)</f>
        <v>0.6</v>
      </c>
    </row>
    <row r="796" spans="1:13" ht="13.2" x14ac:dyDescent="0.25">
      <c r="A796" s="60">
        <v>792</v>
      </c>
      <c r="B796" s="62">
        <f>('1. Data'!B793-'1. Data'!$B$1604)/('1. Data'!$B$1603-'1. Data'!$B$1604)</f>
        <v>0.37168141592920362</v>
      </c>
      <c r="C796" s="62">
        <f>('1. Data'!C793-'1. Data'!$C$1604)/('1. Data'!$C$1603-'1. Data'!$C$1604)</f>
        <v>0.36000000000000004</v>
      </c>
      <c r="D796" s="62">
        <f>('1. Data'!D793-'1. Data'!$D$1604)/('1. Data'!$D$1603-'1. Data'!$D$1604)</f>
        <v>0.17</v>
      </c>
      <c r="E796" s="62">
        <f>('1. Data'!E793-'1. Data'!$E$1604)/('1. Data'!$E$1603-'1. Data'!$E$1604)</f>
        <v>0.13698630136986301</v>
      </c>
      <c r="F796" s="62">
        <f>('1. Data'!F793-'1. Data'!$F$1604)/('1. Data'!$F$1603-'1. Data'!$F$1604)</f>
        <v>0.14000000000000001</v>
      </c>
      <c r="G796" s="62">
        <f>('1. Data'!G793-'1. Data'!$G$1604)/('1. Data'!$G$1603-'1. Data'!$G$1604)</f>
        <v>0.3380281690140845</v>
      </c>
      <c r="H796" s="62">
        <f>('1. Data'!H793-'1. Data'!$H$1604)/('1. Data'!$H$1603-'1. Data'!$H$1604)</f>
        <v>0.43816254416961131</v>
      </c>
      <c r="I796" s="62">
        <v>1</v>
      </c>
      <c r="J796" s="62">
        <f>('1. Data'!J793-'1. Data'!$J$1604)/('1. Data'!$J$1603-'1. Data'!$J$1604)</f>
        <v>0.40769230769230758</v>
      </c>
      <c r="K796" s="62">
        <f>('1. Data'!K793-'1. Data'!$K$1604)/('1. Data'!$K$1603-'1. Data'!$K$1604)</f>
        <v>0.14117647058823532</v>
      </c>
      <c r="L796" s="62">
        <f>('1. Data'!L793-'1. Data'!$L$1604)/('1. Data'!$L$1603-'1. Data'!$L$1604)</f>
        <v>0.18461538461538451</v>
      </c>
      <c r="M796" s="62">
        <f>('1. Data'!M793-'1. Data'!$M$1604)/('1. Data'!$M$1603-'1. Data'!$M$1604)</f>
        <v>0.4</v>
      </c>
    </row>
    <row r="797" spans="1:13" ht="13.2" x14ac:dyDescent="0.25">
      <c r="A797" s="60">
        <v>793</v>
      </c>
      <c r="B797" s="62">
        <f>('1. Data'!B794-'1. Data'!$B$1604)/('1. Data'!$B$1603-'1. Data'!$B$1604)</f>
        <v>0.22123893805309733</v>
      </c>
      <c r="C797" s="62">
        <f>('1. Data'!C794-'1. Data'!$C$1604)/('1. Data'!$C$1603-'1. Data'!$C$1604)</f>
        <v>0.34</v>
      </c>
      <c r="D797" s="62">
        <f>('1. Data'!D794-'1. Data'!$D$1604)/('1. Data'!$D$1603-'1. Data'!$D$1604)</f>
        <v>0.02</v>
      </c>
      <c r="E797" s="62">
        <f>('1. Data'!E794-'1. Data'!$E$1604)/('1. Data'!$E$1603-'1. Data'!$E$1604)</f>
        <v>0.10958904109589042</v>
      </c>
      <c r="F797" s="62">
        <f>('1. Data'!F794-'1. Data'!$F$1604)/('1. Data'!$F$1603-'1. Data'!$F$1604)</f>
        <v>0.13500000000000001</v>
      </c>
      <c r="G797" s="62">
        <f>('1. Data'!G794-'1. Data'!$G$1604)/('1. Data'!$G$1603-'1. Data'!$G$1604)</f>
        <v>0.22535211267605634</v>
      </c>
      <c r="H797" s="62">
        <f>('1. Data'!H794-'1. Data'!$H$1604)/('1. Data'!$H$1603-'1. Data'!$H$1604)</f>
        <v>0.28621908127208479</v>
      </c>
      <c r="I797" s="62">
        <v>1</v>
      </c>
      <c r="J797" s="62">
        <f>('1. Data'!J794-'1. Data'!$J$1604)/('1. Data'!$J$1603-'1. Data'!$J$1604)</f>
        <v>0.6</v>
      </c>
      <c r="K797" s="62">
        <f>('1. Data'!K794-'1. Data'!$K$1604)/('1. Data'!$K$1603-'1. Data'!$K$1604)</f>
        <v>0.17647058823529413</v>
      </c>
      <c r="L797" s="62">
        <f>('1. Data'!L794-'1. Data'!$L$1604)/('1. Data'!$L$1603-'1. Data'!$L$1604)</f>
        <v>0.19999999999999984</v>
      </c>
      <c r="M797" s="62">
        <f>('1. Data'!M794-'1. Data'!$M$1604)/('1. Data'!$M$1603-'1. Data'!$M$1604)</f>
        <v>0.6</v>
      </c>
    </row>
    <row r="798" spans="1:13" ht="13.2" x14ac:dyDescent="0.25">
      <c r="A798" s="60">
        <v>794</v>
      </c>
      <c r="B798" s="62">
        <f>('1. Data'!B795-'1. Data'!$B$1604)/('1. Data'!$B$1603-'1. Data'!$B$1604)</f>
        <v>0.27433628318584075</v>
      </c>
      <c r="C798" s="62">
        <f>('1. Data'!C795-'1. Data'!$C$1604)/('1. Data'!$C$1603-'1. Data'!$C$1604)</f>
        <v>0.33333333333333331</v>
      </c>
      <c r="D798" s="62">
        <f>('1. Data'!D795-'1. Data'!$D$1604)/('1. Data'!$D$1603-'1. Data'!$D$1604)</f>
        <v>0</v>
      </c>
      <c r="E798" s="62">
        <f>('1. Data'!E795-'1. Data'!$E$1604)/('1. Data'!$E$1603-'1. Data'!$E$1604)</f>
        <v>0.11643835616438358</v>
      </c>
      <c r="F798" s="62">
        <f>('1. Data'!F795-'1. Data'!$F$1604)/('1. Data'!$F$1603-'1. Data'!$F$1604)</f>
        <v>9.1666666666666674E-2</v>
      </c>
      <c r="G798" s="62">
        <f>('1. Data'!G795-'1. Data'!$G$1604)/('1. Data'!$G$1603-'1. Data'!$G$1604)</f>
        <v>8.4507042253521125E-2</v>
      </c>
      <c r="H798" s="62">
        <f>('1. Data'!H795-'1. Data'!$H$1604)/('1. Data'!$H$1603-'1. Data'!$H$1604)</f>
        <v>2.4734982332155476E-2</v>
      </c>
      <c r="I798" s="62">
        <v>1</v>
      </c>
      <c r="J798" s="62">
        <f>('1. Data'!J795-'1. Data'!$J$1604)/('1. Data'!$J$1603-'1. Data'!$J$1604)</f>
        <v>0.52307692307692288</v>
      </c>
      <c r="K798" s="62">
        <f>('1. Data'!K795-'1. Data'!$K$1604)/('1. Data'!$K$1603-'1. Data'!$K$1604)</f>
        <v>0.15294117647058827</v>
      </c>
      <c r="L798" s="62">
        <f>('1. Data'!L795-'1. Data'!$L$1604)/('1. Data'!$L$1603-'1. Data'!$L$1604)</f>
        <v>0.36923076923076931</v>
      </c>
      <c r="M798" s="62">
        <f>('1. Data'!M795-'1. Data'!$M$1604)/('1. Data'!$M$1603-'1. Data'!$M$1604)</f>
        <v>0.4</v>
      </c>
    </row>
    <row r="799" spans="1:13" ht="13.2" x14ac:dyDescent="0.25">
      <c r="A799" s="60">
        <v>795</v>
      </c>
      <c r="B799" s="62">
        <f>('1. Data'!B796-'1. Data'!$B$1604)/('1. Data'!$B$1603-'1. Data'!$B$1604)</f>
        <v>0.48672566371681414</v>
      </c>
      <c r="C799" s="62">
        <f>('1. Data'!C796-'1. Data'!$C$1604)/('1. Data'!$C$1603-'1. Data'!$C$1604)</f>
        <v>0.11333333333333334</v>
      </c>
      <c r="D799" s="62">
        <f>('1. Data'!D796-'1. Data'!$D$1604)/('1. Data'!$D$1603-'1. Data'!$D$1604)</f>
        <v>0.54</v>
      </c>
      <c r="E799" s="62">
        <f>('1. Data'!E796-'1. Data'!$E$1604)/('1. Data'!$E$1603-'1. Data'!$E$1604)</f>
        <v>9.5890410958904104E-2</v>
      </c>
      <c r="F799" s="62">
        <f>('1. Data'!F796-'1. Data'!$F$1604)/('1. Data'!$F$1603-'1. Data'!$F$1604)</f>
        <v>0.10833333333333334</v>
      </c>
      <c r="G799" s="62">
        <f>('1. Data'!G796-'1. Data'!$G$1604)/('1. Data'!$G$1603-'1. Data'!$G$1604)</f>
        <v>8.4507042253521125E-2</v>
      </c>
      <c r="H799" s="62">
        <f>('1. Data'!H796-'1. Data'!$H$1604)/('1. Data'!$H$1603-'1. Data'!$H$1604)</f>
        <v>7.0671378091872794E-2</v>
      </c>
      <c r="I799" s="62">
        <v>1</v>
      </c>
      <c r="J799" s="62">
        <f>('1. Data'!J796-'1. Data'!$J$1604)/('1. Data'!$J$1603-'1. Data'!$J$1604)</f>
        <v>0.36153846153846142</v>
      </c>
      <c r="K799" s="62">
        <f>('1. Data'!K796-'1. Data'!$K$1604)/('1. Data'!$K$1603-'1. Data'!$K$1604)</f>
        <v>0.13529411764705884</v>
      </c>
      <c r="L799" s="62">
        <f>('1. Data'!L796-'1. Data'!$L$1604)/('1. Data'!$L$1603-'1. Data'!$L$1604)</f>
        <v>0.63076923076923075</v>
      </c>
      <c r="M799" s="62">
        <f>('1. Data'!M796-'1. Data'!$M$1604)/('1. Data'!$M$1603-'1. Data'!$M$1604)</f>
        <v>0.6</v>
      </c>
    </row>
    <row r="800" spans="1:13" ht="13.2" x14ac:dyDescent="0.25">
      <c r="A800" s="60">
        <v>796</v>
      </c>
      <c r="B800" s="62">
        <f>('1. Data'!B797-'1. Data'!$B$1604)/('1. Data'!$B$1603-'1. Data'!$B$1604)</f>
        <v>0.54867256637168149</v>
      </c>
      <c r="C800" s="62">
        <f>('1. Data'!C797-'1. Data'!$C$1604)/('1. Data'!$C$1603-'1. Data'!$C$1604)</f>
        <v>0.52666666666666673</v>
      </c>
      <c r="D800" s="62">
        <f>('1. Data'!D797-'1. Data'!$D$1604)/('1. Data'!$D$1603-'1. Data'!$D$1604)</f>
        <v>0.3</v>
      </c>
      <c r="E800" s="62">
        <f>('1. Data'!E797-'1. Data'!$E$1604)/('1. Data'!$E$1603-'1. Data'!$E$1604)</f>
        <v>0.11643835616438358</v>
      </c>
      <c r="F800" s="62">
        <f>('1. Data'!F797-'1. Data'!$F$1604)/('1. Data'!$F$1603-'1. Data'!$F$1604)</f>
        <v>0.22000000000000003</v>
      </c>
      <c r="G800" s="62">
        <f>('1. Data'!G797-'1. Data'!$G$1604)/('1. Data'!$G$1603-'1. Data'!$G$1604)</f>
        <v>8.4507042253521125E-2</v>
      </c>
      <c r="H800" s="62">
        <f>('1. Data'!H797-'1. Data'!$H$1604)/('1. Data'!$H$1603-'1. Data'!$H$1604)</f>
        <v>0.19081272084805653</v>
      </c>
      <c r="I800" s="62">
        <v>1</v>
      </c>
      <c r="J800" s="62">
        <f>('1. Data'!J797-'1. Data'!$J$1604)/('1. Data'!$J$1603-'1. Data'!$J$1604)</f>
        <v>0.22307692307692314</v>
      </c>
      <c r="K800" s="62">
        <f>('1. Data'!K797-'1. Data'!$K$1604)/('1. Data'!$K$1603-'1. Data'!$K$1604)</f>
        <v>0.51764705882352935</v>
      </c>
      <c r="L800" s="62">
        <f>('1. Data'!L797-'1. Data'!$L$1604)/('1. Data'!$L$1603-'1. Data'!$L$1604)</f>
        <v>0.27692307692307677</v>
      </c>
      <c r="M800" s="62">
        <f>('1. Data'!M797-'1. Data'!$M$1604)/('1. Data'!$M$1603-'1. Data'!$M$1604)</f>
        <v>0.4</v>
      </c>
    </row>
    <row r="801" spans="1:13" ht="13.2" x14ac:dyDescent="0.25">
      <c r="A801" s="60">
        <v>797</v>
      </c>
      <c r="B801" s="62">
        <f>('1. Data'!B798-'1. Data'!$B$1604)/('1. Data'!$B$1603-'1. Data'!$B$1604)</f>
        <v>0.3628318584070796</v>
      </c>
      <c r="C801" s="62">
        <f>('1. Data'!C798-'1. Data'!$C$1604)/('1. Data'!$C$1603-'1. Data'!$C$1604)</f>
        <v>0.24</v>
      </c>
      <c r="D801" s="62">
        <f>('1. Data'!D798-'1. Data'!$D$1604)/('1. Data'!$D$1603-'1. Data'!$D$1604)</f>
        <v>0.31</v>
      </c>
      <c r="E801" s="62">
        <f>('1. Data'!E798-'1. Data'!$E$1604)/('1. Data'!$E$1603-'1. Data'!$E$1604)</f>
        <v>0.10958904109589042</v>
      </c>
      <c r="F801" s="62">
        <f>('1. Data'!F798-'1. Data'!$F$1604)/('1. Data'!$F$1603-'1. Data'!$F$1604)</f>
        <v>0.21000000000000002</v>
      </c>
      <c r="G801" s="62">
        <f>('1. Data'!G798-'1. Data'!$G$1604)/('1. Data'!$G$1603-'1. Data'!$G$1604)</f>
        <v>0.323943661971831</v>
      </c>
      <c r="H801" s="62">
        <f>('1. Data'!H798-'1. Data'!$H$1604)/('1. Data'!$H$1603-'1. Data'!$H$1604)</f>
        <v>0.20494699646643111</v>
      </c>
      <c r="I801" s="62">
        <v>1</v>
      </c>
      <c r="J801" s="62">
        <f>('1. Data'!J798-'1. Data'!$J$1604)/('1. Data'!$J$1603-'1. Data'!$J$1604)</f>
        <v>0.30769230769230765</v>
      </c>
      <c r="K801" s="62">
        <f>('1. Data'!K798-'1. Data'!$K$1604)/('1. Data'!$K$1603-'1. Data'!$K$1604)</f>
        <v>0.25882352941176473</v>
      </c>
      <c r="L801" s="62">
        <f>('1. Data'!L798-'1. Data'!$L$1604)/('1. Data'!$L$1603-'1. Data'!$L$1604)</f>
        <v>0.18461538461538451</v>
      </c>
      <c r="M801" s="62">
        <f>('1. Data'!M798-'1. Data'!$M$1604)/('1. Data'!$M$1603-'1. Data'!$M$1604)</f>
        <v>0.4</v>
      </c>
    </row>
    <row r="802" spans="1:13" ht="13.2" x14ac:dyDescent="0.25">
      <c r="A802" s="60">
        <v>798</v>
      </c>
      <c r="B802" s="62">
        <f>('1. Data'!B799-'1. Data'!$B$1604)/('1. Data'!$B$1603-'1. Data'!$B$1604)</f>
        <v>0.4159292035398231</v>
      </c>
      <c r="C802" s="62">
        <f>('1. Data'!C799-'1. Data'!$C$1604)/('1. Data'!$C$1603-'1. Data'!$C$1604)</f>
        <v>0.18000000000000002</v>
      </c>
      <c r="D802" s="62">
        <f>('1. Data'!D799-'1. Data'!$D$1604)/('1. Data'!$D$1603-'1. Data'!$D$1604)</f>
        <v>0.44</v>
      </c>
      <c r="E802" s="62">
        <f>('1. Data'!E799-'1. Data'!$E$1604)/('1. Data'!$E$1603-'1. Data'!$E$1604)</f>
        <v>4.7945205479452059E-2</v>
      </c>
      <c r="F802" s="62">
        <f>('1. Data'!F799-'1. Data'!$F$1604)/('1. Data'!$F$1603-'1. Data'!$F$1604)</f>
        <v>6.3333333333333339E-2</v>
      </c>
      <c r="G802" s="62">
        <f>('1. Data'!G799-'1. Data'!$G$1604)/('1. Data'!$G$1603-'1. Data'!$G$1604)</f>
        <v>0.28169014084507044</v>
      </c>
      <c r="H802" s="62">
        <f>('1. Data'!H799-'1. Data'!$H$1604)/('1. Data'!$H$1603-'1. Data'!$H$1604)</f>
        <v>0.12720848056537101</v>
      </c>
      <c r="I802" s="62">
        <v>1</v>
      </c>
      <c r="J802" s="62">
        <f>('1. Data'!J799-'1. Data'!$J$1604)/('1. Data'!$J$1603-'1. Data'!$J$1604)</f>
        <v>0.41538461538461546</v>
      </c>
      <c r="K802" s="62">
        <f>('1. Data'!K799-'1. Data'!$K$1604)/('1. Data'!$K$1603-'1. Data'!$K$1604)</f>
        <v>0.3</v>
      </c>
      <c r="L802" s="62">
        <f>('1. Data'!L799-'1. Data'!$L$1604)/('1. Data'!$L$1603-'1. Data'!$L$1604)</f>
        <v>0.36923076923076931</v>
      </c>
      <c r="M802" s="62">
        <f>('1. Data'!M799-'1. Data'!$M$1604)/('1. Data'!$M$1603-'1. Data'!$M$1604)</f>
        <v>0.8</v>
      </c>
    </row>
    <row r="803" spans="1:13" ht="13.2" x14ac:dyDescent="0.25">
      <c r="A803" s="60">
        <v>799</v>
      </c>
      <c r="B803" s="62">
        <f>('1. Data'!B800-'1. Data'!$B$1604)/('1. Data'!$B$1603-'1. Data'!$B$1604)</f>
        <v>0.42477876106194695</v>
      </c>
      <c r="C803" s="62">
        <f>('1. Data'!C800-'1. Data'!$C$1604)/('1. Data'!$C$1603-'1. Data'!$C$1604)</f>
        <v>0.26666666666666666</v>
      </c>
      <c r="D803" s="62">
        <f>('1. Data'!D800-'1. Data'!$D$1604)/('1. Data'!$D$1603-'1. Data'!$D$1604)</f>
        <v>0.34</v>
      </c>
      <c r="E803" s="62">
        <f>('1. Data'!E800-'1. Data'!$E$1604)/('1. Data'!$E$1603-'1. Data'!$E$1604)</f>
        <v>0.18493150684931509</v>
      </c>
      <c r="F803" s="62">
        <f>('1. Data'!F800-'1. Data'!$F$1604)/('1. Data'!$F$1603-'1. Data'!$F$1604)</f>
        <v>0.13666666666666652</v>
      </c>
      <c r="G803" s="62">
        <f>('1. Data'!G800-'1. Data'!$G$1604)/('1. Data'!$G$1603-'1. Data'!$G$1604)</f>
        <v>5.6338028169014086E-2</v>
      </c>
      <c r="H803" s="62">
        <f>('1. Data'!H800-'1. Data'!$H$1604)/('1. Data'!$H$1603-'1. Data'!$H$1604)</f>
        <v>2.8268551236749116E-2</v>
      </c>
      <c r="I803" s="62">
        <v>1</v>
      </c>
      <c r="J803" s="62">
        <f>('1. Data'!J800-'1. Data'!$J$1604)/('1. Data'!$J$1603-'1. Data'!$J$1604)</f>
        <v>0.45384615384615379</v>
      </c>
      <c r="K803" s="62">
        <f>('1. Data'!K800-'1. Data'!$K$1604)/('1. Data'!$K$1603-'1. Data'!$K$1604)</f>
        <v>0.12941176470588237</v>
      </c>
      <c r="L803" s="62">
        <f>('1. Data'!L800-'1. Data'!$L$1604)/('1. Data'!$L$1603-'1. Data'!$L$1604)</f>
        <v>0.3538461538461537</v>
      </c>
      <c r="M803" s="62">
        <f>('1. Data'!M800-'1. Data'!$M$1604)/('1. Data'!$M$1603-'1. Data'!$M$1604)</f>
        <v>0.6</v>
      </c>
    </row>
    <row r="804" spans="1:13" ht="13.2" x14ac:dyDescent="0.25">
      <c r="A804" s="60">
        <v>800</v>
      </c>
      <c r="B804" s="62">
        <f>('1. Data'!B801-'1. Data'!$B$1604)/('1. Data'!$B$1603-'1. Data'!$B$1604)</f>
        <v>0.42477876106194695</v>
      </c>
      <c r="C804" s="62">
        <f>('1. Data'!C801-'1. Data'!$C$1604)/('1. Data'!$C$1603-'1. Data'!$C$1604)</f>
        <v>0.26666666666666666</v>
      </c>
      <c r="D804" s="62">
        <f>('1. Data'!D801-'1. Data'!$D$1604)/('1. Data'!$D$1603-'1. Data'!$D$1604)</f>
        <v>0.34</v>
      </c>
      <c r="E804" s="62">
        <f>('1. Data'!E801-'1. Data'!$E$1604)/('1. Data'!$E$1603-'1. Data'!$E$1604)</f>
        <v>0.18493150684931509</v>
      </c>
      <c r="F804" s="62">
        <f>('1. Data'!F801-'1. Data'!$F$1604)/('1. Data'!$F$1603-'1. Data'!$F$1604)</f>
        <v>0.13666666666666652</v>
      </c>
      <c r="G804" s="62">
        <f>('1. Data'!G801-'1. Data'!$G$1604)/('1. Data'!$G$1603-'1. Data'!$G$1604)</f>
        <v>5.6338028169014086E-2</v>
      </c>
      <c r="H804" s="62">
        <f>('1. Data'!H801-'1. Data'!$H$1604)/('1. Data'!$H$1603-'1. Data'!$H$1604)</f>
        <v>2.8268551236749116E-2</v>
      </c>
      <c r="I804" s="62">
        <v>1</v>
      </c>
      <c r="J804" s="62">
        <f>('1. Data'!J801-'1. Data'!$J$1604)/('1. Data'!$J$1603-'1. Data'!$J$1604)</f>
        <v>0.45384615384615379</v>
      </c>
      <c r="K804" s="62">
        <f>('1. Data'!K801-'1. Data'!$K$1604)/('1. Data'!$K$1603-'1. Data'!$K$1604)</f>
        <v>0.12941176470588237</v>
      </c>
      <c r="L804" s="62">
        <f>('1. Data'!L801-'1. Data'!$L$1604)/('1. Data'!$L$1603-'1. Data'!$L$1604)</f>
        <v>0.3538461538461537</v>
      </c>
      <c r="M804" s="62">
        <f>('1. Data'!M801-'1. Data'!$M$1604)/('1. Data'!$M$1603-'1. Data'!$M$1604)</f>
        <v>0.6</v>
      </c>
    </row>
    <row r="805" spans="1:13" ht="13.2" x14ac:dyDescent="0.25">
      <c r="A805" s="60">
        <v>801</v>
      </c>
      <c r="B805" s="62">
        <f>('1. Data'!B802-'1. Data'!$B$1604)/('1. Data'!$B$1603-'1. Data'!$B$1604)</f>
        <v>0.23008849557522126</v>
      </c>
      <c r="C805" s="62">
        <f>('1. Data'!C802-'1. Data'!$C$1604)/('1. Data'!$C$1603-'1. Data'!$C$1604)</f>
        <v>0.34</v>
      </c>
      <c r="D805" s="62">
        <f>('1. Data'!D802-'1. Data'!$D$1604)/('1. Data'!$D$1603-'1. Data'!$D$1604)</f>
        <v>0.08</v>
      </c>
      <c r="E805" s="62">
        <f>('1. Data'!E802-'1. Data'!$E$1604)/('1. Data'!$E$1603-'1. Data'!$E$1604)</f>
        <v>0.21232876712328769</v>
      </c>
      <c r="F805" s="62">
        <f>('1. Data'!F802-'1. Data'!$F$1604)/('1. Data'!$F$1603-'1. Data'!$F$1604)</f>
        <v>0.13666666666666652</v>
      </c>
      <c r="G805" s="62">
        <f>('1. Data'!G802-'1. Data'!$G$1604)/('1. Data'!$G$1603-'1. Data'!$G$1604)</f>
        <v>0.352112676056338</v>
      </c>
      <c r="H805" s="62">
        <f>('1. Data'!H802-'1. Data'!$H$1604)/('1. Data'!$H$1603-'1. Data'!$H$1604)</f>
        <v>0.36042402826855124</v>
      </c>
      <c r="I805" s="62">
        <v>1</v>
      </c>
      <c r="J805" s="62">
        <f>('1. Data'!J802-'1. Data'!$J$1604)/('1. Data'!$J$1603-'1. Data'!$J$1604)</f>
        <v>0.42307692307692302</v>
      </c>
      <c r="K805" s="62">
        <f>('1. Data'!K802-'1. Data'!$K$1604)/('1. Data'!$K$1603-'1. Data'!$K$1604)</f>
        <v>0.1235294117647059</v>
      </c>
      <c r="L805" s="62">
        <f>('1. Data'!L802-'1. Data'!$L$1604)/('1. Data'!$L$1603-'1. Data'!$L$1604)</f>
        <v>0.15384615384615385</v>
      </c>
      <c r="M805" s="62">
        <f>('1. Data'!M802-'1. Data'!$M$1604)/('1. Data'!$M$1603-'1. Data'!$M$1604)</f>
        <v>0.4</v>
      </c>
    </row>
    <row r="806" spans="1:13" ht="13.2" x14ac:dyDescent="0.25">
      <c r="A806" s="60">
        <v>802</v>
      </c>
      <c r="B806" s="62">
        <f>('1. Data'!B803-'1. Data'!$B$1604)/('1. Data'!$B$1603-'1. Data'!$B$1604)</f>
        <v>0.35398230088495575</v>
      </c>
      <c r="C806" s="62">
        <f>('1. Data'!C803-'1. Data'!$C$1604)/('1. Data'!$C$1603-'1. Data'!$C$1604)</f>
        <v>0.30000000000000004</v>
      </c>
      <c r="D806" s="62">
        <f>('1. Data'!D803-'1. Data'!$D$1604)/('1. Data'!$D$1603-'1. Data'!$D$1604)</f>
        <v>0.09</v>
      </c>
      <c r="E806" s="62">
        <f>('1. Data'!E803-'1. Data'!$E$1604)/('1. Data'!$E$1603-'1. Data'!$E$1604)</f>
        <v>0.16438356164383561</v>
      </c>
      <c r="F806" s="62">
        <f>('1. Data'!F803-'1. Data'!$F$1604)/('1. Data'!$F$1603-'1. Data'!$F$1604)</f>
        <v>0.11333333333333334</v>
      </c>
      <c r="G806" s="62">
        <f>('1. Data'!G803-'1. Data'!$G$1604)/('1. Data'!$G$1603-'1. Data'!$G$1604)</f>
        <v>9.8591549295774641E-2</v>
      </c>
      <c r="H806" s="62">
        <f>('1. Data'!H803-'1. Data'!$H$1604)/('1. Data'!$H$1603-'1. Data'!$H$1604)</f>
        <v>3.8869257950530034E-2</v>
      </c>
      <c r="I806" s="62">
        <v>1</v>
      </c>
      <c r="J806" s="62">
        <f>('1. Data'!J803-'1. Data'!$J$1604)/('1. Data'!$J$1603-'1. Data'!$J$1604)</f>
        <v>0.40769230769230758</v>
      </c>
      <c r="K806" s="62">
        <f>('1. Data'!K803-'1. Data'!$K$1604)/('1. Data'!$K$1603-'1. Data'!$K$1604)</f>
        <v>8.2352941176470601E-2</v>
      </c>
      <c r="L806" s="62">
        <f>('1. Data'!L803-'1. Data'!$L$1604)/('1. Data'!$L$1603-'1. Data'!$L$1604)</f>
        <v>0.24615384615384611</v>
      </c>
      <c r="M806" s="62">
        <f>('1. Data'!M803-'1. Data'!$M$1604)/('1. Data'!$M$1603-'1. Data'!$M$1604)</f>
        <v>0.4</v>
      </c>
    </row>
    <row r="807" spans="1:13" ht="13.2" x14ac:dyDescent="0.25">
      <c r="A807" s="60">
        <v>803</v>
      </c>
      <c r="B807" s="62">
        <f>('1. Data'!B804-'1. Data'!$B$1604)/('1. Data'!$B$1603-'1. Data'!$B$1604)</f>
        <v>4.4247787610619468E-2</v>
      </c>
      <c r="C807" s="62">
        <f>('1. Data'!C804-'1. Data'!$C$1604)/('1. Data'!$C$1603-'1. Data'!$C$1604)</f>
        <v>0.32333333333333331</v>
      </c>
      <c r="D807" s="62">
        <f>('1. Data'!D804-'1. Data'!$D$1604)/('1. Data'!$D$1603-'1. Data'!$D$1604)</f>
        <v>0</v>
      </c>
      <c r="E807" s="62">
        <f>('1. Data'!E804-'1. Data'!$E$1604)/('1. Data'!$E$1603-'1. Data'!$E$1604)</f>
        <v>5.4794520547945202E-2</v>
      </c>
      <c r="F807" s="62">
        <f>('1. Data'!F804-'1. Data'!$F$1604)/('1. Data'!$F$1603-'1. Data'!$F$1604)</f>
        <v>7.3333333333333334E-2</v>
      </c>
      <c r="G807" s="62">
        <f>('1. Data'!G804-'1. Data'!$G$1604)/('1. Data'!$G$1603-'1. Data'!$G$1604)</f>
        <v>0.18309859154929578</v>
      </c>
      <c r="H807" s="62">
        <f>('1. Data'!H804-'1. Data'!$H$1604)/('1. Data'!$H$1603-'1. Data'!$H$1604)</f>
        <v>0.28268551236749118</v>
      </c>
      <c r="I807" s="62">
        <v>1</v>
      </c>
      <c r="J807" s="62">
        <f>('1. Data'!J804-'1. Data'!$J$1604)/('1. Data'!$J$1603-'1. Data'!$J$1604)</f>
        <v>0.66153846153846152</v>
      </c>
      <c r="K807" s="62">
        <f>('1. Data'!K804-'1. Data'!$K$1604)/('1. Data'!$K$1603-'1. Data'!$K$1604)</f>
        <v>0.37647058823529406</v>
      </c>
      <c r="L807" s="62">
        <f>('1. Data'!L804-'1. Data'!$L$1604)/('1. Data'!$L$1603-'1. Data'!$L$1604)</f>
        <v>0.69230769230769229</v>
      </c>
      <c r="M807" s="62">
        <f>('1. Data'!M804-'1. Data'!$M$1604)/('1. Data'!$M$1603-'1. Data'!$M$1604)</f>
        <v>0.8</v>
      </c>
    </row>
    <row r="808" spans="1:13" ht="13.2" x14ac:dyDescent="0.25">
      <c r="A808" s="60">
        <v>804</v>
      </c>
      <c r="B808" s="62">
        <f>('1. Data'!B805-'1. Data'!$B$1604)/('1. Data'!$B$1603-'1. Data'!$B$1604)</f>
        <v>0.27433628318584075</v>
      </c>
      <c r="C808" s="62">
        <f>('1. Data'!C805-'1. Data'!$C$1604)/('1. Data'!$C$1603-'1. Data'!$C$1604)</f>
        <v>0.3066666666666667</v>
      </c>
      <c r="D808" s="62">
        <f>('1. Data'!D805-'1. Data'!$D$1604)/('1. Data'!$D$1603-'1. Data'!$D$1604)</f>
        <v>0.08</v>
      </c>
      <c r="E808" s="62">
        <f>('1. Data'!E805-'1. Data'!$E$1604)/('1. Data'!$E$1603-'1. Data'!$E$1604)</f>
        <v>0.10958904109589042</v>
      </c>
      <c r="F808" s="62">
        <f>('1. Data'!F805-'1. Data'!$F$1604)/('1. Data'!$F$1603-'1. Data'!$F$1604)</f>
        <v>0.19</v>
      </c>
      <c r="G808" s="62">
        <f>('1. Data'!G805-'1. Data'!$G$1604)/('1. Data'!$G$1603-'1. Data'!$G$1604)</f>
        <v>0.18309859154929578</v>
      </c>
      <c r="H808" s="62">
        <f>('1. Data'!H805-'1. Data'!$H$1604)/('1. Data'!$H$1603-'1. Data'!$H$1604)</f>
        <v>0.14134275618374559</v>
      </c>
      <c r="I808" s="62">
        <v>1</v>
      </c>
      <c r="J808" s="62">
        <f>('1. Data'!J805-'1. Data'!$J$1604)/('1. Data'!$J$1603-'1. Data'!$J$1604)</f>
        <v>0.41538461538461546</v>
      </c>
      <c r="K808" s="62">
        <f>('1. Data'!K805-'1. Data'!$K$1604)/('1. Data'!$K$1603-'1. Data'!$K$1604)</f>
        <v>0.21176470588235297</v>
      </c>
      <c r="L808" s="62">
        <f>('1. Data'!L805-'1. Data'!$L$1604)/('1. Data'!$L$1603-'1. Data'!$L$1604)</f>
        <v>0.18461538461538451</v>
      </c>
      <c r="M808" s="62">
        <f>('1. Data'!M805-'1. Data'!$M$1604)/('1. Data'!$M$1603-'1. Data'!$M$1604)</f>
        <v>0.6</v>
      </c>
    </row>
    <row r="809" spans="1:13" ht="13.2" x14ac:dyDescent="0.25">
      <c r="A809" s="60">
        <v>805</v>
      </c>
      <c r="B809" s="62">
        <f>('1. Data'!B806-'1. Data'!$B$1604)/('1. Data'!$B$1603-'1. Data'!$B$1604)</f>
        <v>0.33628318584070799</v>
      </c>
      <c r="C809" s="62">
        <f>('1. Data'!C806-'1. Data'!$C$1604)/('1. Data'!$C$1603-'1. Data'!$C$1604)</f>
        <v>0.28000000000000003</v>
      </c>
      <c r="D809" s="62">
        <f>('1. Data'!D806-'1. Data'!$D$1604)/('1. Data'!$D$1603-'1. Data'!$D$1604)</f>
        <v>0.22</v>
      </c>
      <c r="E809" s="62">
        <f>('1. Data'!E806-'1. Data'!$E$1604)/('1. Data'!$E$1603-'1. Data'!$E$1604)</f>
        <v>0.12328767123287673</v>
      </c>
      <c r="F809" s="62">
        <f>('1. Data'!F806-'1. Data'!$F$1604)/('1. Data'!$F$1603-'1. Data'!$F$1604)</f>
        <v>0.14000000000000001</v>
      </c>
      <c r="G809" s="62">
        <f>('1. Data'!G806-'1. Data'!$G$1604)/('1. Data'!$G$1603-'1. Data'!$G$1604)</f>
        <v>4.2253521126760563E-2</v>
      </c>
      <c r="H809" s="62">
        <f>('1. Data'!H806-'1. Data'!$H$1604)/('1. Data'!$H$1603-'1. Data'!$H$1604)</f>
        <v>4.2402826855123678E-2</v>
      </c>
      <c r="I809" s="62">
        <v>1</v>
      </c>
      <c r="J809" s="62">
        <f>('1. Data'!J806-'1. Data'!$J$1604)/('1. Data'!$J$1603-'1. Data'!$J$1604)</f>
        <v>0.43076923076923052</v>
      </c>
      <c r="K809" s="62">
        <f>('1. Data'!K806-'1. Data'!$K$1604)/('1. Data'!$K$1603-'1. Data'!$K$1604)</f>
        <v>0.1588235294117647</v>
      </c>
      <c r="L809" s="62">
        <f>('1. Data'!L806-'1. Data'!$L$1604)/('1. Data'!$L$1603-'1. Data'!$L$1604)</f>
        <v>0.23076923076923078</v>
      </c>
      <c r="M809" s="62">
        <f>('1. Data'!M806-'1. Data'!$M$1604)/('1. Data'!$M$1603-'1. Data'!$M$1604)</f>
        <v>0.6</v>
      </c>
    </row>
    <row r="810" spans="1:13" ht="13.2" x14ac:dyDescent="0.25">
      <c r="A810" s="60">
        <v>806</v>
      </c>
      <c r="B810" s="62">
        <f>('1. Data'!B807-'1. Data'!$B$1604)/('1. Data'!$B$1603-'1. Data'!$B$1604)</f>
        <v>0.31858407079646012</v>
      </c>
      <c r="C810" s="62">
        <f>('1. Data'!C807-'1. Data'!$C$1604)/('1. Data'!$C$1603-'1. Data'!$C$1604)</f>
        <v>0.12000000000000001</v>
      </c>
      <c r="D810" s="62">
        <f>('1. Data'!D807-'1. Data'!$D$1604)/('1. Data'!$D$1603-'1. Data'!$D$1604)</f>
        <v>0.4</v>
      </c>
      <c r="E810" s="62">
        <f>('1. Data'!E807-'1. Data'!$E$1604)/('1. Data'!$E$1603-'1. Data'!$E$1604)</f>
        <v>0.10273972602739727</v>
      </c>
      <c r="F810" s="62">
        <f>('1. Data'!F807-'1. Data'!$F$1604)/('1. Data'!$F$1603-'1. Data'!$F$1604)</f>
        <v>8.666666666666667E-2</v>
      </c>
      <c r="G810" s="62">
        <f>('1. Data'!G807-'1. Data'!$G$1604)/('1. Data'!$G$1603-'1. Data'!$G$1604)</f>
        <v>4.2253521126760563E-2</v>
      </c>
      <c r="H810" s="62">
        <f>('1. Data'!H807-'1. Data'!$H$1604)/('1. Data'!$H$1603-'1. Data'!$H$1604)</f>
        <v>1.4134275618374558E-2</v>
      </c>
      <c r="I810" s="62">
        <v>1</v>
      </c>
      <c r="J810" s="62">
        <f>('1. Data'!J807-'1. Data'!$J$1604)/('1. Data'!$J$1603-'1. Data'!$J$1604)</f>
        <v>0.48461538461538461</v>
      </c>
      <c r="K810" s="62">
        <f>('1. Data'!K807-'1. Data'!$K$1604)/('1. Data'!$K$1603-'1. Data'!$K$1604)</f>
        <v>0.23529411764705882</v>
      </c>
      <c r="L810" s="62">
        <f>('1. Data'!L807-'1. Data'!$L$1604)/('1. Data'!$L$1603-'1. Data'!$L$1604)</f>
        <v>0.67692307692307696</v>
      </c>
      <c r="M810" s="62">
        <f>('1. Data'!M807-'1. Data'!$M$1604)/('1. Data'!$M$1603-'1. Data'!$M$1604)</f>
        <v>0.8</v>
      </c>
    </row>
    <row r="811" spans="1:13" ht="13.2" x14ac:dyDescent="0.25">
      <c r="A811" s="60">
        <v>807</v>
      </c>
      <c r="B811" s="62">
        <f>('1. Data'!B808-'1. Data'!$B$1604)/('1. Data'!$B$1603-'1. Data'!$B$1604)</f>
        <v>0.33628318584070799</v>
      </c>
      <c r="C811" s="62">
        <f>('1. Data'!C808-'1. Data'!$C$1604)/('1. Data'!$C$1603-'1. Data'!$C$1604)</f>
        <v>9.9999999999999992E-2</v>
      </c>
      <c r="D811" s="62">
        <f>('1. Data'!D808-'1. Data'!$D$1604)/('1. Data'!$D$1603-'1. Data'!$D$1604)</f>
        <v>0.39</v>
      </c>
      <c r="E811" s="62">
        <f>('1. Data'!E808-'1. Data'!$E$1604)/('1. Data'!$E$1603-'1. Data'!$E$1604)</f>
        <v>7.5342465753424667E-2</v>
      </c>
      <c r="F811" s="62">
        <f>('1. Data'!F808-'1. Data'!$F$1604)/('1. Data'!$F$1603-'1. Data'!$F$1604)</f>
        <v>6.8333333333333163E-2</v>
      </c>
      <c r="G811" s="62">
        <f>('1. Data'!G808-'1. Data'!$G$1604)/('1. Data'!$G$1603-'1. Data'!$G$1604)</f>
        <v>4.2253521126760563E-2</v>
      </c>
      <c r="H811" s="62">
        <f>('1. Data'!H808-'1. Data'!$H$1604)/('1. Data'!$H$1603-'1. Data'!$H$1604)</f>
        <v>1.4134275618374558E-2</v>
      </c>
      <c r="I811" s="62">
        <v>1</v>
      </c>
      <c r="J811" s="62">
        <f>('1. Data'!J808-'1. Data'!$J$1604)/('1. Data'!$J$1603-'1. Data'!$J$1604)</f>
        <v>0.4384615384615384</v>
      </c>
      <c r="K811" s="62">
        <f>('1. Data'!K808-'1. Data'!$K$1604)/('1. Data'!$K$1603-'1. Data'!$K$1604)</f>
        <v>0.2411764705882353</v>
      </c>
      <c r="L811" s="62">
        <f>('1. Data'!L808-'1. Data'!$L$1604)/('1. Data'!$L$1603-'1. Data'!$L$1604)</f>
        <v>0.63076923076923075</v>
      </c>
      <c r="M811" s="62">
        <f>('1. Data'!M808-'1. Data'!$M$1604)/('1. Data'!$M$1603-'1. Data'!$M$1604)</f>
        <v>0.8</v>
      </c>
    </row>
    <row r="812" spans="1:13" ht="13.2" x14ac:dyDescent="0.25">
      <c r="A812" s="60">
        <v>808</v>
      </c>
      <c r="B812" s="62">
        <f>('1. Data'!B809-'1. Data'!$B$1604)/('1. Data'!$B$1603-'1. Data'!$B$1604)</f>
        <v>0.31858407079646012</v>
      </c>
      <c r="C812" s="62">
        <f>('1. Data'!C809-'1. Data'!$C$1604)/('1. Data'!$C$1603-'1. Data'!$C$1604)</f>
        <v>0.12000000000000001</v>
      </c>
      <c r="D812" s="62">
        <f>('1. Data'!D809-'1. Data'!$D$1604)/('1. Data'!$D$1603-'1. Data'!$D$1604)</f>
        <v>0.4</v>
      </c>
      <c r="E812" s="62">
        <f>('1. Data'!E809-'1. Data'!$E$1604)/('1. Data'!$E$1603-'1. Data'!$E$1604)</f>
        <v>0.10273972602739727</v>
      </c>
      <c r="F812" s="62">
        <f>('1. Data'!F809-'1. Data'!$F$1604)/('1. Data'!$F$1603-'1. Data'!$F$1604)</f>
        <v>8.666666666666667E-2</v>
      </c>
      <c r="G812" s="62">
        <f>('1. Data'!G809-'1. Data'!$G$1604)/('1. Data'!$G$1603-'1. Data'!$G$1604)</f>
        <v>4.2253521126760563E-2</v>
      </c>
      <c r="H812" s="62">
        <f>('1. Data'!H809-'1. Data'!$H$1604)/('1. Data'!$H$1603-'1. Data'!$H$1604)</f>
        <v>1.4134275618374558E-2</v>
      </c>
      <c r="I812" s="62">
        <v>1</v>
      </c>
      <c r="J812" s="62">
        <f>('1. Data'!J809-'1. Data'!$J$1604)/('1. Data'!$J$1603-'1. Data'!$J$1604)</f>
        <v>0.48461538461538461</v>
      </c>
      <c r="K812" s="62">
        <f>('1. Data'!K809-'1. Data'!$K$1604)/('1. Data'!$K$1603-'1. Data'!$K$1604)</f>
        <v>0.23529411764705882</v>
      </c>
      <c r="L812" s="62">
        <f>('1. Data'!L809-'1. Data'!$L$1604)/('1. Data'!$L$1603-'1. Data'!$L$1604)</f>
        <v>0.67692307692307696</v>
      </c>
      <c r="M812" s="62">
        <f>('1. Data'!M809-'1. Data'!$M$1604)/('1. Data'!$M$1603-'1. Data'!$M$1604)</f>
        <v>0.8</v>
      </c>
    </row>
    <row r="813" spans="1:13" ht="13.2" x14ac:dyDescent="0.25">
      <c r="A813" s="60">
        <v>809</v>
      </c>
      <c r="B813" s="62">
        <f>('1. Data'!B810-'1. Data'!$B$1604)/('1. Data'!$B$1603-'1. Data'!$B$1604)</f>
        <v>0.24778761061946908</v>
      </c>
      <c r="C813" s="62">
        <f>('1. Data'!C810-'1. Data'!$C$1604)/('1. Data'!$C$1603-'1. Data'!$C$1604)</f>
        <v>0.28666666666666668</v>
      </c>
      <c r="D813" s="62">
        <f>('1. Data'!D810-'1. Data'!$D$1604)/('1. Data'!$D$1603-'1. Data'!$D$1604)</f>
        <v>0.12</v>
      </c>
      <c r="E813" s="62">
        <f>('1. Data'!E810-'1. Data'!$E$1604)/('1. Data'!$E$1603-'1. Data'!$E$1604)</f>
        <v>6.8493150684931503E-2</v>
      </c>
      <c r="F813" s="62">
        <f>('1. Data'!F810-'1. Data'!$F$1604)/('1. Data'!$F$1603-'1. Data'!$F$1604)</f>
        <v>0.27500000000000002</v>
      </c>
      <c r="G813" s="62">
        <f>('1. Data'!G810-'1. Data'!$G$1604)/('1. Data'!$G$1603-'1. Data'!$G$1604)</f>
        <v>4.2253521126760563E-2</v>
      </c>
      <c r="H813" s="62">
        <f>('1. Data'!H810-'1. Data'!$H$1604)/('1. Data'!$H$1603-'1. Data'!$H$1604)</f>
        <v>2.1201413427561839E-2</v>
      </c>
      <c r="I813" s="62">
        <v>1</v>
      </c>
      <c r="J813" s="62">
        <f>('1. Data'!J810-'1. Data'!$J$1604)/('1. Data'!$J$1603-'1. Data'!$J$1604)</f>
        <v>0.43076923076923052</v>
      </c>
      <c r="K813" s="62">
        <f>('1. Data'!K810-'1. Data'!$K$1604)/('1. Data'!$K$1603-'1. Data'!$K$1604)</f>
        <v>0.3294117647058824</v>
      </c>
      <c r="L813" s="62">
        <f>('1. Data'!L810-'1. Data'!$L$1604)/('1. Data'!$L$1603-'1. Data'!$L$1604)</f>
        <v>0.12307692307692292</v>
      </c>
      <c r="M813" s="62">
        <f>('1. Data'!M810-'1. Data'!$M$1604)/('1. Data'!$M$1603-'1. Data'!$M$1604)</f>
        <v>0.4</v>
      </c>
    </row>
    <row r="814" spans="1:13" ht="13.2" x14ac:dyDescent="0.25">
      <c r="A814" s="60">
        <v>810</v>
      </c>
      <c r="B814" s="62">
        <f>('1. Data'!B811-'1. Data'!$B$1604)/('1. Data'!$B$1603-'1. Data'!$B$1604)</f>
        <v>0.26548672566371678</v>
      </c>
      <c r="C814" s="62">
        <f>('1. Data'!C811-'1. Data'!$C$1604)/('1. Data'!$C$1603-'1. Data'!$C$1604)</f>
        <v>0.25333333333333335</v>
      </c>
      <c r="D814" s="62">
        <f>('1. Data'!D811-'1. Data'!$D$1604)/('1. Data'!$D$1603-'1. Data'!$D$1604)</f>
        <v>0.31</v>
      </c>
      <c r="E814" s="62">
        <f>('1. Data'!E811-'1. Data'!$E$1604)/('1. Data'!$E$1603-'1. Data'!$E$1604)</f>
        <v>0.13013698630136986</v>
      </c>
      <c r="F814" s="62">
        <f>('1. Data'!F811-'1. Data'!$F$1604)/('1. Data'!$F$1603-'1. Data'!$F$1604)</f>
        <v>0.11666666666666668</v>
      </c>
      <c r="G814" s="62">
        <f>('1. Data'!G811-'1. Data'!$G$1604)/('1. Data'!$G$1603-'1. Data'!$G$1604)</f>
        <v>4.2253521126760563E-2</v>
      </c>
      <c r="H814" s="62">
        <f>('1. Data'!H811-'1. Data'!$H$1604)/('1. Data'!$H$1603-'1. Data'!$H$1604)</f>
        <v>3.1802120141342753E-2</v>
      </c>
      <c r="I814" s="62">
        <v>1</v>
      </c>
      <c r="J814" s="62">
        <f>('1. Data'!J811-'1. Data'!$J$1604)/('1. Data'!$J$1603-'1. Data'!$J$1604)</f>
        <v>0.40000000000000008</v>
      </c>
      <c r="K814" s="62">
        <f>('1. Data'!K811-'1. Data'!$K$1604)/('1. Data'!$K$1603-'1. Data'!$K$1604)</f>
        <v>0.1470588235294118</v>
      </c>
      <c r="L814" s="62">
        <f>('1. Data'!L811-'1. Data'!$L$1604)/('1. Data'!$L$1603-'1. Data'!$L$1604)</f>
        <v>0.29230769230769238</v>
      </c>
      <c r="M814" s="62">
        <f>('1. Data'!M811-'1. Data'!$M$1604)/('1. Data'!$M$1603-'1. Data'!$M$1604)</f>
        <v>0.6</v>
      </c>
    </row>
    <row r="815" spans="1:13" ht="13.2" x14ac:dyDescent="0.25">
      <c r="A815" s="60">
        <v>811</v>
      </c>
      <c r="B815" s="62">
        <f>('1. Data'!B812-'1. Data'!$B$1604)/('1. Data'!$B$1603-'1. Data'!$B$1604)</f>
        <v>0.23893805309734514</v>
      </c>
      <c r="C815" s="62">
        <f>('1. Data'!C812-'1. Data'!$C$1604)/('1. Data'!$C$1603-'1. Data'!$C$1604)</f>
        <v>0.26</v>
      </c>
      <c r="D815" s="62">
        <f>('1. Data'!D812-'1. Data'!$D$1604)/('1. Data'!$D$1603-'1. Data'!$D$1604)</f>
        <v>0.1</v>
      </c>
      <c r="E815" s="62">
        <f>('1. Data'!E812-'1. Data'!$E$1604)/('1. Data'!$E$1603-'1. Data'!$E$1604)</f>
        <v>0.11643835616438358</v>
      </c>
      <c r="F815" s="62">
        <f>('1. Data'!F812-'1. Data'!$F$1604)/('1. Data'!$F$1603-'1. Data'!$F$1604)</f>
        <v>0.11333333333333334</v>
      </c>
      <c r="G815" s="62">
        <f>('1. Data'!G812-'1. Data'!$G$1604)/('1. Data'!$G$1603-'1. Data'!$G$1604)</f>
        <v>4.2253521126760563E-2</v>
      </c>
      <c r="H815" s="62">
        <f>('1. Data'!H812-'1. Data'!$H$1604)/('1. Data'!$H$1603-'1. Data'!$H$1604)</f>
        <v>2.8268551236749116E-2</v>
      </c>
      <c r="I815" s="62">
        <v>1</v>
      </c>
      <c r="J815" s="62">
        <f>('1. Data'!J812-'1. Data'!$J$1604)/('1. Data'!$J$1603-'1. Data'!$J$1604)</f>
        <v>0.46153846153846134</v>
      </c>
      <c r="K815" s="62">
        <f>('1. Data'!K812-'1. Data'!$K$1604)/('1. Data'!$K$1603-'1. Data'!$K$1604)</f>
        <v>9.9999999999999992E-2</v>
      </c>
      <c r="L815" s="62">
        <f>('1. Data'!L812-'1. Data'!$L$1604)/('1. Data'!$L$1603-'1. Data'!$L$1604)</f>
        <v>0.32307692307692304</v>
      </c>
      <c r="M815" s="62">
        <f>('1. Data'!M812-'1. Data'!$M$1604)/('1. Data'!$M$1603-'1. Data'!$M$1604)</f>
        <v>0.4</v>
      </c>
    </row>
    <row r="816" spans="1:13" ht="13.2" x14ac:dyDescent="0.25">
      <c r="A816" s="60">
        <v>812</v>
      </c>
      <c r="B816" s="62">
        <f>('1. Data'!B813-'1. Data'!$B$1604)/('1. Data'!$B$1603-'1. Data'!$B$1604)</f>
        <v>0.73451327433628322</v>
      </c>
      <c r="C816" s="62">
        <f>('1. Data'!C813-'1. Data'!$C$1604)/('1. Data'!$C$1603-'1. Data'!$C$1604)</f>
        <v>0.26666666666666666</v>
      </c>
      <c r="D816" s="62">
        <f>('1. Data'!D813-'1. Data'!$D$1604)/('1. Data'!$D$1603-'1. Data'!$D$1604)</f>
        <v>0.55000000000000004</v>
      </c>
      <c r="E816" s="62">
        <f>('1. Data'!E813-'1. Data'!$E$1604)/('1. Data'!$E$1603-'1. Data'!$E$1604)</f>
        <v>0.13013698630136986</v>
      </c>
      <c r="F816" s="62">
        <f>('1. Data'!F813-'1. Data'!$F$1604)/('1. Data'!$F$1603-'1. Data'!$F$1604)</f>
        <v>0.12</v>
      </c>
      <c r="G816" s="62">
        <f>('1. Data'!G813-'1. Data'!$G$1604)/('1. Data'!$G$1603-'1. Data'!$G$1604)</f>
        <v>8.4507042253521125E-2</v>
      </c>
      <c r="H816" s="62">
        <f>('1. Data'!H813-'1. Data'!$H$1604)/('1. Data'!$H$1603-'1. Data'!$H$1604)</f>
        <v>6.3604240282685506E-2</v>
      </c>
      <c r="I816" s="62">
        <v>1</v>
      </c>
      <c r="J816" s="62">
        <f>('1. Data'!J813-'1. Data'!$J$1604)/('1. Data'!$J$1603-'1. Data'!$J$1604)</f>
        <v>0.29999999999999982</v>
      </c>
      <c r="K816" s="62">
        <f>('1. Data'!K813-'1. Data'!$K$1604)/('1. Data'!$K$1603-'1. Data'!$K$1604)</f>
        <v>0.22352941176470592</v>
      </c>
      <c r="L816" s="62">
        <f>('1. Data'!L813-'1. Data'!$L$1604)/('1. Data'!$L$1603-'1. Data'!$L$1604)</f>
        <v>0.38461538461538464</v>
      </c>
      <c r="M816" s="62">
        <f>('1. Data'!M813-'1. Data'!$M$1604)/('1. Data'!$M$1603-'1. Data'!$M$1604)</f>
        <v>0.6</v>
      </c>
    </row>
    <row r="817" spans="1:13" ht="13.2" x14ac:dyDescent="0.25">
      <c r="A817" s="60">
        <v>813</v>
      </c>
      <c r="B817" s="62">
        <f>('1. Data'!B814-'1. Data'!$B$1604)/('1. Data'!$B$1603-'1. Data'!$B$1604)</f>
        <v>0.54867256637168149</v>
      </c>
      <c r="C817" s="62">
        <f>('1. Data'!C814-'1. Data'!$C$1604)/('1. Data'!$C$1603-'1. Data'!$C$1604)</f>
        <v>0.23333333333333331</v>
      </c>
      <c r="D817" s="62">
        <f>('1. Data'!D814-'1. Data'!$D$1604)/('1. Data'!$D$1603-'1. Data'!$D$1604)</f>
        <v>0.33</v>
      </c>
      <c r="E817" s="62">
        <f>('1. Data'!E814-'1. Data'!$E$1604)/('1. Data'!$E$1603-'1. Data'!$E$1604)</f>
        <v>0.10958904109589042</v>
      </c>
      <c r="F817" s="62">
        <f>('1. Data'!F814-'1. Data'!$F$1604)/('1. Data'!$F$1603-'1. Data'!$F$1604)</f>
        <v>0.16500000000000001</v>
      </c>
      <c r="G817" s="62">
        <f>('1. Data'!G814-'1. Data'!$G$1604)/('1. Data'!$G$1603-'1. Data'!$G$1604)</f>
        <v>0.26760563380281688</v>
      </c>
      <c r="H817" s="62">
        <f>('1. Data'!H814-'1. Data'!$H$1604)/('1. Data'!$H$1603-'1. Data'!$H$1604)</f>
        <v>0.11307420494699646</v>
      </c>
      <c r="I817" s="62">
        <v>1</v>
      </c>
      <c r="J817" s="62">
        <f>('1. Data'!J814-'1. Data'!$J$1604)/('1. Data'!$J$1603-'1. Data'!$J$1604)</f>
        <v>0.41538461538461546</v>
      </c>
      <c r="K817" s="62">
        <f>('1. Data'!K814-'1. Data'!$K$1604)/('1. Data'!$K$1603-'1. Data'!$K$1604)</f>
        <v>0.2411764705882353</v>
      </c>
      <c r="L817" s="62">
        <f>('1. Data'!L814-'1. Data'!$L$1604)/('1. Data'!$L$1603-'1. Data'!$L$1604)</f>
        <v>0.36923076923076931</v>
      </c>
      <c r="M817" s="62">
        <f>('1. Data'!M814-'1. Data'!$M$1604)/('1. Data'!$M$1603-'1. Data'!$M$1604)</f>
        <v>0.4</v>
      </c>
    </row>
    <row r="818" spans="1:13" ht="13.2" x14ac:dyDescent="0.25">
      <c r="A818" s="60">
        <v>814</v>
      </c>
      <c r="B818" s="62">
        <f>('1. Data'!B815-'1. Data'!$B$1604)/('1. Data'!$B$1603-'1. Data'!$B$1604)</f>
        <v>0.2035398230088496</v>
      </c>
      <c r="C818" s="62">
        <f>('1. Data'!C815-'1. Data'!$C$1604)/('1. Data'!$C$1603-'1. Data'!$C$1604)</f>
        <v>0.19333333333333336</v>
      </c>
      <c r="D818" s="62">
        <f>('1. Data'!D815-'1. Data'!$D$1604)/('1. Data'!$D$1603-'1. Data'!$D$1604)</f>
        <v>0.24</v>
      </c>
      <c r="E818" s="62">
        <f>('1. Data'!E815-'1. Data'!$E$1604)/('1. Data'!$E$1603-'1. Data'!$E$1604)</f>
        <v>8.2191780821917818E-2</v>
      </c>
      <c r="F818" s="62">
        <f>('1. Data'!F815-'1. Data'!$F$1604)/('1. Data'!$F$1603-'1. Data'!$F$1604)</f>
        <v>0.16999999999999998</v>
      </c>
      <c r="G818" s="62">
        <f>('1. Data'!G815-'1. Data'!$G$1604)/('1. Data'!$G$1603-'1. Data'!$G$1604)</f>
        <v>4.2253521126760563E-2</v>
      </c>
      <c r="H818" s="62">
        <f>('1. Data'!H815-'1. Data'!$H$1604)/('1. Data'!$H$1603-'1. Data'!$H$1604)</f>
        <v>3.5335689045936395E-3</v>
      </c>
      <c r="I818" s="62">
        <v>1</v>
      </c>
      <c r="J818" s="62">
        <f>('1. Data'!J815-'1. Data'!$J$1604)/('1. Data'!$J$1603-'1. Data'!$J$1604)</f>
        <v>0.5692307692307691</v>
      </c>
      <c r="K818" s="62">
        <f>('1. Data'!K815-'1. Data'!$K$1604)/('1. Data'!$K$1603-'1. Data'!$K$1604)</f>
        <v>0.16470588235294117</v>
      </c>
      <c r="L818" s="62">
        <f>('1. Data'!L815-'1. Data'!$L$1604)/('1. Data'!$L$1603-'1. Data'!$L$1604)</f>
        <v>0.46153846153846156</v>
      </c>
      <c r="M818" s="62">
        <f>('1. Data'!M815-'1. Data'!$M$1604)/('1. Data'!$M$1603-'1. Data'!$M$1604)</f>
        <v>0.2</v>
      </c>
    </row>
    <row r="819" spans="1:13" ht="13.2" x14ac:dyDescent="0.25">
      <c r="A819" s="60">
        <v>815</v>
      </c>
      <c r="B819" s="62">
        <f>('1. Data'!B816-'1. Data'!$B$1604)/('1. Data'!$B$1603-'1. Data'!$B$1604)</f>
        <v>0.70796460176991149</v>
      </c>
      <c r="C819" s="62">
        <f>('1. Data'!C816-'1. Data'!$C$1604)/('1. Data'!$C$1603-'1. Data'!$C$1604)</f>
        <v>0.20666666666666664</v>
      </c>
      <c r="D819" s="62">
        <f>('1. Data'!D816-'1. Data'!$D$1604)/('1. Data'!$D$1603-'1. Data'!$D$1604)</f>
        <v>0.54</v>
      </c>
      <c r="E819" s="62">
        <f>('1. Data'!E816-'1. Data'!$E$1604)/('1. Data'!$E$1603-'1. Data'!$E$1604)</f>
        <v>0.13013698630136986</v>
      </c>
      <c r="F819" s="62">
        <f>('1. Data'!F816-'1. Data'!$F$1604)/('1. Data'!$F$1603-'1. Data'!$F$1604)</f>
        <v>0.17166666666666666</v>
      </c>
      <c r="G819" s="62">
        <f>('1. Data'!G816-'1. Data'!$G$1604)/('1. Data'!$G$1603-'1. Data'!$G$1604)</f>
        <v>0.25352112676056338</v>
      </c>
      <c r="H819" s="62">
        <f>('1. Data'!H816-'1. Data'!$H$1604)/('1. Data'!$H$1603-'1. Data'!$H$1604)</f>
        <v>0.12367491166077739</v>
      </c>
      <c r="I819" s="62">
        <v>1</v>
      </c>
      <c r="J819" s="62">
        <f>('1. Data'!J816-'1. Data'!$J$1604)/('1. Data'!$J$1603-'1. Data'!$J$1604)</f>
        <v>0.39230769230769219</v>
      </c>
      <c r="K819" s="62">
        <f>('1. Data'!K816-'1. Data'!$K$1604)/('1. Data'!$K$1603-'1. Data'!$K$1604)</f>
        <v>0.27058823529411768</v>
      </c>
      <c r="L819" s="62">
        <f>('1. Data'!L816-'1. Data'!$L$1604)/('1. Data'!$L$1603-'1. Data'!$L$1604)</f>
        <v>0.44615384615384623</v>
      </c>
      <c r="M819" s="62">
        <f>('1. Data'!M816-'1. Data'!$M$1604)/('1. Data'!$M$1603-'1. Data'!$M$1604)</f>
        <v>0.6</v>
      </c>
    </row>
    <row r="820" spans="1:13" ht="13.2" x14ac:dyDescent="0.25">
      <c r="A820" s="60">
        <v>816</v>
      </c>
      <c r="B820" s="62">
        <f>('1. Data'!B817-'1. Data'!$B$1604)/('1. Data'!$B$1603-'1. Data'!$B$1604)</f>
        <v>0.54867256637168149</v>
      </c>
      <c r="C820" s="62">
        <f>('1. Data'!C817-'1. Data'!$C$1604)/('1. Data'!$C$1603-'1. Data'!$C$1604)</f>
        <v>0.23333333333333331</v>
      </c>
      <c r="D820" s="62">
        <f>('1. Data'!D817-'1. Data'!$D$1604)/('1. Data'!$D$1603-'1. Data'!$D$1604)</f>
        <v>0.33</v>
      </c>
      <c r="E820" s="62">
        <f>('1. Data'!E817-'1. Data'!$E$1604)/('1. Data'!$E$1603-'1. Data'!$E$1604)</f>
        <v>0.10958904109589042</v>
      </c>
      <c r="F820" s="62">
        <f>('1. Data'!F817-'1. Data'!$F$1604)/('1. Data'!$F$1603-'1. Data'!$F$1604)</f>
        <v>0.16500000000000001</v>
      </c>
      <c r="G820" s="62">
        <f>('1. Data'!G817-'1. Data'!$G$1604)/('1. Data'!$G$1603-'1. Data'!$G$1604)</f>
        <v>0.26760563380281688</v>
      </c>
      <c r="H820" s="62">
        <f>('1. Data'!H817-'1. Data'!$H$1604)/('1. Data'!$H$1603-'1. Data'!$H$1604)</f>
        <v>0.11307420494699646</v>
      </c>
      <c r="I820" s="62">
        <v>1</v>
      </c>
      <c r="J820" s="62">
        <f>('1. Data'!J817-'1. Data'!$J$1604)/('1. Data'!$J$1603-'1. Data'!$J$1604)</f>
        <v>0.41538461538461546</v>
      </c>
      <c r="K820" s="62">
        <f>('1. Data'!K817-'1. Data'!$K$1604)/('1. Data'!$K$1603-'1. Data'!$K$1604)</f>
        <v>0.2411764705882353</v>
      </c>
      <c r="L820" s="62">
        <f>('1. Data'!L817-'1. Data'!$L$1604)/('1. Data'!$L$1603-'1. Data'!$L$1604)</f>
        <v>0.36923076923076931</v>
      </c>
      <c r="M820" s="62">
        <f>('1. Data'!M817-'1. Data'!$M$1604)/('1. Data'!$M$1603-'1. Data'!$M$1604)</f>
        <v>0.4</v>
      </c>
    </row>
    <row r="821" spans="1:13" ht="13.2" x14ac:dyDescent="0.25">
      <c r="A821" s="60">
        <v>817</v>
      </c>
      <c r="B821" s="62">
        <f>('1. Data'!B818-'1. Data'!$B$1604)/('1. Data'!$B$1603-'1. Data'!$B$1604)</f>
        <v>0.46017699115044253</v>
      </c>
      <c r="C821" s="62">
        <f>('1. Data'!C818-'1. Data'!$C$1604)/('1. Data'!$C$1603-'1. Data'!$C$1604)</f>
        <v>0.27333333333333337</v>
      </c>
      <c r="D821" s="62">
        <f>('1. Data'!D818-'1. Data'!$D$1604)/('1. Data'!$D$1603-'1. Data'!$D$1604)</f>
        <v>0.19</v>
      </c>
      <c r="E821" s="62">
        <f>('1. Data'!E818-'1. Data'!$E$1604)/('1. Data'!$E$1603-'1. Data'!$E$1604)</f>
        <v>0.15753424657534248</v>
      </c>
      <c r="F821" s="62">
        <f>('1. Data'!F818-'1. Data'!$F$1604)/('1. Data'!$F$1603-'1. Data'!$F$1604)</f>
        <v>0.13500000000000001</v>
      </c>
      <c r="G821" s="62">
        <f>('1. Data'!G818-'1. Data'!$G$1604)/('1. Data'!$G$1603-'1. Data'!$G$1604)</f>
        <v>9.8591549295774641E-2</v>
      </c>
      <c r="H821" s="62">
        <f>('1. Data'!H818-'1. Data'!$H$1604)/('1. Data'!$H$1603-'1. Data'!$H$1604)</f>
        <v>8.4805653710247356E-2</v>
      </c>
      <c r="I821" s="62">
        <v>1</v>
      </c>
      <c r="J821" s="62">
        <f>('1. Data'!J818-'1. Data'!$J$1604)/('1. Data'!$J$1603-'1. Data'!$J$1604)</f>
        <v>0.40769230769230758</v>
      </c>
      <c r="K821" s="62">
        <f>('1. Data'!K818-'1. Data'!$K$1604)/('1. Data'!$K$1603-'1. Data'!$K$1604)</f>
        <v>0.16470588235294117</v>
      </c>
      <c r="L821" s="62">
        <f>('1. Data'!L818-'1. Data'!$L$1604)/('1. Data'!$L$1603-'1. Data'!$L$1604)</f>
        <v>0.32307692307692304</v>
      </c>
      <c r="M821" s="62">
        <f>('1. Data'!M818-'1. Data'!$M$1604)/('1. Data'!$M$1603-'1. Data'!$M$1604)</f>
        <v>0.6</v>
      </c>
    </row>
    <row r="822" spans="1:13" ht="13.2" x14ac:dyDescent="0.25">
      <c r="A822" s="60">
        <v>818</v>
      </c>
      <c r="B822" s="62">
        <f>('1. Data'!B819-'1. Data'!$B$1604)/('1. Data'!$B$1603-'1. Data'!$B$1604)</f>
        <v>0.54867256637168149</v>
      </c>
      <c r="C822" s="62">
        <f>('1. Data'!C819-'1. Data'!$C$1604)/('1. Data'!$C$1603-'1. Data'!$C$1604)</f>
        <v>0.12666666666666665</v>
      </c>
      <c r="D822" s="62">
        <f>('1. Data'!D819-'1. Data'!$D$1604)/('1. Data'!$D$1603-'1. Data'!$D$1604)</f>
        <v>0.42</v>
      </c>
      <c r="E822" s="62">
        <f>('1. Data'!E819-'1. Data'!$E$1604)/('1. Data'!$E$1603-'1. Data'!$E$1604)</f>
        <v>4.7945205479452059E-2</v>
      </c>
      <c r="F822" s="62">
        <f>('1. Data'!F819-'1. Data'!$F$1604)/('1. Data'!$F$1603-'1. Data'!$F$1604)</f>
        <v>0.14000000000000001</v>
      </c>
      <c r="G822" s="62">
        <f>('1. Data'!G819-'1. Data'!$G$1604)/('1. Data'!$G$1603-'1. Data'!$G$1604)</f>
        <v>0.25352112676056338</v>
      </c>
      <c r="H822" s="62">
        <f>('1. Data'!H819-'1. Data'!$H$1604)/('1. Data'!$H$1603-'1. Data'!$H$1604)</f>
        <v>7.4204946996466431E-2</v>
      </c>
      <c r="I822" s="62">
        <v>1</v>
      </c>
      <c r="J822" s="62">
        <f>('1. Data'!J819-'1. Data'!$J$1604)/('1. Data'!$J$1603-'1. Data'!$J$1604)</f>
        <v>0.4461538461538459</v>
      </c>
      <c r="K822" s="62">
        <f>('1. Data'!K819-'1. Data'!$K$1604)/('1. Data'!$K$1603-'1. Data'!$K$1604)</f>
        <v>0.25294117647058822</v>
      </c>
      <c r="L822" s="62">
        <f>('1. Data'!L819-'1. Data'!$L$1604)/('1. Data'!$L$1603-'1. Data'!$L$1604)</f>
        <v>0.53846153846153844</v>
      </c>
      <c r="M822" s="62">
        <f>('1. Data'!M819-'1. Data'!$M$1604)/('1. Data'!$M$1603-'1. Data'!$M$1604)</f>
        <v>0.6</v>
      </c>
    </row>
    <row r="823" spans="1:13" ht="13.2" x14ac:dyDescent="0.25">
      <c r="A823" s="60">
        <v>819</v>
      </c>
      <c r="B823" s="62">
        <f>('1. Data'!B820-'1. Data'!$B$1604)/('1. Data'!$B$1603-'1. Data'!$B$1604)</f>
        <v>0.22123893805309733</v>
      </c>
      <c r="C823" s="62">
        <f>('1. Data'!C820-'1. Data'!$C$1604)/('1. Data'!$C$1603-'1. Data'!$C$1604)</f>
        <v>0.41</v>
      </c>
      <c r="D823" s="62">
        <f>('1. Data'!D820-'1. Data'!$D$1604)/('1. Data'!$D$1603-'1. Data'!$D$1604)</f>
        <v>0</v>
      </c>
      <c r="E823" s="62">
        <f>('1. Data'!E820-'1. Data'!$E$1604)/('1. Data'!$E$1603-'1. Data'!$E$1604)</f>
        <v>9.9315068493150693E-2</v>
      </c>
      <c r="F823" s="62">
        <f>('1. Data'!F820-'1. Data'!$F$1604)/('1. Data'!$F$1603-'1. Data'!$F$1604)</f>
        <v>0.11833333333333333</v>
      </c>
      <c r="G823" s="62">
        <f>('1. Data'!G820-'1. Data'!$G$1604)/('1. Data'!$G$1603-'1. Data'!$G$1604)</f>
        <v>0.28169014084507044</v>
      </c>
      <c r="H823" s="62">
        <f>('1. Data'!H820-'1. Data'!$H$1604)/('1. Data'!$H$1603-'1. Data'!$H$1604)</f>
        <v>0.14487632508833923</v>
      </c>
      <c r="I823" s="62">
        <v>1</v>
      </c>
      <c r="J823" s="62">
        <f>('1. Data'!J820-'1. Data'!$J$1604)/('1. Data'!$J$1603-'1. Data'!$J$1604)</f>
        <v>0.45384615384615379</v>
      </c>
      <c r="K823" s="62">
        <f>('1. Data'!K820-'1. Data'!$K$1604)/('1. Data'!$K$1603-'1. Data'!$K$1604)</f>
        <v>8.8235294117647078E-2</v>
      </c>
      <c r="L823" s="62">
        <f>('1. Data'!L820-'1. Data'!$L$1604)/('1. Data'!$L$1603-'1. Data'!$L$1604)</f>
        <v>0.15384615384615385</v>
      </c>
      <c r="M823" s="62">
        <f>('1. Data'!M820-'1. Data'!$M$1604)/('1. Data'!$M$1603-'1. Data'!$M$1604)</f>
        <v>0.4</v>
      </c>
    </row>
    <row r="824" spans="1:13" ht="13.2" x14ac:dyDescent="0.25">
      <c r="A824" s="60">
        <v>820</v>
      </c>
      <c r="B824" s="62">
        <f>('1. Data'!B821-'1. Data'!$B$1604)/('1. Data'!$B$1603-'1. Data'!$B$1604)</f>
        <v>0.39823008849557517</v>
      </c>
      <c r="C824" s="62">
        <f>('1. Data'!C821-'1. Data'!$C$1604)/('1. Data'!$C$1603-'1. Data'!$C$1604)</f>
        <v>0.37333333333333335</v>
      </c>
      <c r="D824" s="62">
        <f>('1. Data'!D821-'1. Data'!$D$1604)/('1. Data'!$D$1603-'1. Data'!$D$1604)</f>
        <v>0.15</v>
      </c>
      <c r="E824" s="62">
        <f>('1. Data'!E821-'1. Data'!$E$1604)/('1. Data'!$E$1603-'1. Data'!$E$1604)</f>
        <v>0.15753424657534248</v>
      </c>
      <c r="F824" s="62">
        <f>('1. Data'!F821-'1. Data'!$F$1604)/('1. Data'!$F$1603-'1. Data'!$F$1604)</f>
        <v>0.16166666666666651</v>
      </c>
      <c r="G824" s="62">
        <f>('1. Data'!G821-'1. Data'!$G$1604)/('1. Data'!$G$1603-'1. Data'!$G$1604)</f>
        <v>0.11267605633802817</v>
      </c>
      <c r="H824" s="62">
        <f>('1. Data'!H821-'1. Data'!$H$1604)/('1. Data'!$H$1603-'1. Data'!$H$1604)</f>
        <v>0.1872791519434629</v>
      </c>
      <c r="I824" s="62">
        <v>1</v>
      </c>
      <c r="J824" s="62">
        <f>('1. Data'!J821-'1. Data'!$J$1604)/('1. Data'!$J$1603-'1. Data'!$J$1604)</f>
        <v>0.4461538461538459</v>
      </c>
      <c r="K824" s="62">
        <f>('1. Data'!K821-'1. Data'!$K$1604)/('1. Data'!$K$1603-'1. Data'!$K$1604)</f>
        <v>0.14117647058823532</v>
      </c>
      <c r="L824" s="62">
        <f>('1. Data'!L821-'1. Data'!$L$1604)/('1. Data'!$L$1603-'1. Data'!$L$1604)</f>
        <v>0.18461538461538451</v>
      </c>
      <c r="M824" s="62">
        <f>('1. Data'!M821-'1. Data'!$M$1604)/('1. Data'!$M$1603-'1. Data'!$M$1604)</f>
        <v>0.4</v>
      </c>
    </row>
    <row r="825" spans="1:13" ht="13.2" x14ac:dyDescent="0.25">
      <c r="A825" s="60">
        <v>821</v>
      </c>
      <c r="B825" s="62">
        <f>('1. Data'!B822-'1. Data'!$B$1604)/('1. Data'!$B$1603-'1. Data'!$B$1604)</f>
        <v>0.21238938053097348</v>
      </c>
      <c r="C825" s="62">
        <f>('1. Data'!C822-'1. Data'!$C$1604)/('1. Data'!$C$1603-'1. Data'!$C$1604)</f>
        <v>0.39000000000000007</v>
      </c>
      <c r="D825" s="62">
        <f>('1. Data'!D822-'1. Data'!$D$1604)/('1. Data'!$D$1603-'1. Data'!$D$1604)</f>
        <v>0</v>
      </c>
      <c r="E825" s="62">
        <f>('1. Data'!E822-'1. Data'!$E$1604)/('1. Data'!$E$1603-'1. Data'!$E$1604)</f>
        <v>6.8493150684931503E-2</v>
      </c>
      <c r="F825" s="62">
        <f>('1. Data'!F822-'1. Data'!$F$1604)/('1. Data'!$F$1603-'1. Data'!$F$1604)</f>
        <v>0.16500000000000001</v>
      </c>
      <c r="G825" s="62">
        <f>('1. Data'!G822-'1. Data'!$G$1604)/('1. Data'!$G$1603-'1. Data'!$G$1604)</f>
        <v>0.11267605633802817</v>
      </c>
      <c r="H825" s="62">
        <f>('1. Data'!H822-'1. Data'!$H$1604)/('1. Data'!$H$1603-'1. Data'!$H$1604)</f>
        <v>5.6537102473498232E-2</v>
      </c>
      <c r="I825" s="62">
        <v>1</v>
      </c>
      <c r="J825" s="62">
        <f>('1. Data'!J822-'1. Data'!$J$1604)/('1. Data'!$J$1603-'1. Data'!$J$1604)</f>
        <v>0.49230769230769211</v>
      </c>
      <c r="K825" s="62">
        <f>('1. Data'!K822-'1. Data'!$K$1604)/('1. Data'!$K$1603-'1. Data'!$K$1604)</f>
        <v>0.17647058823529413</v>
      </c>
      <c r="L825" s="62">
        <f>('1. Data'!L822-'1. Data'!$L$1604)/('1. Data'!$L$1603-'1. Data'!$L$1604)</f>
        <v>0.19999999999999984</v>
      </c>
      <c r="M825" s="62">
        <f>('1. Data'!M822-'1. Data'!$M$1604)/('1. Data'!$M$1603-'1. Data'!$M$1604)</f>
        <v>0.4</v>
      </c>
    </row>
    <row r="826" spans="1:13" ht="13.2" x14ac:dyDescent="0.25">
      <c r="A826" s="60">
        <v>822</v>
      </c>
      <c r="B826" s="62">
        <f>('1. Data'!B823-'1. Data'!$B$1604)/('1. Data'!$B$1603-'1. Data'!$B$1604)</f>
        <v>2.6548672566371743E-2</v>
      </c>
      <c r="C826" s="62">
        <f>('1. Data'!C823-'1. Data'!$C$1604)/('1. Data'!$C$1603-'1. Data'!$C$1604)</f>
        <v>0.21333333333333329</v>
      </c>
      <c r="D826" s="62">
        <f>('1. Data'!D823-'1. Data'!$D$1604)/('1. Data'!$D$1603-'1. Data'!$D$1604)</f>
        <v>0</v>
      </c>
      <c r="E826" s="62">
        <f>('1. Data'!E823-'1. Data'!$E$1604)/('1. Data'!$E$1603-'1. Data'!$E$1604)</f>
        <v>8.2191780821917818E-2</v>
      </c>
      <c r="F826" s="62">
        <f>('1. Data'!F823-'1. Data'!$F$1604)/('1. Data'!$F$1603-'1. Data'!$F$1604)</f>
        <v>0.08</v>
      </c>
      <c r="G826" s="62">
        <f>('1. Data'!G823-'1. Data'!$G$1604)/('1. Data'!$G$1603-'1. Data'!$G$1604)</f>
        <v>0.21126760563380281</v>
      </c>
      <c r="H826" s="62">
        <f>('1. Data'!H823-'1. Data'!$H$1604)/('1. Data'!$H$1603-'1. Data'!$H$1604)</f>
        <v>0.12720848056537101</v>
      </c>
      <c r="I826" s="62">
        <v>1</v>
      </c>
      <c r="J826" s="62">
        <f>('1. Data'!J823-'1. Data'!$J$1604)/('1. Data'!$J$1603-'1. Data'!$J$1604)</f>
        <v>0.77692307692307683</v>
      </c>
      <c r="K826" s="62">
        <f>('1. Data'!K823-'1. Data'!$K$1604)/('1. Data'!$K$1603-'1. Data'!$K$1604)</f>
        <v>0.25882352941176473</v>
      </c>
      <c r="L826" s="62">
        <f>('1. Data'!L823-'1. Data'!$L$1604)/('1. Data'!$L$1603-'1. Data'!$L$1604)</f>
        <v>0.86153846153846148</v>
      </c>
      <c r="M826" s="62">
        <f>('1. Data'!M823-'1. Data'!$M$1604)/('1. Data'!$M$1603-'1. Data'!$M$1604)</f>
        <v>0.8</v>
      </c>
    </row>
    <row r="827" spans="1:13" ht="13.2" x14ac:dyDescent="0.25">
      <c r="A827" s="60">
        <v>823</v>
      </c>
      <c r="B827" s="62">
        <f>('1. Data'!B824-'1. Data'!$B$1604)/('1. Data'!$B$1603-'1. Data'!$B$1604)</f>
        <v>0.18584070796460181</v>
      </c>
      <c r="C827" s="62">
        <f>('1. Data'!C824-'1. Data'!$C$1604)/('1. Data'!$C$1603-'1. Data'!$C$1604)</f>
        <v>0.29333333333333339</v>
      </c>
      <c r="D827" s="62">
        <f>('1. Data'!D824-'1. Data'!$D$1604)/('1. Data'!$D$1603-'1. Data'!$D$1604)</f>
        <v>0.13</v>
      </c>
      <c r="E827" s="62">
        <f>('1. Data'!E824-'1. Data'!$E$1604)/('1. Data'!$E$1603-'1. Data'!$E$1604)</f>
        <v>7.5342465753424667E-2</v>
      </c>
      <c r="F827" s="62">
        <f>('1. Data'!F824-'1. Data'!$F$1604)/('1. Data'!$F$1603-'1. Data'!$F$1604)</f>
        <v>0.12666666666666668</v>
      </c>
      <c r="G827" s="62">
        <f>('1. Data'!G824-'1. Data'!$G$1604)/('1. Data'!$G$1603-'1. Data'!$G$1604)</f>
        <v>0.19718309859154928</v>
      </c>
      <c r="H827" s="62">
        <f>('1. Data'!H824-'1. Data'!$H$1604)/('1. Data'!$H$1603-'1. Data'!$H$1604)</f>
        <v>0.10600706713780919</v>
      </c>
      <c r="I827" s="62">
        <v>1</v>
      </c>
      <c r="J827" s="62">
        <f>('1. Data'!J824-'1. Data'!$J$1604)/('1. Data'!$J$1603-'1. Data'!$J$1604)</f>
        <v>0.69999999999999984</v>
      </c>
      <c r="K827" s="62">
        <f>('1. Data'!K824-'1. Data'!$K$1604)/('1. Data'!$K$1603-'1. Data'!$K$1604)</f>
        <v>0.2</v>
      </c>
      <c r="L827" s="62">
        <f>('1. Data'!L824-'1. Data'!$L$1604)/('1. Data'!$L$1603-'1. Data'!$L$1604)</f>
        <v>0.21538461538461545</v>
      </c>
      <c r="M827" s="62">
        <f>('1. Data'!M824-'1. Data'!$M$1604)/('1. Data'!$M$1603-'1. Data'!$M$1604)</f>
        <v>0.4</v>
      </c>
    </row>
    <row r="828" spans="1:13" ht="13.2" x14ac:dyDescent="0.25">
      <c r="A828" s="60">
        <v>824</v>
      </c>
      <c r="B828" s="62">
        <f>('1. Data'!B825-'1. Data'!$B$1604)/('1. Data'!$B$1603-'1. Data'!$B$1604)</f>
        <v>0.18584070796460181</v>
      </c>
      <c r="C828" s="62">
        <f>('1. Data'!C825-'1. Data'!$C$1604)/('1. Data'!$C$1603-'1. Data'!$C$1604)</f>
        <v>0.29333333333333339</v>
      </c>
      <c r="D828" s="62">
        <f>('1. Data'!D825-'1. Data'!$D$1604)/('1. Data'!$D$1603-'1. Data'!$D$1604)</f>
        <v>0.13</v>
      </c>
      <c r="E828" s="62">
        <f>('1. Data'!E825-'1. Data'!$E$1604)/('1. Data'!$E$1603-'1. Data'!$E$1604)</f>
        <v>7.5342465753424667E-2</v>
      </c>
      <c r="F828" s="62">
        <f>('1. Data'!F825-'1. Data'!$F$1604)/('1. Data'!$F$1603-'1. Data'!$F$1604)</f>
        <v>0.12666666666666668</v>
      </c>
      <c r="G828" s="62">
        <f>('1. Data'!G825-'1. Data'!$G$1604)/('1. Data'!$G$1603-'1. Data'!$G$1604)</f>
        <v>0.19718309859154928</v>
      </c>
      <c r="H828" s="62">
        <f>('1. Data'!H825-'1. Data'!$H$1604)/('1. Data'!$H$1603-'1. Data'!$H$1604)</f>
        <v>0.10600706713780919</v>
      </c>
      <c r="I828" s="62">
        <v>1</v>
      </c>
      <c r="J828" s="62">
        <f>('1. Data'!J825-'1. Data'!$J$1604)/('1. Data'!$J$1603-'1. Data'!$J$1604)</f>
        <v>0.69999999999999984</v>
      </c>
      <c r="K828" s="62">
        <f>('1. Data'!K825-'1. Data'!$K$1604)/('1. Data'!$K$1603-'1. Data'!$K$1604)</f>
        <v>0.2</v>
      </c>
      <c r="L828" s="62">
        <f>('1. Data'!L825-'1. Data'!$L$1604)/('1. Data'!$L$1603-'1. Data'!$L$1604)</f>
        <v>0.21538461538461545</v>
      </c>
      <c r="M828" s="62">
        <f>('1. Data'!M825-'1. Data'!$M$1604)/('1. Data'!$M$1603-'1. Data'!$M$1604)</f>
        <v>0.4</v>
      </c>
    </row>
    <row r="829" spans="1:13" ht="13.2" x14ac:dyDescent="0.25">
      <c r="A829" s="60">
        <v>825</v>
      </c>
      <c r="B829" s="62">
        <f>('1. Data'!B826-'1. Data'!$B$1604)/('1. Data'!$B$1603-'1. Data'!$B$1604)</f>
        <v>0.22123893805309733</v>
      </c>
      <c r="C829" s="62">
        <f>('1. Data'!C826-'1. Data'!$C$1604)/('1. Data'!$C$1603-'1. Data'!$C$1604)</f>
        <v>0.25333333333333335</v>
      </c>
      <c r="D829" s="62">
        <f>('1. Data'!D826-'1. Data'!$D$1604)/('1. Data'!$D$1603-'1. Data'!$D$1604)</f>
        <v>0.28000000000000003</v>
      </c>
      <c r="E829" s="62">
        <f>('1. Data'!E826-'1. Data'!$E$1604)/('1. Data'!$E$1603-'1. Data'!$E$1604)</f>
        <v>0.13013698630136986</v>
      </c>
      <c r="F829" s="62">
        <f>('1. Data'!F826-'1. Data'!$F$1604)/('1. Data'!$F$1603-'1. Data'!$F$1604)</f>
        <v>0.11333333333333334</v>
      </c>
      <c r="G829" s="62">
        <f>('1. Data'!G826-'1. Data'!$G$1604)/('1. Data'!$G$1603-'1. Data'!$G$1604)</f>
        <v>7.0422535211267609E-2</v>
      </c>
      <c r="H829" s="62">
        <f>('1. Data'!H826-'1. Data'!$H$1604)/('1. Data'!$H$1603-'1. Data'!$H$1604)</f>
        <v>3.5335689045936397E-2</v>
      </c>
      <c r="I829" s="62">
        <v>1</v>
      </c>
      <c r="J829" s="62">
        <f>('1. Data'!J826-'1. Data'!$J$1604)/('1. Data'!$J$1603-'1. Data'!$J$1604)</f>
        <v>0.41538461538461546</v>
      </c>
      <c r="K829" s="62">
        <f>('1. Data'!K826-'1. Data'!$K$1604)/('1. Data'!$K$1603-'1. Data'!$K$1604)</f>
        <v>0.13529411764705884</v>
      </c>
      <c r="L829" s="62">
        <f>('1. Data'!L826-'1. Data'!$L$1604)/('1. Data'!$L$1603-'1. Data'!$L$1604)</f>
        <v>0.29230769230769238</v>
      </c>
      <c r="M829" s="62">
        <f>('1. Data'!M826-'1. Data'!$M$1604)/('1. Data'!$M$1603-'1. Data'!$M$1604)</f>
        <v>0.4</v>
      </c>
    </row>
    <row r="830" spans="1:13" ht="13.2" x14ac:dyDescent="0.25">
      <c r="A830" s="60">
        <v>826</v>
      </c>
      <c r="B830" s="62">
        <f>('1. Data'!B827-'1. Data'!$B$1604)/('1. Data'!$B$1603-'1. Data'!$B$1604)</f>
        <v>0.22123893805309733</v>
      </c>
      <c r="C830" s="62">
        <f>('1. Data'!C827-'1. Data'!$C$1604)/('1. Data'!$C$1603-'1. Data'!$C$1604)</f>
        <v>0.24</v>
      </c>
      <c r="D830" s="62">
        <f>('1. Data'!D827-'1. Data'!$D$1604)/('1. Data'!$D$1603-'1. Data'!$D$1604)</f>
        <v>0.14000000000000001</v>
      </c>
      <c r="E830" s="62">
        <f>('1. Data'!E827-'1. Data'!$E$1604)/('1. Data'!$E$1603-'1. Data'!$E$1604)</f>
        <v>0.13013698630136986</v>
      </c>
      <c r="F830" s="62">
        <f>('1. Data'!F827-'1. Data'!$F$1604)/('1. Data'!$F$1603-'1. Data'!$F$1604)</f>
        <v>0.12666666666666668</v>
      </c>
      <c r="G830" s="62">
        <f>('1. Data'!G827-'1. Data'!$G$1604)/('1. Data'!$G$1603-'1. Data'!$G$1604)</f>
        <v>0.19718309859154928</v>
      </c>
      <c r="H830" s="62">
        <f>('1. Data'!H827-'1. Data'!$H$1604)/('1. Data'!$H$1603-'1. Data'!$H$1604)</f>
        <v>0.10954063604240283</v>
      </c>
      <c r="I830" s="62">
        <v>1</v>
      </c>
      <c r="J830" s="62">
        <f>('1. Data'!J827-'1. Data'!$J$1604)/('1. Data'!$J$1603-'1. Data'!$J$1604)</f>
        <v>0.50769230769230755</v>
      </c>
      <c r="K830" s="62">
        <f>('1. Data'!K827-'1. Data'!$K$1604)/('1. Data'!$K$1603-'1. Data'!$K$1604)</f>
        <v>0.11176470588235295</v>
      </c>
      <c r="L830" s="62">
        <f>('1. Data'!L827-'1. Data'!$L$1604)/('1. Data'!$L$1603-'1. Data'!$L$1604)</f>
        <v>0.3538461538461537</v>
      </c>
      <c r="M830" s="62">
        <f>('1. Data'!M827-'1. Data'!$M$1604)/('1. Data'!$M$1603-'1. Data'!$M$1604)</f>
        <v>0.4</v>
      </c>
    </row>
    <row r="831" spans="1:13" ht="13.2" x14ac:dyDescent="0.25">
      <c r="A831" s="60">
        <v>827</v>
      </c>
      <c r="B831" s="62">
        <f>('1. Data'!B828-'1. Data'!$B$1604)/('1. Data'!$B$1603-'1. Data'!$B$1604)</f>
        <v>0.25663716814159293</v>
      </c>
      <c r="C831" s="62">
        <f>('1. Data'!C828-'1. Data'!$C$1604)/('1. Data'!$C$1603-'1. Data'!$C$1604)</f>
        <v>0.11333333333333334</v>
      </c>
      <c r="D831" s="62">
        <f>('1. Data'!D828-'1. Data'!$D$1604)/('1. Data'!$D$1603-'1. Data'!$D$1604)</f>
        <v>0.34</v>
      </c>
      <c r="E831" s="62">
        <f>('1. Data'!E828-'1. Data'!$E$1604)/('1. Data'!$E$1603-'1. Data'!$E$1604)</f>
        <v>9.5890410958904104E-2</v>
      </c>
      <c r="F831" s="62">
        <f>('1. Data'!F828-'1. Data'!$F$1604)/('1. Data'!$F$1603-'1. Data'!$F$1604)</f>
        <v>8.3333333333333343E-2</v>
      </c>
      <c r="G831" s="62">
        <f>('1. Data'!G828-'1. Data'!$G$1604)/('1. Data'!$G$1603-'1. Data'!$G$1604)</f>
        <v>4.2253521126760563E-2</v>
      </c>
      <c r="H831" s="62">
        <f>('1. Data'!H828-'1. Data'!$H$1604)/('1. Data'!$H$1603-'1. Data'!$H$1604)</f>
        <v>7.0671378091872791E-3</v>
      </c>
      <c r="I831" s="62">
        <v>1</v>
      </c>
      <c r="J831" s="62">
        <f>('1. Data'!J828-'1. Data'!$J$1604)/('1. Data'!$J$1603-'1. Data'!$J$1604)</f>
        <v>0.53846153846153832</v>
      </c>
      <c r="K831" s="62">
        <f>('1. Data'!K828-'1. Data'!$K$1604)/('1. Data'!$K$1603-'1. Data'!$K$1604)</f>
        <v>0.2</v>
      </c>
      <c r="L831" s="62">
        <f>('1. Data'!L828-'1. Data'!$L$1604)/('1. Data'!$L$1603-'1. Data'!$L$1604)</f>
        <v>0.39999999999999997</v>
      </c>
      <c r="M831" s="62">
        <f>('1. Data'!M828-'1. Data'!$M$1604)/('1. Data'!$M$1603-'1. Data'!$M$1604)</f>
        <v>0.8</v>
      </c>
    </row>
    <row r="832" spans="1:13" ht="13.2" x14ac:dyDescent="0.25">
      <c r="A832" s="60">
        <v>828</v>
      </c>
      <c r="B832" s="62">
        <f>('1. Data'!B829-'1. Data'!$B$1604)/('1. Data'!$B$1603-'1. Data'!$B$1604)</f>
        <v>0.22123893805309733</v>
      </c>
      <c r="C832" s="62">
        <f>('1. Data'!C829-'1. Data'!$C$1604)/('1. Data'!$C$1603-'1. Data'!$C$1604)</f>
        <v>0.24</v>
      </c>
      <c r="D832" s="62">
        <f>('1. Data'!D829-'1. Data'!$D$1604)/('1. Data'!$D$1603-'1. Data'!$D$1604)</f>
        <v>0.14000000000000001</v>
      </c>
      <c r="E832" s="62">
        <f>('1. Data'!E829-'1. Data'!$E$1604)/('1. Data'!$E$1603-'1. Data'!$E$1604)</f>
        <v>0.13013698630136986</v>
      </c>
      <c r="F832" s="62">
        <f>('1. Data'!F829-'1. Data'!$F$1604)/('1. Data'!$F$1603-'1. Data'!$F$1604)</f>
        <v>0.12666666666666668</v>
      </c>
      <c r="G832" s="62">
        <f>('1. Data'!G829-'1. Data'!$G$1604)/('1. Data'!$G$1603-'1. Data'!$G$1604)</f>
        <v>0.19718309859154928</v>
      </c>
      <c r="H832" s="62">
        <f>('1. Data'!H829-'1. Data'!$H$1604)/('1. Data'!$H$1603-'1. Data'!$H$1604)</f>
        <v>0.10954063604240283</v>
      </c>
      <c r="I832" s="62">
        <v>1</v>
      </c>
      <c r="J832" s="62">
        <f>('1. Data'!J829-'1. Data'!$J$1604)/('1. Data'!$J$1603-'1. Data'!$J$1604)</f>
        <v>0.50769230769230755</v>
      </c>
      <c r="K832" s="62">
        <f>('1. Data'!K829-'1. Data'!$K$1604)/('1. Data'!$K$1603-'1. Data'!$K$1604)</f>
        <v>0.11176470588235295</v>
      </c>
      <c r="L832" s="62">
        <f>('1. Data'!L829-'1. Data'!$L$1604)/('1. Data'!$L$1603-'1. Data'!$L$1604)</f>
        <v>0.3538461538461537</v>
      </c>
      <c r="M832" s="62">
        <f>('1. Data'!M829-'1. Data'!$M$1604)/('1. Data'!$M$1603-'1. Data'!$M$1604)</f>
        <v>0.4</v>
      </c>
    </row>
    <row r="833" spans="1:13" ht="13.2" x14ac:dyDescent="0.25">
      <c r="A833" s="60">
        <v>829</v>
      </c>
      <c r="B833" s="62">
        <f>('1. Data'!B830-'1. Data'!$B$1604)/('1. Data'!$B$1603-'1. Data'!$B$1604)</f>
        <v>0.2831858407079646</v>
      </c>
      <c r="C833" s="62">
        <f>('1. Data'!C830-'1. Data'!$C$1604)/('1. Data'!$C$1603-'1. Data'!$C$1604)</f>
        <v>0.3133333333333333</v>
      </c>
      <c r="D833" s="62">
        <f>('1. Data'!D830-'1. Data'!$D$1604)/('1. Data'!$D$1603-'1. Data'!$D$1604)</f>
        <v>0.09</v>
      </c>
      <c r="E833" s="62">
        <f>('1. Data'!E830-'1. Data'!$E$1604)/('1. Data'!$E$1603-'1. Data'!$E$1604)</f>
        <v>9.5890410958904104E-2</v>
      </c>
      <c r="F833" s="62">
        <f>('1. Data'!F830-'1. Data'!$F$1604)/('1. Data'!$F$1603-'1. Data'!$F$1604)</f>
        <v>0.10833333333333334</v>
      </c>
      <c r="G833" s="62">
        <f>('1. Data'!G830-'1. Data'!$G$1604)/('1. Data'!$G$1603-'1. Data'!$G$1604)</f>
        <v>0.46478873239436619</v>
      </c>
      <c r="H833" s="62">
        <f>('1. Data'!H830-'1. Data'!$H$1604)/('1. Data'!$H$1603-'1. Data'!$H$1604)</f>
        <v>0.13780918727915195</v>
      </c>
      <c r="I833" s="62">
        <v>1</v>
      </c>
      <c r="J833" s="62">
        <f>('1. Data'!J830-'1. Data'!$J$1604)/('1. Data'!$J$1603-'1. Data'!$J$1604)</f>
        <v>0.58461538461538454</v>
      </c>
      <c r="K833" s="62">
        <f>('1. Data'!K830-'1. Data'!$K$1604)/('1. Data'!$K$1603-'1. Data'!$K$1604)</f>
        <v>0.25882352941176473</v>
      </c>
      <c r="L833" s="62">
        <f>('1. Data'!L830-'1. Data'!$L$1604)/('1. Data'!$L$1603-'1. Data'!$L$1604)</f>
        <v>0.66153846153846141</v>
      </c>
      <c r="M833" s="62">
        <f>('1. Data'!M830-'1. Data'!$M$1604)/('1. Data'!$M$1603-'1. Data'!$M$1604)</f>
        <v>1</v>
      </c>
    </row>
    <row r="834" spans="1:13" ht="13.2" x14ac:dyDescent="0.25">
      <c r="A834" s="60">
        <v>830</v>
      </c>
      <c r="B834" s="62">
        <f>('1. Data'!B831-'1. Data'!$B$1604)/('1. Data'!$B$1603-'1. Data'!$B$1604)</f>
        <v>0.11504424778761067</v>
      </c>
      <c r="C834" s="62">
        <f>('1. Data'!C831-'1. Data'!$C$1604)/('1. Data'!$C$1603-'1. Data'!$C$1604)</f>
        <v>0.34</v>
      </c>
      <c r="D834" s="62">
        <f>('1. Data'!D831-'1. Data'!$D$1604)/('1. Data'!$D$1603-'1. Data'!$D$1604)</f>
        <v>0.08</v>
      </c>
      <c r="E834" s="62">
        <f>('1. Data'!E831-'1. Data'!$E$1604)/('1. Data'!$E$1603-'1. Data'!$E$1604)</f>
        <v>8.2191780821917818E-2</v>
      </c>
      <c r="F834" s="62">
        <f>('1. Data'!F831-'1. Data'!$F$1604)/('1. Data'!$F$1603-'1. Data'!$F$1604)</f>
        <v>0.11833333333333333</v>
      </c>
      <c r="G834" s="62">
        <f>('1. Data'!G831-'1. Data'!$G$1604)/('1. Data'!$G$1603-'1. Data'!$G$1604)</f>
        <v>0.21126760563380281</v>
      </c>
      <c r="H834" s="62">
        <f>('1. Data'!H831-'1. Data'!$H$1604)/('1. Data'!$H$1603-'1. Data'!$H$1604)</f>
        <v>6.3604240282685506E-2</v>
      </c>
      <c r="I834" s="62">
        <v>1</v>
      </c>
      <c r="J834" s="62">
        <f>('1. Data'!J831-'1. Data'!$J$1604)/('1. Data'!$J$1603-'1. Data'!$J$1604)</f>
        <v>0.66153846153846152</v>
      </c>
      <c r="K834" s="62">
        <f>('1. Data'!K831-'1. Data'!$K$1604)/('1. Data'!$K$1603-'1. Data'!$K$1604)</f>
        <v>0.27647058823529413</v>
      </c>
      <c r="L834" s="62">
        <f>('1. Data'!L831-'1. Data'!$L$1604)/('1. Data'!$L$1603-'1. Data'!$L$1604)</f>
        <v>0.4153846153846153</v>
      </c>
      <c r="M834" s="62">
        <f>('1. Data'!M831-'1. Data'!$M$1604)/('1. Data'!$M$1603-'1. Data'!$M$1604)</f>
        <v>0.6</v>
      </c>
    </row>
    <row r="835" spans="1:13" ht="13.2" x14ac:dyDescent="0.25">
      <c r="A835" s="60">
        <v>831</v>
      </c>
      <c r="B835" s="62">
        <f>('1. Data'!B832-'1. Data'!$B$1604)/('1. Data'!$B$1603-'1. Data'!$B$1604)</f>
        <v>0.25663716814159293</v>
      </c>
      <c r="C835" s="62">
        <f>('1. Data'!C832-'1. Data'!$C$1604)/('1. Data'!$C$1603-'1. Data'!$C$1604)</f>
        <v>0.39000000000000007</v>
      </c>
      <c r="D835" s="62">
        <f>('1. Data'!D832-'1. Data'!$D$1604)/('1. Data'!$D$1603-'1. Data'!$D$1604)</f>
        <v>7.0000000000000007E-2</v>
      </c>
      <c r="E835" s="62">
        <f>('1. Data'!E832-'1. Data'!$E$1604)/('1. Data'!$E$1603-'1. Data'!$E$1604)</f>
        <v>0.10958904109589042</v>
      </c>
      <c r="F835" s="62">
        <f>('1. Data'!F832-'1. Data'!$F$1604)/('1. Data'!$F$1603-'1. Data'!$F$1604)</f>
        <v>9.6666666666666498E-2</v>
      </c>
      <c r="G835" s="62">
        <f>('1. Data'!G832-'1. Data'!$G$1604)/('1. Data'!$G$1603-'1. Data'!$G$1604)</f>
        <v>5.6338028169014086E-2</v>
      </c>
      <c r="H835" s="62">
        <f>('1. Data'!H832-'1. Data'!$H$1604)/('1. Data'!$H$1603-'1. Data'!$H$1604)</f>
        <v>1.0600706713780919E-2</v>
      </c>
      <c r="I835" s="62">
        <v>1</v>
      </c>
      <c r="J835" s="62">
        <f>('1. Data'!J832-'1. Data'!$J$1604)/('1. Data'!$J$1603-'1. Data'!$J$1604)</f>
        <v>0.52307692307692288</v>
      </c>
      <c r="K835" s="62">
        <f>('1. Data'!K832-'1. Data'!$K$1604)/('1. Data'!$K$1603-'1. Data'!$K$1604)</f>
        <v>0.1470588235294118</v>
      </c>
      <c r="L835" s="62">
        <f>('1. Data'!L832-'1. Data'!$L$1604)/('1. Data'!$L$1603-'1. Data'!$L$1604)</f>
        <v>0.38461538461538464</v>
      </c>
      <c r="M835" s="62">
        <f>('1. Data'!M832-'1. Data'!$M$1604)/('1. Data'!$M$1603-'1. Data'!$M$1604)</f>
        <v>0.2</v>
      </c>
    </row>
    <row r="836" spans="1:13" ht="13.2" x14ac:dyDescent="0.25">
      <c r="A836" s="60">
        <v>832</v>
      </c>
      <c r="B836" s="62">
        <f>('1. Data'!B833-'1. Data'!$B$1604)/('1. Data'!$B$1603-'1. Data'!$B$1604)</f>
        <v>0.11504424778761067</v>
      </c>
      <c r="C836" s="62">
        <f>('1. Data'!C833-'1. Data'!$C$1604)/('1. Data'!$C$1603-'1. Data'!$C$1604)</f>
        <v>0.34</v>
      </c>
      <c r="D836" s="62">
        <f>('1. Data'!D833-'1. Data'!$D$1604)/('1. Data'!$D$1603-'1. Data'!$D$1604)</f>
        <v>0.08</v>
      </c>
      <c r="E836" s="62">
        <f>('1. Data'!E833-'1. Data'!$E$1604)/('1. Data'!$E$1603-'1. Data'!$E$1604)</f>
        <v>8.2191780821917818E-2</v>
      </c>
      <c r="F836" s="62">
        <f>('1. Data'!F833-'1. Data'!$F$1604)/('1. Data'!$F$1603-'1. Data'!$F$1604)</f>
        <v>0.11833333333333333</v>
      </c>
      <c r="G836" s="62">
        <f>('1. Data'!G833-'1. Data'!$G$1604)/('1. Data'!$G$1603-'1. Data'!$G$1604)</f>
        <v>0.21126760563380281</v>
      </c>
      <c r="H836" s="62">
        <f>('1. Data'!H833-'1. Data'!$H$1604)/('1. Data'!$H$1603-'1. Data'!$H$1604)</f>
        <v>6.3604240282685506E-2</v>
      </c>
      <c r="I836" s="62">
        <v>1</v>
      </c>
      <c r="J836" s="62">
        <f>('1. Data'!J833-'1. Data'!$J$1604)/('1. Data'!$J$1603-'1. Data'!$J$1604)</f>
        <v>0.66153846153846152</v>
      </c>
      <c r="K836" s="62">
        <f>('1. Data'!K833-'1. Data'!$K$1604)/('1. Data'!$K$1603-'1. Data'!$K$1604)</f>
        <v>0.27647058823529413</v>
      </c>
      <c r="L836" s="62">
        <f>('1. Data'!L833-'1. Data'!$L$1604)/('1. Data'!$L$1603-'1. Data'!$L$1604)</f>
        <v>0.4153846153846153</v>
      </c>
      <c r="M836" s="62">
        <f>('1. Data'!M833-'1. Data'!$M$1604)/('1. Data'!$M$1603-'1. Data'!$M$1604)</f>
        <v>0.6</v>
      </c>
    </row>
    <row r="837" spans="1:13" ht="13.2" x14ac:dyDescent="0.25">
      <c r="A837" s="60">
        <v>833</v>
      </c>
      <c r="B837" s="62">
        <f>('1. Data'!B834-'1. Data'!$B$1604)/('1. Data'!$B$1603-'1. Data'!$B$1604)</f>
        <v>0.51327433628318586</v>
      </c>
      <c r="C837" s="62">
        <f>('1. Data'!C834-'1. Data'!$C$1604)/('1. Data'!$C$1603-'1. Data'!$C$1604)</f>
        <v>0.22666666666666666</v>
      </c>
      <c r="D837" s="62">
        <f>('1. Data'!D834-'1. Data'!$D$1604)/('1. Data'!$D$1603-'1. Data'!$D$1604)</f>
        <v>0.42</v>
      </c>
      <c r="E837" s="62">
        <f>('1. Data'!E834-'1. Data'!$E$1604)/('1. Data'!$E$1603-'1. Data'!$E$1604)</f>
        <v>4.1095890410958902E-2</v>
      </c>
      <c r="F837" s="62">
        <f>('1. Data'!F834-'1. Data'!$F$1604)/('1. Data'!$F$1603-'1. Data'!$F$1604)</f>
        <v>0.24166666666666667</v>
      </c>
      <c r="G837" s="62">
        <f>('1. Data'!G834-'1. Data'!$G$1604)/('1. Data'!$G$1603-'1. Data'!$G$1604)</f>
        <v>0.46478873239436619</v>
      </c>
      <c r="H837" s="62">
        <f>('1. Data'!H834-'1. Data'!$H$1604)/('1. Data'!$H$1603-'1. Data'!$H$1604)</f>
        <v>0.14840989399293286</v>
      </c>
      <c r="I837" s="62">
        <v>1</v>
      </c>
      <c r="J837" s="62">
        <f>('1. Data'!J834-'1. Data'!$J$1604)/('1. Data'!$J$1603-'1. Data'!$J$1604)</f>
        <v>0.52307692307692288</v>
      </c>
      <c r="K837" s="62">
        <f>('1. Data'!K834-'1. Data'!$K$1604)/('1. Data'!$K$1603-'1. Data'!$K$1604)</f>
        <v>0.3294117647058824</v>
      </c>
      <c r="L837" s="62">
        <f>('1. Data'!L834-'1. Data'!$L$1604)/('1. Data'!$L$1603-'1. Data'!$L$1604)</f>
        <v>0.23076923076923078</v>
      </c>
      <c r="M837" s="62">
        <f>('1. Data'!M834-'1. Data'!$M$1604)/('1. Data'!$M$1603-'1. Data'!$M$1604)</f>
        <v>0</v>
      </c>
    </row>
    <row r="838" spans="1:13" ht="13.2" x14ac:dyDescent="0.25">
      <c r="A838" s="60">
        <v>834</v>
      </c>
      <c r="B838" s="62">
        <f>('1. Data'!B835-'1. Data'!$B$1604)/('1. Data'!$B$1603-'1. Data'!$B$1604)</f>
        <v>0.61946902654867253</v>
      </c>
      <c r="C838" s="62">
        <f>('1. Data'!C835-'1. Data'!$C$1604)/('1. Data'!$C$1603-'1. Data'!$C$1604)</f>
        <v>0.24666666666666667</v>
      </c>
      <c r="D838" s="62">
        <f>('1. Data'!D835-'1. Data'!$D$1604)/('1. Data'!$D$1603-'1. Data'!$D$1604)</f>
        <v>0.44</v>
      </c>
      <c r="E838" s="62">
        <f>('1. Data'!E835-'1. Data'!$E$1604)/('1. Data'!$E$1603-'1. Data'!$E$1604)</f>
        <v>4.7945205479452059E-2</v>
      </c>
      <c r="F838" s="62">
        <f>('1. Data'!F835-'1. Data'!$F$1604)/('1. Data'!$F$1603-'1. Data'!$F$1604)</f>
        <v>0.245</v>
      </c>
      <c r="G838" s="62">
        <f>('1. Data'!G835-'1. Data'!$G$1604)/('1. Data'!$G$1603-'1. Data'!$G$1604)</f>
        <v>0.49295774647887325</v>
      </c>
      <c r="H838" s="62">
        <f>('1. Data'!H835-'1. Data'!$H$1604)/('1. Data'!$H$1603-'1. Data'!$H$1604)</f>
        <v>0.15901060070671377</v>
      </c>
      <c r="I838" s="62">
        <v>1</v>
      </c>
      <c r="J838" s="62">
        <f>('1. Data'!J835-'1. Data'!$J$1604)/('1. Data'!$J$1603-'1. Data'!$J$1604)</f>
        <v>0.52307692307692288</v>
      </c>
      <c r="K838" s="62">
        <f>('1. Data'!K835-'1. Data'!$K$1604)/('1. Data'!$K$1603-'1. Data'!$K$1604)</f>
        <v>0.3294117647058824</v>
      </c>
      <c r="L838" s="62">
        <f>('1. Data'!L835-'1. Data'!$L$1604)/('1. Data'!$L$1603-'1. Data'!$L$1604)</f>
        <v>0.23076923076923078</v>
      </c>
      <c r="M838" s="62">
        <f>('1. Data'!M835-'1. Data'!$M$1604)/('1. Data'!$M$1603-'1. Data'!$M$1604)</f>
        <v>0.2</v>
      </c>
    </row>
    <row r="839" spans="1:13" ht="13.2" x14ac:dyDescent="0.25">
      <c r="A839" s="60">
        <v>835</v>
      </c>
      <c r="B839" s="62">
        <f>('1. Data'!B836-'1. Data'!$B$1604)/('1. Data'!$B$1603-'1. Data'!$B$1604)</f>
        <v>0.37168141592920362</v>
      </c>
      <c r="C839" s="62">
        <f>('1. Data'!C836-'1. Data'!$C$1604)/('1. Data'!$C$1603-'1. Data'!$C$1604)</f>
        <v>0.39000000000000007</v>
      </c>
      <c r="D839" s="62">
        <f>('1. Data'!D836-'1. Data'!$D$1604)/('1. Data'!$D$1603-'1. Data'!$D$1604)</f>
        <v>0.26</v>
      </c>
      <c r="E839" s="62">
        <f>('1. Data'!E836-'1. Data'!$E$1604)/('1. Data'!$E$1603-'1. Data'!$E$1604)</f>
        <v>4.7945205479452059E-2</v>
      </c>
      <c r="F839" s="62">
        <f>('1. Data'!F836-'1. Data'!$F$1604)/('1. Data'!$F$1603-'1. Data'!$F$1604)</f>
        <v>0.14666666666666667</v>
      </c>
      <c r="G839" s="62">
        <f>('1. Data'!G836-'1. Data'!$G$1604)/('1. Data'!$G$1603-'1. Data'!$G$1604)</f>
        <v>0.21126760563380281</v>
      </c>
      <c r="H839" s="62">
        <f>('1. Data'!H836-'1. Data'!$H$1604)/('1. Data'!$H$1603-'1. Data'!$H$1604)</f>
        <v>6.0070671378091869E-2</v>
      </c>
      <c r="I839" s="62">
        <v>1</v>
      </c>
      <c r="J839" s="62">
        <f>('1. Data'!J836-'1. Data'!$J$1604)/('1. Data'!$J$1603-'1. Data'!$J$1604)</f>
        <v>0.47692307692307673</v>
      </c>
      <c r="K839" s="62">
        <f>('1. Data'!K836-'1. Data'!$K$1604)/('1. Data'!$K$1603-'1. Data'!$K$1604)</f>
        <v>9.9999999999999992E-2</v>
      </c>
      <c r="L839" s="62">
        <f>('1. Data'!L836-'1. Data'!$L$1604)/('1. Data'!$L$1603-'1. Data'!$L$1604)</f>
        <v>0.15384615384615385</v>
      </c>
      <c r="M839" s="62">
        <f>('1. Data'!M836-'1. Data'!$M$1604)/('1. Data'!$M$1603-'1. Data'!$M$1604)</f>
        <v>0.4</v>
      </c>
    </row>
    <row r="840" spans="1:13" ht="13.2" x14ac:dyDescent="0.25">
      <c r="A840" s="60">
        <v>836</v>
      </c>
      <c r="B840" s="62">
        <f>('1. Data'!B837-'1. Data'!$B$1604)/('1. Data'!$B$1603-'1. Data'!$B$1604)</f>
        <v>0.26548672566371678</v>
      </c>
      <c r="C840" s="62">
        <f>('1. Data'!C837-'1. Data'!$C$1604)/('1. Data'!$C$1603-'1. Data'!$C$1604)</f>
        <v>0.37666666666666671</v>
      </c>
      <c r="D840" s="62">
        <f>('1. Data'!D837-'1. Data'!$D$1604)/('1. Data'!$D$1603-'1. Data'!$D$1604)</f>
        <v>0.1</v>
      </c>
      <c r="E840" s="62">
        <f>('1. Data'!E837-'1. Data'!$E$1604)/('1. Data'!$E$1603-'1. Data'!$E$1604)</f>
        <v>4.1095890410958902E-2</v>
      </c>
      <c r="F840" s="62">
        <f>('1. Data'!F837-'1. Data'!$F$1604)/('1. Data'!$F$1603-'1. Data'!$F$1604)</f>
        <v>0.11000000000000001</v>
      </c>
      <c r="G840" s="62">
        <f>('1. Data'!G837-'1. Data'!$G$1604)/('1. Data'!$G$1603-'1. Data'!$G$1604)</f>
        <v>0.36619718309859156</v>
      </c>
      <c r="H840" s="62">
        <f>('1. Data'!H837-'1. Data'!$H$1604)/('1. Data'!$H$1603-'1. Data'!$H$1604)</f>
        <v>0.17314487632508835</v>
      </c>
      <c r="I840" s="62">
        <v>1</v>
      </c>
      <c r="J840" s="62">
        <f>('1. Data'!J837-'1. Data'!$J$1604)/('1. Data'!$J$1603-'1. Data'!$J$1604)</f>
        <v>0.53076923076923077</v>
      </c>
      <c r="K840" s="62">
        <f>('1. Data'!K837-'1. Data'!$K$1604)/('1. Data'!$K$1603-'1. Data'!$K$1604)</f>
        <v>0.1235294117647059</v>
      </c>
      <c r="L840" s="62">
        <f>('1. Data'!L837-'1. Data'!$L$1604)/('1. Data'!$L$1603-'1. Data'!$L$1604)</f>
        <v>0.13846153846153852</v>
      </c>
      <c r="M840" s="62">
        <f>('1. Data'!M837-'1. Data'!$M$1604)/('1. Data'!$M$1603-'1. Data'!$M$1604)</f>
        <v>0.4</v>
      </c>
    </row>
    <row r="841" spans="1:13" ht="13.2" x14ac:dyDescent="0.25">
      <c r="A841" s="60">
        <v>837</v>
      </c>
      <c r="B841" s="62">
        <f>('1. Data'!B838-'1. Data'!$B$1604)/('1. Data'!$B$1603-'1. Data'!$B$1604)</f>
        <v>0.18584070796460181</v>
      </c>
      <c r="C841" s="62">
        <f>('1. Data'!C838-'1. Data'!$C$1604)/('1. Data'!$C$1603-'1. Data'!$C$1604)</f>
        <v>0.12000000000000001</v>
      </c>
      <c r="D841" s="62">
        <f>('1. Data'!D838-'1. Data'!$D$1604)/('1. Data'!$D$1603-'1. Data'!$D$1604)</f>
        <v>0.28000000000000003</v>
      </c>
      <c r="E841" s="62">
        <f>('1. Data'!E838-'1. Data'!$E$1604)/('1. Data'!$E$1603-'1. Data'!$E$1604)</f>
        <v>0.10273972602739727</v>
      </c>
      <c r="F841" s="62">
        <f>('1. Data'!F838-'1. Data'!$F$1604)/('1. Data'!$F$1603-'1. Data'!$F$1604)</f>
        <v>0.02</v>
      </c>
      <c r="G841" s="62">
        <f>('1. Data'!G838-'1. Data'!$G$1604)/('1. Data'!$G$1603-'1. Data'!$G$1604)</f>
        <v>0.49295774647887325</v>
      </c>
      <c r="H841" s="62">
        <f>('1. Data'!H838-'1. Data'!$H$1604)/('1. Data'!$H$1603-'1. Data'!$H$1604)</f>
        <v>0.33215547703180209</v>
      </c>
      <c r="I841" s="62">
        <v>1</v>
      </c>
      <c r="J841" s="62">
        <f>('1. Data'!J838-'1. Data'!$J$1604)/('1. Data'!$J$1603-'1. Data'!$J$1604)</f>
        <v>0.43076923076923052</v>
      </c>
      <c r="K841" s="62">
        <f>('1. Data'!K838-'1. Data'!$K$1604)/('1. Data'!$K$1603-'1. Data'!$K$1604)</f>
        <v>5.2941176470588248E-2</v>
      </c>
      <c r="L841" s="62">
        <f>('1. Data'!L838-'1. Data'!$L$1604)/('1. Data'!$L$1603-'1. Data'!$L$1604)</f>
        <v>0.50769230769230755</v>
      </c>
      <c r="M841" s="62">
        <f>('1. Data'!M838-'1. Data'!$M$1604)/('1. Data'!$M$1603-'1. Data'!$M$1604)</f>
        <v>0.8</v>
      </c>
    </row>
    <row r="842" spans="1:13" ht="13.2" x14ac:dyDescent="0.25">
      <c r="A842" s="60">
        <v>838</v>
      </c>
      <c r="B842" s="62">
        <f>('1. Data'!B839-'1. Data'!$B$1604)/('1. Data'!$B$1603-'1. Data'!$B$1604)</f>
        <v>0.18584070796460181</v>
      </c>
      <c r="C842" s="62">
        <f>('1. Data'!C839-'1. Data'!$C$1604)/('1. Data'!$C$1603-'1. Data'!$C$1604)</f>
        <v>0.12000000000000001</v>
      </c>
      <c r="D842" s="62">
        <f>('1. Data'!D839-'1. Data'!$D$1604)/('1. Data'!$D$1603-'1. Data'!$D$1604)</f>
        <v>0.28000000000000003</v>
      </c>
      <c r="E842" s="62">
        <f>('1. Data'!E839-'1. Data'!$E$1604)/('1. Data'!$E$1603-'1. Data'!$E$1604)</f>
        <v>0.10273972602739727</v>
      </c>
      <c r="F842" s="62">
        <f>('1. Data'!F839-'1. Data'!$F$1604)/('1. Data'!$F$1603-'1. Data'!$F$1604)</f>
        <v>0.02</v>
      </c>
      <c r="G842" s="62">
        <f>('1. Data'!G839-'1. Data'!$G$1604)/('1. Data'!$G$1603-'1. Data'!$G$1604)</f>
        <v>0.49295774647887325</v>
      </c>
      <c r="H842" s="62">
        <f>('1. Data'!H839-'1. Data'!$H$1604)/('1. Data'!$H$1603-'1. Data'!$H$1604)</f>
        <v>0.33215547703180209</v>
      </c>
      <c r="I842" s="62">
        <v>1</v>
      </c>
      <c r="J842" s="62">
        <f>('1. Data'!J839-'1. Data'!$J$1604)/('1. Data'!$J$1603-'1. Data'!$J$1604)</f>
        <v>0.43076923076923052</v>
      </c>
      <c r="K842" s="62">
        <f>('1. Data'!K839-'1. Data'!$K$1604)/('1. Data'!$K$1603-'1. Data'!$K$1604)</f>
        <v>5.2941176470588248E-2</v>
      </c>
      <c r="L842" s="62">
        <f>('1. Data'!L839-'1. Data'!$L$1604)/('1. Data'!$L$1603-'1. Data'!$L$1604)</f>
        <v>0.50769230769230755</v>
      </c>
      <c r="M842" s="62">
        <f>('1. Data'!M839-'1. Data'!$M$1604)/('1. Data'!$M$1603-'1. Data'!$M$1604)</f>
        <v>0.8</v>
      </c>
    </row>
    <row r="843" spans="1:13" ht="13.2" x14ac:dyDescent="0.25">
      <c r="A843" s="60">
        <v>839</v>
      </c>
      <c r="B843" s="62">
        <f>('1. Data'!B840-'1. Data'!$B$1604)/('1. Data'!$B$1603-'1. Data'!$B$1604)</f>
        <v>0.48672566371681414</v>
      </c>
      <c r="C843" s="62">
        <f>('1. Data'!C840-'1. Data'!$C$1604)/('1. Data'!$C$1603-'1. Data'!$C$1604)</f>
        <v>0.13999999999999999</v>
      </c>
      <c r="D843" s="62">
        <f>('1. Data'!D840-'1. Data'!$D$1604)/('1. Data'!$D$1603-'1. Data'!$D$1604)</f>
        <v>0.35</v>
      </c>
      <c r="E843" s="62">
        <f>('1. Data'!E840-'1. Data'!$E$1604)/('1. Data'!$E$1603-'1. Data'!$E$1604)</f>
        <v>4.7945205479452059E-2</v>
      </c>
      <c r="F843" s="62">
        <f>('1. Data'!F840-'1. Data'!$F$1604)/('1. Data'!$F$1603-'1. Data'!$F$1604)</f>
        <v>0.125</v>
      </c>
      <c r="G843" s="62">
        <f>('1. Data'!G840-'1. Data'!$G$1604)/('1. Data'!$G$1603-'1. Data'!$G$1604)</f>
        <v>0.11267605633802817</v>
      </c>
      <c r="H843" s="62">
        <f>('1. Data'!H840-'1. Data'!$H$1604)/('1. Data'!$H$1603-'1. Data'!$H$1604)</f>
        <v>7.7738515901060068E-2</v>
      </c>
      <c r="I843" s="62">
        <v>1</v>
      </c>
      <c r="J843" s="62">
        <f>('1. Data'!J840-'1. Data'!$J$1604)/('1. Data'!$J$1603-'1. Data'!$J$1604)</f>
        <v>0.41538461538461546</v>
      </c>
      <c r="K843" s="62">
        <f>('1. Data'!K840-'1. Data'!$K$1604)/('1. Data'!$K$1603-'1. Data'!$K$1604)</f>
        <v>0.31176470588235294</v>
      </c>
      <c r="L843" s="62">
        <f>('1. Data'!L840-'1. Data'!$L$1604)/('1. Data'!$L$1603-'1. Data'!$L$1604)</f>
        <v>0.43076923076923063</v>
      </c>
      <c r="M843" s="62">
        <f>('1. Data'!M840-'1. Data'!$M$1604)/('1. Data'!$M$1603-'1. Data'!$M$1604)</f>
        <v>0.8</v>
      </c>
    </row>
    <row r="844" spans="1:13" ht="13.2" x14ac:dyDescent="0.25">
      <c r="A844" s="60">
        <v>840</v>
      </c>
      <c r="B844" s="62">
        <f>('1. Data'!B841-'1. Data'!$B$1604)/('1. Data'!$B$1603-'1. Data'!$B$1604)</f>
        <v>0.12389380530973454</v>
      </c>
      <c r="C844" s="62">
        <f>('1. Data'!C841-'1. Data'!$C$1604)/('1. Data'!$C$1603-'1. Data'!$C$1604)</f>
        <v>0.26666666666666666</v>
      </c>
      <c r="D844" s="62">
        <f>('1. Data'!D841-'1. Data'!$D$1604)/('1. Data'!$D$1603-'1. Data'!$D$1604)</f>
        <v>0.04</v>
      </c>
      <c r="E844" s="62">
        <f>('1. Data'!E841-'1. Data'!$E$1604)/('1. Data'!$E$1603-'1. Data'!$E$1604)</f>
        <v>8.9041095890410982E-2</v>
      </c>
      <c r="F844" s="62">
        <f>('1. Data'!F841-'1. Data'!$F$1604)/('1. Data'!$F$1603-'1. Data'!$F$1604)</f>
        <v>0.15333333333333335</v>
      </c>
      <c r="G844" s="62">
        <f>('1. Data'!G841-'1. Data'!$G$1604)/('1. Data'!$G$1603-'1. Data'!$G$1604)</f>
        <v>0.16901408450704225</v>
      </c>
      <c r="H844" s="62">
        <f>('1. Data'!H841-'1. Data'!$H$1604)/('1. Data'!$H$1603-'1. Data'!$H$1604)</f>
        <v>7.0671378091872794E-2</v>
      </c>
      <c r="I844" s="62">
        <v>1</v>
      </c>
      <c r="J844" s="62">
        <f>('1. Data'!J841-'1. Data'!$J$1604)/('1. Data'!$J$1603-'1. Data'!$J$1604)</f>
        <v>0.58461538461538454</v>
      </c>
      <c r="K844" s="62">
        <f>('1. Data'!K841-'1. Data'!$K$1604)/('1. Data'!$K$1603-'1. Data'!$K$1604)</f>
        <v>9.9999999999999992E-2</v>
      </c>
      <c r="L844" s="62">
        <f>('1. Data'!L841-'1. Data'!$L$1604)/('1. Data'!$L$1603-'1. Data'!$L$1604)</f>
        <v>0.24615384615384611</v>
      </c>
      <c r="M844" s="62">
        <f>('1. Data'!M841-'1. Data'!$M$1604)/('1. Data'!$M$1603-'1. Data'!$M$1604)</f>
        <v>0.4</v>
      </c>
    </row>
    <row r="845" spans="1:13" ht="13.2" x14ac:dyDescent="0.25">
      <c r="A845" s="60">
        <v>841</v>
      </c>
      <c r="B845" s="62">
        <f>('1. Data'!B842-'1. Data'!$B$1604)/('1. Data'!$B$1603-'1. Data'!$B$1604)</f>
        <v>0.5752212389380531</v>
      </c>
      <c r="C845" s="62">
        <f>('1. Data'!C842-'1. Data'!$C$1604)/('1. Data'!$C$1603-'1. Data'!$C$1604)</f>
        <v>0.21333333333333329</v>
      </c>
      <c r="D845" s="62">
        <f>('1. Data'!D842-'1. Data'!$D$1604)/('1. Data'!$D$1603-'1. Data'!$D$1604)</f>
        <v>0.47</v>
      </c>
      <c r="E845" s="62">
        <f>('1. Data'!E842-'1. Data'!$E$1604)/('1. Data'!$E$1603-'1. Data'!$E$1604)</f>
        <v>0.11986301369863014</v>
      </c>
      <c r="F845" s="62">
        <f>('1. Data'!F842-'1. Data'!$F$1604)/('1. Data'!$F$1603-'1. Data'!$F$1604)</f>
        <v>0.14166666666666669</v>
      </c>
      <c r="G845" s="62">
        <f>('1. Data'!G842-'1. Data'!$G$1604)/('1. Data'!$G$1603-'1. Data'!$G$1604)</f>
        <v>0.11267605633802817</v>
      </c>
      <c r="H845" s="62">
        <f>('1. Data'!H842-'1. Data'!$H$1604)/('1. Data'!$H$1603-'1. Data'!$H$1604)</f>
        <v>9.8939929328621903E-2</v>
      </c>
      <c r="I845" s="62">
        <v>1</v>
      </c>
      <c r="J845" s="62">
        <f>('1. Data'!J842-'1. Data'!$J$1604)/('1. Data'!$J$1603-'1. Data'!$J$1604)</f>
        <v>0.41538461538461546</v>
      </c>
      <c r="K845" s="62">
        <f>('1. Data'!K842-'1. Data'!$K$1604)/('1. Data'!$K$1603-'1. Data'!$K$1604)</f>
        <v>0.27647058823529413</v>
      </c>
      <c r="L845" s="62">
        <f>('1. Data'!L842-'1. Data'!$L$1604)/('1. Data'!$L$1603-'1. Data'!$L$1604)</f>
        <v>0.5692307692307691</v>
      </c>
      <c r="M845" s="62">
        <f>('1. Data'!M842-'1. Data'!$M$1604)/('1. Data'!$M$1603-'1. Data'!$M$1604)</f>
        <v>0.8</v>
      </c>
    </row>
    <row r="846" spans="1:13" ht="13.2" x14ac:dyDescent="0.25">
      <c r="A846" s="60">
        <v>842</v>
      </c>
      <c r="B846" s="62">
        <f>('1. Data'!B843-'1. Data'!$B$1604)/('1. Data'!$B$1603-'1. Data'!$B$1604)</f>
        <v>0.17699115044247787</v>
      </c>
      <c r="C846" s="62">
        <f>('1. Data'!C843-'1. Data'!$C$1604)/('1. Data'!$C$1603-'1. Data'!$C$1604)</f>
        <v>0.37333333333333335</v>
      </c>
      <c r="D846" s="62">
        <f>('1. Data'!D843-'1. Data'!$D$1604)/('1. Data'!$D$1603-'1. Data'!$D$1604)</f>
        <v>0</v>
      </c>
      <c r="E846" s="62">
        <f>('1. Data'!E843-'1. Data'!$E$1604)/('1. Data'!$E$1603-'1. Data'!$E$1604)</f>
        <v>0.14383561643835618</v>
      </c>
      <c r="F846" s="62">
        <f>('1. Data'!F843-'1. Data'!$F$1604)/('1. Data'!$F$1603-'1. Data'!$F$1604)</f>
        <v>0.19166666666666668</v>
      </c>
      <c r="G846" s="62">
        <f>('1. Data'!G843-'1. Data'!$G$1604)/('1. Data'!$G$1603-'1. Data'!$G$1604)</f>
        <v>0.28169014084507044</v>
      </c>
      <c r="H846" s="62">
        <f>('1. Data'!H843-'1. Data'!$H$1604)/('1. Data'!$H$1603-'1. Data'!$H$1604)</f>
        <v>8.8339222614840993E-2</v>
      </c>
      <c r="I846" s="62">
        <v>1</v>
      </c>
      <c r="J846" s="62">
        <f>('1. Data'!J843-'1. Data'!$J$1604)/('1. Data'!$J$1603-'1. Data'!$J$1604)</f>
        <v>0.57692307692307698</v>
      </c>
      <c r="K846" s="62">
        <f>('1. Data'!K843-'1. Data'!$K$1604)/('1. Data'!$K$1603-'1. Data'!$K$1604)</f>
        <v>0.19411764705882353</v>
      </c>
      <c r="L846" s="62">
        <f>('1. Data'!L843-'1. Data'!$L$1604)/('1. Data'!$L$1603-'1. Data'!$L$1604)</f>
        <v>0.29230769230769238</v>
      </c>
      <c r="M846" s="62">
        <f>('1. Data'!M843-'1. Data'!$M$1604)/('1. Data'!$M$1603-'1. Data'!$M$1604)</f>
        <v>0.4</v>
      </c>
    </row>
    <row r="847" spans="1:13" ht="13.2" x14ac:dyDescent="0.25">
      <c r="A847" s="60">
        <v>843</v>
      </c>
      <c r="B847" s="62">
        <f>('1. Data'!B844-'1. Data'!$B$1604)/('1. Data'!$B$1603-'1. Data'!$B$1604)</f>
        <v>0.53097345132743357</v>
      </c>
      <c r="C847" s="62">
        <f>('1. Data'!C844-'1. Data'!$C$1604)/('1. Data'!$C$1603-'1. Data'!$C$1604)</f>
        <v>0.26666666666666666</v>
      </c>
      <c r="D847" s="62">
        <f>('1. Data'!D844-'1. Data'!$D$1604)/('1. Data'!$D$1603-'1. Data'!$D$1604)</f>
        <v>0.45</v>
      </c>
      <c r="E847" s="62">
        <f>('1. Data'!E844-'1. Data'!$E$1604)/('1. Data'!$E$1603-'1. Data'!$E$1604)</f>
        <v>0.11643835616438358</v>
      </c>
      <c r="F847" s="62">
        <f>('1. Data'!F844-'1. Data'!$F$1604)/('1. Data'!$F$1603-'1. Data'!$F$1604)</f>
        <v>0.19833333333333333</v>
      </c>
      <c r="G847" s="62">
        <f>('1. Data'!G844-'1. Data'!$G$1604)/('1. Data'!$G$1603-'1. Data'!$G$1604)</f>
        <v>0.46478873239436619</v>
      </c>
      <c r="H847" s="62">
        <f>('1. Data'!H844-'1. Data'!$H$1604)/('1. Data'!$H$1603-'1. Data'!$H$1604)</f>
        <v>0.21908127208480566</v>
      </c>
      <c r="I847" s="62">
        <v>1</v>
      </c>
      <c r="J847" s="62">
        <f>('1. Data'!J844-'1. Data'!$J$1604)/('1. Data'!$J$1603-'1. Data'!$J$1604)</f>
        <v>0.40769230769230758</v>
      </c>
      <c r="K847" s="62">
        <f>('1. Data'!K844-'1. Data'!$K$1604)/('1. Data'!$K$1603-'1. Data'!$K$1604)</f>
        <v>0.24705882352941178</v>
      </c>
      <c r="L847" s="62">
        <f>('1. Data'!L844-'1. Data'!$L$1604)/('1. Data'!$L$1603-'1. Data'!$L$1604)</f>
        <v>0.38461538461538464</v>
      </c>
      <c r="M847" s="62">
        <f>('1. Data'!M844-'1. Data'!$M$1604)/('1. Data'!$M$1603-'1. Data'!$M$1604)</f>
        <v>0.6</v>
      </c>
    </row>
    <row r="848" spans="1:13" ht="13.2" x14ac:dyDescent="0.25">
      <c r="A848" s="60">
        <v>844</v>
      </c>
      <c r="B848" s="62">
        <f>('1. Data'!B845-'1. Data'!$B$1604)/('1. Data'!$B$1603-'1. Data'!$B$1604)</f>
        <v>0.22123893805309733</v>
      </c>
      <c r="C848" s="62">
        <f>('1. Data'!C845-'1. Data'!$C$1604)/('1. Data'!$C$1603-'1. Data'!$C$1604)</f>
        <v>0.39000000000000007</v>
      </c>
      <c r="D848" s="62">
        <f>('1. Data'!D845-'1. Data'!$D$1604)/('1. Data'!$D$1603-'1. Data'!$D$1604)</f>
        <v>0.35</v>
      </c>
      <c r="E848" s="62">
        <f>('1. Data'!E845-'1. Data'!$E$1604)/('1. Data'!$E$1603-'1. Data'!$E$1604)</f>
        <v>7.5342465753424667E-2</v>
      </c>
      <c r="F848" s="62">
        <f>('1. Data'!F845-'1. Data'!$F$1604)/('1. Data'!$F$1603-'1. Data'!$F$1604)</f>
        <v>0.14666666666666667</v>
      </c>
      <c r="G848" s="62">
        <f>('1. Data'!G845-'1. Data'!$G$1604)/('1. Data'!$G$1603-'1. Data'!$G$1604)</f>
        <v>0.11267605633802817</v>
      </c>
      <c r="H848" s="62">
        <f>('1. Data'!H845-'1. Data'!$H$1604)/('1. Data'!$H$1603-'1. Data'!$H$1604)</f>
        <v>0.303886925795053</v>
      </c>
      <c r="I848" s="62">
        <v>1</v>
      </c>
      <c r="J848" s="62">
        <f>('1. Data'!J845-'1. Data'!$J$1604)/('1. Data'!$J$1603-'1. Data'!$J$1604)</f>
        <v>0.4461538461538459</v>
      </c>
      <c r="K848" s="62">
        <f>('1. Data'!K845-'1. Data'!$K$1604)/('1. Data'!$K$1603-'1. Data'!$K$1604)</f>
        <v>0.18823529411764706</v>
      </c>
      <c r="L848" s="62">
        <f>('1. Data'!L845-'1. Data'!$L$1604)/('1. Data'!$L$1603-'1. Data'!$L$1604)</f>
        <v>0.15384615384615385</v>
      </c>
      <c r="M848" s="62">
        <f>('1. Data'!M845-'1. Data'!$M$1604)/('1. Data'!$M$1603-'1. Data'!$M$1604)</f>
        <v>0.4</v>
      </c>
    </row>
    <row r="849" spans="1:13" ht="13.2" x14ac:dyDescent="0.25">
      <c r="A849" s="60">
        <v>845</v>
      </c>
      <c r="B849" s="62">
        <f>('1. Data'!B846-'1. Data'!$B$1604)/('1. Data'!$B$1603-'1. Data'!$B$1604)</f>
        <v>0.46902654867256638</v>
      </c>
      <c r="C849" s="62">
        <f>('1. Data'!C846-'1. Data'!$C$1604)/('1. Data'!$C$1603-'1. Data'!$C$1604)</f>
        <v>9.9999999999999992E-2</v>
      </c>
      <c r="D849" s="62">
        <f>('1. Data'!D846-'1. Data'!$D$1604)/('1. Data'!$D$1603-'1. Data'!$D$1604)</f>
        <v>0.46</v>
      </c>
      <c r="E849" s="62">
        <f>('1. Data'!E846-'1. Data'!$E$1604)/('1. Data'!$E$1603-'1. Data'!$E$1604)</f>
        <v>5.4794520547945202E-2</v>
      </c>
      <c r="F849" s="62">
        <f>('1. Data'!F846-'1. Data'!$F$1604)/('1. Data'!$F$1603-'1. Data'!$F$1604)</f>
        <v>0.10333333333333333</v>
      </c>
      <c r="G849" s="62">
        <f>('1. Data'!G846-'1. Data'!$G$1604)/('1. Data'!$G$1603-'1. Data'!$G$1604)</f>
        <v>0.352112676056338</v>
      </c>
      <c r="H849" s="62">
        <f>('1. Data'!H846-'1. Data'!$H$1604)/('1. Data'!$H$1603-'1. Data'!$H$1604)</f>
        <v>0.12720848056537101</v>
      </c>
      <c r="I849" s="62">
        <v>1</v>
      </c>
      <c r="J849" s="62">
        <f>('1. Data'!J846-'1. Data'!$J$1604)/('1. Data'!$J$1603-'1. Data'!$J$1604)</f>
        <v>0.36923076923076925</v>
      </c>
      <c r="K849" s="62">
        <f>('1. Data'!K846-'1. Data'!$K$1604)/('1. Data'!$K$1603-'1. Data'!$K$1604)</f>
        <v>0.31176470588235294</v>
      </c>
      <c r="L849" s="62">
        <f>('1. Data'!L846-'1. Data'!$L$1604)/('1. Data'!$L$1603-'1. Data'!$L$1604)</f>
        <v>0.33846153846153837</v>
      </c>
      <c r="M849" s="62">
        <f>('1. Data'!M846-'1. Data'!$M$1604)/('1. Data'!$M$1603-'1. Data'!$M$1604)</f>
        <v>0.6</v>
      </c>
    </row>
    <row r="850" spans="1:13" ht="13.2" x14ac:dyDescent="0.25">
      <c r="A850" s="60">
        <v>846</v>
      </c>
      <c r="B850" s="62">
        <f>('1. Data'!B847-'1. Data'!$B$1604)/('1. Data'!$B$1603-'1. Data'!$B$1604)</f>
        <v>0.15929203539823014</v>
      </c>
      <c r="C850" s="62">
        <f>('1. Data'!C847-'1. Data'!$C$1604)/('1. Data'!$C$1603-'1. Data'!$C$1604)</f>
        <v>0.36000000000000004</v>
      </c>
      <c r="D850" s="62">
        <f>('1. Data'!D847-'1. Data'!$D$1604)/('1. Data'!$D$1603-'1. Data'!$D$1604)</f>
        <v>0.21</v>
      </c>
      <c r="E850" s="62">
        <f>('1. Data'!E847-'1. Data'!$E$1604)/('1. Data'!$E$1603-'1. Data'!$E$1604)</f>
        <v>6.164383561643836E-2</v>
      </c>
      <c r="F850" s="62">
        <f>('1. Data'!F847-'1. Data'!$F$1604)/('1. Data'!$F$1603-'1. Data'!$F$1604)</f>
        <v>0.13500000000000001</v>
      </c>
      <c r="G850" s="62">
        <f>('1. Data'!G847-'1. Data'!$G$1604)/('1. Data'!$G$1603-'1. Data'!$G$1604)</f>
        <v>0.18309859154929578</v>
      </c>
      <c r="H850" s="62">
        <f>('1. Data'!H847-'1. Data'!$H$1604)/('1. Data'!$H$1603-'1. Data'!$H$1604)</f>
        <v>8.8339222614840993E-2</v>
      </c>
      <c r="I850" s="62">
        <v>1</v>
      </c>
      <c r="J850" s="62">
        <f>('1. Data'!J847-'1. Data'!$J$1604)/('1. Data'!$J$1603-'1. Data'!$J$1604)</f>
        <v>0.68461538461538451</v>
      </c>
      <c r="K850" s="62">
        <f>('1. Data'!K847-'1. Data'!$K$1604)/('1. Data'!$K$1603-'1. Data'!$K$1604)</f>
        <v>0.21176470588235297</v>
      </c>
      <c r="L850" s="62">
        <f>('1. Data'!L847-'1. Data'!$L$1604)/('1. Data'!$L$1603-'1. Data'!$L$1604)</f>
        <v>0.21538461538461545</v>
      </c>
      <c r="M850" s="62">
        <f>('1. Data'!M847-'1. Data'!$M$1604)/('1. Data'!$M$1603-'1. Data'!$M$1604)</f>
        <v>0.4</v>
      </c>
    </row>
    <row r="851" spans="1:13" ht="13.2" x14ac:dyDescent="0.25">
      <c r="A851" s="60">
        <v>847</v>
      </c>
      <c r="B851" s="62">
        <f>('1. Data'!B848-'1. Data'!$B$1604)/('1. Data'!$B$1603-'1. Data'!$B$1604)</f>
        <v>0.15929203539823014</v>
      </c>
      <c r="C851" s="62">
        <f>('1. Data'!C848-'1. Data'!$C$1604)/('1. Data'!$C$1603-'1. Data'!$C$1604)</f>
        <v>0.36000000000000004</v>
      </c>
      <c r="D851" s="62">
        <f>('1. Data'!D848-'1. Data'!$D$1604)/('1. Data'!$D$1603-'1. Data'!$D$1604)</f>
        <v>0.21</v>
      </c>
      <c r="E851" s="62">
        <f>('1. Data'!E848-'1. Data'!$E$1604)/('1. Data'!$E$1603-'1. Data'!$E$1604)</f>
        <v>6.164383561643836E-2</v>
      </c>
      <c r="F851" s="62">
        <f>('1. Data'!F848-'1. Data'!$F$1604)/('1. Data'!$F$1603-'1. Data'!$F$1604)</f>
        <v>0.13500000000000001</v>
      </c>
      <c r="G851" s="62">
        <f>('1. Data'!G848-'1. Data'!$G$1604)/('1. Data'!$G$1603-'1. Data'!$G$1604)</f>
        <v>0.18309859154929578</v>
      </c>
      <c r="H851" s="62">
        <f>('1. Data'!H848-'1. Data'!$H$1604)/('1. Data'!$H$1603-'1. Data'!$H$1604)</f>
        <v>8.8339222614840993E-2</v>
      </c>
      <c r="I851" s="62">
        <v>1</v>
      </c>
      <c r="J851" s="62">
        <f>('1. Data'!J848-'1. Data'!$J$1604)/('1. Data'!$J$1603-'1. Data'!$J$1604)</f>
        <v>0.68461538461538451</v>
      </c>
      <c r="K851" s="62">
        <f>('1. Data'!K848-'1. Data'!$K$1604)/('1. Data'!$K$1603-'1. Data'!$K$1604)</f>
        <v>0.21176470588235297</v>
      </c>
      <c r="L851" s="62">
        <f>('1. Data'!L848-'1. Data'!$L$1604)/('1. Data'!$L$1603-'1. Data'!$L$1604)</f>
        <v>0.21538461538461545</v>
      </c>
      <c r="M851" s="62">
        <f>('1. Data'!M848-'1. Data'!$M$1604)/('1. Data'!$M$1603-'1. Data'!$M$1604)</f>
        <v>0.4</v>
      </c>
    </row>
    <row r="852" spans="1:13" ht="13.2" x14ac:dyDescent="0.25">
      <c r="A852" s="60">
        <v>848</v>
      </c>
      <c r="B852" s="62">
        <f>('1. Data'!B849-'1. Data'!$B$1604)/('1. Data'!$B$1603-'1. Data'!$B$1604)</f>
        <v>0.24778761061946908</v>
      </c>
      <c r="C852" s="62">
        <f>('1. Data'!C849-'1. Data'!$C$1604)/('1. Data'!$C$1603-'1. Data'!$C$1604)</f>
        <v>0.38666666666666671</v>
      </c>
      <c r="D852" s="62">
        <f>('1. Data'!D849-'1. Data'!$D$1604)/('1. Data'!$D$1603-'1. Data'!$D$1604)</f>
        <v>0.16</v>
      </c>
      <c r="E852" s="62">
        <f>('1. Data'!E849-'1. Data'!$E$1604)/('1. Data'!$E$1603-'1. Data'!$E$1604)</f>
        <v>6.164383561643836E-2</v>
      </c>
      <c r="F852" s="62">
        <f>('1. Data'!F849-'1. Data'!$F$1604)/('1. Data'!$F$1603-'1. Data'!$F$1604)</f>
        <v>0.13</v>
      </c>
      <c r="G852" s="62">
        <f>('1. Data'!G849-'1. Data'!$G$1604)/('1. Data'!$G$1603-'1. Data'!$G$1604)</f>
        <v>0.15492957746478872</v>
      </c>
      <c r="H852" s="62">
        <f>('1. Data'!H849-'1. Data'!$H$1604)/('1. Data'!$H$1603-'1. Data'!$H$1604)</f>
        <v>0.1166077738515901</v>
      </c>
      <c r="I852" s="62">
        <v>1</v>
      </c>
      <c r="J852" s="62">
        <f>('1. Data'!J849-'1. Data'!$J$1604)/('1. Data'!$J$1603-'1. Data'!$J$1604)</f>
        <v>0.61538461538461531</v>
      </c>
      <c r="K852" s="62">
        <f>('1. Data'!K849-'1. Data'!$K$1604)/('1. Data'!$K$1603-'1. Data'!$K$1604)</f>
        <v>0.23529411764705882</v>
      </c>
      <c r="L852" s="62">
        <f>('1. Data'!L849-'1. Data'!$L$1604)/('1. Data'!$L$1603-'1. Data'!$L$1604)</f>
        <v>0.23076923076923078</v>
      </c>
      <c r="M852" s="62">
        <f>('1. Data'!M849-'1. Data'!$M$1604)/('1. Data'!$M$1603-'1. Data'!$M$1604)</f>
        <v>0.6</v>
      </c>
    </row>
    <row r="853" spans="1:13" ht="13.2" x14ac:dyDescent="0.25">
      <c r="A853" s="60">
        <v>849</v>
      </c>
      <c r="B853" s="62">
        <f>('1. Data'!B850-'1. Data'!$B$1604)/('1. Data'!$B$1603-'1. Data'!$B$1604)</f>
        <v>0.15929203539823014</v>
      </c>
      <c r="C853" s="62">
        <f>('1. Data'!C850-'1. Data'!$C$1604)/('1. Data'!$C$1603-'1. Data'!$C$1604)</f>
        <v>0.36000000000000004</v>
      </c>
      <c r="D853" s="62">
        <f>('1. Data'!D850-'1. Data'!$D$1604)/('1. Data'!$D$1603-'1. Data'!$D$1604)</f>
        <v>0.21</v>
      </c>
      <c r="E853" s="62">
        <f>('1. Data'!E850-'1. Data'!$E$1604)/('1. Data'!$E$1603-'1. Data'!$E$1604)</f>
        <v>6.164383561643836E-2</v>
      </c>
      <c r="F853" s="62">
        <f>('1. Data'!F850-'1. Data'!$F$1604)/('1. Data'!$F$1603-'1. Data'!$F$1604)</f>
        <v>0.13500000000000001</v>
      </c>
      <c r="G853" s="62">
        <f>('1. Data'!G850-'1. Data'!$G$1604)/('1. Data'!$G$1603-'1. Data'!$G$1604)</f>
        <v>0.18309859154929578</v>
      </c>
      <c r="H853" s="62">
        <f>('1. Data'!H850-'1. Data'!$H$1604)/('1. Data'!$H$1603-'1. Data'!$H$1604)</f>
        <v>8.8339222614840993E-2</v>
      </c>
      <c r="I853" s="62">
        <v>1</v>
      </c>
      <c r="J853" s="62">
        <f>('1. Data'!J850-'1. Data'!$J$1604)/('1. Data'!$J$1603-'1. Data'!$J$1604)</f>
        <v>0.68461538461538451</v>
      </c>
      <c r="K853" s="62">
        <f>('1. Data'!K850-'1. Data'!$K$1604)/('1. Data'!$K$1603-'1. Data'!$K$1604)</f>
        <v>0.21176470588235297</v>
      </c>
      <c r="L853" s="62">
        <f>('1. Data'!L850-'1. Data'!$L$1604)/('1. Data'!$L$1603-'1. Data'!$L$1604)</f>
        <v>0.21538461538461545</v>
      </c>
      <c r="M853" s="62">
        <f>('1. Data'!M850-'1. Data'!$M$1604)/('1. Data'!$M$1603-'1. Data'!$M$1604)</f>
        <v>0.4</v>
      </c>
    </row>
    <row r="854" spans="1:13" ht="13.2" x14ac:dyDescent="0.25">
      <c r="A854" s="60">
        <v>850</v>
      </c>
      <c r="B854" s="62">
        <f>('1. Data'!B851-'1. Data'!$B$1604)/('1. Data'!$B$1603-'1. Data'!$B$1604)</f>
        <v>0.15929203539823014</v>
      </c>
      <c r="C854" s="62">
        <f>('1. Data'!C851-'1. Data'!$C$1604)/('1. Data'!$C$1603-'1. Data'!$C$1604)</f>
        <v>0.35333333333333333</v>
      </c>
      <c r="D854" s="62">
        <f>('1. Data'!D851-'1. Data'!$D$1604)/('1. Data'!$D$1603-'1. Data'!$D$1604)</f>
        <v>0.21</v>
      </c>
      <c r="E854" s="62">
        <f>('1. Data'!E851-'1. Data'!$E$1604)/('1. Data'!$E$1603-'1. Data'!$E$1604)</f>
        <v>4.7945205479452059E-2</v>
      </c>
      <c r="F854" s="62">
        <f>('1. Data'!F851-'1. Data'!$F$1604)/('1. Data'!$F$1603-'1. Data'!$F$1604)</f>
        <v>0.13333333333333333</v>
      </c>
      <c r="G854" s="62">
        <f>('1. Data'!G851-'1. Data'!$G$1604)/('1. Data'!$G$1603-'1. Data'!$G$1604)</f>
        <v>0.15492957746478872</v>
      </c>
      <c r="H854" s="62">
        <f>('1. Data'!H851-'1. Data'!$H$1604)/('1. Data'!$H$1603-'1. Data'!$H$1604)</f>
        <v>9.187279151943463E-2</v>
      </c>
      <c r="I854" s="62">
        <v>1</v>
      </c>
      <c r="J854" s="62">
        <f>('1. Data'!J851-'1. Data'!$J$1604)/('1. Data'!$J$1603-'1. Data'!$J$1604)</f>
        <v>0.67692307692307696</v>
      </c>
      <c r="K854" s="62">
        <f>('1. Data'!K851-'1. Data'!$K$1604)/('1. Data'!$K$1603-'1. Data'!$K$1604)</f>
        <v>0.21176470588235297</v>
      </c>
      <c r="L854" s="62">
        <f>('1. Data'!L851-'1. Data'!$L$1604)/('1. Data'!$L$1603-'1. Data'!$L$1604)</f>
        <v>0.21538461538461545</v>
      </c>
      <c r="M854" s="62">
        <f>('1. Data'!M851-'1. Data'!$M$1604)/('1. Data'!$M$1603-'1. Data'!$M$1604)</f>
        <v>0.4</v>
      </c>
    </row>
    <row r="855" spans="1:13" ht="13.2" x14ac:dyDescent="0.25">
      <c r="A855" s="60">
        <v>851</v>
      </c>
      <c r="B855" s="62">
        <f>('1. Data'!B852-'1. Data'!$B$1604)/('1. Data'!$B$1603-'1. Data'!$B$1604)</f>
        <v>0.4159292035398231</v>
      </c>
      <c r="C855" s="62">
        <f>('1. Data'!C852-'1. Data'!$C$1604)/('1. Data'!$C$1603-'1. Data'!$C$1604)</f>
        <v>0.21999999999999997</v>
      </c>
      <c r="D855" s="62">
        <f>('1. Data'!D852-'1. Data'!$D$1604)/('1. Data'!$D$1603-'1. Data'!$D$1604)</f>
        <v>0.44</v>
      </c>
      <c r="E855" s="62">
        <f>('1. Data'!E852-'1. Data'!$E$1604)/('1. Data'!$E$1603-'1. Data'!$E$1604)</f>
        <v>6.8493150684931503E-2</v>
      </c>
      <c r="F855" s="62">
        <f>('1. Data'!F852-'1. Data'!$F$1604)/('1. Data'!$F$1603-'1. Data'!$F$1604)</f>
        <v>0.14166666666666669</v>
      </c>
      <c r="G855" s="62">
        <f>('1. Data'!G852-'1. Data'!$G$1604)/('1. Data'!$G$1603-'1. Data'!$G$1604)</f>
        <v>0.11267605633802817</v>
      </c>
      <c r="H855" s="62">
        <f>('1. Data'!H852-'1. Data'!$H$1604)/('1. Data'!$H$1603-'1. Data'!$H$1604)</f>
        <v>5.6537102473498232E-2</v>
      </c>
      <c r="I855" s="62">
        <v>1</v>
      </c>
      <c r="J855" s="62">
        <f>('1. Data'!J852-'1. Data'!$J$1604)/('1. Data'!$J$1603-'1. Data'!$J$1604)</f>
        <v>0.4461538461538459</v>
      </c>
      <c r="K855" s="62">
        <f>('1. Data'!K852-'1. Data'!$K$1604)/('1. Data'!$K$1603-'1. Data'!$K$1604)</f>
        <v>0.1470588235294118</v>
      </c>
      <c r="L855" s="62">
        <f>('1. Data'!L852-'1. Data'!$L$1604)/('1. Data'!$L$1603-'1. Data'!$L$1604)</f>
        <v>0.16923076923076918</v>
      </c>
      <c r="M855" s="62">
        <f>('1. Data'!M852-'1. Data'!$M$1604)/('1. Data'!$M$1603-'1. Data'!$M$1604)</f>
        <v>0.4</v>
      </c>
    </row>
    <row r="856" spans="1:13" ht="13.2" x14ac:dyDescent="0.25">
      <c r="A856" s="60">
        <v>852</v>
      </c>
      <c r="B856" s="62">
        <f>('1. Data'!B853-'1. Data'!$B$1604)/('1. Data'!$B$1603-'1. Data'!$B$1604)</f>
        <v>0.4159292035398231</v>
      </c>
      <c r="C856" s="62">
        <f>('1. Data'!C853-'1. Data'!$C$1604)/('1. Data'!$C$1603-'1. Data'!$C$1604)</f>
        <v>0.21999999999999997</v>
      </c>
      <c r="D856" s="62">
        <f>('1. Data'!D853-'1. Data'!$D$1604)/('1. Data'!$D$1603-'1. Data'!$D$1604)</f>
        <v>0.44</v>
      </c>
      <c r="E856" s="62">
        <f>('1. Data'!E853-'1. Data'!$E$1604)/('1. Data'!$E$1603-'1. Data'!$E$1604)</f>
        <v>6.8493150684931503E-2</v>
      </c>
      <c r="F856" s="62">
        <f>('1. Data'!F853-'1. Data'!$F$1604)/('1. Data'!$F$1603-'1. Data'!$F$1604)</f>
        <v>0.14166666666666669</v>
      </c>
      <c r="G856" s="62">
        <f>('1. Data'!G853-'1. Data'!$G$1604)/('1. Data'!$G$1603-'1. Data'!$G$1604)</f>
        <v>0.11267605633802817</v>
      </c>
      <c r="H856" s="62">
        <f>('1. Data'!H853-'1. Data'!$H$1604)/('1. Data'!$H$1603-'1. Data'!$H$1604)</f>
        <v>5.6537102473498232E-2</v>
      </c>
      <c r="I856" s="62">
        <v>1</v>
      </c>
      <c r="J856" s="62">
        <f>('1. Data'!J853-'1. Data'!$J$1604)/('1. Data'!$J$1603-'1. Data'!$J$1604)</f>
        <v>0.4461538461538459</v>
      </c>
      <c r="K856" s="62">
        <f>('1. Data'!K853-'1. Data'!$K$1604)/('1. Data'!$K$1603-'1. Data'!$K$1604)</f>
        <v>0.1470588235294118</v>
      </c>
      <c r="L856" s="62">
        <f>('1. Data'!L853-'1. Data'!$L$1604)/('1. Data'!$L$1603-'1. Data'!$L$1604)</f>
        <v>0.16923076923076918</v>
      </c>
      <c r="M856" s="62">
        <f>('1. Data'!M853-'1. Data'!$M$1604)/('1. Data'!$M$1603-'1. Data'!$M$1604)</f>
        <v>0.4</v>
      </c>
    </row>
    <row r="857" spans="1:13" ht="13.2" x14ac:dyDescent="0.25">
      <c r="A857" s="60">
        <v>853</v>
      </c>
      <c r="B857" s="62">
        <f>('1. Data'!B854-'1. Data'!$B$1604)/('1. Data'!$B$1603-'1. Data'!$B$1604)</f>
        <v>0.30088495575221241</v>
      </c>
      <c r="C857" s="62">
        <f>('1. Data'!C854-'1. Data'!$C$1604)/('1. Data'!$C$1603-'1. Data'!$C$1604)</f>
        <v>0.21333333333333329</v>
      </c>
      <c r="D857" s="62">
        <f>('1. Data'!D854-'1. Data'!$D$1604)/('1. Data'!$D$1603-'1. Data'!$D$1604)</f>
        <v>0.32</v>
      </c>
      <c r="E857" s="62">
        <f>('1. Data'!E854-'1. Data'!$E$1604)/('1. Data'!$E$1603-'1. Data'!$E$1604)</f>
        <v>0.10958904109589042</v>
      </c>
      <c r="F857" s="62">
        <f>('1. Data'!F854-'1. Data'!$F$1604)/('1. Data'!$F$1603-'1. Data'!$F$1604)</f>
        <v>0.13333333333333333</v>
      </c>
      <c r="G857" s="62">
        <f>('1. Data'!G854-'1. Data'!$G$1604)/('1. Data'!$G$1603-'1. Data'!$G$1604)</f>
        <v>0.352112676056338</v>
      </c>
      <c r="H857" s="62">
        <f>('1. Data'!H854-'1. Data'!$H$1604)/('1. Data'!$H$1603-'1. Data'!$H$1604)</f>
        <v>0.40989399293286222</v>
      </c>
      <c r="I857" s="62">
        <v>1</v>
      </c>
      <c r="J857" s="62">
        <f>('1. Data'!J854-'1. Data'!$J$1604)/('1. Data'!$J$1603-'1. Data'!$J$1604)</f>
        <v>0.40000000000000008</v>
      </c>
      <c r="K857" s="62">
        <f>('1. Data'!K854-'1. Data'!$K$1604)/('1. Data'!$K$1603-'1. Data'!$K$1604)</f>
        <v>0.45294117647058824</v>
      </c>
      <c r="L857" s="62">
        <f>('1. Data'!L854-'1. Data'!$L$1604)/('1. Data'!$L$1603-'1. Data'!$L$1604)</f>
        <v>0.19999999999999984</v>
      </c>
      <c r="M857" s="62">
        <f>('1. Data'!M854-'1. Data'!$M$1604)/('1. Data'!$M$1603-'1. Data'!$M$1604)</f>
        <v>0.4</v>
      </c>
    </row>
    <row r="858" spans="1:13" ht="13.2" x14ac:dyDescent="0.25">
      <c r="A858" s="60">
        <v>854</v>
      </c>
      <c r="B858" s="62">
        <f>('1. Data'!B855-'1. Data'!$B$1604)/('1. Data'!$B$1603-'1. Data'!$B$1604)</f>
        <v>0.4159292035398231</v>
      </c>
      <c r="C858" s="62">
        <f>('1. Data'!C855-'1. Data'!$C$1604)/('1. Data'!$C$1603-'1. Data'!$C$1604)</f>
        <v>0.17333333333333334</v>
      </c>
      <c r="D858" s="62">
        <f>('1. Data'!D855-'1. Data'!$D$1604)/('1. Data'!$D$1603-'1. Data'!$D$1604)</f>
        <v>0.39</v>
      </c>
      <c r="E858" s="62">
        <f>('1. Data'!E855-'1. Data'!$E$1604)/('1. Data'!$E$1603-'1. Data'!$E$1604)</f>
        <v>4.1095890410958902E-2</v>
      </c>
      <c r="F858" s="62">
        <f>('1. Data'!F855-'1. Data'!$F$1604)/('1. Data'!$F$1603-'1. Data'!$F$1604)</f>
        <v>0.13333333333333333</v>
      </c>
      <c r="G858" s="62">
        <f>('1. Data'!G855-'1. Data'!$G$1604)/('1. Data'!$G$1603-'1. Data'!$G$1604)</f>
        <v>0.56338028169014087</v>
      </c>
      <c r="H858" s="62">
        <f>('1. Data'!H855-'1. Data'!$H$1604)/('1. Data'!$H$1603-'1. Data'!$H$1604)</f>
        <v>0.17314487632508835</v>
      </c>
      <c r="I858" s="62">
        <v>1</v>
      </c>
      <c r="J858" s="62">
        <f>('1. Data'!J855-'1. Data'!$J$1604)/('1. Data'!$J$1603-'1. Data'!$J$1604)</f>
        <v>0.59230769230769242</v>
      </c>
      <c r="K858" s="62">
        <f>('1. Data'!K855-'1. Data'!$K$1604)/('1. Data'!$K$1603-'1. Data'!$K$1604)</f>
        <v>0.25294117647058822</v>
      </c>
      <c r="L858" s="62">
        <f>('1. Data'!L855-'1. Data'!$L$1604)/('1. Data'!$L$1603-'1. Data'!$L$1604)</f>
        <v>0.38461538461538464</v>
      </c>
      <c r="M858" s="62">
        <f>('1. Data'!M855-'1. Data'!$M$1604)/('1. Data'!$M$1603-'1. Data'!$M$1604)</f>
        <v>0.6</v>
      </c>
    </row>
    <row r="859" spans="1:13" ht="13.2" x14ac:dyDescent="0.25">
      <c r="A859" s="60">
        <v>855</v>
      </c>
      <c r="B859" s="62">
        <f>('1. Data'!B856-'1. Data'!$B$1604)/('1. Data'!$B$1603-'1. Data'!$B$1604)</f>
        <v>0.4159292035398231</v>
      </c>
      <c r="C859" s="62">
        <f>('1. Data'!C856-'1. Data'!$C$1604)/('1. Data'!$C$1603-'1. Data'!$C$1604)</f>
        <v>0.17333333333333334</v>
      </c>
      <c r="D859" s="62">
        <f>('1. Data'!D856-'1. Data'!$D$1604)/('1. Data'!$D$1603-'1. Data'!$D$1604)</f>
        <v>0.39</v>
      </c>
      <c r="E859" s="62">
        <f>('1. Data'!E856-'1. Data'!$E$1604)/('1. Data'!$E$1603-'1. Data'!$E$1604)</f>
        <v>4.1095890410958902E-2</v>
      </c>
      <c r="F859" s="62">
        <f>('1. Data'!F856-'1. Data'!$F$1604)/('1. Data'!$F$1603-'1. Data'!$F$1604)</f>
        <v>0.13333333333333333</v>
      </c>
      <c r="G859" s="62">
        <f>('1. Data'!G856-'1. Data'!$G$1604)/('1. Data'!$G$1603-'1. Data'!$G$1604)</f>
        <v>0.56338028169014087</v>
      </c>
      <c r="H859" s="62">
        <f>('1. Data'!H856-'1. Data'!$H$1604)/('1. Data'!$H$1603-'1. Data'!$H$1604)</f>
        <v>0.17314487632508835</v>
      </c>
      <c r="I859" s="62">
        <v>1</v>
      </c>
      <c r="J859" s="62">
        <f>('1. Data'!J856-'1. Data'!$J$1604)/('1. Data'!$J$1603-'1. Data'!$J$1604)</f>
        <v>0.59230769230769242</v>
      </c>
      <c r="K859" s="62">
        <f>('1. Data'!K856-'1. Data'!$K$1604)/('1. Data'!$K$1603-'1. Data'!$K$1604)</f>
        <v>0.25294117647058822</v>
      </c>
      <c r="L859" s="62">
        <f>('1. Data'!L856-'1. Data'!$L$1604)/('1. Data'!$L$1603-'1. Data'!$L$1604)</f>
        <v>0.38461538461538464</v>
      </c>
      <c r="M859" s="62">
        <f>('1. Data'!M856-'1. Data'!$M$1604)/('1. Data'!$M$1603-'1. Data'!$M$1604)</f>
        <v>0.6</v>
      </c>
    </row>
    <row r="860" spans="1:13" ht="13.2" x14ac:dyDescent="0.25">
      <c r="A860" s="60">
        <v>856</v>
      </c>
      <c r="B860" s="62">
        <f>('1. Data'!B857-'1. Data'!$B$1604)/('1. Data'!$B$1603-'1. Data'!$B$1604)</f>
        <v>0.26548672566371678</v>
      </c>
      <c r="C860" s="62">
        <f>('1. Data'!C857-'1. Data'!$C$1604)/('1. Data'!$C$1603-'1. Data'!$C$1604)</f>
        <v>0.42333333333333334</v>
      </c>
      <c r="D860" s="62">
        <f>('1. Data'!D857-'1. Data'!$D$1604)/('1. Data'!$D$1603-'1. Data'!$D$1604)</f>
        <v>0.02</v>
      </c>
      <c r="E860" s="62">
        <f>('1. Data'!E857-'1. Data'!$E$1604)/('1. Data'!$E$1603-'1. Data'!$E$1604)</f>
        <v>0.10958904109589042</v>
      </c>
      <c r="F860" s="62">
        <f>('1. Data'!F857-'1. Data'!$F$1604)/('1. Data'!$F$1603-'1. Data'!$F$1604)</f>
        <v>0.11833333333333333</v>
      </c>
      <c r="G860" s="62">
        <f>('1. Data'!G857-'1. Data'!$G$1604)/('1. Data'!$G$1603-'1. Data'!$G$1604)</f>
        <v>0.12676056338028169</v>
      </c>
      <c r="H860" s="62">
        <f>('1. Data'!H857-'1. Data'!$H$1604)/('1. Data'!$H$1603-'1. Data'!$H$1604)</f>
        <v>2.8268551236749116E-2</v>
      </c>
      <c r="I860" s="62">
        <v>1</v>
      </c>
      <c r="J860" s="62">
        <f>('1. Data'!J857-'1. Data'!$J$1604)/('1. Data'!$J$1603-'1. Data'!$J$1604)</f>
        <v>0.62307692307692286</v>
      </c>
      <c r="K860" s="62">
        <f>('1. Data'!K857-'1. Data'!$K$1604)/('1. Data'!$K$1603-'1. Data'!$K$1604)</f>
        <v>0.2411764705882353</v>
      </c>
      <c r="L860" s="62">
        <f>('1. Data'!L857-'1. Data'!$L$1604)/('1. Data'!$L$1603-'1. Data'!$L$1604)</f>
        <v>0.50769230769230755</v>
      </c>
      <c r="M860" s="62">
        <f>('1. Data'!M857-'1. Data'!$M$1604)/('1. Data'!$M$1603-'1. Data'!$M$1604)</f>
        <v>0.8</v>
      </c>
    </row>
    <row r="861" spans="1:13" ht="13.2" x14ac:dyDescent="0.25">
      <c r="A861" s="60">
        <v>857</v>
      </c>
      <c r="B861" s="62">
        <f>('1. Data'!B858-'1. Data'!$B$1604)/('1. Data'!$B$1603-'1. Data'!$B$1604)</f>
        <v>0.4159292035398231</v>
      </c>
      <c r="C861" s="62">
        <f>('1. Data'!C858-'1. Data'!$C$1604)/('1. Data'!$C$1603-'1. Data'!$C$1604)</f>
        <v>0.17333333333333334</v>
      </c>
      <c r="D861" s="62">
        <f>('1. Data'!D858-'1. Data'!$D$1604)/('1. Data'!$D$1603-'1. Data'!$D$1604)</f>
        <v>0.39</v>
      </c>
      <c r="E861" s="62">
        <f>('1. Data'!E858-'1. Data'!$E$1604)/('1. Data'!$E$1603-'1. Data'!$E$1604)</f>
        <v>4.1095890410958902E-2</v>
      </c>
      <c r="F861" s="62">
        <f>('1. Data'!F858-'1. Data'!$F$1604)/('1. Data'!$F$1603-'1. Data'!$F$1604)</f>
        <v>0.13333333333333333</v>
      </c>
      <c r="G861" s="62">
        <f>('1. Data'!G858-'1. Data'!$G$1604)/('1. Data'!$G$1603-'1. Data'!$G$1604)</f>
        <v>0.56338028169014087</v>
      </c>
      <c r="H861" s="62">
        <f>('1. Data'!H858-'1. Data'!$H$1604)/('1. Data'!$H$1603-'1. Data'!$H$1604)</f>
        <v>0.17314487632508835</v>
      </c>
      <c r="I861" s="62">
        <v>1</v>
      </c>
      <c r="J861" s="62">
        <f>('1. Data'!J858-'1. Data'!$J$1604)/('1. Data'!$J$1603-'1. Data'!$J$1604)</f>
        <v>0.59230769230769242</v>
      </c>
      <c r="K861" s="62">
        <f>('1. Data'!K858-'1. Data'!$K$1604)/('1. Data'!$K$1603-'1. Data'!$K$1604)</f>
        <v>0.25294117647058822</v>
      </c>
      <c r="L861" s="62">
        <f>('1. Data'!L858-'1. Data'!$L$1604)/('1. Data'!$L$1603-'1. Data'!$L$1604)</f>
        <v>0.38461538461538464</v>
      </c>
      <c r="M861" s="62">
        <f>('1. Data'!M858-'1. Data'!$M$1604)/('1. Data'!$M$1603-'1. Data'!$M$1604)</f>
        <v>0.6</v>
      </c>
    </row>
    <row r="862" spans="1:13" ht="13.2" x14ac:dyDescent="0.25">
      <c r="A862" s="60">
        <v>858</v>
      </c>
      <c r="B862" s="62">
        <f>('1. Data'!B859-'1. Data'!$B$1604)/('1. Data'!$B$1603-'1. Data'!$B$1604)</f>
        <v>0.31858407079646012</v>
      </c>
      <c r="C862" s="62">
        <f>('1. Data'!C859-'1. Data'!$C$1604)/('1. Data'!$C$1603-'1. Data'!$C$1604)</f>
        <v>0.10666666666666667</v>
      </c>
      <c r="D862" s="62">
        <f>('1. Data'!D859-'1. Data'!$D$1604)/('1. Data'!$D$1603-'1. Data'!$D$1604)</f>
        <v>0.34</v>
      </c>
      <c r="E862" s="62">
        <f>('1. Data'!E859-'1. Data'!$E$1604)/('1. Data'!$E$1603-'1. Data'!$E$1604)</f>
        <v>0.10958904109589042</v>
      </c>
      <c r="F862" s="62">
        <f>('1. Data'!F859-'1. Data'!$F$1604)/('1. Data'!$F$1603-'1. Data'!$F$1604)</f>
        <v>0.12166666666666666</v>
      </c>
      <c r="G862" s="62">
        <f>('1. Data'!G859-'1. Data'!$G$1604)/('1. Data'!$G$1603-'1. Data'!$G$1604)</f>
        <v>0.21126760563380281</v>
      </c>
      <c r="H862" s="62">
        <f>('1. Data'!H859-'1. Data'!$H$1604)/('1. Data'!$H$1603-'1. Data'!$H$1604)</f>
        <v>0.14487632508833923</v>
      </c>
      <c r="I862" s="62">
        <v>1</v>
      </c>
      <c r="J862" s="62">
        <f>('1. Data'!J859-'1. Data'!$J$1604)/('1. Data'!$J$1603-'1. Data'!$J$1604)</f>
        <v>0.53846153846153832</v>
      </c>
      <c r="K862" s="62">
        <f>('1. Data'!K859-'1. Data'!$K$1604)/('1. Data'!$K$1603-'1. Data'!$K$1604)</f>
        <v>0.28235294117647064</v>
      </c>
      <c r="L862" s="62">
        <f>('1. Data'!L859-'1. Data'!$L$1604)/('1. Data'!$L$1603-'1. Data'!$L$1604)</f>
        <v>0.44615384615384623</v>
      </c>
      <c r="M862" s="62">
        <f>('1. Data'!M859-'1. Data'!$M$1604)/('1. Data'!$M$1603-'1. Data'!$M$1604)</f>
        <v>0.8</v>
      </c>
    </row>
    <row r="863" spans="1:13" ht="13.2" x14ac:dyDescent="0.25">
      <c r="A863" s="60">
        <v>859</v>
      </c>
      <c r="B863" s="62">
        <f>('1. Data'!B860-'1. Data'!$B$1604)/('1. Data'!$B$1603-'1. Data'!$B$1604)</f>
        <v>0.62831858407079644</v>
      </c>
      <c r="C863" s="62">
        <f>('1. Data'!C860-'1. Data'!$C$1604)/('1. Data'!$C$1603-'1. Data'!$C$1604)</f>
        <v>0.12000000000000001</v>
      </c>
      <c r="D863" s="62">
        <f>('1. Data'!D860-'1. Data'!$D$1604)/('1. Data'!$D$1603-'1. Data'!$D$1604)</f>
        <v>0.47</v>
      </c>
      <c r="E863" s="62">
        <f>('1. Data'!E860-'1. Data'!$E$1604)/('1. Data'!$E$1603-'1. Data'!$E$1604)</f>
        <v>5.4794520547945202E-2</v>
      </c>
      <c r="F863" s="62">
        <f>('1. Data'!F860-'1. Data'!$F$1604)/('1. Data'!$F$1603-'1. Data'!$F$1604)</f>
        <v>0.09</v>
      </c>
      <c r="G863" s="62">
        <f>('1. Data'!G860-'1. Data'!$G$1604)/('1. Data'!$G$1603-'1. Data'!$G$1604)</f>
        <v>0.22535211267605634</v>
      </c>
      <c r="H863" s="62">
        <f>('1. Data'!H860-'1. Data'!$H$1604)/('1. Data'!$H$1603-'1. Data'!$H$1604)</f>
        <v>9.187279151943463E-2</v>
      </c>
      <c r="I863" s="62">
        <v>1</v>
      </c>
      <c r="J863" s="62">
        <f>('1. Data'!J860-'1. Data'!$J$1604)/('1. Data'!$J$1603-'1. Data'!$J$1604)</f>
        <v>0.34615384615384598</v>
      </c>
      <c r="K863" s="62">
        <f>('1. Data'!K860-'1. Data'!$K$1604)/('1. Data'!$K$1603-'1. Data'!$K$1604)</f>
        <v>0.21764705882352944</v>
      </c>
      <c r="L863" s="62">
        <f>('1. Data'!L860-'1. Data'!$L$1604)/('1. Data'!$L$1603-'1. Data'!$L$1604)</f>
        <v>0.33846153846153837</v>
      </c>
      <c r="M863" s="62">
        <f>('1. Data'!M860-'1. Data'!$M$1604)/('1. Data'!$M$1603-'1. Data'!$M$1604)</f>
        <v>0.8</v>
      </c>
    </row>
    <row r="864" spans="1:13" ht="13.2" x14ac:dyDescent="0.25">
      <c r="A864" s="60">
        <v>860</v>
      </c>
      <c r="B864" s="62">
        <f>('1. Data'!B861-'1. Data'!$B$1604)/('1. Data'!$B$1603-'1. Data'!$B$1604)</f>
        <v>0.19469026548672566</v>
      </c>
      <c r="C864" s="62">
        <f>('1. Data'!C861-'1. Data'!$C$1604)/('1. Data'!$C$1603-'1. Data'!$C$1604)</f>
        <v>0.3066666666666667</v>
      </c>
      <c r="D864" s="62">
        <f>('1. Data'!D861-'1. Data'!$D$1604)/('1. Data'!$D$1603-'1. Data'!$D$1604)</f>
        <v>0.22</v>
      </c>
      <c r="E864" s="62">
        <f>('1. Data'!E861-'1. Data'!$E$1604)/('1. Data'!$E$1603-'1. Data'!$E$1604)</f>
        <v>6.164383561643836E-2</v>
      </c>
      <c r="F864" s="62">
        <f>('1. Data'!F861-'1. Data'!$F$1604)/('1. Data'!$F$1603-'1. Data'!$F$1604)</f>
        <v>0.12333333333333334</v>
      </c>
      <c r="G864" s="62">
        <f>('1. Data'!G861-'1. Data'!$G$1604)/('1. Data'!$G$1603-'1. Data'!$G$1604)</f>
        <v>0.19718309859154928</v>
      </c>
      <c r="H864" s="62">
        <f>('1. Data'!H861-'1. Data'!$H$1604)/('1. Data'!$H$1603-'1. Data'!$H$1604)</f>
        <v>6.3604240282685506E-2</v>
      </c>
      <c r="I864" s="62">
        <v>1</v>
      </c>
      <c r="J864" s="62">
        <f>('1. Data'!J861-'1. Data'!$J$1604)/('1. Data'!$J$1603-'1. Data'!$J$1604)</f>
        <v>0.53846153846153832</v>
      </c>
      <c r="K864" s="62">
        <f>('1. Data'!K861-'1. Data'!$K$1604)/('1. Data'!$K$1603-'1. Data'!$K$1604)</f>
        <v>0.30588235294117649</v>
      </c>
      <c r="L864" s="62">
        <f>('1. Data'!L861-'1. Data'!$L$1604)/('1. Data'!$L$1603-'1. Data'!$L$1604)</f>
        <v>0.43076923076923063</v>
      </c>
      <c r="M864" s="62">
        <f>('1. Data'!M861-'1. Data'!$M$1604)/('1. Data'!$M$1603-'1. Data'!$M$1604)</f>
        <v>0.6</v>
      </c>
    </row>
    <row r="865" spans="1:13" ht="13.2" x14ac:dyDescent="0.25">
      <c r="A865" s="60">
        <v>861</v>
      </c>
      <c r="B865" s="62">
        <f>('1. Data'!B862-'1. Data'!$B$1604)/('1. Data'!$B$1603-'1. Data'!$B$1604)</f>
        <v>0.23008849557522126</v>
      </c>
      <c r="C865" s="62">
        <f>('1. Data'!C862-'1. Data'!$C$1604)/('1. Data'!$C$1603-'1. Data'!$C$1604)</f>
        <v>0.34666666666666668</v>
      </c>
      <c r="D865" s="62">
        <f>('1. Data'!D862-'1. Data'!$D$1604)/('1. Data'!$D$1603-'1. Data'!$D$1604)</f>
        <v>0.06</v>
      </c>
      <c r="E865" s="62">
        <f>('1. Data'!E862-'1. Data'!$E$1604)/('1. Data'!$E$1603-'1. Data'!$E$1604)</f>
        <v>0.12328767123287673</v>
      </c>
      <c r="F865" s="62">
        <f>('1. Data'!F862-'1. Data'!$F$1604)/('1. Data'!$F$1603-'1. Data'!$F$1604)</f>
        <v>0.12833333333333333</v>
      </c>
      <c r="G865" s="62">
        <f>('1. Data'!G862-'1. Data'!$G$1604)/('1. Data'!$G$1603-'1. Data'!$G$1604)</f>
        <v>0.19718309859154928</v>
      </c>
      <c r="H865" s="62">
        <f>('1. Data'!H862-'1. Data'!$H$1604)/('1. Data'!$H$1603-'1. Data'!$H$1604)</f>
        <v>0.27915194346289751</v>
      </c>
      <c r="I865" s="62">
        <v>1</v>
      </c>
      <c r="J865" s="62">
        <f>('1. Data'!J862-'1. Data'!$J$1604)/('1. Data'!$J$1603-'1. Data'!$J$1604)</f>
        <v>0.62307692307692286</v>
      </c>
      <c r="K865" s="62">
        <f>('1. Data'!K862-'1. Data'!$K$1604)/('1. Data'!$K$1603-'1. Data'!$K$1604)</f>
        <v>0.14117647058823532</v>
      </c>
      <c r="L865" s="62">
        <f>('1. Data'!L862-'1. Data'!$L$1604)/('1. Data'!$L$1603-'1. Data'!$L$1604)</f>
        <v>0.16923076923076918</v>
      </c>
      <c r="M865" s="62">
        <f>('1. Data'!M862-'1. Data'!$M$1604)/('1. Data'!$M$1603-'1. Data'!$M$1604)</f>
        <v>0.4</v>
      </c>
    </row>
    <row r="866" spans="1:13" ht="13.2" x14ac:dyDescent="0.25">
      <c r="A866" s="60">
        <v>862</v>
      </c>
      <c r="B866" s="62">
        <f>('1. Data'!B863-'1. Data'!$B$1604)/('1. Data'!$B$1603-'1. Data'!$B$1604)</f>
        <v>0.10619469026548674</v>
      </c>
      <c r="C866" s="62">
        <f>('1. Data'!C863-'1. Data'!$C$1604)/('1. Data'!$C$1603-'1. Data'!$C$1604)</f>
        <v>0.60666666666666669</v>
      </c>
      <c r="D866" s="62">
        <f>('1. Data'!D863-'1. Data'!$D$1604)/('1. Data'!$D$1603-'1. Data'!$D$1604)</f>
        <v>0.66</v>
      </c>
      <c r="E866" s="62">
        <f>('1. Data'!E863-'1. Data'!$E$1604)/('1. Data'!$E$1603-'1. Data'!$E$1604)</f>
        <v>7.5342465753424667E-2</v>
      </c>
      <c r="F866" s="62">
        <f>('1. Data'!F863-'1. Data'!$F$1604)/('1. Data'!$F$1603-'1. Data'!$F$1604)</f>
        <v>6.5000000000000002E-2</v>
      </c>
      <c r="G866" s="62">
        <f>('1. Data'!G863-'1. Data'!$G$1604)/('1. Data'!$G$1603-'1. Data'!$G$1604)</f>
        <v>0.19718309859154928</v>
      </c>
      <c r="H866" s="62">
        <f>('1. Data'!H863-'1. Data'!$H$1604)/('1. Data'!$H$1603-'1. Data'!$H$1604)</f>
        <v>0.28975265017667845</v>
      </c>
      <c r="I866" s="62">
        <v>1</v>
      </c>
      <c r="J866" s="62">
        <f>('1. Data'!J863-'1. Data'!$J$1604)/('1. Data'!$J$1603-'1. Data'!$J$1604)</f>
        <v>0.7384615384615385</v>
      </c>
      <c r="K866" s="62">
        <f>('1. Data'!K863-'1. Data'!$K$1604)/('1. Data'!$K$1603-'1. Data'!$K$1604)</f>
        <v>0.17647058823529413</v>
      </c>
      <c r="L866" s="62">
        <f>('1. Data'!L863-'1. Data'!$L$1604)/('1. Data'!$L$1603-'1. Data'!$L$1604)</f>
        <v>0.47692307692307689</v>
      </c>
      <c r="M866" s="62">
        <f>('1. Data'!M863-'1. Data'!$M$1604)/('1. Data'!$M$1603-'1. Data'!$M$1604)</f>
        <v>0.6</v>
      </c>
    </row>
    <row r="867" spans="1:13" ht="13.2" x14ac:dyDescent="0.25">
      <c r="A867" s="60">
        <v>863</v>
      </c>
      <c r="B867" s="62">
        <f>('1. Data'!B864-'1. Data'!$B$1604)/('1. Data'!$B$1603-'1. Data'!$B$1604)</f>
        <v>0.25663716814159293</v>
      </c>
      <c r="C867" s="62">
        <f>('1. Data'!C864-'1. Data'!$C$1604)/('1. Data'!$C$1603-'1. Data'!$C$1604)</f>
        <v>0.21333333333333329</v>
      </c>
      <c r="D867" s="62">
        <f>('1. Data'!D864-'1. Data'!$D$1604)/('1. Data'!$D$1603-'1. Data'!$D$1604)</f>
        <v>0.32</v>
      </c>
      <c r="E867" s="62">
        <f>('1. Data'!E864-'1. Data'!$E$1604)/('1. Data'!$E$1603-'1. Data'!$E$1604)</f>
        <v>0.12328767123287673</v>
      </c>
      <c r="F867" s="62">
        <f>('1. Data'!F864-'1. Data'!$F$1604)/('1. Data'!$F$1603-'1. Data'!$F$1604)</f>
        <v>0.11166666666666668</v>
      </c>
      <c r="G867" s="62">
        <f>('1. Data'!G864-'1. Data'!$G$1604)/('1. Data'!$G$1603-'1. Data'!$G$1604)</f>
        <v>8.4507042253521125E-2</v>
      </c>
      <c r="H867" s="62">
        <f>('1. Data'!H864-'1. Data'!$H$1604)/('1. Data'!$H$1603-'1. Data'!$H$1604)</f>
        <v>6.7137809187279157E-2</v>
      </c>
      <c r="I867" s="62">
        <v>1</v>
      </c>
      <c r="J867" s="62">
        <f>('1. Data'!J864-'1. Data'!$J$1604)/('1. Data'!$J$1603-'1. Data'!$J$1604)</f>
        <v>0.41538461538461546</v>
      </c>
      <c r="K867" s="62">
        <f>('1. Data'!K864-'1. Data'!$K$1604)/('1. Data'!$K$1603-'1. Data'!$K$1604)</f>
        <v>8.2352941176470601E-2</v>
      </c>
      <c r="L867" s="62">
        <f>('1. Data'!L864-'1. Data'!$L$1604)/('1. Data'!$L$1603-'1. Data'!$L$1604)</f>
        <v>0.30769230769230771</v>
      </c>
      <c r="M867" s="62">
        <f>('1. Data'!M864-'1. Data'!$M$1604)/('1. Data'!$M$1603-'1. Data'!$M$1604)</f>
        <v>0.4</v>
      </c>
    </row>
    <row r="868" spans="1:13" ht="13.2" x14ac:dyDescent="0.25">
      <c r="A868" s="60">
        <v>864</v>
      </c>
      <c r="B868" s="62">
        <f>('1. Data'!B865-'1. Data'!$B$1604)/('1. Data'!$B$1603-'1. Data'!$B$1604)</f>
        <v>0.23008849557522126</v>
      </c>
      <c r="C868" s="62">
        <f>('1. Data'!C865-'1. Data'!$C$1604)/('1. Data'!$C$1603-'1. Data'!$C$1604)</f>
        <v>0.34666666666666668</v>
      </c>
      <c r="D868" s="62">
        <f>('1. Data'!D865-'1. Data'!$D$1604)/('1. Data'!$D$1603-'1. Data'!$D$1604)</f>
        <v>0.06</v>
      </c>
      <c r="E868" s="62">
        <f>('1. Data'!E865-'1. Data'!$E$1604)/('1. Data'!$E$1603-'1. Data'!$E$1604)</f>
        <v>0.10958904109589042</v>
      </c>
      <c r="F868" s="62">
        <f>('1. Data'!F865-'1. Data'!$F$1604)/('1. Data'!$F$1603-'1. Data'!$F$1604)</f>
        <v>0.13</v>
      </c>
      <c r="G868" s="62">
        <f>('1. Data'!G865-'1. Data'!$G$1604)/('1. Data'!$G$1603-'1. Data'!$G$1604)</f>
        <v>0.22535211267605634</v>
      </c>
      <c r="H868" s="62">
        <f>('1. Data'!H865-'1. Data'!$H$1604)/('1. Data'!$H$1603-'1. Data'!$H$1604)</f>
        <v>0.2756183745583039</v>
      </c>
      <c r="I868" s="62">
        <v>1</v>
      </c>
      <c r="J868" s="62">
        <f>('1. Data'!J865-'1. Data'!$J$1604)/('1. Data'!$J$1603-'1. Data'!$J$1604)</f>
        <v>0.62307692307692286</v>
      </c>
      <c r="K868" s="62">
        <f>('1. Data'!K865-'1. Data'!$K$1604)/('1. Data'!$K$1603-'1. Data'!$K$1604)</f>
        <v>0.13529411764705884</v>
      </c>
      <c r="L868" s="62">
        <f>('1. Data'!L865-'1. Data'!$L$1604)/('1. Data'!$L$1603-'1. Data'!$L$1604)</f>
        <v>0.19999999999999984</v>
      </c>
      <c r="M868" s="62">
        <f>('1. Data'!M865-'1. Data'!$M$1604)/('1. Data'!$M$1603-'1. Data'!$M$1604)</f>
        <v>0.4</v>
      </c>
    </row>
    <row r="869" spans="1:13" ht="13.2" x14ac:dyDescent="0.25">
      <c r="A869" s="60">
        <v>865</v>
      </c>
      <c r="B869" s="62">
        <f>('1. Data'!B866-'1. Data'!$B$1604)/('1. Data'!$B$1603-'1. Data'!$B$1604)</f>
        <v>0.23008849557522126</v>
      </c>
      <c r="C869" s="62">
        <f>('1. Data'!C866-'1. Data'!$C$1604)/('1. Data'!$C$1603-'1. Data'!$C$1604)</f>
        <v>0.34666666666666668</v>
      </c>
      <c r="D869" s="62">
        <f>('1. Data'!D866-'1. Data'!$D$1604)/('1. Data'!$D$1603-'1. Data'!$D$1604)</f>
        <v>0.06</v>
      </c>
      <c r="E869" s="62">
        <f>('1. Data'!E866-'1. Data'!$E$1604)/('1. Data'!$E$1603-'1. Data'!$E$1604)</f>
        <v>0.12328767123287673</v>
      </c>
      <c r="F869" s="62">
        <f>('1. Data'!F866-'1. Data'!$F$1604)/('1. Data'!$F$1603-'1. Data'!$F$1604)</f>
        <v>0.12833333333333333</v>
      </c>
      <c r="G869" s="62">
        <f>('1. Data'!G866-'1. Data'!$G$1604)/('1. Data'!$G$1603-'1. Data'!$G$1604)</f>
        <v>0.19718309859154928</v>
      </c>
      <c r="H869" s="62">
        <f>('1. Data'!H866-'1. Data'!$H$1604)/('1. Data'!$H$1603-'1. Data'!$H$1604)</f>
        <v>0.27915194346289751</v>
      </c>
      <c r="I869" s="62">
        <v>1</v>
      </c>
      <c r="J869" s="62">
        <f>('1. Data'!J866-'1. Data'!$J$1604)/('1. Data'!$J$1603-'1. Data'!$J$1604)</f>
        <v>0.62307692307692286</v>
      </c>
      <c r="K869" s="62">
        <f>('1. Data'!K866-'1. Data'!$K$1604)/('1. Data'!$K$1603-'1. Data'!$K$1604)</f>
        <v>0.14117647058823532</v>
      </c>
      <c r="L869" s="62">
        <f>('1. Data'!L866-'1. Data'!$L$1604)/('1. Data'!$L$1603-'1. Data'!$L$1604)</f>
        <v>0.16923076923076918</v>
      </c>
      <c r="M869" s="62">
        <f>('1. Data'!M866-'1. Data'!$M$1604)/('1. Data'!$M$1603-'1. Data'!$M$1604)</f>
        <v>0.4</v>
      </c>
    </row>
    <row r="870" spans="1:13" ht="13.2" x14ac:dyDescent="0.25">
      <c r="A870" s="60">
        <v>866</v>
      </c>
      <c r="B870" s="62">
        <f>('1. Data'!B867-'1. Data'!$B$1604)/('1. Data'!$B$1603-'1. Data'!$B$1604)</f>
        <v>0.23008849557522126</v>
      </c>
      <c r="C870" s="62">
        <f>('1. Data'!C867-'1. Data'!$C$1604)/('1. Data'!$C$1603-'1. Data'!$C$1604)</f>
        <v>0.35666666666666669</v>
      </c>
      <c r="D870" s="62">
        <f>('1. Data'!D867-'1. Data'!$D$1604)/('1. Data'!$D$1603-'1. Data'!$D$1604)</f>
        <v>7.0000000000000007E-2</v>
      </c>
      <c r="E870" s="62">
        <f>('1. Data'!E867-'1. Data'!$E$1604)/('1. Data'!$E$1603-'1. Data'!$E$1604)</f>
        <v>0.11643835616438358</v>
      </c>
      <c r="F870" s="62">
        <f>('1. Data'!F867-'1. Data'!$F$1604)/('1. Data'!$F$1603-'1. Data'!$F$1604)</f>
        <v>0.12833333333333333</v>
      </c>
      <c r="G870" s="62">
        <f>('1. Data'!G867-'1. Data'!$G$1604)/('1. Data'!$G$1603-'1. Data'!$G$1604)</f>
        <v>0.21126760563380281</v>
      </c>
      <c r="H870" s="62">
        <f>('1. Data'!H867-'1. Data'!$H$1604)/('1. Data'!$H$1603-'1. Data'!$H$1604)</f>
        <v>0.28268551236749118</v>
      </c>
      <c r="I870" s="62">
        <v>1</v>
      </c>
      <c r="J870" s="62">
        <f>('1. Data'!J867-'1. Data'!$J$1604)/('1. Data'!$J$1603-'1. Data'!$J$1604)</f>
        <v>0.62307692307692286</v>
      </c>
      <c r="K870" s="62">
        <f>('1. Data'!K867-'1. Data'!$K$1604)/('1. Data'!$K$1603-'1. Data'!$K$1604)</f>
        <v>0.14117647058823532</v>
      </c>
      <c r="L870" s="62">
        <f>('1. Data'!L867-'1. Data'!$L$1604)/('1. Data'!$L$1603-'1. Data'!$L$1604)</f>
        <v>0.19999999999999984</v>
      </c>
      <c r="M870" s="62">
        <f>('1. Data'!M867-'1. Data'!$M$1604)/('1. Data'!$M$1603-'1. Data'!$M$1604)</f>
        <v>0.4</v>
      </c>
    </row>
    <row r="871" spans="1:13" ht="13.2" x14ac:dyDescent="0.25">
      <c r="A871" s="60">
        <v>867</v>
      </c>
      <c r="B871" s="62">
        <f>('1. Data'!B868-'1. Data'!$B$1604)/('1. Data'!$B$1603-'1. Data'!$B$1604)</f>
        <v>0.19469026548672566</v>
      </c>
      <c r="C871" s="62">
        <f>('1. Data'!C868-'1. Data'!$C$1604)/('1. Data'!$C$1603-'1. Data'!$C$1604)</f>
        <v>0.26</v>
      </c>
      <c r="D871" s="62">
        <f>('1. Data'!D868-'1. Data'!$D$1604)/('1. Data'!$D$1603-'1. Data'!$D$1604)</f>
        <v>0.22</v>
      </c>
      <c r="E871" s="62">
        <f>('1. Data'!E868-'1. Data'!$E$1604)/('1. Data'!$E$1603-'1. Data'!$E$1604)</f>
        <v>9.5890410958904104E-2</v>
      </c>
      <c r="F871" s="62">
        <f>('1. Data'!F868-'1. Data'!$F$1604)/('1. Data'!$F$1603-'1. Data'!$F$1604)</f>
        <v>0.11833333333333333</v>
      </c>
      <c r="G871" s="62">
        <f>('1. Data'!G868-'1. Data'!$G$1604)/('1. Data'!$G$1603-'1. Data'!$G$1604)</f>
        <v>0.16901408450704225</v>
      </c>
      <c r="H871" s="62">
        <f>('1. Data'!H868-'1. Data'!$H$1604)/('1. Data'!$H$1603-'1. Data'!$H$1604)</f>
        <v>6.3604240282685506E-2</v>
      </c>
      <c r="I871" s="62">
        <v>1</v>
      </c>
      <c r="J871" s="62">
        <f>('1. Data'!J868-'1. Data'!$J$1604)/('1. Data'!$J$1603-'1. Data'!$J$1604)</f>
        <v>0.54615384615384621</v>
      </c>
      <c r="K871" s="62">
        <f>('1. Data'!K868-'1. Data'!$K$1604)/('1. Data'!$K$1603-'1. Data'!$K$1604)</f>
        <v>0.31176470588235294</v>
      </c>
      <c r="L871" s="62">
        <f>('1. Data'!L868-'1. Data'!$L$1604)/('1. Data'!$L$1603-'1. Data'!$L$1604)</f>
        <v>0.44615384615384623</v>
      </c>
      <c r="M871" s="62">
        <f>('1. Data'!M868-'1. Data'!$M$1604)/('1. Data'!$M$1603-'1. Data'!$M$1604)</f>
        <v>0.6</v>
      </c>
    </row>
    <row r="872" spans="1:13" ht="13.2" x14ac:dyDescent="0.25">
      <c r="A872" s="60">
        <v>868</v>
      </c>
      <c r="B872" s="62">
        <f>('1. Data'!B869-'1. Data'!$B$1604)/('1. Data'!$B$1603-'1. Data'!$B$1604)</f>
        <v>0.2035398230088496</v>
      </c>
      <c r="C872" s="62">
        <f>('1. Data'!C869-'1. Data'!$C$1604)/('1. Data'!$C$1603-'1. Data'!$C$1604)</f>
        <v>0.27333333333333337</v>
      </c>
      <c r="D872" s="62">
        <f>('1. Data'!D869-'1. Data'!$D$1604)/('1. Data'!$D$1603-'1. Data'!$D$1604)</f>
        <v>0.23</v>
      </c>
      <c r="E872" s="62">
        <f>('1. Data'!E869-'1. Data'!$E$1604)/('1. Data'!$E$1603-'1. Data'!$E$1604)</f>
        <v>7.5342465753424667E-2</v>
      </c>
      <c r="F872" s="62">
        <f>('1. Data'!F869-'1. Data'!$F$1604)/('1. Data'!$F$1603-'1. Data'!$F$1604)</f>
        <v>0.12</v>
      </c>
      <c r="G872" s="62">
        <f>('1. Data'!G869-'1. Data'!$G$1604)/('1. Data'!$G$1603-'1. Data'!$G$1604)</f>
        <v>0.16901408450704225</v>
      </c>
      <c r="H872" s="62">
        <f>('1. Data'!H869-'1. Data'!$H$1604)/('1. Data'!$H$1603-'1. Data'!$H$1604)</f>
        <v>5.6537102473498232E-2</v>
      </c>
      <c r="I872" s="62">
        <v>1</v>
      </c>
      <c r="J872" s="62">
        <f>('1. Data'!J869-'1. Data'!$J$1604)/('1. Data'!$J$1603-'1. Data'!$J$1604)</f>
        <v>0.53846153846153832</v>
      </c>
      <c r="K872" s="62">
        <f>('1. Data'!K869-'1. Data'!$K$1604)/('1. Data'!$K$1603-'1. Data'!$K$1604)</f>
        <v>0.31764705882352945</v>
      </c>
      <c r="L872" s="62">
        <f>('1. Data'!L869-'1. Data'!$L$1604)/('1. Data'!$L$1603-'1. Data'!$L$1604)</f>
        <v>0.43076923076923063</v>
      </c>
      <c r="M872" s="62">
        <f>('1. Data'!M869-'1. Data'!$M$1604)/('1. Data'!$M$1603-'1. Data'!$M$1604)</f>
        <v>0.6</v>
      </c>
    </row>
    <row r="873" spans="1:13" ht="13.2" x14ac:dyDescent="0.25">
      <c r="A873" s="60">
        <v>869</v>
      </c>
      <c r="B873" s="62">
        <f>('1. Data'!B870-'1. Data'!$B$1604)/('1. Data'!$B$1603-'1. Data'!$B$1604)</f>
        <v>0.19469026548672566</v>
      </c>
      <c r="C873" s="62">
        <f>('1. Data'!C870-'1. Data'!$C$1604)/('1. Data'!$C$1603-'1. Data'!$C$1604)</f>
        <v>0.3066666666666667</v>
      </c>
      <c r="D873" s="62">
        <f>('1. Data'!D870-'1. Data'!$D$1604)/('1. Data'!$D$1603-'1. Data'!$D$1604)</f>
        <v>0.22</v>
      </c>
      <c r="E873" s="62">
        <f>('1. Data'!E870-'1. Data'!$E$1604)/('1. Data'!$E$1603-'1. Data'!$E$1604)</f>
        <v>6.164383561643836E-2</v>
      </c>
      <c r="F873" s="62">
        <f>('1. Data'!F870-'1. Data'!$F$1604)/('1. Data'!$F$1603-'1. Data'!$F$1604)</f>
        <v>0.12333333333333334</v>
      </c>
      <c r="G873" s="62">
        <f>('1. Data'!G870-'1. Data'!$G$1604)/('1. Data'!$G$1603-'1. Data'!$G$1604)</f>
        <v>0.19718309859154928</v>
      </c>
      <c r="H873" s="62">
        <f>('1. Data'!H870-'1. Data'!$H$1604)/('1. Data'!$H$1603-'1. Data'!$H$1604)</f>
        <v>6.3604240282685506E-2</v>
      </c>
      <c r="I873" s="62">
        <v>1</v>
      </c>
      <c r="J873" s="62">
        <f>('1. Data'!J870-'1. Data'!$J$1604)/('1. Data'!$J$1603-'1. Data'!$J$1604)</f>
        <v>0.53846153846153832</v>
      </c>
      <c r="K873" s="62">
        <f>('1. Data'!K870-'1. Data'!$K$1604)/('1. Data'!$K$1603-'1. Data'!$K$1604)</f>
        <v>0.30588235294117649</v>
      </c>
      <c r="L873" s="62">
        <f>('1. Data'!L870-'1. Data'!$L$1604)/('1. Data'!$L$1603-'1. Data'!$L$1604)</f>
        <v>0.43076923076923063</v>
      </c>
      <c r="M873" s="62">
        <f>('1. Data'!M870-'1. Data'!$M$1604)/('1. Data'!$M$1603-'1. Data'!$M$1604)</f>
        <v>0.6</v>
      </c>
    </row>
    <row r="874" spans="1:13" ht="13.2" x14ac:dyDescent="0.25">
      <c r="A874" s="60">
        <v>870</v>
      </c>
      <c r="B874" s="62">
        <f>('1. Data'!B871-'1. Data'!$B$1604)/('1. Data'!$B$1603-'1. Data'!$B$1604)</f>
        <v>0.26548672566371678</v>
      </c>
      <c r="C874" s="62">
        <f>('1. Data'!C871-'1. Data'!$C$1604)/('1. Data'!$C$1603-'1. Data'!$C$1604)</f>
        <v>0.35333333333333333</v>
      </c>
      <c r="D874" s="62">
        <f>('1. Data'!D871-'1. Data'!$D$1604)/('1. Data'!$D$1603-'1. Data'!$D$1604)</f>
        <v>0.03</v>
      </c>
      <c r="E874" s="62">
        <f>('1. Data'!E871-'1. Data'!$E$1604)/('1. Data'!$E$1603-'1. Data'!$E$1604)</f>
        <v>7.5342465753424667E-2</v>
      </c>
      <c r="F874" s="62">
        <f>('1. Data'!F871-'1. Data'!$F$1604)/('1. Data'!$F$1603-'1. Data'!$F$1604)</f>
        <v>0.13333333333333333</v>
      </c>
      <c r="G874" s="62">
        <f>('1. Data'!G871-'1. Data'!$G$1604)/('1. Data'!$G$1603-'1. Data'!$G$1604)</f>
        <v>0.36619718309859156</v>
      </c>
      <c r="H874" s="62">
        <f>('1. Data'!H871-'1. Data'!$H$1604)/('1. Data'!$H$1603-'1. Data'!$H$1604)</f>
        <v>0.13074204946996468</v>
      </c>
      <c r="I874" s="62">
        <v>1</v>
      </c>
      <c r="J874" s="62">
        <f>('1. Data'!J871-'1. Data'!$J$1604)/('1. Data'!$J$1603-'1. Data'!$J$1604)</f>
        <v>0.5692307692307691</v>
      </c>
      <c r="K874" s="62">
        <f>('1. Data'!K871-'1. Data'!$K$1604)/('1. Data'!$K$1603-'1. Data'!$K$1604)</f>
        <v>0.2</v>
      </c>
      <c r="L874" s="62">
        <f>('1. Data'!L871-'1. Data'!$L$1604)/('1. Data'!$L$1603-'1. Data'!$L$1604)</f>
        <v>0.38461538461538464</v>
      </c>
      <c r="M874" s="62">
        <f>('1. Data'!M871-'1. Data'!$M$1604)/('1. Data'!$M$1603-'1. Data'!$M$1604)</f>
        <v>0.6</v>
      </c>
    </row>
    <row r="875" spans="1:13" ht="13.2" x14ac:dyDescent="0.25">
      <c r="A875" s="60">
        <v>871</v>
      </c>
      <c r="B875" s="62">
        <f>('1. Data'!B872-'1. Data'!$B$1604)/('1. Data'!$B$1603-'1. Data'!$B$1604)</f>
        <v>0.27433628318584075</v>
      </c>
      <c r="C875" s="62">
        <f>('1. Data'!C872-'1. Data'!$C$1604)/('1. Data'!$C$1603-'1. Data'!$C$1604)</f>
        <v>0.41</v>
      </c>
      <c r="D875" s="62">
        <f>('1. Data'!D872-'1. Data'!$D$1604)/('1. Data'!$D$1603-'1. Data'!$D$1604)</f>
        <v>0.01</v>
      </c>
      <c r="E875" s="62">
        <f>('1. Data'!E872-'1. Data'!$E$1604)/('1. Data'!$E$1603-'1. Data'!$E$1604)</f>
        <v>8.2191780821917818E-2</v>
      </c>
      <c r="F875" s="62">
        <f>('1. Data'!F872-'1. Data'!$F$1604)/('1. Data'!$F$1603-'1. Data'!$F$1604)</f>
        <v>0.10666666666666667</v>
      </c>
      <c r="G875" s="62">
        <f>('1. Data'!G872-'1. Data'!$G$1604)/('1. Data'!$G$1603-'1. Data'!$G$1604)</f>
        <v>0.42253521126760563</v>
      </c>
      <c r="H875" s="62">
        <f>('1. Data'!H872-'1. Data'!$H$1604)/('1. Data'!$H$1603-'1. Data'!$H$1604)</f>
        <v>0.13074204946996468</v>
      </c>
      <c r="I875" s="62">
        <v>1</v>
      </c>
      <c r="J875" s="62">
        <f>('1. Data'!J872-'1. Data'!$J$1604)/('1. Data'!$J$1603-'1. Data'!$J$1604)</f>
        <v>0.54615384615384621</v>
      </c>
      <c r="K875" s="62">
        <f>('1. Data'!K872-'1. Data'!$K$1604)/('1. Data'!$K$1603-'1. Data'!$K$1604)</f>
        <v>0.1588235294117647</v>
      </c>
      <c r="L875" s="62">
        <f>('1. Data'!L872-'1. Data'!$L$1604)/('1. Data'!$L$1603-'1. Data'!$L$1604)</f>
        <v>0.52307692307692311</v>
      </c>
      <c r="M875" s="62">
        <f>('1. Data'!M872-'1. Data'!$M$1604)/('1. Data'!$M$1603-'1. Data'!$M$1604)</f>
        <v>0.6</v>
      </c>
    </row>
    <row r="876" spans="1:13" ht="13.2" x14ac:dyDescent="0.25">
      <c r="A876" s="60">
        <v>872</v>
      </c>
      <c r="B876" s="62">
        <f>('1. Data'!B873-'1. Data'!$B$1604)/('1. Data'!$B$1603-'1. Data'!$B$1604)</f>
        <v>0.2035398230088496</v>
      </c>
      <c r="C876" s="62">
        <f>('1. Data'!C873-'1. Data'!$C$1604)/('1. Data'!$C$1603-'1. Data'!$C$1604)</f>
        <v>0.3066666666666667</v>
      </c>
      <c r="D876" s="62">
        <f>('1. Data'!D873-'1. Data'!$D$1604)/('1. Data'!$D$1603-'1. Data'!$D$1604)</f>
        <v>0.03</v>
      </c>
      <c r="E876" s="62">
        <f>('1. Data'!E873-'1. Data'!$E$1604)/('1. Data'!$E$1603-'1. Data'!$E$1604)</f>
        <v>4.1095890410958902E-2</v>
      </c>
      <c r="F876" s="62">
        <f>('1. Data'!F873-'1. Data'!$F$1604)/('1. Data'!$F$1603-'1. Data'!$F$1604)</f>
        <v>0.14333333333333334</v>
      </c>
      <c r="G876" s="62">
        <f>('1. Data'!G873-'1. Data'!$G$1604)/('1. Data'!$G$1603-'1. Data'!$G$1604)</f>
        <v>0.49295774647887325</v>
      </c>
      <c r="H876" s="62">
        <f>('1. Data'!H873-'1. Data'!$H$1604)/('1. Data'!$H$1603-'1. Data'!$H$1604)</f>
        <v>0.14134275618374559</v>
      </c>
      <c r="I876" s="62">
        <v>1</v>
      </c>
      <c r="J876" s="62">
        <f>('1. Data'!J873-'1. Data'!$J$1604)/('1. Data'!$J$1603-'1. Data'!$J$1604)</f>
        <v>0.6384615384615383</v>
      </c>
      <c r="K876" s="62">
        <f>('1. Data'!K873-'1. Data'!$K$1604)/('1. Data'!$K$1603-'1. Data'!$K$1604)</f>
        <v>0.1588235294117647</v>
      </c>
      <c r="L876" s="62">
        <f>('1. Data'!L873-'1. Data'!$L$1604)/('1. Data'!$L$1603-'1. Data'!$L$1604)</f>
        <v>0.33846153846153837</v>
      </c>
      <c r="M876" s="62">
        <f>('1. Data'!M873-'1. Data'!$M$1604)/('1. Data'!$M$1603-'1. Data'!$M$1604)</f>
        <v>0.4</v>
      </c>
    </row>
    <row r="877" spans="1:13" ht="13.2" x14ac:dyDescent="0.25">
      <c r="A877" s="60">
        <v>873</v>
      </c>
      <c r="B877" s="62">
        <f>('1. Data'!B874-'1. Data'!$B$1604)/('1. Data'!$B$1603-'1. Data'!$B$1604)</f>
        <v>0.23893805309734514</v>
      </c>
      <c r="C877" s="62">
        <f>('1. Data'!C874-'1. Data'!$C$1604)/('1. Data'!$C$1603-'1. Data'!$C$1604)</f>
        <v>0.16666666666666666</v>
      </c>
      <c r="D877" s="62">
        <f>('1. Data'!D874-'1. Data'!$D$1604)/('1. Data'!$D$1603-'1. Data'!$D$1604)</f>
        <v>0.24</v>
      </c>
      <c r="E877" s="62">
        <f>('1. Data'!E874-'1. Data'!$E$1604)/('1. Data'!$E$1603-'1. Data'!$E$1604)</f>
        <v>7.5342465753424667E-2</v>
      </c>
      <c r="F877" s="62">
        <f>('1. Data'!F874-'1. Data'!$F$1604)/('1. Data'!$F$1603-'1. Data'!$F$1604)</f>
        <v>0.11166666666666668</v>
      </c>
      <c r="G877" s="62">
        <f>('1. Data'!G874-'1. Data'!$G$1604)/('1. Data'!$G$1603-'1. Data'!$G$1604)</f>
        <v>0.38028169014084506</v>
      </c>
      <c r="H877" s="62">
        <f>('1. Data'!H874-'1. Data'!$H$1604)/('1. Data'!$H$1603-'1. Data'!$H$1604)</f>
        <v>0.14840989399293286</v>
      </c>
      <c r="I877" s="62">
        <v>1</v>
      </c>
      <c r="J877" s="62">
        <f>('1. Data'!J874-'1. Data'!$J$1604)/('1. Data'!$J$1603-'1. Data'!$J$1604)</f>
        <v>0.56153846153846165</v>
      </c>
      <c r="K877" s="62">
        <f>('1. Data'!K874-'1. Data'!$K$1604)/('1. Data'!$K$1603-'1. Data'!$K$1604)</f>
        <v>0.14117647058823532</v>
      </c>
      <c r="L877" s="62">
        <f>('1. Data'!L874-'1. Data'!$L$1604)/('1. Data'!$L$1603-'1. Data'!$L$1604)</f>
        <v>0.24615384615384611</v>
      </c>
      <c r="M877" s="62">
        <f>('1. Data'!M874-'1. Data'!$M$1604)/('1. Data'!$M$1603-'1. Data'!$M$1604)</f>
        <v>0.2</v>
      </c>
    </row>
    <row r="878" spans="1:13" ht="13.2" x14ac:dyDescent="0.25">
      <c r="A878" s="60">
        <v>874</v>
      </c>
      <c r="B878" s="62">
        <f>('1. Data'!B875-'1. Data'!$B$1604)/('1. Data'!$B$1603-'1. Data'!$B$1604)</f>
        <v>0.39823008849557517</v>
      </c>
      <c r="C878" s="62">
        <f>('1. Data'!C875-'1. Data'!$C$1604)/('1. Data'!$C$1603-'1. Data'!$C$1604)</f>
        <v>7.333333333333332E-2</v>
      </c>
      <c r="D878" s="62">
        <f>('1. Data'!D875-'1. Data'!$D$1604)/('1. Data'!$D$1603-'1. Data'!$D$1604)</f>
        <v>0.37</v>
      </c>
      <c r="E878" s="62">
        <f>('1. Data'!E875-'1. Data'!$E$1604)/('1. Data'!$E$1603-'1. Data'!$E$1604)</f>
        <v>4.7945205479452059E-2</v>
      </c>
      <c r="F878" s="62">
        <f>('1. Data'!F875-'1. Data'!$F$1604)/('1. Data'!$F$1603-'1. Data'!$F$1604)</f>
        <v>0.11166666666666668</v>
      </c>
      <c r="G878" s="62">
        <f>('1. Data'!G875-'1. Data'!$G$1604)/('1. Data'!$G$1603-'1. Data'!$G$1604)</f>
        <v>7.0422535211267609E-2</v>
      </c>
      <c r="H878" s="62">
        <f>('1. Data'!H875-'1. Data'!$H$1604)/('1. Data'!$H$1603-'1. Data'!$H$1604)</f>
        <v>1.4134275618374558E-2</v>
      </c>
      <c r="I878" s="62">
        <v>1</v>
      </c>
      <c r="J878" s="62">
        <f>('1. Data'!J875-'1. Data'!$J$1604)/('1. Data'!$J$1603-'1. Data'!$J$1604)</f>
        <v>0.40769230769230758</v>
      </c>
      <c r="K878" s="62">
        <f>('1. Data'!K875-'1. Data'!$K$1604)/('1. Data'!$K$1603-'1. Data'!$K$1604)</f>
        <v>0.16470588235294117</v>
      </c>
      <c r="L878" s="62">
        <f>('1. Data'!L875-'1. Data'!$L$1604)/('1. Data'!$L$1603-'1. Data'!$L$1604)</f>
        <v>0.4153846153846153</v>
      </c>
      <c r="M878" s="62">
        <f>('1. Data'!M875-'1. Data'!$M$1604)/('1. Data'!$M$1603-'1. Data'!$M$1604)</f>
        <v>0.8</v>
      </c>
    </row>
    <row r="879" spans="1:13" ht="13.2" x14ac:dyDescent="0.25">
      <c r="A879" s="60">
        <v>875</v>
      </c>
      <c r="B879" s="62">
        <f>('1. Data'!B876-'1. Data'!$B$1604)/('1. Data'!$B$1603-'1. Data'!$B$1604)</f>
        <v>0.51327433628318586</v>
      </c>
      <c r="C879" s="62">
        <f>('1. Data'!C876-'1. Data'!$C$1604)/('1. Data'!$C$1603-'1. Data'!$C$1604)</f>
        <v>0.18666666666666668</v>
      </c>
      <c r="D879" s="62">
        <f>('1. Data'!D876-'1. Data'!$D$1604)/('1. Data'!$D$1603-'1. Data'!$D$1604)</f>
        <v>0.46</v>
      </c>
      <c r="E879" s="62">
        <f>('1. Data'!E876-'1. Data'!$E$1604)/('1. Data'!$E$1603-'1. Data'!$E$1604)</f>
        <v>8.2191780821917818E-2</v>
      </c>
      <c r="F879" s="62">
        <f>('1. Data'!F876-'1. Data'!$F$1604)/('1. Data'!$F$1603-'1. Data'!$F$1604)</f>
        <v>0.17333333333333334</v>
      </c>
      <c r="G879" s="62">
        <f>('1. Data'!G876-'1. Data'!$G$1604)/('1. Data'!$G$1603-'1. Data'!$G$1604)</f>
        <v>7.0422535211267609E-2</v>
      </c>
      <c r="H879" s="62">
        <f>('1. Data'!H876-'1. Data'!$H$1604)/('1. Data'!$H$1603-'1. Data'!$H$1604)</f>
        <v>1.4134275618374558E-2</v>
      </c>
      <c r="I879" s="62">
        <v>1</v>
      </c>
      <c r="J879" s="62">
        <f>('1. Data'!J876-'1. Data'!$J$1604)/('1. Data'!$J$1603-'1. Data'!$J$1604)</f>
        <v>0.32307692307692304</v>
      </c>
      <c r="K879" s="62">
        <f>('1. Data'!K876-'1. Data'!$K$1604)/('1. Data'!$K$1603-'1. Data'!$K$1604)</f>
        <v>0.20588235294117649</v>
      </c>
      <c r="L879" s="62">
        <f>('1. Data'!L876-'1. Data'!$L$1604)/('1. Data'!$L$1603-'1. Data'!$L$1604)</f>
        <v>0.52307692307692311</v>
      </c>
      <c r="M879" s="62">
        <f>('1. Data'!M876-'1. Data'!$M$1604)/('1. Data'!$M$1603-'1. Data'!$M$1604)</f>
        <v>0.8</v>
      </c>
    </row>
    <row r="880" spans="1:13" ht="13.2" x14ac:dyDescent="0.25">
      <c r="A880" s="60">
        <v>876</v>
      </c>
      <c r="B880" s="62">
        <f>('1. Data'!B877-'1. Data'!$B$1604)/('1. Data'!$B$1603-'1. Data'!$B$1604)</f>
        <v>0.37168141592920362</v>
      </c>
      <c r="C880" s="62">
        <f>('1. Data'!C877-'1. Data'!$C$1604)/('1. Data'!$C$1603-'1. Data'!$C$1604)</f>
        <v>0.13999999999999999</v>
      </c>
      <c r="D880" s="62">
        <f>('1. Data'!D877-'1. Data'!$D$1604)/('1. Data'!$D$1603-'1. Data'!$D$1604)</f>
        <v>0.4</v>
      </c>
      <c r="E880" s="62">
        <f>('1. Data'!E877-'1. Data'!$E$1604)/('1. Data'!$E$1603-'1. Data'!$E$1604)</f>
        <v>0.13013698630136986</v>
      </c>
      <c r="F880" s="62">
        <f>('1. Data'!F877-'1. Data'!$F$1604)/('1. Data'!$F$1603-'1. Data'!$F$1604)</f>
        <v>0.18166666666666667</v>
      </c>
      <c r="G880" s="62">
        <f>('1. Data'!G877-'1. Data'!$G$1604)/('1. Data'!$G$1603-'1. Data'!$G$1604)</f>
        <v>8.4507042253521125E-2</v>
      </c>
      <c r="H880" s="62">
        <f>('1. Data'!H877-'1. Data'!$H$1604)/('1. Data'!$H$1603-'1. Data'!$H$1604)</f>
        <v>3.5335689045936397E-2</v>
      </c>
      <c r="I880" s="62">
        <v>1</v>
      </c>
      <c r="J880" s="62">
        <f>('1. Data'!J877-'1. Data'!$J$1604)/('1. Data'!$J$1603-'1. Data'!$J$1604)</f>
        <v>0.46923076923076917</v>
      </c>
      <c r="K880" s="62">
        <f>('1. Data'!K877-'1. Data'!$K$1604)/('1. Data'!$K$1603-'1. Data'!$K$1604)</f>
        <v>0.28823529411764709</v>
      </c>
      <c r="L880" s="62">
        <f>('1. Data'!L877-'1. Data'!$L$1604)/('1. Data'!$L$1603-'1. Data'!$L$1604)</f>
        <v>0.52307692307692311</v>
      </c>
      <c r="M880" s="62">
        <f>('1. Data'!M877-'1. Data'!$M$1604)/('1. Data'!$M$1603-'1. Data'!$M$1604)</f>
        <v>0.8</v>
      </c>
    </row>
    <row r="881" spans="1:13" ht="13.2" x14ac:dyDescent="0.25">
      <c r="A881" s="60">
        <v>877</v>
      </c>
      <c r="B881" s="62">
        <f>('1. Data'!B878-'1. Data'!$B$1604)/('1. Data'!$B$1603-'1. Data'!$B$1604)</f>
        <v>0.22123893805309733</v>
      </c>
      <c r="C881" s="62">
        <f>('1. Data'!C878-'1. Data'!$C$1604)/('1. Data'!$C$1603-'1. Data'!$C$1604)</f>
        <v>0.24666666666666667</v>
      </c>
      <c r="D881" s="62">
        <f>('1. Data'!D878-'1. Data'!$D$1604)/('1. Data'!$D$1603-'1. Data'!$D$1604)</f>
        <v>0</v>
      </c>
      <c r="E881" s="62">
        <f>('1. Data'!E878-'1. Data'!$E$1604)/('1. Data'!$E$1603-'1. Data'!$E$1604)</f>
        <v>8.9041095890410982E-2</v>
      </c>
      <c r="F881" s="62">
        <f>('1. Data'!F878-'1. Data'!$F$1604)/('1. Data'!$F$1603-'1. Data'!$F$1604)</f>
        <v>0.11166666666666668</v>
      </c>
      <c r="G881" s="62">
        <f>('1. Data'!G878-'1. Data'!$G$1604)/('1. Data'!$G$1603-'1. Data'!$G$1604)</f>
        <v>8.4507042253521125E-2</v>
      </c>
      <c r="H881" s="62">
        <f>('1. Data'!H878-'1. Data'!$H$1604)/('1. Data'!$H$1603-'1. Data'!$H$1604)</f>
        <v>2.8268551236749116E-2</v>
      </c>
      <c r="I881" s="62">
        <v>1</v>
      </c>
      <c r="J881" s="62">
        <f>('1. Data'!J878-'1. Data'!$J$1604)/('1. Data'!$J$1603-'1. Data'!$J$1604)</f>
        <v>0.53846153846153832</v>
      </c>
      <c r="K881" s="62">
        <f>('1. Data'!K878-'1. Data'!$K$1604)/('1. Data'!$K$1603-'1. Data'!$K$1604)</f>
        <v>0.16470588235294117</v>
      </c>
      <c r="L881" s="62">
        <f>('1. Data'!L878-'1. Data'!$L$1604)/('1. Data'!$L$1603-'1. Data'!$L$1604)</f>
        <v>0.38461538461538464</v>
      </c>
      <c r="M881" s="62">
        <f>('1. Data'!M878-'1. Data'!$M$1604)/('1. Data'!$M$1603-'1. Data'!$M$1604)</f>
        <v>0.2</v>
      </c>
    </row>
    <row r="882" spans="1:13" ht="13.2" x14ac:dyDescent="0.25">
      <c r="A882" s="60">
        <v>878</v>
      </c>
      <c r="B882" s="62">
        <f>('1. Data'!B879-'1. Data'!$B$1604)/('1. Data'!$B$1603-'1. Data'!$B$1604)</f>
        <v>0.27433628318584075</v>
      </c>
      <c r="C882" s="62">
        <f>('1. Data'!C879-'1. Data'!$C$1604)/('1. Data'!$C$1603-'1. Data'!$C$1604)</f>
        <v>0.41</v>
      </c>
      <c r="D882" s="62">
        <f>('1. Data'!D879-'1. Data'!$D$1604)/('1. Data'!$D$1603-'1. Data'!$D$1604)</f>
        <v>0.01</v>
      </c>
      <c r="E882" s="62">
        <f>('1. Data'!E879-'1. Data'!$E$1604)/('1. Data'!$E$1603-'1. Data'!$E$1604)</f>
        <v>8.2191780821917818E-2</v>
      </c>
      <c r="F882" s="62">
        <f>('1. Data'!F879-'1. Data'!$F$1604)/('1. Data'!$F$1603-'1. Data'!$F$1604)</f>
        <v>0.10666666666666667</v>
      </c>
      <c r="G882" s="62">
        <f>('1. Data'!G879-'1. Data'!$G$1604)/('1. Data'!$G$1603-'1. Data'!$G$1604)</f>
        <v>0.42253521126760563</v>
      </c>
      <c r="H882" s="62">
        <f>('1. Data'!H879-'1. Data'!$H$1604)/('1. Data'!$H$1603-'1. Data'!$H$1604)</f>
        <v>0.13074204946996468</v>
      </c>
      <c r="I882" s="62">
        <v>1</v>
      </c>
      <c r="J882" s="62">
        <f>('1. Data'!J879-'1. Data'!$J$1604)/('1. Data'!$J$1603-'1. Data'!$J$1604)</f>
        <v>0.54615384615384621</v>
      </c>
      <c r="K882" s="62">
        <f>('1. Data'!K879-'1. Data'!$K$1604)/('1. Data'!$K$1603-'1. Data'!$K$1604)</f>
        <v>0.1588235294117647</v>
      </c>
      <c r="L882" s="62">
        <f>('1. Data'!L879-'1. Data'!$L$1604)/('1. Data'!$L$1603-'1. Data'!$L$1604)</f>
        <v>0.52307692307692311</v>
      </c>
      <c r="M882" s="62">
        <f>('1. Data'!M879-'1. Data'!$M$1604)/('1. Data'!$M$1603-'1. Data'!$M$1604)</f>
        <v>0.6</v>
      </c>
    </row>
    <row r="883" spans="1:13" ht="13.2" x14ac:dyDescent="0.25">
      <c r="A883" s="60">
        <v>879</v>
      </c>
      <c r="B883" s="62">
        <f>('1. Data'!B880-'1. Data'!$B$1604)/('1. Data'!$B$1603-'1. Data'!$B$1604)</f>
        <v>0.37168141592920362</v>
      </c>
      <c r="C883" s="62">
        <f>('1. Data'!C880-'1. Data'!$C$1604)/('1. Data'!$C$1603-'1. Data'!$C$1604)</f>
        <v>0.34</v>
      </c>
      <c r="D883" s="62">
        <f>('1. Data'!D880-'1. Data'!$D$1604)/('1. Data'!$D$1603-'1. Data'!$D$1604)</f>
        <v>0.19</v>
      </c>
      <c r="E883" s="62">
        <f>('1. Data'!E880-'1. Data'!$E$1604)/('1. Data'!$E$1603-'1. Data'!$E$1604)</f>
        <v>0.21232876712328769</v>
      </c>
      <c r="F883" s="62">
        <f>('1. Data'!F880-'1. Data'!$F$1604)/('1. Data'!$F$1603-'1. Data'!$F$1604)</f>
        <v>0.15666666666666668</v>
      </c>
      <c r="G883" s="62">
        <f>('1. Data'!G880-'1. Data'!$G$1604)/('1. Data'!$G$1603-'1. Data'!$G$1604)</f>
        <v>0.40845070422535212</v>
      </c>
      <c r="H883" s="62">
        <f>('1. Data'!H880-'1. Data'!$H$1604)/('1. Data'!$H$1603-'1. Data'!$H$1604)</f>
        <v>0.22261484098939929</v>
      </c>
      <c r="I883" s="62">
        <v>1</v>
      </c>
      <c r="J883" s="62">
        <f>('1. Data'!J880-'1. Data'!$J$1604)/('1. Data'!$J$1603-'1. Data'!$J$1604)</f>
        <v>0.40000000000000008</v>
      </c>
      <c r="K883" s="62">
        <f>('1. Data'!K880-'1. Data'!$K$1604)/('1. Data'!$K$1603-'1. Data'!$K$1604)</f>
        <v>0.11764705882352942</v>
      </c>
      <c r="L883" s="62">
        <f>('1. Data'!L880-'1. Data'!$L$1604)/('1. Data'!$L$1603-'1. Data'!$L$1604)</f>
        <v>0.24615384615384611</v>
      </c>
      <c r="M883" s="62">
        <f>('1. Data'!M880-'1. Data'!$M$1604)/('1. Data'!$M$1603-'1. Data'!$M$1604)</f>
        <v>0.6</v>
      </c>
    </row>
    <row r="884" spans="1:13" ht="13.2" x14ac:dyDescent="0.25">
      <c r="A884" s="60">
        <v>880</v>
      </c>
      <c r="B884" s="62">
        <f>('1. Data'!B881-'1. Data'!$B$1604)/('1. Data'!$B$1603-'1. Data'!$B$1604)</f>
        <v>0.23008849557522126</v>
      </c>
      <c r="C884" s="62">
        <f>('1. Data'!C881-'1. Data'!$C$1604)/('1. Data'!$C$1603-'1. Data'!$C$1604)</f>
        <v>0.33333333333333331</v>
      </c>
      <c r="D884" s="62">
        <f>('1. Data'!D881-'1. Data'!$D$1604)/('1. Data'!$D$1603-'1. Data'!$D$1604)</f>
        <v>0.04</v>
      </c>
      <c r="E884" s="62">
        <f>('1. Data'!E881-'1. Data'!$E$1604)/('1. Data'!$E$1603-'1. Data'!$E$1604)</f>
        <v>0.10958904109589042</v>
      </c>
      <c r="F884" s="62">
        <f>('1. Data'!F881-'1. Data'!$F$1604)/('1. Data'!$F$1603-'1. Data'!$F$1604)</f>
        <v>0.12666666666666668</v>
      </c>
      <c r="G884" s="62">
        <f>('1. Data'!G881-'1. Data'!$G$1604)/('1. Data'!$G$1603-'1. Data'!$G$1604)</f>
        <v>0.23943661971830985</v>
      </c>
      <c r="H884" s="62">
        <f>('1. Data'!H881-'1. Data'!$H$1604)/('1. Data'!$H$1603-'1. Data'!$H$1604)</f>
        <v>0.28975265017667845</v>
      </c>
      <c r="I884" s="62">
        <v>1</v>
      </c>
      <c r="J884" s="62">
        <f>('1. Data'!J881-'1. Data'!$J$1604)/('1. Data'!$J$1603-'1. Data'!$J$1604)</f>
        <v>0.6384615384615383</v>
      </c>
      <c r="K884" s="62">
        <f>('1. Data'!K881-'1. Data'!$K$1604)/('1. Data'!$K$1603-'1. Data'!$K$1604)</f>
        <v>0.1470588235294118</v>
      </c>
      <c r="L884" s="62">
        <f>('1. Data'!L881-'1. Data'!$L$1604)/('1. Data'!$L$1603-'1. Data'!$L$1604)</f>
        <v>0.16923076923076918</v>
      </c>
      <c r="M884" s="62">
        <f>('1. Data'!M881-'1. Data'!$M$1604)/('1. Data'!$M$1603-'1. Data'!$M$1604)</f>
        <v>0.4</v>
      </c>
    </row>
    <row r="885" spans="1:13" ht="13.2" x14ac:dyDescent="0.25">
      <c r="A885" s="60">
        <v>881</v>
      </c>
      <c r="B885" s="62">
        <f>('1. Data'!B882-'1. Data'!$B$1604)/('1. Data'!$B$1603-'1. Data'!$B$1604)</f>
        <v>0.40707964601769908</v>
      </c>
      <c r="C885" s="62">
        <f>('1. Data'!C882-'1. Data'!$C$1604)/('1. Data'!$C$1603-'1. Data'!$C$1604)</f>
        <v>0.3066666666666667</v>
      </c>
      <c r="D885" s="62">
        <f>('1. Data'!D882-'1. Data'!$D$1604)/('1. Data'!$D$1603-'1. Data'!$D$1604)</f>
        <v>0.18</v>
      </c>
      <c r="E885" s="62">
        <f>('1. Data'!E882-'1. Data'!$E$1604)/('1. Data'!$E$1603-'1. Data'!$E$1604)</f>
        <v>4.7945205479452059E-2</v>
      </c>
      <c r="F885" s="62">
        <f>('1. Data'!F882-'1. Data'!$F$1604)/('1. Data'!$F$1603-'1. Data'!$F$1604)</f>
        <v>0.13</v>
      </c>
      <c r="G885" s="62">
        <f>('1. Data'!G882-'1. Data'!$G$1604)/('1. Data'!$G$1603-'1. Data'!$G$1604)</f>
        <v>0.12676056338028169</v>
      </c>
      <c r="H885" s="62">
        <f>('1. Data'!H882-'1. Data'!$H$1604)/('1. Data'!$H$1603-'1. Data'!$H$1604)</f>
        <v>5.3003533568904596E-2</v>
      </c>
      <c r="I885" s="62">
        <v>1</v>
      </c>
      <c r="J885" s="62">
        <f>('1. Data'!J882-'1. Data'!$J$1604)/('1. Data'!$J$1603-'1. Data'!$J$1604)</f>
        <v>0.34615384615384598</v>
      </c>
      <c r="K885" s="62">
        <f>('1. Data'!K882-'1. Data'!$K$1604)/('1. Data'!$K$1603-'1. Data'!$K$1604)</f>
        <v>0.11176470588235295</v>
      </c>
      <c r="L885" s="62">
        <f>('1. Data'!L882-'1. Data'!$L$1604)/('1. Data'!$L$1603-'1. Data'!$L$1604)</f>
        <v>0.23076923076923078</v>
      </c>
      <c r="M885" s="62">
        <f>('1. Data'!M882-'1. Data'!$M$1604)/('1. Data'!$M$1603-'1. Data'!$M$1604)</f>
        <v>0.4</v>
      </c>
    </row>
    <row r="886" spans="1:13" ht="13.2" x14ac:dyDescent="0.25">
      <c r="A886" s="60">
        <v>882</v>
      </c>
      <c r="B886" s="62">
        <f>('1. Data'!B883-'1. Data'!$B$1604)/('1. Data'!$B$1603-'1. Data'!$B$1604)</f>
        <v>0.26548672566371678</v>
      </c>
      <c r="C886" s="62">
        <f>('1. Data'!C883-'1. Data'!$C$1604)/('1. Data'!$C$1603-'1. Data'!$C$1604)</f>
        <v>0.41</v>
      </c>
      <c r="D886" s="62">
        <f>('1. Data'!D883-'1. Data'!$D$1604)/('1. Data'!$D$1603-'1. Data'!$D$1604)</f>
        <v>0</v>
      </c>
      <c r="E886" s="62">
        <f>('1. Data'!E883-'1. Data'!$E$1604)/('1. Data'!$E$1603-'1. Data'!$E$1604)</f>
        <v>8.2191780821917818E-2</v>
      </c>
      <c r="F886" s="62">
        <f>('1. Data'!F883-'1. Data'!$F$1604)/('1. Data'!$F$1603-'1. Data'!$F$1604)</f>
        <v>0.11333333333333334</v>
      </c>
      <c r="G886" s="62">
        <f>('1. Data'!G883-'1. Data'!$G$1604)/('1. Data'!$G$1603-'1. Data'!$G$1604)</f>
        <v>0.40845070422535212</v>
      </c>
      <c r="H886" s="62">
        <f>('1. Data'!H883-'1. Data'!$H$1604)/('1. Data'!$H$1603-'1. Data'!$H$1604)</f>
        <v>0.10247349823321555</v>
      </c>
      <c r="I886" s="62">
        <v>1</v>
      </c>
      <c r="J886" s="62">
        <f>('1. Data'!J883-'1. Data'!$J$1604)/('1. Data'!$J$1603-'1. Data'!$J$1604)</f>
        <v>0.6</v>
      </c>
      <c r="K886" s="62">
        <f>('1. Data'!K883-'1. Data'!$K$1604)/('1. Data'!$K$1603-'1. Data'!$K$1604)</f>
        <v>0.20588235294117649</v>
      </c>
      <c r="L886" s="62">
        <f>('1. Data'!L883-'1. Data'!$L$1604)/('1. Data'!$L$1603-'1. Data'!$L$1604)</f>
        <v>0.46153846153846156</v>
      </c>
      <c r="M886" s="62">
        <f>('1. Data'!M883-'1. Data'!$M$1604)/('1. Data'!$M$1603-'1. Data'!$M$1604)</f>
        <v>0.6</v>
      </c>
    </row>
    <row r="887" spans="1:13" ht="13.2" x14ac:dyDescent="0.25">
      <c r="A887" s="60">
        <v>883</v>
      </c>
      <c r="B887" s="62">
        <f>('1. Data'!B884-'1. Data'!$B$1604)/('1. Data'!$B$1603-'1. Data'!$B$1604)</f>
        <v>0.33628318584070799</v>
      </c>
      <c r="C887" s="62">
        <f>('1. Data'!C884-'1. Data'!$C$1604)/('1. Data'!$C$1603-'1. Data'!$C$1604)</f>
        <v>0.13999999999999999</v>
      </c>
      <c r="D887" s="62">
        <f>('1. Data'!D884-'1. Data'!$D$1604)/('1. Data'!$D$1603-'1. Data'!$D$1604)</f>
        <v>0.28999999999999998</v>
      </c>
      <c r="E887" s="62">
        <f>('1. Data'!E884-'1. Data'!$E$1604)/('1. Data'!$E$1603-'1. Data'!$E$1604)</f>
        <v>0.15068493150684933</v>
      </c>
      <c r="F887" s="62">
        <f>('1. Data'!F884-'1. Data'!$F$1604)/('1. Data'!$F$1603-'1. Data'!$F$1604)</f>
        <v>0.3233333333333317</v>
      </c>
      <c r="G887" s="62">
        <f>('1. Data'!G884-'1. Data'!$G$1604)/('1. Data'!$G$1603-'1. Data'!$G$1604)</f>
        <v>0.18309859154929578</v>
      </c>
      <c r="H887" s="62">
        <f>('1. Data'!H884-'1. Data'!$H$1604)/('1. Data'!$H$1603-'1. Data'!$H$1604)</f>
        <v>7.0671378091872794E-2</v>
      </c>
      <c r="I887" s="62">
        <v>1</v>
      </c>
      <c r="J887" s="62">
        <f>('1. Data'!J884-'1. Data'!$J$1604)/('1. Data'!$J$1603-'1. Data'!$J$1604)</f>
        <v>0.40000000000000008</v>
      </c>
      <c r="K887" s="62">
        <f>('1. Data'!K884-'1. Data'!$K$1604)/('1. Data'!$K$1603-'1. Data'!$K$1604)</f>
        <v>0.28235294117647064</v>
      </c>
      <c r="L887" s="62">
        <f>('1. Data'!L884-'1. Data'!$L$1604)/('1. Data'!$L$1603-'1. Data'!$L$1604)</f>
        <v>0.55384615384615377</v>
      </c>
      <c r="M887" s="62">
        <f>('1. Data'!M884-'1. Data'!$M$1604)/('1. Data'!$M$1603-'1. Data'!$M$1604)</f>
        <v>0.6</v>
      </c>
    </row>
    <row r="888" spans="1:13" ht="13.2" x14ac:dyDescent="0.25">
      <c r="A888" s="60">
        <v>884</v>
      </c>
      <c r="B888" s="62">
        <f>('1. Data'!B885-'1. Data'!$B$1604)/('1. Data'!$B$1603-'1. Data'!$B$1604)</f>
        <v>0.23008849557522126</v>
      </c>
      <c r="C888" s="62">
        <f>('1. Data'!C885-'1. Data'!$C$1604)/('1. Data'!$C$1603-'1. Data'!$C$1604)</f>
        <v>0.33333333333333331</v>
      </c>
      <c r="D888" s="62">
        <f>('1. Data'!D885-'1. Data'!$D$1604)/('1. Data'!$D$1603-'1. Data'!$D$1604)</f>
        <v>0.04</v>
      </c>
      <c r="E888" s="62">
        <f>('1. Data'!E885-'1. Data'!$E$1604)/('1. Data'!$E$1603-'1. Data'!$E$1604)</f>
        <v>0.10958904109589042</v>
      </c>
      <c r="F888" s="62">
        <f>('1. Data'!F885-'1. Data'!$F$1604)/('1. Data'!$F$1603-'1. Data'!$F$1604)</f>
        <v>0.12666666666666668</v>
      </c>
      <c r="G888" s="62">
        <f>('1. Data'!G885-'1. Data'!$G$1604)/('1. Data'!$G$1603-'1. Data'!$G$1604)</f>
        <v>0.23943661971830985</v>
      </c>
      <c r="H888" s="62">
        <f>('1. Data'!H885-'1. Data'!$H$1604)/('1. Data'!$H$1603-'1. Data'!$H$1604)</f>
        <v>0.28975265017667845</v>
      </c>
      <c r="I888" s="62">
        <v>1</v>
      </c>
      <c r="J888" s="62">
        <f>('1. Data'!J885-'1. Data'!$J$1604)/('1. Data'!$J$1603-'1. Data'!$J$1604)</f>
        <v>0.6384615384615383</v>
      </c>
      <c r="K888" s="62">
        <f>('1. Data'!K885-'1. Data'!$K$1604)/('1. Data'!$K$1603-'1. Data'!$K$1604)</f>
        <v>0.1470588235294118</v>
      </c>
      <c r="L888" s="62">
        <f>('1. Data'!L885-'1. Data'!$L$1604)/('1. Data'!$L$1603-'1. Data'!$L$1604)</f>
        <v>0.16923076923076918</v>
      </c>
      <c r="M888" s="62">
        <f>('1. Data'!M885-'1. Data'!$M$1604)/('1. Data'!$M$1603-'1. Data'!$M$1604)</f>
        <v>0.4</v>
      </c>
    </row>
    <row r="889" spans="1:13" ht="13.2" x14ac:dyDescent="0.25">
      <c r="A889" s="60">
        <v>885</v>
      </c>
      <c r="B889" s="62">
        <f>('1. Data'!B886-'1. Data'!$B$1604)/('1. Data'!$B$1603-'1. Data'!$B$1604)</f>
        <v>0.37168141592920362</v>
      </c>
      <c r="C889" s="62">
        <f>('1. Data'!C886-'1. Data'!$C$1604)/('1. Data'!$C$1603-'1. Data'!$C$1604)</f>
        <v>0.34</v>
      </c>
      <c r="D889" s="62">
        <f>('1. Data'!D886-'1. Data'!$D$1604)/('1. Data'!$D$1603-'1. Data'!$D$1604)</f>
        <v>0.19</v>
      </c>
      <c r="E889" s="62">
        <f>('1. Data'!E886-'1. Data'!$E$1604)/('1. Data'!$E$1603-'1. Data'!$E$1604)</f>
        <v>0.21232876712328769</v>
      </c>
      <c r="F889" s="62">
        <f>('1. Data'!F886-'1. Data'!$F$1604)/('1. Data'!$F$1603-'1. Data'!$F$1604)</f>
        <v>0.15666666666666668</v>
      </c>
      <c r="G889" s="62">
        <f>('1. Data'!G886-'1. Data'!$G$1604)/('1. Data'!$G$1603-'1. Data'!$G$1604)</f>
        <v>0.40845070422535212</v>
      </c>
      <c r="H889" s="62">
        <f>('1. Data'!H886-'1. Data'!$H$1604)/('1. Data'!$H$1603-'1. Data'!$H$1604)</f>
        <v>0.22261484098939929</v>
      </c>
      <c r="I889" s="62">
        <v>1</v>
      </c>
      <c r="J889" s="62">
        <f>('1. Data'!J886-'1. Data'!$J$1604)/('1. Data'!$J$1603-'1. Data'!$J$1604)</f>
        <v>0.40000000000000008</v>
      </c>
      <c r="K889" s="62">
        <f>('1. Data'!K886-'1. Data'!$K$1604)/('1. Data'!$K$1603-'1. Data'!$K$1604)</f>
        <v>0.11764705882352942</v>
      </c>
      <c r="L889" s="62">
        <f>('1. Data'!L886-'1. Data'!$L$1604)/('1. Data'!$L$1603-'1. Data'!$L$1604)</f>
        <v>0.24615384615384611</v>
      </c>
      <c r="M889" s="62">
        <f>('1. Data'!M886-'1. Data'!$M$1604)/('1. Data'!$M$1603-'1. Data'!$M$1604)</f>
        <v>0.6</v>
      </c>
    </row>
    <row r="890" spans="1:13" ht="13.2" x14ac:dyDescent="0.25">
      <c r="A890" s="60">
        <v>886</v>
      </c>
      <c r="B890" s="62">
        <f>('1. Data'!B887-'1. Data'!$B$1604)/('1. Data'!$B$1603-'1. Data'!$B$1604)</f>
        <v>0.38053097345132747</v>
      </c>
      <c r="C890" s="62">
        <f>('1. Data'!C887-'1. Data'!$C$1604)/('1. Data'!$C$1603-'1. Data'!$C$1604)</f>
        <v>0.43333333333333335</v>
      </c>
      <c r="D890" s="62">
        <f>('1. Data'!D887-'1. Data'!$D$1604)/('1. Data'!$D$1603-'1. Data'!$D$1604)</f>
        <v>0.14000000000000001</v>
      </c>
      <c r="E890" s="62">
        <f>('1. Data'!E887-'1. Data'!$E$1604)/('1. Data'!$E$1603-'1. Data'!$E$1604)</f>
        <v>0.10958904109589042</v>
      </c>
      <c r="F890" s="62">
        <f>('1. Data'!F887-'1. Data'!$F$1604)/('1. Data'!$F$1603-'1. Data'!$F$1604)</f>
        <v>0.14333333333333334</v>
      </c>
      <c r="G890" s="62">
        <f>('1. Data'!G887-'1. Data'!$G$1604)/('1. Data'!$G$1603-'1. Data'!$G$1604)</f>
        <v>0.11267605633802817</v>
      </c>
      <c r="H890" s="62">
        <f>('1. Data'!H887-'1. Data'!$H$1604)/('1. Data'!$H$1603-'1. Data'!$H$1604)</f>
        <v>8.4805653710247356E-2</v>
      </c>
      <c r="I890" s="62">
        <v>1</v>
      </c>
      <c r="J890" s="62">
        <f>('1. Data'!J887-'1. Data'!$J$1604)/('1. Data'!$J$1603-'1. Data'!$J$1604)</f>
        <v>0.49230769230769211</v>
      </c>
      <c r="K890" s="62">
        <f>('1. Data'!K887-'1. Data'!$K$1604)/('1. Data'!$K$1603-'1. Data'!$K$1604)</f>
        <v>0.2</v>
      </c>
      <c r="L890" s="62">
        <f>('1. Data'!L887-'1. Data'!$L$1604)/('1. Data'!$L$1603-'1. Data'!$L$1604)</f>
        <v>0.32307692307692304</v>
      </c>
      <c r="M890" s="62">
        <f>('1. Data'!M887-'1. Data'!$M$1604)/('1. Data'!$M$1603-'1. Data'!$M$1604)</f>
        <v>0.4</v>
      </c>
    </row>
    <row r="891" spans="1:13" ht="13.2" x14ac:dyDescent="0.25">
      <c r="A891" s="60">
        <v>887</v>
      </c>
      <c r="B891" s="62">
        <f>('1. Data'!B888-'1. Data'!$B$1604)/('1. Data'!$B$1603-'1. Data'!$B$1604)</f>
        <v>0.38938053097345132</v>
      </c>
      <c r="C891" s="62">
        <f>('1. Data'!C888-'1. Data'!$C$1604)/('1. Data'!$C$1603-'1. Data'!$C$1604)</f>
        <v>0.46666666666666673</v>
      </c>
      <c r="D891" s="62">
        <f>('1. Data'!D888-'1. Data'!$D$1604)/('1. Data'!$D$1603-'1. Data'!$D$1604)</f>
        <v>0.12</v>
      </c>
      <c r="E891" s="62">
        <f>('1. Data'!E888-'1. Data'!$E$1604)/('1. Data'!$E$1603-'1. Data'!$E$1604)</f>
        <v>0.10273972602739727</v>
      </c>
      <c r="F891" s="62">
        <f>('1. Data'!F888-'1. Data'!$F$1604)/('1. Data'!$F$1603-'1. Data'!$F$1604)</f>
        <v>0.13833333333333334</v>
      </c>
      <c r="G891" s="62">
        <f>('1. Data'!G888-'1. Data'!$G$1604)/('1. Data'!$G$1603-'1. Data'!$G$1604)</f>
        <v>9.8591549295774641E-2</v>
      </c>
      <c r="H891" s="62">
        <f>('1. Data'!H888-'1. Data'!$H$1604)/('1. Data'!$H$1603-'1. Data'!$H$1604)</f>
        <v>7.7738515901060068E-2</v>
      </c>
      <c r="I891" s="62">
        <v>1</v>
      </c>
      <c r="J891" s="62">
        <f>('1. Data'!J888-'1. Data'!$J$1604)/('1. Data'!$J$1603-'1. Data'!$J$1604)</f>
        <v>0.48461538461538461</v>
      </c>
      <c r="K891" s="62">
        <f>('1. Data'!K888-'1. Data'!$K$1604)/('1. Data'!$K$1603-'1. Data'!$K$1604)</f>
        <v>0.20588235294117649</v>
      </c>
      <c r="L891" s="62">
        <f>('1. Data'!L888-'1. Data'!$L$1604)/('1. Data'!$L$1603-'1. Data'!$L$1604)</f>
        <v>0.30769230769230771</v>
      </c>
      <c r="M891" s="62">
        <f>('1. Data'!M888-'1. Data'!$M$1604)/('1. Data'!$M$1603-'1. Data'!$M$1604)</f>
        <v>0.6</v>
      </c>
    </row>
    <row r="892" spans="1:13" ht="13.2" x14ac:dyDescent="0.25">
      <c r="A892" s="60">
        <v>888</v>
      </c>
      <c r="B892" s="62">
        <f>('1. Data'!B889-'1. Data'!$B$1604)/('1. Data'!$B$1603-'1. Data'!$B$1604)</f>
        <v>0.53982300884955747</v>
      </c>
      <c r="C892" s="62">
        <f>('1. Data'!C889-'1. Data'!$C$1604)/('1. Data'!$C$1603-'1. Data'!$C$1604)</f>
        <v>0.28000000000000003</v>
      </c>
      <c r="D892" s="62">
        <f>('1. Data'!D889-'1. Data'!$D$1604)/('1. Data'!$D$1603-'1. Data'!$D$1604)</f>
        <v>0.38</v>
      </c>
      <c r="E892" s="62">
        <f>('1. Data'!E889-'1. Data'!$E$1604)/('1. Data'!$E$1603-'1. Data'!$E$1604)</f>
        <v>0.11643835616438358</v>
      </c>
      <c r="F892" s="62">
        <f>('1. Data'!F889-'1. Data'!$F$1604)/('1. Data'!$F$1603-'1. Data'!$F$1604)</f>
        <v>0.11000000000000001</v>
      </c>
      <c r="G892" s="62">
        <f>('1. Data'!G889-'1. Data'!$G$1604)/('1. Data'!$G$1603-'1. Data'!$G$1604)</f>
        <v>0.39436619718309857</v>
      </c>
      <c r="H892" s="62">
        <f>('1. Data'!H889-'1. Data'!$H$1604)/('1. Data'!$H$1603-'1. Data'!$H$1604)</f>
        <v>0.17667844522968199</v>
      </c>
      <c r="I892" s="62">
        <v>1</v>
      </c>
      <c r="J892" s="62">
        <f>('1. Data'!J889-'1. Data'!$J$1604)/('1. Data'!$J$1603-'1. Data'!$J$1604)</f>
        <v>0.34615384615384598</v>
      </c>
      <c r="K892" s="62">
        <f>('1. Data'!K889-'1. Data'!$K$1604)/('1. Data'!$K$1603-'1. Data'!$K$1604)</f>
        <v>0.28823529411764709</v>
      </c>
      <c r="L892" s="62">
        <f>('1. Data'!L889-'1. Data'!$L$1604)/('1. Data'!$L$1603-'1. Data'!$L$1604)</f>
        <v>0.5692307692307691</v>
      </c>
      <c r="M892" s="62">
        <f>('1. Data'!M889-'1. Data'!$M$1604)/('1. Data'!$M$1603-'1. Data'!$M$1604)</f>
        <v>0.8</v>
      </c>
    </row>
    <row r="893" spans="1:13" ht="13.2" x14ac:dyDescent="0.25">
      <c r="A893" s="60">
        <v>889</v>
      </c>
      <c r="B893" s="62">
        <f>('1. Data'!B890-'1. Data'!$B$1604)/('1. Data'!$B$1603-'1. Data'!$B$1604)</f>
        <v>0.19469026548672566</v>
      </c>
      <c r="C893" s="62">
        <f>('1. Data'!C890-'1. Data'!$C$1604)/('1. Data'!$C$1603-'1. Data'!$C$1604)</f>
        <v>0.3133333333333333</v>
      </c>
      <c r="D893" s="62">
        <f>('1. Data'!D890-'1. Data'!$D$1604)/('1. Data'!$D$1603-'1. Data'!$D$1604)</f>
        <v>0</v>
      </c>
      <c r="E893" s="62">
        <f>('1. Data'!E890-'1. Data'!$E$1604)/('1. Data'!$E$1603-'1. Data'!$E$1604)</f>
        <v>0.10958904109589042</v>
      </c>
      <c r="F893" s="62">
        <f>('1. Data'!F890-'1. Data'!$F$1604)/('1. Data'!$F$1603-'1. Data'!$F$1604)</f>
        <v>0.12</v>
      </c>
      <c r="G893" s="62">
        <f>('1. Data'!G890-'1. Data'!$G$1604)/('1. Data'!$G$1603-'1. Data'!$G$1604)</f>
        <v>0.43661971830985913</v>
      </c>
      <c r="H893" s="62">
        <f>('1. Data'!H890-'1. Data'!$H$1604)/('1. Data'!$H$1603-'1. Data'!$H$1604)</f>
        <v>0.20494699646643111</v>
      </c>
      <c r="I893" s="62">
        <v>1</v>
      </c>
      <c r="J893" s="62">
        <f>('1. Data'!J890-'1. Data'!$J$1604)/('1. Data'!$J$1603-'1. Data'!$J$1604)</f>
        <v>0.56153846153846165</v>
      </c>
      <c r="K893" s="62">
        <f>('1. Data'!K890-'1. Data'!$K$1604)/('1. Data'!$K$1603-'1. Data'!$K$1604)</f>
        <v>0.15294117647058827</v>
      </c>
      <c r="L893" s="62">
        <f>('1. Data'!L890-'1. Data'!$L$1604)/('1. Data'!$L$1603-'1. Data'!$L$1604)</f>
        <v>0.43076923076923063</v>
      </c>
      <c r="M893" s="62">
        <f>('1. Data'!M890-'1. Data'!$M$1604)/('1. Data'!$M$1603-'1. Data'!$M$1604)</f>
        <v>0.6</v>
      </c>
    </row>
    <row r="894" spans="1:13" ht="13.2" x14ac:dyDescent="0.25">
      <c r="A894" s="60">
        <v>890</v>
      </c>
      <c r="B894" s="62">
        <f>('1. Data'!B891-'1. Data'!$B$1604)/('1. Data'!$B$1603-'1. Data'!$B$1604)</f>
        <v>0.53982300884955747</v>
      </c>
      <c r="C894" s="62">
        <f>('1. Data'!C891-'1. Data'!$C$1604)/('1. Data'!$C$1603-'1. Data'!$C$1604)</f>
        <v>0.53333333333333333</v>
      </c>
      <c r="D894" s="62">
        <f>('1. Data'!D891-'1. Data'!$D$1604)/('1. Data'!$D$1603-'1. Data'!$D$1604)</f>
        <v>0.34</v>
      </c>
      <c r="E894" s="62">
        <f>('1. Data'!E891-'1. Data'!$E$1604)/('1. Data'!$E$1603-'1. Data'!$E$1604)</f>
        <v>0.39041095890410954</v>
      </c>
      <c r="F894" s="62">
        <f>('1. Data'!F891-'1. Data'!$F$1604)/('1. Data'!$F$1603-'1. Data'!$F$1604)</f>
        <v>0.18666666666666501</v>
      </c>
      <c r="G894" s="62">
        <f>('1. Data'!G891-'1. Data'!$G$1604)/('1. Data'!$G$1603-'1. Data'!$G$1604)</f>
        <v>0.30985915492957744</v>
      </c>
      <c r="H894" s="62">
        <f>('1. Data'!H891-'1. Data'!$H$1604)/('1. Data'!$H$1603-'1. Data'!$H$1604)</f>
        <v>0.32862190812720848</v>
      </c>
      <c r="I894" s="62">
        <v>1</v>
      </c>
      <c r="J894" s="62">
        <f>('1. Data'!J891-'1. Data'!$J$1604)/('1. Data'!$J$1603-'1. Data'!$J$1604)</f>
        <v>0.40000000000000008</v>
      </c>
      <c r="K894" s="62">
        <f>('1. Data'!K891-'1. Data'!$K$1604)/('1. Data'!$K$1603-'1. Data'!$K$1604)</f>
        <v>0.22352941176470592</v>
      </c>
      <c r="L894" s="62">
        <f>('1. Data'!L891-'1. Data'!$L$1604)/('1. Data'!$L$1603-'1. Data'!$L$1604)</f>
        <v>0.13846153846153852</v>
      </c>
      <c r="M894" s="62">
        <f>('1. Data'!M891-'1. Data'!$M$1604)/('1. Data'!$M$1603-'1. Data'!$M$1604)</f>
        <v>0.4</v>
      </c>
    </row>
    <row r="895" spans="1:13" ht="13.2" x14ac:dyDescent="0.25">
      <c r="A895" s="60">
        <v>891</v>
      </c>
      <c r="B895" s="62">
        <f>('1. Data'!B892-'1. Data'!$B$1604)/('1. Data'!$B$1603-'1. Data'!$B$1604)</f>
        <v>0.23008849557522126</v>
      </c>
      <c r="C895" s="62">
        <f>('1. Data'!C892-'1. Data'!$C$1604)/('1. Data'!$C$1603-'1. Data'!$C$1604)</f>
        <v>0.16</v>
      </c>
      <c r="D895" s="62">
        <f>('1. Data'!D892-'1. Data'!$D$1604)/('1. Data'!$D$1603-'1. Data'!$D$1604)</f>
        <v>0.24</v>
      </c>
      <c r="E895" s="62">
        <f>('1. Data'!E892-'1. Data'!$E$1604)/('1. Data'!$E$1603-'1. Data'!$E$1604)</f>
        <v>7.5342465753424667E-2</v>
      </c>
      <c r="F895" s="62">
        <f>('1. Data'!F892-'1. Data'!$F$1604)/('1. Data'!$F$1603-'1. Data'!$F$1604)</f>
        <v>0.11833333333333333</v>
      </c>
      <c r="G895" s="62">
        <f>('1. Data'!G892-'1. Data'!$G$1604)/('1. Data'!$G$1603-'1. Data'!$G$1604)</f>
        <v>0.40845070422535212</v>
      </c>
      <c r="H895" s="62">
        <f>('1. Data'!H892-'1. Data'!$H$1604)/('1. Data'!$H$1603-'1. Data'!$H$1604)</f>
        <v>0.16254416961130741</v>
      </c>
      <c r="I895" s="62">
        <v>1</v>
      </c>
      <c r="J895" s="62">
        <f>('1. Data'!J892-'1. Data'!$J$1604)/('1. Data'!$J$1603-'1. Data'!$J$1604)</f>
        <v>0.5692307692307691</v>
      </c>
      <c r="K895" s="62">
        <f>('1. Data'!K892-'1. Data'!$K$1604)/('1. Data'!$K$1603-'1. Data'!$K$1604)</f>
        <v>0.16470588235294117</v>
      </c>
      <c r="L895" s="62">
        <f>('1. Data'!L892-'1. Data'!$L$1604)/('1. Data'!$L$1603-'1. Data'!$L$1604)</f>
        <v>0.26153846153846144</v>
      </c>
      <c r="M895" s="62">
        <f>('1. Data'!M892-'1. Data'!$M$1604)/('1. Data'!$M$1603-'1. Data'!$M$1604)</f>
        <v>0.4</v>
      </c>
    </row>
    <row r="896" spans="1:13" ht="13.2" x14ac:dyDescent="0.25">
      <c r="A896" s="60">
        <v>892</v>
      </c>
      <c r="B896" s="62">
        <f>('1. Data'!B893-'1. Data'!$B$1604)/('1. Data'!$B$1603-'1. Data'!$B$1604)</f>
        <v>0.23008849557522126</v>
      </c>
      <c r="C896" s="62">
        <f>('1. Data'!C893-'1. Data'!$C$1604)/('1. Data'!$C$1603-'1. Data'!$C$1604)</f>
        <v>0.37333333333333335</v>
      </c>
      <c r="D896" s="62">
        <f>('1. Data'!D893-'1. Data'!$D$1604)/('1. Data'!$D$1603-'1. Data'!$D$1604)</f>
        <v>0.03</v>
      </c>
      <c r="E896" s="62">
        <f>('1. Data'!E893-'1. Data'!$E$1604)/('1. Data'!$E$1603-'1. Data'!$E$1604)</f>
        <v>9.5890410958904104E-2</v>
      </c>
      <c r="F896" s="62">
        <f>('1. Data'!F893-'1. Data'!$F$1604)/('1. Data'!$F$1603-'1. Data'!$F$1604)</f>
        <v>0.13</v>
      </c>
      <c r="G896" s="62">
        <f>('1. Data'!G893-'1. Data'!$G$1604)/('1. Data'!$G$1603-'1. Data'!$G$1604)</f>
        <v>0.21126760563380281</v>
      </c>
      <c r="H896" s="62">
        <f>('1. Data'!H893-'1. Data'!$H$1604)/('1. Data'!$H$1603-'1. Data'!$H$1604)</f>
        <v>0.28268551236749118</v>
      </c>
      <c r="I896" s="62">
        <v>1</v>
      </c>
      <c r="J896" s="62">
        <f>('1. Data'!J893-'1. Data'!$J$1604)/('1. Data'!$J$1603-'1. Data'!$J$1604)</f>
        <v>0.6384615384615383</v>
      </c>
      <c r="K896" s="62">
        <f>('1. Data'!K893-'1. Data'!$K$1604)/('1. Data'!$K$1603-'1. Data'!$K$1604)</f>
        <v>0.1588235294117647</v>
      </c>
      <c r="L896" s="62">
        <f>('1. Data'!L893-'1. Data'!$L$1604)/('1. Data'!$L$1603-'1. Data'!$L$1604)</f>
        <v>0.19999999999999984</v>
      </c>
      <c r="M896" s="62">
        <f>('1. Data'!M893-'1. Data'!$M$1604)/('1. Data'!$M$1603-'1. Data'!$M$1604)</f>
        <v>0.4</v>
      </c>
    </row>
    <row r="897" spans="1:13" ht="13.2" x14ac:dyDescent="0.25">
      <c r="A897" s="60">
        <v>893</v>
      </c>
      <c r="B897" s="62">
        <f>('1. Data'!B894-'1. Data'!$B$1604)/('1. Data'!$B$1603-'1. Data'!$B$1604)</f>
        <v>0.48672566371681414</v>
      </c>
      <c r="C897" s="62">
        <f>('1. Data'!C894-'1. Data'!$C$1604)/('1. Data'!$C$1603-'1. Data'!$C$1604)</f>
        <v>0.23333333333333331</v>
      </c>
      <c r="D897" s="62">
        <f>('1. Data'!D894-'1. Data'!$D$1604)/('1. Data'!$D$1603-'1. Data'!$D$1604)</f>
        <v>0.23</v>
      </c>
      <c r="E897" s="62">
        <f>('1. Data'!E894-'1. Data'!$E$1604)/('1. Data'!$E$1603-'1. Data'!$E$1604)</f>
        <v>6.8493150684931503E-2</v>
      </c>
      <c r="F897" s="62">
        <f>('1. Data'!F894-'1. Data'!$F$1604)/('1. Data'!$F$1603-'1. Data'!$F$1604)</f>
        <v>0.13666666666666652</v>
      </c>
      <c r="G897" s="62">
        <f>('1. Data'!G894-'1. Data'!$G$1604)/('1. Data'!$G$1603-'1. Data'!$G$1604)</f>
        <v>0.12676056338028169</v>
      </c>
      <c r="H897" s="62">
        <f>('1. Data'!H894-'1. Data'!$H$1604)/('1. Data'!$H$1603-'1. Data'!$H$1604)</f>
        <v>4.2402826855123678E-2</v>
      </c>
      <c r="I897" s="62">
        <v>1</v>
      </c>
      <c r="J897" s="62">
        <f>('1. Data'!J894-'1. Data'!$J$1604)/('1. Data'!$J$1603-'1. Data'!$J$1604)</f>
        <v>0.40000000000000008</v>
      </c>
      <c r="K897" s="62">
        <f>('1. Data'!K894-'1. Data'!$K$1604)/('1. Data'!$K$1603-'1. Data'!$K$1604)</f>
        <v>0.20588235294117649</v>
      </c>
      <c r="L897" s="62">
        <f>('1. Data'!L894-'1. Data'!$L$1604)/('1. Data'!$L$1603-'1. Data'!$L$1604)</f>
        <v>0.13846153846153852</v>
      </c>
      <c r="M897" s="62">
        <f>('1. Data'!M894-'1. Data'!$M$1604)/('1. Data'!$M$1603-'1. Data'!$M$1604)</f>
        <v>0.6</v>
      </c>
    </row>
    <row r="898" spans="1:13" ht="13.2" x14ac:dyDescent="0.25">
      <c r="A898" s="60">
        <v>894</v>
      </c>
      <c r="B898" s="62">
        <f>('1. Data'!B895-'1. Data'!$B$1604)/('1. Data'!$B$1603-'1. Data'!$B$1604)</f>
        <v>0.23008849557522126</v>
      </c>
      <c r="C898" s="62">
        <f>('1. Data'!C895-'1. Data'!$C$1604)/('1. Data'!$C$1603-'1. Data'!$C$1604)</f>
        <v>0.37333333333333335</v>
      </c>
      <c r="D898" s="62">
        <f>('1. Data'!D895-'1. Data'!$D$1604)/('1. Data'!$D$1603-'1. Data'!$D$1604)</f>
        <v>0.03</v>
      </c>
      <c r="E898" s="62">
        <f>('1. Data'!E895-'1. Data'!$E$1604)/('1. Data'!$E$1603-'1. Data'!$E$1604)</f>
        <v>9.5890410958904104E-2</v>
      </c>
      <c r="F898" s="62">
        <f>('1. Data'!F895-'1. Data'!$F$1604)/('1. Data'!$F$1603-'1. Data'!$F$1604)</f>
        <v>0.13</v>
      </c>
      <c r="G898" s="62">
        <f>('1. Data'!G895-'1. Data'!$G$1604)/('1. Data'!$G$1603-'1. Data'!$G$1604)</f>
        <v>0.21126760563380281</v>
      </c>
      <c r="H898" s="62">
        <f>('1. Data'!H895-'1. Data'!$H$1604)/('1. Data'!$H$1603-'1. Data'!$H$1604)</f>
        <v>0.28268551236749118</v>
      </c>
      <c r="I898" s="62">
        <v>1</v>
      </c>
      <c r="J898" s="62">
        <f>('1. Data'!J895-'1. Data'!$J$1604)/('1. Data'!$J$1603-'1. Data'!$J$1604)</f>
        <v>0.6384615384615383</v>
      </c>
      <c r="K898" s="62">
        <f>('1. Data'!K895-'1. Data'!$K$1604)/('1. Data'!$K$1603-'1. Data'!$K$1604)</f>
        <v>0.1588235294117647</v>
      </c>
      <c r="L898" s="62">
        <f>('1. Data'!L895-'1. Data'!$L$1604)/('1. Data'!$L$1603-'1. Data'!$L$1604)</f>
        <v>0.19999999999999984</v>
      </c>
      <c r="M898" s="62">
        <f>('1. Data'!M895-'1. Data'!$M$1604)/('1. Data'!$M$1603-'1. Data'!$M$1604)</f>
        <v>0.4</v>
      </c>
    </row>
    <row r="899" spans="1:13" ht="13.2" x14ac:dyDescent="0.25">
      <c r="A899" s="60">
        <v>895</v>
      </c>
      <c r="B899" s="62">
        <f>('1. Data'!B896-'1. Data'!$B$1604)/('1. Data'!$B$1603-'1. Data'!$B$1604)</f>
        <v>0.23008849557522126</v>
      </c>
      <c r="C899" s="62">
        <f>('1. Data'!C896-'1. Data'!$C$1604)/('1. Data'!$C$1603-'1. Data'!$C$1604)</f>
        <v>0.35333333333333333</v>
      </c>
      <c r="D899" s="62">
        <f>('1. Data'!D896-'1. Data'!$D$1604)/('1. Data'!$D$1603-'1. Data'!$D$1604)</f>
        <v>0.03</v>
      </c>
      <c r="E899" s="62">
        <f>('1. Data'!E896-'1. Data'!$E$1604)/('1. Data'!$E$1603-'1. Data'!$E$1604)</f>
        <v>8.9041095890410982E-2</v>
      </c>
      <c r="F899" s="62">
        <f>('1. Data'!F896-'1. Data'!$F$1604)/('1. Data'!$F$1603-'1. Data'!$F$1604)</f>
        <v>0.13333333333333333</v>
      </c>
      <c r="G899" s="62">
        <f>('1. Data'!G896-'1. Data'!$G$1604)/('1. Data'!$G$1603-'1. Data'!$G$1604)</f>
        <v>0.22535211267605634</v>
      </c>
      <c r="H899" s="62">
        <f>('1. Data'!H896-'1. Data'!$H$1604)/('1. Data'!$H$1603-'1. Data'!$H$1604)</f>
        <v>0.28975265017667845</v>
      </c>
      <c r="I899" s="62">
        <v>1</v>
      </c>
      <c r="J899" s="62">
        <f>('1. Data'!J896-'1. Data'!$J$1604)/('1. Data'!$J$1603-'1. Data'!$J$1604)</f>
        <v>0.6384615384615383</v>
      </c>
      <c r="K899" s="62">
        <f>('1. Data'!K896-'1. Data'!$K$1604)/('1. Data'!$K$1603-'1. Data'!$K$1604)</f>
        <v>0.16470588235294117</v>
      </c>
      <c r="L899" s="62">
        <f>('1. Data'!L896-'1. Data'!$L$1604)/('1. Data'!$L$1603-'1. Data'!$L$1604)</f>
        <v>0.21538461538461545</v>
      </c>
      <c r="M899" s="62">
        <f>('1. Data'!M896-'1. Data'!$M$1604)/('1. Data'!$M$1603-'1. Data'!$M$1604)</f>
        <v>0.6</v>
      </c>
    </row>
    <row r="900" spans="1:13" ht="13.2" x14ac:dyDescent="0.25">
      <c r="A900" s="60">
        <v>896</v>
      </c>
      <c r="B900" s="62">
        <f>('1. Data'!B897-'1. Data'!$B$1604)/('1. Data'!$B$1603-'1. Data'!$B$1604)</f>
        <v>0.22123893805309733</v>
      </c>
      <c r="C900" s="62">
        <f>('1. Data'!C897-'1. Data'!$C$1604)/('1. Data'!$C$1603-'1. Data'!$C$1604)</f>
        <v>0.32666666666666666</v>
      </c>
      <c r="D900" s="62">
        <f>('1. Data'!D897-'1. Data'!$D$1604)/('1. Data'!$D$1603-'1. Data'!$D$1604)</f>
        <v>0.01</v>
      </c>
      <c r="E900" s="62">
        <f>('1. Data'!E897-'1. Data'!$E$1604)/('1. Data'!$E$1603-'1. Data'!$E$1604)</f>
        <v>9.5890410958904104E-2</v>
      </c>
      <c r="F900" s="62">
        <f>('1. Data'!F897-'1. Data'!$F$1604)/('1. Data'!$F$1603-'1. Data'!$F$1604)</f>
        <v>0.13333333333333333</v>
      </c>
      <c r="G900" s="62">
        <f>('1. Data'!G897-'1. Data'!$G$1604)/('1. Data'!$G$1603-'1. Data'!$G$1604)</f>
        <v>0.36619718309859156</v>
      </c>
      <c r="H900" s="62">
        <f>('1. Data'!H897-'1. Data'!$H$1604)/('1. Data'!$H$1603-'1. Data'!$H$1604)</f>
        <v>0.13074204946996468</v>
      </c>
      <c r="I900" s="62">
        <v>1</v>
      </c>
      <c r="J900" s="62">
        <f>('1. Data'!J897-'1. Data'!$J$1604)/('1. Data'!$J$1603-'1. Data'!$J$1604)</f>
        <v>0.55384615384615377</v>
      </c>
      <c r="K900" s="62">
        <f>('1. Data'!K897-'1. Data'!$K$1604)/('1. Data'!$K$1603-'1. Data'!$K$1604)</f>
        <v>0.16470588235294117</v>
      </c>
      <c r="L900" s="62">
        <f>('1. Data'!L897-'1. Data'!$L$1604)/('1. Data'!$L$1603-'1. Data'!$L$1604)</f>
        <v>0.3538461538461537</v>
      </c>
      <c r="M900" s="62">
        <f>('1. Data'!M897-'1. Data'!$M$1604)/('1. Data'!$M$1603-'1. Data'!$M$1604)</f>
        <v>0.6</v>
      </c>
    </row>
    <row r="901" spans="1:13" ht="13.2" x14ac:dyDescent="0.25">
      <c r="A901" s="60">
        <v>897</v>
      </c>
      <c r="B901" s="62">
        <f>('1. Data'!B898-'1. Data'!$B$1604)/('1. Data'!$B$1603-'1. Data'!$B$1604)</f>
        <v>0.32743362831858414</v>
      </c>
      <c r="C901" s="62">
        <f>('1. Data'!C898-'1. Data'!$C$1604)/('1. Data'!$C$1603-'1. Data'!$C$1604)</f>
        <v>0.13999999999999999</v>
      </c>
      <c r="D901" s="62">
        <f>('1. Data'!D898-'1. Data'!$D$1604)/('1. Data'!$D$1603-'1. Data'!$D$1604)</f>
        <v>0.39</v>
      </c>
      <c r="E901" s="62">
        <f>('1. Data'!E898-'1. Data'!$E$1604)/('1. Data'!$E$1603-'1. Data'!$E$1604)</f>
        <v>0.10273972602739727</v>
      </c>
      <c r="F901" s="62">
        <f>('1. Data'!F898-'1. Data'!$F$1604)/('1. Data'!$F$1603-'1. Data'!$F$1604)</f>
        <v>0.13</v>
      </c>
      <c r="G901" s="62">
        <f>('1. Data'!G898-'1. Data'!$G$1604)/('1. Data'!$G$1603-'1. Data'!$G$1604)</f>
        <v>0.22535211267605634</v>
      </c>
      <c r="H901" s="62">
        <f>('1. Data'!H898-'1. Data'!$H$1604)/('1. Data'!$H$1603-'1. Data'!$H$1604)</f>
        <v>0.13074204946996468</v>
      </c>
      <c r="I901" s="62">
        <v>1</v>
      </c>
      <c r="J901" s="62">
        <f>('1. Data'!J898-'1. Data'!$J$1604)/('1. Data'!$J$1603-'1. Data'!$J$1604)</f>
        <v>0.46923076923076917</v>
      </c>
      <c r="K901" s="62">
        <f>('1. Data'!K898-'1. Data'!$K$1604)/('1. Data'!$K$1603-'1. Data'!$K$1604)</f>
        <v>0.27647058823529413</v>
      </c>
      <c r="L901" s="62">
        <f>('1. Data'!L898-'1. Data'!$L$1604)/('1. Data'!$L$1603-'1. Data'!$L$1604)</f>
        <v>0.63076923076923075</v>
      </c>
      <c r="M901" s="62">
        <f>('1. Data'!M898-'1. Data'!$M$1604)/('1. Data'!$M$1603-'1. Data'!$M$1604)</f>
        <v>0.8</v>
      </c>
    </row>
    <row r="902" spans="1:13" ht="13.2" x14ac:dyDescent="0.25">
      <c r="A902" s="60">
        <v>898</v>
      </c>
      <c r="B902" s="62">
        <f>('1. Data'!B899-'1. Data'!$B$1604)/('1. Data'!$B$1603-'1. Data'!$B$1604)</f>
        <v>0.22123893805309733</v>
      </c>
      <c r="C902" s="62">
        <f>('1. Data'!C899-'1. Data'!$C$1604)/('1. Data'!$C$1603-'1. Data'!$C$1604)</f>
        <v>0.32666666666666666</v>
      </c>
      <c r="D902" s="62">
        <f>('1. Data'!D899-'1. Data'!$D$1604)/('1. Data'!$D$1603-'1. Data'!$D$1604)</f>
        <v>0.01</v>
      </c>
      <c r="E902" s="62">
        <f>('1. Data'!E899-'1. Data'!$E$1604)/('1. Data'!$E$1603-'1. Data'!$E$1604)</f>
        <v>9.5890410958904104E-2</v>
      </c>
      <c r="F902" s="62">
        <f>('1. Data'!F899-'1. Data'!$F$1604)/('1. Data'!$F$1603-'1. Data'!$F$1604)</f>
        <v>0.13333333333333333</v>
      </c>
      <c r="G902" s="62">
        <f>('1. Data'!G899-'1. Data'!$G$1604)/('1. Data'!$G$1603-'1. Data'!$G$1604)</f>
        <v>0.36619718309859156</v>
      </c>
      <c r="H902" s="62">
        <f>('1. Data'!H899-'1. Data'!$H$1604)/('1. Data'!$H$1603-'1. Data'!$H$1604)</f>
        <v>0.13074204946996468</v>
      </c>
      <c r="I902" s="62">
        <v>1</v>
      </c>
      <c r="J902" s="62">
        <f>('1. Data'!J899-'1. Data'!$J$1604)/('1. Data'!$J$1603-'1. Data'!$J$1604)</f>
        <v>0.55384615384615377</v>
      </c>
      <c r="K902" s="62">
        <f>('1. Data'!K899-'1. Data'!$K$1604)/('1. Data'!$K$1603-'1. Data'!$K$1604)</f>
        <v>0.16470588235294117</v>
      </c>
      <c r="L902" s="62">
        <f>('1. Data'!L899-'1. Data'!$L$1604)/('1. Data'!$L$1603-'1. Data'!$L$1604)</f>
        <v>0.3538461538461537</v>
      </c>
      <c r="M902" s="62">
        <f>('1. Data'!M899-'1. Data'!$M$1604)/('1. Data'!$M$1603-'1. Data'!$M$1604)</f>
        <v>0.6</v>
      </c>
    </row>
    <row r="903" spans="1:13" ht="13.2" x14ac:dyDescent="0.25">
      <c r="A903" s="60">
        <v>899</v>
      </c>
      <c r="B903" s="62">
        <f>('1. Data'!B900-'1. Data'!$B$1604)/('1. Data'!$B$1603-'1. Data'!$B$1604)</f>
        <v>0.32743362831858414</v>
      </c>
      <c r="C903" s="62">
        <f>('1. Data'!C900-'1. Data'!$C$1604)/('1. Data'!$C$1603-'1. Data'!$C$1604)</f>
        <v>0.13999999999999999</v>
      </c>
      <c r="D903" s="62">
        <f>('1. Data'!D900-'1. Data'!$D$1604)/('1. Data'!$D$1603-'1. Data'!$D$1604)</f>
        <v>0.39</v>
      </c>
      <c r="E903" s="62">
        <f>('1. Data'!E900-'1. Data'!$E$1604)/('1. Data'!$E$1603-'1. Data'!$E$1604)</f>
        <v>0.10273972602739727</v>
      </c>
      <c r="F903" s="62">
        <f>('1. Data'!F900-'1. Data'!$F$1604)/('1. Data'!$F$1603-'1. Data'!$F$1604)</f>
        <v>0.13</v>
      </c>
      <c r="G903" s="62">
        <f>('1. Data'!G900-'1. Data'!$G$1604)/('1. Data'!$G$1603-'1. Data'!$G$1604)</f>
        <v>0.22535211267605634</v>
      </c>
      <c r="H903" s="62">
        <f>('1. Data'!H900-'1. Data'!$H$1604)/('1. Data'!$H$1603-'1. Data'!$H$1604)</f>
        <v>0.13074204946996468</v>
      </c>
      <c r="I903" s="62">
        <v>1</v>
      </c>
      <c r="J903" s="62">
        <f>('1. Data'!J900-'1. Data'!$J$1604)/('1. Data'!$J$1603-'1. Data'!$J$1604)</f>
        <v>0.46923076923076917</v>
      </c>
      <c r="K903" s="62">
        <f>('1. Data'!K900-'1. Data'!$K$1604)/('1. Data'!$K$1603-'1. Data'!$K$1604)</f>
        <v>0.27647058823529413</v>
      </c>
      <c r="L903" s="62">
        <f>('1. Data'!L900-'1. Data'!$L$1604)/('1. Data'!$L$1603-'1. Data'!$L$1604)</f>
        <v>0.63076923076923075</v>
      </c>
      <c r="M903" s="62">
        <f>('1. Data'!M900-'1. Data'!$M$1604)/('1. Data'!$M$1603-'1. Data'!$M$1604)</f>
        <v>0.8</v>
      </c>
    </row>
    <row r="904" spans="1:13" ht="13.2" x14ac:dyDescent="0.25">
      <c r="A904" s="60">
        <v>900</v>
      </c>
      <c r="B904" s="62">
        <f>('1. Data'!B901-'1. Data'!$B$1604)/('1. Data'!$B$1603-'1. Data'!$B$1604)</f>
        <v>0.32743362831858414</v>
      </c>
      <c r="C904" s="62">
        <f>('1. Data'!C901-'1. Data'!$C$1604)/('1. Data'!$C$1603-'1. Data'!$C$1604)</f>
        <v>0.6133333333333334</v>
      </c>
      <c r="D904" s="62">
        <f>('1. Data'!D901-'1. Data'!$D$1604)/('1. Data'!$D$1603-'1. Data'!$D$1604)</f>
        <v>0.02</v>
      </c>
      <c r="E904" s="62">
        <f>('1. Data'!E901-'1. Data'!$E$1604)/('1. Data'!$E$1603-'1. Data'!$E$1604)</f>
        <v>0.17123287671232876</v>
      </c>
      <c r="F904" s="62">
        <f>('1. Data'!F901-'1. Data'!$F$1604)/('1. Data'!$F$1603-'1. Data'!$F$1604)</f>
        <v>0.14000000000000001</v>
      </c>
      <c r="G904" s="62">
        <f>('1. Data'!G901-'1. Data'!$G$1604)/('1. Data'!$G$1603-'1. Data'!$G$1604)</f>
        <v>7.0422535211267609E-2</v>
      </c>
      <c r="H904" s="62">
        <f>('1. Data'!H901-'1. Data'!$H$1604)/('1. Data'!$H$1603-'1. Data'!$H$1604)</f>
        <v>1.7667844522968199E-2</v>
      </c>
      <c r="I904" s="62">
        <v>1</v>
      </c>
      <c r="J904" s="62">
        <f>('1. Data'!J901-'1. Data'!$J$1604)/('1. Data'!$J$1603-'1. Data'!$J$1604)</f>
        <v>0.6</v>
      </c>
      <c r="K904" s="62">
        <f>('1. Data'!K901-'1. Data'!$K$1604)/('1. Data'!$K$1603-'1. Data'!$K$1604)</f>
        <v>0.11176470588235295</v>
      </c>
      <c r="L904" s="62">
        <f>('1. Data'!L901-'1. Data'!$L$1604)/('1. Data'!$L$1603-'1. Data'!$L$1604)</f>
        <v>0.39999999999999997</v>
      </c>
      <c r="M904" s="62">
        <f>('1. Data'!M901-'1. Data'!$M$1604)/('1. Data'!$M$1603-'1. Data'!$M$1604)</f>
        <v>0</v>
      </c>
    </row>
    <row r="905" spans="1:13" ht="13.2" x14ac:dyDescent="0.25">
      <c r="A905" s="60">
        <v>901</v>
      </c>
      <c r="B905" s="62">
        <f>('1. Data'!B902-'1. Data'!$B$1604)/('1. Data'!$B$1603-'1. Data'!$B$1604)</f>
        <v>0.38053097345132747</v>
      </c>
      <c r="C905" s="62">
        <f>('1. Data'!C902-'1. Data'!$C$1604)/('1. Data'!$C$1603-'1. Data'!$C$1604)</f>
        <v>0.13999999999999999</v>
      </c>
      <c r="D905" s="62">
        <f>('1. Data'!D902-'1. Data'!$D$1604)/('1. Data'!$D$1603-'1. Data'!$D$1604)</f>
        <v>0.36</v>
      </c>
      <c r="E905" s="62">
        <f>('1. Data'!E902-'1. Data'!$E$1604)/('1. Data'!$E$1603-'1. Data'!$E$1604)</f>
        <v>0.11643835616438358</v>
      </c>
      <c r="F905" s="62">
        <f>('1. Data'!F902-'1. Data'!$F$1604)/('1. Data'!$F$1603-'1. Data'!$F$1604)</f>
        <v>9.3333333333333171E-2</v>
      </c>
      <c r="G905" s="62">
        <f>('1. Data'!G902-'1. Data'!$G$1604)/('1. Data'!$G$1603-'1. Data'!$G$1604)</f>
        <v>0.12676056338028169</v>
      </c>
      <c r="H905" s="62">
        <f>('1. Data'!H902-'1. Data'!$H$1604)/('1. Data'!$H$1603-'1. Data'!$H$1604)</f>
        <v>0.1166077738515901</v>
      </c>
      <c r="I905" s="62">
        <v>1</v>
      </c>
      <c r="J905" s="62">
        <f>('1. Data'!J902-'1. Data'!$J$1604)/('1. Data'!$J$1603-'1. Data'!$J$1604)</f>
        <v>0.53846153846153832</v>
      </c>
      <c r="K905" s="62">
        <f>('1. Data'!K902-'1. Data'!$K$1604)/('1. Data'!$K$1603-'1. Data'!$K$1604)</f>
        <v>0.22941176470588234</v>
      </c>
      <c r="L905" s="62">
        <f>('1. Data'!L902-'1. Data'!$L$1604)/('1. Data'!$L$1603-'1. Data'!$L$1604)</f>
        <v>0.52307692307692311</v>
      </c>
      <c r="M905" s="62">
        <f>('1. Data'!M902-'1. Data'!$M$1604)/('1. Data'!$M$1603-'1. Data'!$M$1604)</f>
        <v>0.4</v>
      </c>
    </row>
    <row r="906" spans="1:13" ht="13.2" x14ac:dyDescent="0.25">
      <c r="A906" s="60">
        <v>902</v>
      </c>
      <c r="B906" s="62">
        <f>('1. Data'!B903-'1. Data'!$B$1604)/('1. Data'!$B$1603-'1. Data'!$B$1604)</f>
        <v>0.24778761061946908</v>
      </c>
      <c r="C906" s="62">
        <f>('1. Data'!C903-'1. Data'!$C$1604)/('1. Data'!$C$1603-'1. Data'!$C$1604)</f>
        <v>0.35666666666666669</v>
      </c>
      <c r="D906" s="62">
        <f>('1. Data'!D903-'1. Data'!$D$1604)/('1. Data'!$D$1603-'1. Data'!$D$1604)</f>
        <v>0.1</v>
      </c>
      <c r="E906" s="62">
        <f>('1. Data'!E903-'1. Data'!$E$1604)/('1. Data'!$E$1603-'1. Data'!$E$1604)</f>
        <v>0.10273972602739727</v>
      </c>
      <c r="F906" s="62">
        <f>('1. Data'!F903-'1. Data'!$F$1604)/('1. Data'!$F$1603-'1. Data'!$F$1604)</f>
        <v>0.13333333333333333</v>
      </c>
      <c r="G906" s="62">
        <f>('1. Data'!G903-'1. Data'!$G$1604)/('1. Data'!$G$1603-'1. Data'!$G$1604)</f>
        <v>0.21126760563380281</v>
      </c>
      <c r="H906" s="62">
        <f>('1. Data'!H903-'1. Data'!$H$1604)/('1. Data'!$H$1603-'1. Data'!$H$1604)</f>
        <v>9.5406360424028266E-2</v>
      </c>
      <c r="I906" s="62">
        <v>1</v>
      </c>
      <c r="J906" s="62">
        <f>('1. Data'!J903-'1. Data'!$J$1604)/('1. Data'!$J$1603-'1. Data'!$J$1604)</f>
        <v>0.67692307692307696</v>
      </c>
      <c r="K906" s="62">
        <f>('1. Data'!K903-'1. Data'!$K$1604)/('1. Data'!$K$1603-'1. Data'!$K$1604)</f>
        <v>0.22941176470588234</v>
      </c>
      <c r="L906" s="62">
        <f>('1. Data'!L903-'1. Data'!$L$1604)/('1. Data'!$L$1603-'1. Data'!$L$1604)</f>
        <v>0.36923076923076931</v>
      </c>
      <c r="M906" s="62">
        <f>('1. Data'!M903-'1. Data'!$M$1604)/('1. Data'!$M$1603-'1. Data'!$M$1604)</f>
        <v>0.8</v>
      </c>
    </row>
    <row r="907" spans="1:13" ht="13.2" x14ac:dyDescent="0.25">
      <c r="A907" s="60">
        <v>903</v>
      </c>
      <c r="B907" s="62">
        <f>('1. Data'!B904-'1. Data'!$B$1604)/('1. Data'!$B$1603-'1. Data'!$B$1604)</f>
        <v>0.24778761061946908</v>
      </c>
      <c r="C907" s="62">
        <f>('1. Data'!C904-'1. Data'!$C$1604)/('1. Data'!$C$1603-'1. Data'!$C$1604)</f>
        <v>0.35666666666666669</v>
      </c>
      <c r="D907" s="62">
        <f>('1. Data'!D904-'1. Data'!$D$1604)/('1. Data'!$D$1603-'1. Data'!$D$1604)</f>
        <v>0.1</v>
      </c>
      <c r="E907" s="62">
        <f>('1. Data'!E904-'1. Data'!$E$1604)/('1. Data'!$E$1603-'1. Data'!$E$1604)</f>
        <v>0.10273972602739727</v>
      </c>
      <c r="F907" s="62">
        <f>('1. Data'!F904-'1. Data'!$F$1604)/('1. Data'!$F$1603-'1. Data'!$F$1604)</f>
        <v>0.13333333333333333</v>
      </c>
      <c r="G907" s="62">
        <f>('1. Data'!G904-'1. Data'!$G$1604)/('1. Data'!$G$1603-'1. Data'!$G$1604)</f>
        <v>0.21126760563380281</v>
      </c>
      <c r="H907" s="62">
        <f>('1. Data'!H904-'1. Data'!$H$1604)/('1. Data'!$H$1603-'1. Data'!$H$1604)</f>
        <v>9.5406360424028266E-2</v>
      </c>
      <c r="I907" s="62">
        <v>1</v>
      </c>
      <c r="J907" s="62">
        <f>('1. Data'!J904-'1. Data'!$J$1604)/('1. Data'!$J$1603-'1. Data'!$J$1604)</f>
        <v>0.67692307692307696</v>
      </c>
      <c r="K907" s="62">
        <f>('1. Data'!K904-'1. Data'!$K$1604)/('1. Data'!$K$1603-'1. Data'!$K$1604)</f>
        <v>0.22941176470588234</v>
      </c>
      <c r="L907" s="62">
        <f>('1. Data'!L904-'1. Data'!$L$1604)/('1. Data'!$L$1603-'1. Data'!$L$1604)</f>
        <v>0.36923076923076931</v>
      </c>
      <c r="M907" s="62">
        <f>('1. Data'!M904-'1. Data'!$M$1604)/('1. Data'!$M$1603-'1. Data'!$M$1604)</f>
        <v>0.8</v>
      </c>
    </row>
    <row r="908" spans="1:13" ht="13.2" x14ac:dyDescent="0.25">
      <c r="A908" s="60">
        <v>904</v>
      </c>
      <c r="B908" s="62">
        <f>('1. Data'!B905-'1. Data'!$B$1604)/('1. Data'!$B$1603-'1. Data'!$B$1604)</f>
        <v>0.19469026548672566</v>
      </c>
      <c r="C908" s="62">
        <f>('1. Data'!C905-'1. Data'!$C$1604)/('1. Data'!$C$1603-'1. Data'!$C$1604)</f>
        <v>0.32666666666666666</v>
      </c>
      <c r="D908" s="62">
        <f>('1. Data'!D905-'1. Data'!$D$1604)/('1. Data'!$D$1603-'1. Data'!$D$1604)</f>
        <v>0.06</v>
      </c>
      <c r="E908" s="62">
        <f>('1. Data'!E905-'1. Data'!$E$1604)/('1. Data'!$E$1603-'1. Data'!$E$1604)</f>
        <v>0.34931506849315069</v>
      </c>
      <c r="F908" s="62">
        <f>('1. Data'!F905-'1. Data'!$F$1604)/('1. Data'!$F$1603-'1. Data'!$F$1604)</f>
        <v>0.1</v>
      </c>
      <c r="G908" s="62">
        <f>('1. Data'!G905-'1. Data'!$G$1604)/('1. Data'!$G$1603-'1. Data'!$G$1604)</f>
        <v>0.14084507042253522</v>
      </c>
      <c r="H908" s="62">
        <f>('1. Data'!H905-'1. Data'!$H$1604)/('1. Data'!$H$1603-'1. Data'!$H$1604)</f>
        <v>4.2402826855123678E-2</v>
      </c>
      <c r="I908" s="62">
        <v>1</v>
      </c>
      <c r="J908" s="62">
        <f>('1. Data'!J905-'1. Data'!$J$1604)/('1. Data'!$J$1603-'1. Data'!$J$1604)</f>
        <v>0.54615384615384621</v>
      </c>
      <c r="K908" s="62">
        <f>('1. Data'!K905-'1. Data'!$K$1604)/('1. Data'!$K$1603-'1. Data'!$K$1604)</f>
        <v>0.17058823529411765</v>
      </c>
      <c r="L908" s="62">
        <f>('1. Data'!L905-'1. Data'!$L$1604)/('1. Data'!$L$1603-'1. Data'!$L$1604)</f>
        <v>0.36923076923076931</v>
      </c>
      <c r="M908" s="62">
        <f>('1. Data'!M905-'1. Data'!$M$1604)/('1. Data'!$M$1603-'1. Data'!$M$1604)</f>
        <v>0.8</v>
      </c>
    </row>
    <row r="909" spans="1:13" ht="13.2" x14ac:dyDescent="0.25">
      <c r="A909" s="60">
        <v>905</v>
      </c>
      <c r="B909" s="62">
        <f>('1. Data'!B906-'1. Data'!$B$1604)/('1. Data'!$B$1603-'1. Data'!$B$1604)</f>
        <v>0.19469026548672566</v>
      </c>
      <c r="C909" s="62">
        <f>('1. Data'!C906-'1. Data'!$C$1604)/('1. Data'!$C$1603-'1. Data'!$C$1604)</f>
        <v>0.32666666666666666</v>
      </c>
      <c r="D909" s="62">
        <f>('1. Data'!D906-'1. Data'!$D$1604)/('1. Data'!$D$1603-'1. Data'!$D$1604)</f>
        <v>0.06</v>
      </c>
      <c r="E909" s="62">
        <f>('1. Data'!E906-'1. Data'!$E$1604)/('1. Data'!$E$1603-'1. Data'!$E$1604)</f>
        <v>0.34931506849315069</v>
      </c>
      <c r="F909" s="62">
        <f>('1. Data'!F906-'1. Data'!$F$1604)/('1. Data'!$F$1603-'1. Data'!$F$1604)</f>
        <v>0.1</v>
      </c>
      <c r="G909" s="62">
        <f>('1. Data'!G906-'1. Data'!$G$1604)/('1. Data'!$G$1603-'1. Data'!$G$1604)</f>
        <v>0.14084507042253522</v>
      </c>
      <c r="H909" s="62">
        <f>('1. Data'!H906-'1. Data'!$H$1604)/('1. Data'!$H$1603-'1. Data'!$H$1604)</f>
        <v>4.2402826855123678E-2</v>
      </c>
      <c r="I909" s="62">
        <v>1</v>
      </c>
      <c r="J909" s="62">
        <f>('1. Data'!J906-'1. Data'!$J$1604)/('1. Data'!$J$1603-'1. Data'!$J$1604)</f>
        <v>0.54615384615384621</v>
      </c>
      <c r="K909" s="62">
        <f>('1. Data'!K906-'1. Data'!$K$1604)/('1. Data'!$K$1603-'1. Data'!$K$1604)</f>
        <v>0.17058823529411765</v>
      </c>
      <c r="L909" s="62">
        <f>('1. Data'!L906-'1. Data'!$L$1604)/('1. Data'!$L$1603-'1. Data'!$L$1604)</f>
        <v>0.36923076923076931</v>
      </c>
      <c r="M909" s="62">
        <f>('1. Data'!M906-'1. Data'!$M$1604)/('1. Data'!$M$1603-'1. Data'!$M$1604)</f>
        <v>0.8</v>
      </c>
    </row>
    <row r="910" spans="1:13" ht="13.2" x14ac:dyDescent="0.25">
      <c r="A910" s="60">
        <v>906</v>
      </c>
      <c r="B910" s="62">
        <f>('1. Data'!B907-'1. Data'!$B$1604)/('1. Data'!$B$1603-'1. Data'!$B$1604)</f>
        <v>0.40707964601769908</v>
      </c>
      <c r="C910" s="62">
        <f>('1. Data'!C907-'1. Data'!$C$1604)/('1. Data'!$C$1603-'1. Data'!$C$1604)</f>
        <v>0.32</v>
      </c>
      <c r="D910" s="62">
        <f>('1. Data'!D907-'1. Data'!$D$1604)/('1. Data'!$D$1603-'1. Data'!$D$1604)</f>
        <v>0.2</v>
      </c>
      <c r="E910" s="62">
        <f>('1. Data'!E907-'1. Data'!$E$1604)/('1. Data'!$E$1603-'1. Data'!$E$1604)</f>
        <v>0.14383561643835618</v>
      </c>
      <c r="F910" s="62">
        <f>('1. Data'!F907-'1. Data'!$F$1604)/('1. Data'!$F$1603-'1. Data'!$F$1604)</f>
        <v>0.13500000000000001</v>
      </c>
      <c r="G910" s="62">
        <f>('1. Data'!G907-'1. Data'!$G$1604)/('1. Data'!$G$1603-'1. Data'!$G$1604)</f>
        <v>0.19718309859154928</v>
      </c>
      <c r="H910" s="62">
        <f>('1. Data'!H907-'1. Data'!$H$1604)/('1. Data'!$H$1603-'1. Data'!$H$1604)</f>
        <v>0.38515901060070673</v>
      </c>
      <c r="I910" s="62">
        <v>1</v>
      </c>
      <c r="J910" s="62">
        <f>('1. Data'!J907-'1. Data'!$J$1604)/('1. Data'!$J$1603-'1. Data'!$J$1604)</f>
        <v>0.40769230769230758</v>
      </c>
      <c r="K910" s="62">
        <f>('1. Data'!K907-'1. Data'!$K$1604)/('1. Data'!$K$1603-'1. Data'!$K$1604)</f>
        <v>0.17058823529411765</v>
      </c>
      <c r="L910" s="62">
        <f>('1. Data'!L907-'1. Data'!$L$1604)/('1. Data'!$L$1603-'1. Data'!$L$1604)</f>
        <v>0.16923076923076918</v>
      </c>
      <c r="M910" s="62">
        <f>('1. Data'!M907-'1. Data'!$M$1604)/('1. Data'!$M$1603-'1. Data'!$M$1604)</f>
        <v>0.4</v>
      </c>
    </row>
    <row r="911" spans="1:13" ht="13.2" x14ac:dyDescent="0.25">
      <c r="A911" s="60">
        <v>907</v>
      </c>
      <c r="B911" s="62">
        <f>('1. Data'!B908-'1. Data'!$B$1604)/('1. Data'!$B$1603-'1. Data'!$B$1604)</f>
        <v>0.23008849557522126</v>
      </c>
      <c r="C911" s="62">
        <f>('1. Data'!C908-'1. Data'!$C$1604)/('1. Data'!$C$1603-'1. Data'!$C$1604)</f>
        <v>0.29333333333333339</v>
      </c>
      <c r="D911" s="62">
        <f>('1. Data'!D908-'1. Data'!$D$1604)/('1. Data'!$D$1603-'1. Data'!$D$1604)</f>
        <v>0.27</v>
      </c>
      <c r="E911" s="62">
        <f>('1. Data'!E908-'1. Data'!$E$1604)/('1. Data'!$E$1603-'1. Data'!$E$1604)</f>
        <v>0.11643835616438358</v>
      </c>
      <c r="F911" s="62">
        <f>('1. Data'!F908-'1. Data'!$F$1604)/('1. Data'!$F$1603-'1. Data'!$F$1604)</f>
        <v>0.14000000000000001</v>
      </c>
      <c r="G911" s="62">
        <f>('1. Data'!G908-'1. Data'!$G$1604)/('1. Data'!$G$1603-'1. Data'!$G$1604)</f>
        <v>0.15492957746478872</v>
      </c>
      <c r="H911" s="62">
        <f>('1. Data'!H908-'1. Data'!$H$1604)/('1. Data'!$H$1603-'1. Data'!$H$1604)</f>
        <v>0.25441696113074203</v>
      </c>
      <c r="I911" s="62">
        <v>1</v>
      </c>
      <c r="J911" s="62">
        <f>('1. Data'!J908-'1. Data'!$J$1604)/('1. Data'!$J$1603-'1. Data'!$J$1604)</f>
        <v>0.53076923076923077</v>
      </c>
      <c r="K911" s="62">
        <f>('1. Data'!K908-'1. Data'!$K$1604)/('1. Data'!$K$1603-'1. Data'!$K$1604)</f>
        <v>0.2411764705882353</v>
      </c>
      <c r="L911" s="62">
        <f>('1. Data'!L908-'1. Data'!$L$1604)/('1. Data'!$L$1603-'1. Data'!$L$1604)</f>
        <v>0.39999999999999997</v>
      </c>
      <c r="M911" s="62">
        <f>('1. Data'!M908-'1. Data'!$M$1604)/('1. Data'!$M$1603-'1. Data'!$M$1604)</f>
        <v>0.4</v>
      </c>
    </row>
    <row r="912" spans="1:13" ht="13.2" x14ac:dyDescent="0.25">
      <c r="A912" s="60">
        <v>908</v>
      </c>
      <c r="B912" s="62">
        <f>('1. Data'!B909-'1. Data'!$B$1604)/('1. Data'!$B$1603-'1. Data'!$B$1604)</f>
        <v>0.13274336283185839</v>
      </c>
      <c r="C912" s="62">
        <f>('1. Data'!C909-'1. Data'!$C$1604)/('1. Data'!$C$1603-'1. Data'!$C$1604)</f>
        <v>0.3066666666666667</v>
      </c>
      <c r="D912" s="62">
        <f>('1. Data'!D909-'1. Data'!$D$1604)/('1. Data'!$D$1603-'1. Data'!$D$1604)</f>
        <v>0</v>
      </c>
      <c r="E912" s="62">
        <f>('1. Data'!E909-'1. Data'!$E$1604)/('1. Data'!$E$1603-'1. Data'!$E$1604)</f>
        <v>8.9041095890410982E-2</v>
      </c>
      <c r="F912" s="62">
        <f>('1. Data'!F909-'1. Data'!$F$1604)/('1. Data'!$F$1603-'1. Data'!$F$1604)</f>
        <v>0.13166666666666668</v>
      </c>
      <c r="G912" s="62">
        <f>('1. Data'!G909-'1. Data'!$G$1604)/('1. Data'!$G$1603-'1. Data'!$G$1604)</f>
        <v>7.0422535211267609E-2</v>
      </c>
      <c r="H912" s="62">
        <f>('1. Data'!H909-'1. Data'!$H$1604)/('1. Data'!$H$1603-'1. Data'!$H$1604)</f>
        <v>1.0600706713780919E-2</v>
      </c>
      <c r="I912" s="62">
        <v>1</v>
      </c>
      <c r="J912" s="62">
        <f>('1. Data'!J909-'1. Data'!$J$1604)/('1. Data'!$J$1603-'1. Data'!$J$1604)</f>
        <v>0.68461538461538451</v>
      </c>
      <c r="K912" s="62">
        <f>('1. Data'!K909-'1. Data'!$K$1604)/('1. Data'!$K$1603-'1. Data'!$K$1604)</f>
        <v>0.14117647058823532</v>
      </c>
      <c r="L912" s="62">
        <f>('1. Data'!L909-'1. Data'!$L$1604)/('1. Data'!$L$1603-'1. Data'!$L$1604)</f>
        <v>0.47692307692307689</v>
      </c>
      <c r="M912" s="62">
        <f>('1. Data'!M909-'1. Data'!$M$1604)/('1. Data'!$M$1603-'1. Data'!$M$1604)</f>
        <v>0.6</v>
      </c>
    </row>
    <row r="913" spans="1:13" ht="13.2" x14ac:dyDescent="0.25">
      <c r="A913" s="60">
        <v>909</v>
      </c>
      <c r="B913" s="62">
        <f>('1. Data'!B910-'1. Data'!$B$1604)/('1. Data'!$B$1603-'1. Data'!$B$1604)</f>
        <v>0.24778761061946908</v>
      </c>
      <c r="C913" s="62">
        <f>('1. Data'!C910-'1. Data'!$C$1604)/('1. Data'!$C$1603-'1. Data'!$C$1604)</f>
        <v>0.28000000000000003</v>
      </c>
      <c r="D913" s="62">
        <f>('1. Data'!D910-'1. Data'!$D$1604)/('1. Data'!$D$1603-'1. Data'!$D$1604)</f>
        <v>0.13</v>
      </c>
      <c r="E913" s="62">
        <f>('1. Data'!E910-'1. Data'!$E$1604)/('1. Data'!$E$1603-'1. Data'!$E$1604)</f>
        <v>0.10273972602739727</v>
      </c>
      <c r="F913" s="62">
        <f>('1. Data'!F910-'1. Data'!$F$1604)/('1. Data'!$F$1603-'1. Data'!$F$1604)</f>
        <v>0.13</v>
      </c>
      <c r="G913" s="62">
        <f>('1. Data'!G910-'1. Data'!$G$1604)/('1. Data'!$G$1603-'1. Data'!$G$1604)</f>
        <v>0.46478873239436619</v>
      </c>
      <c r="H913" s="62">
        <f>('1. Data'!H910-'1. Data'!$H$1604)/('1. Data'!$H$1603-'1. Data'!$H$1604)</f>
        <v>0.19434628975265017</v>
      </c>
      <c r="I913" s="62">
        <v>1</v>
      </c>
      <c r="J913" s="62">
        <f>('1. Data'!J910-'1. Data'!$J$1604)/('1. Data'!$J$1603-'1. Data'!$J$1604)</f>
        <v>0.56153846153846165</v>
      </c>
      <c r="K913" s="62">
        <f>('1. Data'!K910-'1. Data'!$K$1604)/('1. Data'!$K$1603-'1. Data'!$K$1604)</f>
        <v>0.17058823529411765</v>
      </c>
      <c r="L913" s="62">
        <f>('1. Data'!L910-'1. Data'!$L$1604)/('1. Data'!$L$1603-'1. Data'!$L$1604)</f>
        <v>0.36923076923076931</v>
      </c>
      <c r="M913" s="62">
        <f>('1. Data'!M910-'1. Data'!$M$1604)/('1. Data'!$M$1603-'1. Data'!$M$1604)</f>
        <v>0.6</v>
      </c>
    </row>
    <row r="914" spans="1:13" ht="13.2" x14ac:dyDescent="0.25">
      <c r="A914" s="60">
        <v>910</v>
      </c>
      <c r="B914" s="62">
        <f>('1. Data'!B911-'1. Data'!$B$1604)/('1. Data'!$B$1603-'1. Data'!$B$1604)</f>
        <v>0.23893805309734514</v>
      </c>
      <c r="C914" s="62">
        <f>('1. Data'!C911-'1. Data'!$C$1604)/('1. Data'!$C$1603-'1. Data'!$C$1604)</f>
        <v>0.13666666666666666</v>
      </c>
      <c r="D914" s="62">
        <f>('1. Data'!D911-'1. Data'!$D$1604)/('1. Data'!$D$1603-'1. Data'!$D$1604)</f>
        <v>0.39</v>
      </c>
      <c r="E914" s="62">
        <f>('1. Data'!E911-'1. Data'!$E$1604)/('1. Data'!$E$1603-'1. Data'!$E$1604)</f>
        <v>2.0547945205479447E-2</v>
      </c>
      <c r="F914" s="62">
        <f>('1. Data'!F911-'1. Data'!$F$1604)/('1. Data'!$F$1603-'1. Data'!$F$1604)</f>
        <v>9.8333333333333328E-2</v>
      </c>
      <c r="G914" s="62">
        <f>('1. Data'!G911-'1. Data'!$G$1604)/('1. Data'!$G$1603-'1. Data'!$G$1604)</f>
        <v>8.4507042253521125E-2</v>
      </c>
      <c r="H914" s="62">
        <f>('1. Data'!H911-'1. Data'!$H$1604)/('1. Data'!$H$1603-'1. Data'!$H$1604)</f>
        <v>1.7667844522968199E-2</v>
      </c>
      <c r="I914" s="62">
        <v>1</v>
      </c>
      <c r="J914" s="62">
        <f>('1. Data'!J911-'1. Data'!$J$1604)/('1. Data'!$J$1603-'1. Data'!$J$1604)</f>
        <v>0.45384615384615379</v>
      </c>
      <c r="K914" s="62">
        <f>('1. Data'!K911-'1. Data'!$K$1604)/('1. Data'!$K$1603-'1. Data'!$K$1604)</f>
        <v>0.12941176470588237</v>
      </c>
      <c r="L914" s="62">
        <f>('1. Data'!L911-'1. Data'!$L$1604)/('1. Data'!$L$1603-'1. Data'!$L$1604)</f>
        <v>0.47692307692307689</v>
      </c>
      <c r="M914" s="62">
        <f>('1. Data'!M911-'1. Data'!$M$1604)/('1. Data'!$M$1603-'1. Data'!$M$1604)</f>
        <v>0.6</v>
      </c>
    </row>
    <row r="915" spans="1:13" ht="13.2" x14ac:dyDescent="0.25">
      <c r="A915" s="60">
        <v>911</v>
      </c>
      <c r="B915" s="62">
        <f>('1. Data'!B912-'1. Data'!$B$1604)/('1. Data'!$B$1603-'1. Data'!$B$1604)</f>
        <v>0.4159292035398231</v>
      </c>
      <c r="C915" s="62">
        <f>('1. Data'!C912-'1. Data'!$C$1604)/('1. Data'!$C$1603-'1. Data'!$C$1604)</f>
        <v>0.18666666666666668</v>
      </c>
      <c r="D915" s="62">
        <f>('1. Data'!D912-'1. Data'!$D$1604)/('1. Data'!$D$1603-'1. Data'!$D$1604)</f>
        <v>0.48</v>
      </c>
      <c r="E915" s="62">
        <f>('1. Data'!E912-'1. Data'!$E$1604)/('1. Data'!$E$1603-'1. Data'!$E$1604)</f>
        <v>0.19863013698630136</v>
      </c>
      <c r="F915" s="62">
        <f>('1. Data'!F912-'1. Data'!$F$1604)/('1. Data'!$F$1603-'1. Data'!$F$1604)</f>
        <v>0.22000000000000003</v>
      </c>
      <c r="G915" s="62">
        <f>('1. Data'!G912-'1. Data'!$G$1604)/('1. Data'!$G$1603-'1. Data'!$G$1604)</f>
        <v>2.8169014084507043E-2</v>
      </c>
      <c r="H915" s="62">
        <f>('1. Data'!H912-'1. Data'!$H$1604)/('1. Data'!$H$1603-'1. Data'!$H$1604)</f>
        <v>1.7667844522968199E-2</v>
      </c>
      <c r="I915" s="62">
        <v>1</v>
      </c>
      <c r="J915" s="62">
        <f>('1. Data'!J912-'1. Data'!$J$1604)/('1. Data'!$J$1603-'1. Data'!$J$1604)</f>
        <v>0.40769230769230758</v>
      </c>
      <c r="K915" s="62">
        <f>('1. Data'!K912-'1. Data'!$K$1604)/('1. Data'!$K$1603-'1. Data'!$K$1604)</f>
        <v>0.1588235294117647</v>
      </c>
      <c r="L915" s="62">
        <f>('1. Data'!L912-'1. Data'!$L$1604)/('1. Data'!$L$1603-'1. Data'!$L$1604)</f>
        <v>0.73846153846153828</v>
      </c>
      <c r="M915" s="62">
        <f>('1. Data'!M912-'1. Data'!$M$1604)/('1. Data'!$M$1603-'1. Data'!$M$1604)</f>
        <v>0.6</v>
      </c>
    </row>
    <row r="916" spans="1:13" ht="13.2" x14ac:dyDescent="0.25">
      <c r="A916" s="60">
        <v>912</v>
      </c>
      <c r="B916" s="62">
        <f>('1. Data'!B913-'1. Data'!$B$1604)/('1. Data'!$B$1603-'1. Data'!$B$1604)</f>
        <v>0.39823008849557517</v>
      </c>
      <c r="C916" s="62">
        <f>('1. Data'!C913-'1. Data'!$C$1604)/('1. Data'!$C$1603-'1. Data'!$C$1604)</f>
        <v>0.12000000000000001</v>
      </c>
      <c r="D916" s="62">
        <f>('1. Data'!D913-'1. Data'!$D$1604)/('1. Data'!$D$1603-'1. Data'!$D$1604)</f>
        <v>0.46</v>
      </c>
      <c r="E916" s="62">
        <f>('1. Data'!E913-'1. Data'!$E$1604)/('1. Data'!$E$1603-'1. Data'!$E$1604)</f>
        <v>0.5547945205479452</v>
      </c>
      <c r="F916" s="62">
        <f>('1. Data'!F913-'1. Data'!$F$1604)/('1. Data'!$F$1603-'1. Data'!$F$1604)</f>
        <v>0.19</v>
      </c>
      <c r="G916" s="62">
        <f>('1. Data'!G913-'1. Data'!$G$1604)/('1. Data'!$G$1603-'1. Data'!$G$1604)</f>
        <v>2.8169014084507043E-2</v>
      </c>
      <c r="H916" s="62">
        <f>('1. Data'!H913-'1. Data'!$H$1604)/('1. Data'!$H$1603-'1. Data'!$H$1604)</f>
        <v>1.0600706713780919E-2</v>
      </c>
      <c r="I916" s="62">
        <v>1</v>
      </c>
      <c r="J916" s="62">
        <f>('1. Data'!J913-'1. Data'!$J$1604)/('1. Data'!$J$1603-'1. Data'!$J$1604)</f>
        <v>0.36923076923076925</v>
      </c>
      <c r="K916" s="62">
        <f>('1. Data'!K913-'1. Data'!$K$1604)/('1. Data'!$K$1603-'1. Data'!$K$1604)</f>
        <v>0.17647058823529413</v>
      </c>
      <c r="L916" s="62">
        <f>('1. Data'!L913-'1. Data'!$L$1604)/('1. Data'!$L$1603-'1. Data'!$L$1604)</f>
        <v>0.38461538461538464</v>
      </c>
      <c r="M916" s="62">
        <f>('1. Data'!M913-'1. Data'!$M$1604)/('1. Data'!$M$1603-'1. Data'!$M$1604)</f>
        <v>0.6</v>
      </c>
    </row>
    <row r="917" spans="1:13" ht="13.2" x14ac:dyDescent="0.25">
      <c r="A917" s="60">
        <v>913</v>
      </c>
      <c r="B917" s="62">
        <f>('1. Data'!B914-'1. Data'!$B$1604)/('1. Data'!$B$1603-'1. Data'!$B$1604)</f>
        <v>0.47787610619469029</v>
      </c>
      <c r="C917" s="62">
        <f>('1. Data'!C914-'1. Data'!$C$1604)/('1. Data'!$C$1603-'1. Data'!$C$1604)</f>
        <v>0.24</v>
      </c>
      <c r="D917" s="62">
        <f>('1. Data'!D914-'1. Data'!$D$1604)/('1. Data'!$D$1603-'1. Data'!$D$1604)</f>
        <v>0.44</v>
      </c>
      <c r="E917" s="62">
        <f>('1. Data'!E914-'1. Data'!$E$1604)/('1. Data'!$E$1603-'1. Data'!$E$1604)</f>
        <v>0.13698630136986301</v>
      </c>
      <c r="F917" s="62">
        <f>('1. Data'!F914-'1. Data'!$F$1604)/('1. Data'!$F$1603-'1. Data'!$F$1604)</f>
        <v>0.10833333333333334</v>
      </c>
      <c r="G917" s="62">
        <f>('1. Data'!G914-'1. Data'!$G$1604)/('1. Data'!$G$1603-'1. Data'!$G$1604)</f>
        <v>4.2253521126760563E-2</v>
      </c>
      <c r="H917" s="62">
        <f>('1. Data'!H914-'1. Data'!$H$1604)/('1. Data'!$H$1603-'1. Data'!$H$1604)</f>
        <v>7.0671378091872791E-3</v>
      </c>
      <c r="I917" s="62">
        <v>1</v>
      </c>
      <c r="J917" s="62">
        <f>('1. Data'!J914-'1. Data'!$J$1604)/('1. Data'!$J$1603-'1. Data'!$J$1604)</f>
        <v>0.48461538461538461</v>
      </c>
      <c r="K917" s="62">
        <f>('1. Data'!K914-'1. Data'!$K$1604)/('1. Data'!$K$1603-'1. Data'!$K$1604)</f>
        <v>0.18823529411764706</v>
      </c>
      <c r="L917" s="62">
        <f>('1. Data'!L914-'1. Data'!$L$1604)/('1. Data'!$L$1603-'1. Data'!$L$1604)</f>
        <v>0.58461538461538443</v>
      </c>
      <c r="M917" s="62">
        <f>('1. Data'!M914-'1. Data'!$M$1604)/('1. Data'!$M$1603-'1. Data'!$M$1604)</f>
        <v>0.6</v>
      </c>
    </row>
    <row r="918" spans="1:13" ht="13.2" x14ac:dyDescent="0.25">
      <c r="A918" s="60">
        <v>914</v>
      </c>
      <c r="B918" s="62">
        <f>('1. Data'!B915-'1. Data'!$B$1604)/('1. Data'!$B$1603-'1. Data'!$B$1604)</f>
        <v>0.42477876106194695</v>
      </c>
      <c r="C918" s="62">
        <f>('1. Data'!C915-'1. Data'!$C$1604)/('1. Data'!$C$1603-'1. Data'!$C$1604)</f>
        <v>0.19666666666666668</v>
      </c>
      <c r="D918" s="62">
        <f>('1. Data'!D915-'1. Data'!$D$1604)/('1. Data'!$D$1603-'1. Data'!$D$1604)</f>
        <v>0.46</v>
      </c>
      <c r="E918" s="62">
        <f>('1. Data'!E915-'1. Data'!$E$1604)/('1. Data'!$E$1603-'1. Data'!$E$1604)</f>
        <v>0.25342465753424659</v>
      </c>
      <c r="F918" s="62">
        <f>('1. Data'!F915-'1. Data'!$F$1604)/('1. Data'!$F$1603-'1. Data'!$F$1604)</f>
        <v>0.15666666666666668</v>
      </c>
      <c r="G918" s="62">
        <f>('1. Data'!G915-'1. Data'!$G$1604)/('1. Data'!$G$1603-'1. Data'!$G$1604)</f>
        <v>2.8169014084507043E-2</v>
      </c>
      <c r="H918" s="62">
        <f>('1. Data'!H915-'1. Data'!$H$1604)/('1. Data'!$H$1603-'1. Data'!$H$1604)</f>
        <v>1.4134275618374558E-2</v>
      </c>
      <c r="I918" s="62">
        <v>1</v>
      </c>
      <c r="J918" s="62">
        <f>('1. Data'!J915-'1. Data'!$J$1604)/('1. Data'!$J$1603-'1. Data'!$J$1604)</f>
        <v>0.4384615384615384</v>
      </c>
      <c r="K918" s="62">
        <f>('1. Data'!K915-'1. Data'!$K$1604)/('1. Data'!$K$1603-'1. Data'!$K$1604)</f>
        <v>0.2</v>
      </c>
      <c r="L918" s="62">
        <f>('1. Data'!L915-'1. Data'!$L$1604)/('1. Data'!$L$1603-'1. Data'!$L$1604)</f>
        <v>0.58461538461538443</v>
      </c>
      <c r="M918" s="62">
        <f>('1. Data'!M915-'1. Data'!$M$1604)/('1. Data'!$M$1603-'1. Data'!$M$1604)</f>
        <v>0.8</v>
      </c>
    </row>
    <row r="919" spans="1:13" ht="13.2" x14ac:dyDescent="0.25">
      <c r="A919" s="60">
        <v>915</v>
      </c>
      <c r="B919" s="62">
        <f>('1. Data'!B916-'1. Data'!$B$1604)/('1. Data'!$B$1603-'1. Data'!$B$1604)</f>
        <v>0.23893805309734514</v>
      </c>
      <c r="C919" s="62">
        <f>('1. Data'!C916-'1. Data'!$C$1604)/('1. Data'!$C$1603-'1. Data'!$C$1604)</f>
        <v>0.13666666666666666</v>
      </c>
      <c r="D919" s="62">
        <f>('1. Data'!D916-'1. Data'!$D$1604)/('1. Data'!$D$1603-'1. Data'!$D$1604)</f>
        <v>0.39</v>
      </c>
      <c r="E919" s="62">
        <f>('1. Data'!E916-'1. Data'!$E$1604)/('1. Data'!$E$1603-'1. Data'!$E$1604)</f>
        <v>2.0547945205479447E-2</v>
      </c>
      <c r="F919" s="62">
        <f>('1. Data'!F916-'1. Data'!$F$1604)/('1. Data'!$F$1603-'1. Data'!$F$1604)</f>
        <v>9.8333333333333328E-2</v>
      </c>
      <c r="G919" s="62">
        <f>('1. Data'!G916-'1. Data'!$G$1604)/('1. Data'!$G$1603-'1. Data'!$G$1604)</f>
        <v>8.4507042253521125E-2</v>
      </c>
      <c r="H919" s="62">
        <f>('1. Data'!H916-'1. Data'!$H$1604)/('1. Data'!$H$1603-'1. Data'!$H$1604)</f>
        <v>1.7667844522968199E-2</v>
      </c>
      <c r="I919" s="62">
        <v>1</v>
      </c>
      <c r="J919" s="62">
        <f>('1. Data'!J916-'1. Data'!$J$1604)/('1. Data'!$J$1603-'1. Data'!$J$1604)</f>
        <v>0.45384615384615379</v>
      </c>
      <c r="K919" s="62">
        <f>('1. Data'!K916-'1. Data'!$K$1604)/('1. Data'!$K$1603-'1. Data'!$K$1604)</f>
        <v>0.12941176470588237</v>
      </c>
      <c r="L919" s="62">
        <f>('1. Data'!L916-'1. Data'!$L$1604)/('1. Data'!$L$1603-'1. Data'!$L$1604)</f>
        <v>0.47692307692307689</v>
      </c>
      <c r="M919" s="62">
        <f>('1. Data'!M916-'1. Data'!$M$1604)/('1. Data'!$M$1603-'1. Data'!$M$1604)</f>
        <v>0.6</v>
      </c>
    </row>
    <row r="920" spans="1:13" ht="13.2" x14ac:dyDescent="0.25">
      <c r="A920" s="60">
        <v>916</v>
      </c>
      <c r="B920" s="62">
        <f>('1. Data'!B917-'1. Data'!$B$1604)/('1. Data'!$B$1603-'1. Data'!$B$1604)</f>
        <v>0.35398230088495575</v>
      </c>
      <c r="C920" s="62">
        <f>('1. Data'!C917-'1. Data'!$C$1604)/('1. Data'!$C$1603-'1. Data'!$C$1604)</f>
        <v>0.14333333333333334</v>
      </c>
      <c r="D920" s="62">
        <f>('1. Data'!D917-'1. Data'!$D$1604)/('1. Data'!$D$1603-'1. Data'!$D$1604)</f>
        <v>0.4</v>
      </c>
      <c r="E920" s="62">
        <f>('1. Data'!E917-'1. Data'!$E$1604)/('1. Data'!$E$1603-'1. Data'!$E$1604)</f>
        <v>8.9041095890410982E-2</v>
      </c>
      <c r="F920" s="62">
        <f>('1. Data'!F917-'1. Data'!$F$1604)/('1. Data'!$F$1603-'1. Data'!$F$1604)</f>
        <v>0.13166666666666668</v>
      </c>
      <c r="G920" s="62">
        <f>('1. Data'!G917-'1. Data'!$G$1604)/('1. Data'!$G$1603-'1. Data'!$G$1604)</f>
        <v>2.8169014084507043E-2</v>
      </c>
      <c r="H920" s="62">
        <f>('1. Data'!H917-'1. Data'!$H$1604)/('1. Data'!$H$1603-'1. Data'!$H$1604)</f>
        <v>0</v>
      </c>
      <c r="I920" s="62">
        <v>1</v>
      </c>
      <c r="J920" s="62">
        <f>('1. Data'!J917-'1. Data'!$J$1604)/('1. Data'!$J$1603-'1. Data'!$J$1604)</f>
        <v>0.4384615384615384</v>
      </c>
      <c r="K920" s="62">
        <f>('1. Data'!K917-'1. Data'!$K$1604)/('1. Data'!$K$1603-'1. Data'!$K$1604)</f>
        <v>0.21764705882352944</v>
      </c>
      <c r="L920" s="62">
        <f>('1. Data'!L917-'1. Data'!$L$1604)/('1. Data'!$L$1603-'1. Data'!$L$1604)</f>
        <v>0.53846153846153844</v>
      </c>
      <c r="M920" s="62">
        <f>('1. Data'!M917-'1. Data'!$M$1604)/('1. Data'!$M$1603-'1. Data'!$M$1604)</f>
        <v>0.6</v>
      </c>
    </row>
    <row r="921" spans="1:13" ht="13.2" x14ac:dyDescent="0.25">
      <c r="A921" s="60">
        <v>917</v>
      </c>
      <c r="B921" s="62">
        <f>('1. Data'!B918-'1. Data'!$B$1604)/('1. Data'!$B$1603-'1. Data'!$B$1604)</f>
        <v>6.194690265486727E-2</v>
      </c>
      <c r="C921" s="62">
        <f>('1. Data'!C918-'1. Data'!$C$1604)/('1. Data'!$C$1603-'1. Data'!$C$1604)</f>
        <v>0.41</v>
      </c>
      <c r="D921" s="62">
        <f>('1. Data'!D918-'1. Data'!$D$1604)/('1. Data'!$D$1603-'1. Data'!$D$1604)</f>
        <v>0.19</v>
      </c>
      <c r="E921" s="62">
        <f>('1. Data'!E918-'1. Data'!$E$1604)/('1. Data'!$E$1603-'1. Data'!$E$1604)</f>
        <v>4.1095890410958902E-2</v>
      </c>
      <c r="F921" s="62">
        <f>('1. Data'!F918-'1. Data'!$F$1604)/('1. Data'!$F$1603-'1. Data'!$F$1604)</f>
        <v>0.26833333333333337</v>
      </c>
      <c r="G921" s="62">
        <f>('1. Data'!G918-'1. Data'!$G$1604)/('1. Data'!$G$1603-'1. Data'!$G$1604)</f>
        <v>8.4507042253521125E-2</v>
      </c>
      <c r="H921" s="62">
        <f>('1. Data'!H918-'1. Data'!$H$1604)/('1. Data'!$H$1603-'1. Data'!$H$1604)</f>
        <v>0.19787985865724381</v>
      </c>
      <c r="I921" s="62">
        <v>1</v>
      </c>
      <c r="J921" s="62">
        <f>('1. Data'!J918-'1. Data'!$J$1604)/('1. Data'!$J$1603-'1. Data'!$J$1604)</f>
        <v>0.70769230769230773</v>
      </c>
      <c r="K921" s="62">
        <f>('1. Data'!K918-'1. Data'!$K$1604)/('1. Data'!$K$1603-'1. Data'!$K$1604)</f>
        <v>0.18235294117647058</v>
      </c>
      <c r="L921" s="62">
        <f>('1. Data'!L918-'1. Data'!$L$1604)/('1. Data'!$L$1603-'1. Data'!$L$1604)</f>
        <v>0.39999999999999997</v>
      </c>
      <c r="M921" s="62">
        <f>('1. Data'!M918-'1. Data'!$M$1604)/('1. Data'!$M$1603-'1. Data'!$M$1604)</f>
        <v>0.4</v>
      </c>
    </row>
    <row r="922" spans="1:13" ht="13.2" x14ac:dyDescent="0.25">
      <c r="A922" s="60">
        <v>918</v>
      </c>
      <c r="B922" s="62">
        <f>('1. Data'!B919-'1. Data'!$B$1604)/('1. Data'!$B$1603-'1. Data'!$B$1604)</f>
        <v>0.19469026548672566</v>
      </c>
      <c r="C922" s="62">
        <f>('1. Data'!C919-'1. Data'!$C$1604)/('1. Data'!$C$1603-'1. Data'!$C$1604)</f>
        <v>0.20666666666666664</v>
      </c>
      <c r="D922" s="62">
        <f>('1. Data'!D919-'1. Data'!$D$1604)/('1. Data'!$D$1603-'1. Data'!$D$1604)</f>
        <v>0.31</v>
      </c>
      <c r="E922" s="62">
        <f>('1. Data'!E919-'1. Data'!$E$1604)/('1. Data'!$E$1603-'1. Data'!$E$1604)</f>
        <v>0.54109589041095896</v>
      </c>
      <c r="F922" s="62">
        <f>('1. Data'!F919-'1. Data'!$F$1604)/('1. Data'!$F$1603-'1. Data'!$F$1604)</f>
        <v>0.14000000000000001</v>
      </c>
      <c r="G922" s="62">
        <f>('1. Data'!G919-'1. Data'!$G$1604)/('1. Data'!$G$1603-'1. Data'!$G$1604)</f>
        <v>0.352112676056338</v>
      </c>
      <c r="H922" s="62">
        <f>('1. Data'!H919-'1. Data'!$H$1604)/('1. Data'!$H$1603-'1. Data'!$H$1604)</f>
        <v>0.13780918727915195</v>
      </c>
      <c r="I922" s="62">
        <v>1</v>
      </c>
      <c r="J922" s="62">
        <f>('1. Data'!J919-'1. Data'!$J$1604)/('1. Data'!$J$1603-'1. Data'!$J$1604)</f>
        <v>0.52307692307692288</v>
      </c>
      <c r="K922" s="62">
        <f>('1. Data'!K919-'1. Data'!$K$1604)/('1. Data'!$K$1603-'1. Data'!$K$1604)</f>
        <v>0.2</v>
      </c>
      <c r="L922" s="62">
        <f>('1. Data'!L919-'1. Data'!$L$1604)/('1. Data'!$L$1603-'1. Data'!$L$1604)</f>
        <v>0.26153846153846144</v>
      </c>
      <c r="M922" s="62">
        <f>('1. Data'!M919-'1. Data'!$M$1604)/('1. Data'!$M$1603-'1. Data'!$M$1604)</f>
        <v>0.6</v>
      </c>
    </row>
    <row r="923" spans="1:13" ht="13.2" x14ac:dyDescent="0.25">
      <c r="A923" s="60">
        <v>919</v>
      </c>
      <c r="B923" s="62">
        <f>('1. Data'!B920-'1. Data'!$B$1604)/('1. Data'!$B$1603-'1. Data'!$B$1604)</f>
        <v>0.33628318584070799</v>
      </c>
      <c r="C923" s="62">
        <f>('1. Data'!C920-'1. Data'!$C$1604)/('1. Data'!$C$1603-'1. Data'!$C$1604)</f>
        <v>0.17333333333333334</v>
      </c>
      <c r="D923" s="62">
        <f>('1. Data'!D920-'1. Data'!$D$1604)/('1. Data'!$D$1603-'1. Data'!$D$1604)</f>
        <v>0.32</v>
      </c>
      <c r="E923" s="62">
        <f>('1. Data'!E920-'1. Data'!$E$1604)/('1. Data'!$E$1603-'1. Data'!$E$1604)</f>
        <v>8.9041095890410982E-2</v>
      </c>
      <c r="F923" s="62">
        <f>('1. Data'!F920-'1. Data'!$F$1604)/('1. Data'!$F$1603-'1. Data'!$F$1604)</f>
        <v>0.13500000000000001</v>
      </c>
      <c r="G923" s="62">
        <f>('1. Data'!G920-'1. Data'!$G$1604)/('1. Data'!$G$1603-'1. Data'!$G$1604)</f>
        <v>0.43661971830985913</v>
      </c>
      <c r="H923" s="62">
        <f>('1. Data'!H920-'1. Data'!$H$1604)/('1. Data'!$H$1603-'1. Data'!$H$1604)</f>
        <v>0.25795053003533569</v>
      </c>
      <c r="I923" s="62">
        <v>1</v>
      </c>
      <c r="J923" s="62">
        <f>('1. Data'!J920-'1. Data'!$J$1604)/('1. Data'!$J$1603-'1. Data'!$J$1604)</f>
        <v>0.46153846153846134</v>
      </c>
      <c r="K923" s="62">
        <f>('1. Data'!K920-'1. Data'!$K$1604)/('1. Data'!$K$1603-'1. Data'!$K$1604)</f>
        <v>0.24705882352941178</v>
      </c>
      <c r="L923" s="62">
        <f>('1. Data'!L920-'1. Data'!$L$1604)/('1. Data'!$L$1603-'1. Data'!$L$1604)</f>
        <v>0.39999999999999997</v>
      </c>
      <c r="M923" s="62">
        <f>('1. Data'!M920-'1. Data'!$M$1604)/('1. Data'!$M$1603-'1. Data'!$M$1604)</f>
        <v>0.6</v>
      </c>
    </row>
    <row r="924" spans="1:13" ht="13.2" x14ac:dyDescent="0.25">
      <c r="A924" s="60">
        <v>920</v>
      </c>
      <c r="B924" s="62">
        <f>('1. Data'!B921-'1. Data'!$B$1604)/('1. Data'!$B$1603-'1. Data'!$B$1604)</f>
        <v>0.33628318584070799</v>
      </c>
      <c r="C924" s="62">
        <f>('1. Data'!C921-'1. Data'!$C$1604)/('1. Data'!$C$1603-'1. Data'!$C$1604)</f>
        <v>0.34666666666666668</v>
      </c>
      <c r="D924" s="62">
        <f>('1. Data'!D921-'1. Data'!$D$1604)/('1. Data'!$D$1603-'1. Data'!$D$1604)</f>
        <v>0.12</v>
      </c>
      <c r="E924" s="62">
        <f>('1. Data'!E921-'1. Data'!$E$1604)/('1. Data'!$E$1603-'1. Data'!$E$1604)</f>
        <v>6.164383561643836E-2</v>
      </c>
      <c r="F924" s="62">
        <f>('1. Data'!F921-'1. Data'!$F$1604)/('1. Data'!$F$1603-'1. Data'!$F$1604)</f>
        <v>0.12</v>
      </c>
      <c r="G924" s="62">
        <f>('1. Data'!G921-'1. Data'!$G$1604)/('1. Data'!$G$1603-'1. Data'!$G$1604)</f>
        <v>0.52112676056338025</v>
      </c>
      <c r="H924" s="62">
        <f>('1. Data'!H921-'1. Data'!$H$1604)/('1. Data'!$H$1603-'1. Data'!$H$1604)</f>
        <v>0.14134275618374559</v>
      </c>
      <c r="I924" s="62">
        <v>1</v>
      </c>
      <c r="J924" s="62">
        <f>('1. Data'!J921-'1. Data'!$J$1604)/('1. Data'!$J$1603-'1. Data'!$J$1604)</f>
        <v>0.52307692307692288</v>
      </c>
      <c r="K924" s="62">
        <f>('1. Data'!K921-'1. Data'!$K$1604)/('1. Data'!$K$1603-'1. Data'!$K$1604)</f>
        <v>0.34705882352941181</v>
      </c>
      <c r="L924" s="62">
        <f>('1. Data'!L921-'1. Data'!$L$1604)/('1. Data'!$L$1603-'1. Data'!$L$1604)</f>
        <v>0.52307692307692311</v>
      </c>
      <c r="M924" s="62">
        <f>('1. Data'!M921-'1. Data'!$M$1604)/('1. Data'!$M$1603-'1. Data'!$M$1604)</f>
        <v>0.6</v>
      </c>
    </row>
    <row r="925" spans="1:13" ht="13.2" x14ac:dyDescent="0.25">
      <c r="A925" s="60">
        <v>921</v>
      </c>
      <c r="B925" s="62">
        <f>('1. Data'!B922-'1. Data'!$B$1604)/('1. Data'!$B$1603-'1. Data'!$B$1604)</f>
        <v>0.44247787610619466</v>
      </c>
      <c r="C925" s="62">
        <f>('1. Data'!C922-'1. Data'!$C$1604)/('1. Data'!$C$1603-'1. Data'!$C$1604)</f>
        <v>0.20666666666666664</v>
      </c>
      <c r="D925" s="62">
        <f>('1. Data'!D922-'1. Data'!$D$1604)/('1. Data'!$D$1603-'1. Data'!$D$1604)</f>
        <v>0.37</v>
      </c>
      <c r="E925" s="62">
        <f>('1. Data'!E922-'1. Data'!$E$1604)/('1. Data'!$E$1603-'1. Data'!$E$1604)</f>
        <v>9.5890410958904104E-2</v>
      </c>
      <c r="F925" s="62">
        <f>('1. Data'!F922-'1. Data'!$F$1604)/('1. Data'!$F$1603-'1. Data'!$F$1604)</f>
        <v>0.15166666666666667</v>
      </c>
      <c r="G925" s="62">
        <f>('1. Data'!G922-'1. Data'!$G$1604)/('1. Data'!$G$1603-'1. Data'!$G$1604)</f>
        <v>0.12676056338028169</v>
      </c>
      <c r="H925" s="62">
        <f>('1. Data'!H922-'1. Data'!$H$1604)/('1. Data'!$H$1603-'1. Data'!$H$1604)</f>
        <v>6.0070671378091869E-2</v>
      </c>
      <c r="I925" s="62">
        <v>1</v>
      </c>
      <c r="J925" s="62">
        <f>('1. Data'!J922-'1. Data'!$J$1604)/('1. Data'!$J$1603-'1. Data'!$J$1604)</f>
        <v>0.41538461538461546</v>
      </c>
      <c r="K925" s="62">
        <f>('1. Data'!K922-'1. Data'!$K$1604)/('1. Data'!$K$1603-'1. Data'!$K$1604)</f>
        <v>0.15294117647058827</v>
      </c>
      <c r="L925" s="62">
        <f>('1. Data'!L922-'1. Data'!$L$1604)/('1. Data'!$L$1603-'1. Data'!$L$1604)</f>
        <v>0.32307692307692304</v>
      </c>
      <c r="M925" s="62">
        <f>('1. Data'!M922-'1. Data'!$M$1604)/('1. Data'!$M$1603-'1. Data'!$M$1604)</f>
        <v>0.4</v>
      </c>
    </row>
    <row r="926" spans="1:13" ht="13.2" x14ac:dyDescent="0.25">
      <c r="A926" s="60">
        <v>922</v>
      </c>
      <c r="B926" s="62">
        <f>('1. Data'!B923-'1. Data'!$B$1604)/('1. Data'!$B$1603-'1. Data'!$B$1604)</f>
        <v>0.33628318584070799</v>
      </c>
      <c r="C926" s="62">
        <f>('1. Data'!C923-'1. Data'!$C$1604)/('1. Data'!$C$1603-'1. Data'!$C$1604)</f>
        <v>0.17333333333333334</v>
      </c>
      <c r="D926" s="62">
        <f>('1. Data'!D923-'1. Data'!$D$1604)/('1. Data'!$D$1603-'1. Data'!$D$1604)</f>
        <v>0.32</v>
      </c>
      <c r="E926" s="62">
        <f>('1. Data'!E923-'1. Data'!$E$1604)/('1. Data'!$E$1603-'1. Data'!$E$1604)</f>
        <v>8.9041095890410982E-2</v>
      </c>
      <c r="F926" s="62">
        <f>('1. Data'!F923-'1. Data'!$F$1604)/('1. Data'!$F$1603-'1. Data'!$F$1604)</f>
        <v>0.13500000000000001</v>
      </c>
      <c r="G926" s="62">
        <f>('1. Data'!G923-'1. Data'!$G$1604)/('1. Data'!$G$1603-'1. Data'!$G$1604)</f>
        <v>0.43661971830985913</v>
      </c>
      <c r="H926" s="62">
        <f>('1. Data'!H923-'1. Data'!$H$1604)/('1. Data'!$H$1603-'1. Data'!$H$1604)</f>
        <v>0.25795053003533569</v>
      </c>
      <c r="I926" s="62">
        <v>1</v>
      </c>
      <c r="J926" s="62">
        <f>('1. Data'!J923-'1. Data'!$J$1604)/('1. Data'!$J$1603-'1. Data'!$J$1604)</f>
        <v>0.46153846153846134</v>
      </c>
      <c r="K926" s="62">
        <f>('1. Data'!K923-'1. Data'!$K$1604)/('1. Data'!$K$1603-'1. Data'!$K$1604)</f>
        <v>0.24705882352941178</v>
      </c>
      <c r="L926" s="62">
        <f>('1. Data'!L923-'1. Data'!$L$1604)/('1. Data'!$L$1603-'1. Data'!$L$1604)</f>
        <v>0.39999999999999997</v>
      </c>
      <c r="M926" s="62">
        <f>('1. Data'!M923-'1. Data'!$M$1604)/('1. Data'!$M$1603-'1. Data'!$M$1604)</f>
        <v>0.6</v>
      </c>
    </row>
    <row r="927" spans="1:13" ht="13.2" x14ac:dyDescent="0.25">
      <c r="A927" s="60">
        <v>923</v>
      </c>
      <c r="B927" s="62">
        <f>('1. Data'!B924-'1. Data'!$B$1604)/('1. Data'!$B$1603-'1. Data'!$B$1604)</f>
        <v>0.33628318584070799</v>
      </c>
      <c r="C927" s="62">
        <f>('1. Data'!C924-'1. Data'!$C$1604)/('1. Data'!$C$1603-'1. Data'!$C$1604)</f>
        <v>0.34666666666666668</v>
      </c>
      <c r="D927" s="62">
        <f>('1. Data'!D924-'1. Data'!$D$1604)/('1. Data'!$D$1603-'1. Data'!$D$1604)</f>
        <v>0.12</v>
      </c>
      <c r="E927" s="62">
        <f>('1. Data'!E924-'1. Data'!$E$1604)/('1. Data'!$E$1603-'1. Data'!$E$1604)</f>
        <v>6.164383561643836E-2</v>
      </c>
      <c r="F927" s="62">
        <f>('1. Data'!F924-'1. Data'!$F$1604)/('1. Data'!$F$1603-'1. Data'!$F$1604)</f>
        <v>0.12</v>
      </c>
      <c r="G927" s="62">
        <f>('1. Data'!G924-'1. Data'!$G$1604)/('1. Data'!$G$1603-'1. Data'!$G$1604)</f>
        <v>0.52112676056338025</v>
      </c>
      <c r="H927" s="62">
        <f>('1. Data'!H924-'1. Data'!$H$1604)/('1. Data'!$H$1603-'1. Data'!$H$1604)</f>
        <v>0.14134275618374559</v>
      </c>
      <c r="I927" s="62">
        <v>1</v>
      </c>
      <c r="J927" s="62">
        <f>('1. Data'!J924-'1. Data'!$J$1604)/('1. Data'!$J$1603-'1. Data'!$J$1604)</f>
        <v>0.52307692307692288</v>
      </c>
      <c r="K927" s="62">
        <f>('1. Data'!K924-'1. Data'!$K$1604)/('1. Data'!$K$1603-'1. Data'!$K$1604)</f>
        <v>0.34705882352941181</v>
      </c>
      <c r="L927" s="62">
        <f>('1. Data'!L924-'1. Data'!$L$1604)/('1. Data'!$L$1603-'1. Data'!$L$1604)</f>
        <v>0.52307692307692311</v>
      </c>
      <c r="M927" s="62">
        <f>('1. Data'!M924-'1. Data'!$M$1604)/('1. Data'!$M$1603-'1. Data'!$M$1604)</f>
        <v>0.6</v>
      </c>
    </row>
    <row r="928" spans="1:13" ht="13.2" x14ac:dyDescent="0.25">
      <c r="A928" s="60">
        <v>924</v>
      </c>
      <c r="B928" s="62">
        <f>('1. Data'!B925-'1. Data'!$B$1604)/('1. Data'!$B$1603-'1. Data'!$B$1604)</f>
        <v>0.19469026548672566</v>
      </c>
      <c r="C928" s="62">
        <f>('1. Data'!C925-'1. Data'!$C$1604)/('1. Data'!$C$1603-'1. Data'!$C$1604)</f>
        <v>0.20666666666666664</v>
      </c>
      <c r="D928" s="62">
        <f>('1. Data'!D925-'1. Data'!$D$1604)/('1. Data'!$D$1603-'1. Data'!$D$1604)</f>
        <v>0.31</v>
      </c>
      <c r="E928" s="62">
        <f>('1. Data'!E925-'1. Data'!$E$1604)/('1. Data'!$E$1603-'1. Data'!$E$1604)</f>
        <v>0.54109589041095896</v>
      </c>
      <c r="F928" s="62">
        <f>('1. Data'!F925-'1. Data'!$F$1604)/('1. Data'!$F$1603-'1. Data'!$F$1604)</f>
        <v>0.14000000000000001</v>
      </c>
      <c r="G928" s="62">
        <f>('1. Data'!G925-'1. Data'!$G$1604)/('1. Data'!$G$1603-'1. Data'!$G$1604)</f>
        <v>0.352112676056338</v>
      </c>
      <c r="H928" s="62">
        <f>('1. Data'!H925-'1. Data'!$H$1604)/('1. Data'!$H$1603-'1. Data'!$H$1604)</f>
        <v>0.13780918727915195</v>
      </c>
      <c r="I928" s="62">
        <v>1</v>
      </c>
      <c r="J928" s="62">
        <f>('1. Data'!J925-'1. Data'!$J$1604)/('1. Data'!$J$1603-'1. Data'!$J$1604)</f>
        <v>0.52307692307692288</v>
      </c>
      <c r="K928" s="62">
        <f>('1. Data'!K925-'1. Data'!$K$1604)/('1. Data'!$K$1603-'1. Data'!$K$1604)</f>
        <v>0.2</v>
      </c>
      <c r="L928" s="62">
        <f>('1. Data'!L925-'1. Data'!$L$1604)/('1. Data'!$L$1603-'1. Data'!$L$1604)</f>
        <v>0.26153846153846144</v>
      </c>
      <c r="M928" s="62">
        <f>('1. Data'!M925-'1. Data'!$M$1604)/('1. Data'!$M$1603-'1. Data'!$M$1604)</f>
        <v>0.6</v>
      </c>
    </row>
    <row r="929" spans="1:13" ht="13.2" x14ac:dyDescent="0.25">
      <c r="A929" s="60">
        <v>925</v>
      </c>
      <c r="B929" s="62">
        <f>('1. Data'!B926-'1. Data'!$B$1604)/('1. Data'!$B$1603-'1. Data'!$B$1604)</f>
        <v>0.35398230088495575</v>
      </c>
      <c r="C929" s="62">
        <f>('1. Data'!C926-'1. Data'!$C$1604)/('1. Data'!$C$1603-'1. Data'!$C$1604)</f>
        <v>0.24666666666666667</v>
      </c>
      <c r="D929" s="62">
        <f>('1. Data'!D926-'1. Data'!$D$1604)/('1. Data'!$D$1603-'1. Data'!$D$1604)</f>
        <v>0.27</v>
      </c>
      <c r="E929" s="62">
        <f>('1. Data'!E926-'1. Data'!$E$1604)/('1. Data'!$E$1603-'1. Data'!$E$1604)</f>
        <v>9.5890410958904104E-2</v>
      </c>
      <c r="F929" s="62">
        <f>('1. Data'!F926-'1. Data'!$F$1604)/('1. Data'!$F$1603-'1. Data'!$F$1604)</f>
        <v>9.1666666666666674E-2</v>
      </c>
      <c r="G929" s="62">
        <f>('1. Data'!G926-'1. Data'!$G$1604)/('1. Data'!$G$1603-'1. Data'!$G$1604)</f>
        <v>0.18309859154929578</v>
      </c>
      <c r="H929" s="62">
        <f>('1. Data'!H926-'1. Data'!$H$1604)/('1. Data'!$H$1603-'1. Data'!$H$1604)</f>
        <v>7.7738515901060068E-2</v>
      </c>
      <c r="I929" s="62">
        <v>1</v>
      </c>
      <c r="J929" s="62">
        <f>('1. Data'!J926-'1. Data'!$J$1604)/('1. Data'!$J$1603-'1. Data'!$J$1604)</f>
        <v>0.36923076923076925</v>
      </c>
      <c r="K929" s="62">
        <f>('1. Data'!K926-'1. Data'!$K$1604)/('1. Data'!$K$1603-'1. Data'!$K$1604)</f>
        <v>0.29411764705882354</v>
      </c>
      <c r="L929" s="62">
        <f>('1. Data'!L926-'1. Data'!$L$1604)/('1. Data'!$L$1603-'1. Data'!$L$1604)</f>
        <v>0.43076923076923063</v>
      </c>
      <c r="M929" s="62">
        <f>('1. Data'!M926-'1. Data'!$M$1604)/('1. Data'!$M$1603-'1. Data'!$M$1604)</f>
        <v>0.4</v>
      </c>
    </row>
    <row r="930" spans="1:13" ht="13.2" x14ac:dyDescent="0.25">
      <c r="A930" s="60">
        <v>926</v>
      </c>
      <c r="B930" s="62">
        <f>('1. Data'!B927-'1. Data'!$B$1604)/('1. Data'!$B$1603-'1. Data'!$B$1604)</f>
        <v>0.35398230088495575</v>
      </c>
      <c r="C930" s="62">
        <f>('1. Data'!C927-'1. Data'!$C$1604)/('1. Data'!$C$1603-'1. Data'!$C$1604)</f>
        <v>0.08</v>
      </c>
      <c r="D930" s="62">
        <f>('1. Data'!D927-'1. Data'!$D$1604)/('1. Data'!$D$1603-'1. Data'!$D$1604)</f>
        <v>0.36</v>
      </c>
      <c r="E930" s="62">
        <f>('1. Data'!E927-'1. Data'!$E$1604)/('1. Data'!$E$1603-'1. Data'!$E$1604)</f>
        <v>6.8493150684931503E-2</v>
      </c>
      <c r="F930" s="62">
        <f>('1. Data'!F927-'1. Data'!$F$1604)/('1. Data'!$F$1603-'1. Data'!$F$1604)</f>
        <v>0.10666666666666667</v>
      </c>
      <c r="G930" s="62">
        <f>('1. Data'!G927-'1. Data'!$G$1604)/('1. Data'!$G$1603-'1. Data'!$G$1604)</f>
        <v>0.73239436619718312</v>
      </c>
      <c r="H930" s="62">
        <f>('1. Data'!H927-'1. Data'!$H$1604)/('1. Data'!$H$1603-'1. Data'!$H$1604)</f>
        <v>0.25088339222614842</v>
      </c>
      <c r="I930" s="62">
        <v>1</v>
      </c>
      <c r="J930" s="62">
        <f>('1. Data'!J927-'1. Data'!$J$1604)/('1. Data'!$J$1603-'1. Data'!$J$1604)</f>
        <v>0.59230769230769242</v>
      </c>
      <c r="K930" s="62">
        <f>('1. Data'!K927-'1. Data'!$K$1604)/('1. Data'!$K$1603-'1. Data'!$K$1604)</f>
        <v>0.33529411764705885</v>
      </c>
      <c r="L930" s="62">
        <f>('1. Data'!L927-'1. Data'!$L$1604)/('1. Data'!$L$1603-'1. Data'!$L$1604)</f>
        <v>0.39999999999999997</v>
      </c>
      <c r="M930" s="62">
        <f>('1. Data'!M927-'1. Data'!$M$1604)/('1. Data'!$M$1603-'1. Data'!$M$1604)</f>
        <v>0.8</v>
      </c>
    </row>
    <row r="931" spans="1:13" ht="13.2" x14ac:dyDescent="0.25">
      <c r="A931" s="60">
        <v>927</v>
      </c>
      <c r="B931" s="62">
        <f>('1. Data'!B928-'1. Data'!$B$1604)/('1. Data'!$B$1603-'1. Data'!$B$1604)</f>
        <v>0.42477876106194695</v>
      </c>
      <c r="C931" s="62">
        <f>('1. Data'!C928-'1. Data'!$C$1604)/('1. Data'!$C$1603-'1. Data'!$C$1604)</f>
        <v>9.3333333333333324E-2</v>
      </c>
      <c r="D931" s="62">
        <f>('1. Data'!D928-'1. Data'!$D$1604)/('1. Data'!$D$1603-'1. Data'!$D$1604)</f>
        <v>0.33</v>
      </c>
      <c r="E931" s="62">
        <f>('1. Data'!E928-'1. Data'!$E$1604)/('1. Data'!$E$1603-'1. Data'!$E$1604)</f>
        <v>9.5890410958904104E-2</v>
      </c>
      <c r="F931" s="62">
        <f>('1. Data'!F928-'1. Data'!$F$1604)/('1. Data'!$F$1603-'1. Data'!$F$1604)</f>
        <v>0.10166666666666667</v>
      </c>
      <c r="G931" s="62">
        <f>('1. Data'!G928-'1. Data'!$G$1604)/('1. Data'!$G$1603-'1. Data'!$G$1604)</f>
        <v>0.71830985915492962</v>
      </c>
      <c r="H931" s="62">
        <f>('1. Data'!H928-'1. Data'!$H$1604)/('1. Data'!$H$1603-'1. Data'!$H$1604)</f>
        <v>0.23674911660777384</v>
      </c>
      <c r="I931" s="62">
        <v>1</v>
      </c>
      <c r="J931" s="62">
        <f>('1. Data'!J928-'1. Data'!$J$1604)/('1. Data'!$J$1603-'1. Data'!$J$1604)</f>
        <v>0.59230769230769242</v>
      </c>
      <c r="K931" s="62">
        <f>('1. Data'!K928-'1. Data'!$K$1604)/('1. Data'!$K$1603-'1. Data'!$K$1604)</f>
        <v>0.35294117647058831</v>
      </c>
      <c r="L931" s="62">
        <f>('1. Data'!L928-'1. Data'!$L$1604)/('1. Data'!$L$1603-'1. Data'!$L$1604)</f>
        <v>0.27692307692307677</v>
      </c>
      <c r="M931" s="62">
        <f>('1. Data'!M928-'1. Data'!$M$1604)/('1. Data'!$M$1603-'1. Data'!$M$1604)</f>
        <v>0.6</v>
      </c>
    </row>
    <row r="932" spans="1:13" ht="13.2" x14ac:dyDescent="0.25">
      <c r="A932" s="60">
        <v>928</v>
      </c>
      <c r="B932" s="62">
        <f>('1. Data'!B929-'1. Data'!$B$1604)/('1. Data'!$B$1603-'1. Data'!$B$1604)</f>
        <v>0.33628318584070799</v>
      </c>
      <c r="C932" s="62">
        <f>('1. Data'!C929-'1. Data'!$C$1604)/('1. Data'!$C$1603-'1. Data'!$C$1604)</f>
        <v>0.38000000000000006</v>
      </c>
      <c r="D932" s="62">
        <f>('1. Data'!D929-'1. Data'!$D$1604)/('1. Data'!$D$1603-'1. Data'!$D$1604)</f>
        <v>0.19</v>
      </c>
      <c r="E932" s="62">
        <f>('1. Data'!E929-'1. Data'!$E$1604)/('1. Data'!$E$1603-'1. Data'!$E$1604)</f>
        <v>8.9041095890410982E-2</v>
      </c>
      <c r="F932" s="62">
        <f>('1. Data'!F929-'1. Data'!$F$1604)/('1. Data'!$F$1603-'1. Data'!$F$1604)</f>
        <v>0.155</v>
      </c>
      <c r="G932" s="62">
        <f>('1. Data'!G929-'1. Data'!$G$1604)/('1. Data'!$G$1603-'1. Data'!$G$1604)</f>
        <v>0.14084507042253522</v>
      </c>
      <c r="H932" s="62">
        <f>('1. Data'!H929-'1. Data'!$H$1604)/('1. Data'!$H$1603-'1. Data'!$H$1604)</f>
        <v>0.24381625441696114</v>
      </c>
      <c r="I932" s="62">
        <v>1</v>
      </c>
      <c r="J932" s="62">
        <f>('1. Data'!J929-'1. Data'!$J$1604)/('1. Data'!$J$1603-'1. Data'!$J$1604)</f>
        <v>0.38461538461538469</v>
      </c>
      <c r="K932" s="62">
        <f>('1. Data'!K929-'1. Data'!$K$1604)/('1. Data'!$K$1603-'1. Data'!$K$1604)</f>
        <v>0.17058823529411765</v>
      </c>
      <c r="L932" s="62">
        <f>('1. Data'!L929-'1. Data'!$L$1604)/('1. Data'!$L$1603-'1. Data'!$L$1604)</f>
        <v>0.12307692307692292</v>
      </c>
      <c r="M932" s="62">
        <f>('1. Data'!M929-'1. Data'!$M$1604)/('1. Data'!$M$1603-'1. Data'!$M$1604)</f>
        <v>0.2</v>
      </c>
    </row>
    <row r="933" spans="1:13" ht="13.2" x14ac:dyDescent="0.25">
      <c r="A933" s="60">
        <v>929</v>
      </c>
      <c r="B933" s="62">
        <f>('1. Data'!B930-'1. Data'!$B$1604)/('1. Data'!$B$1603-'1. Data'!$B$1604)</f>
        <v>0.35398230088495575</v>
      </c>
      <c r="C933" s="62">
        <f>('1. Data'!C930-'1. Data'!$C$1604)/('1. Data'!$C$1603-'1. Data'!$C$1604)</f>
        <v>0.24666666666666667</v>
      </c>
      <c r="D933" s="62">
        <f>('1. Data'!D930-'1. Data'!$D$1604)/('1. Data'!$D$1603-'1. Data'!$D$1604)</f>
        <v>0.27</v>
      </c>
      <c r="E933" s="62">
        <f>('1. Data'!E930-'1. Data'!$E$1604)/('1. Data'!$E$1603-'1. Data'!$E$1604)</f>
        <v>9.5890410958904104E-2</v>
      </c>
      <c r="F933" s="62">
        <f>('1. Data'!F930-'1. Data'!$F$1604)/('1. Data'!$F$1603-'1. Data'!$F$1604)</f>
        <v>9.1666666666666674E-2</v>
      </c>
      <c r="G933" s="62">
        <f>('1. Data'!G930-'1. Data'!$G$1604)/('1. Data'!$G$1603-'1. Data'!$G$1604)</f>
        <v>0.18309859154929578</v>
      </c>
      <c r="H933" s="62">
        <f>('1. Data'!H930-'1. Data'!$H$1604)/('1. Data'!$H$1603-'1. Data'!$H$1604)</f>
        <v>7.7738515901060068E-2</v>
      </c>
      <c r="I933" s="62">
        <v>1</v>
      </c>
      <c r="J933" s="62">
        <f>('1. Data'!J930-'1. Data'!$J$1604)/('1. Data'!$J$1603-'1. Data'!$J$1604)</f>
        <v>0.36923076923076925</v>
      </c>
      <c r="K933" s="62">
        <f>('1. Data'!K930-'1. Data'!$K$1604)/('1. Data'!$K$1603-'1. Data'!$K$1604)</f>
        <v>0.29411764705882354</v>
      </c>
      <c r="L933" s="62">
        <f>('1. Data'!L930-'1. Data'!$L$1604)/('1. Data'!$L$1603-'1. Data'!$L$1604)</f>
        <v>0.43076923076923063</v>
      </c>
      <c r="M933" s="62">
        <f>('1. Data'!M930-'1. Data'!$M$1604)/('1. Data'!$M$1603-'1. Data'!$M$1604)</f>
        <v>0.4</v>
      </c>
    </row>
    <row r="934" spans="1:13" ht="13.2" x14ac:dyDescent="0.25">
      <c r="A934" s="60">
        <v>930</v>
      </c>
      <c r="B934" s="62">
        <f>('1. Data'!B931-'1. Data'!$B$1604)/('1. Data'!$B$1603-'1. Data'!$B$1604)</f>
        <v>0.3628318584070796</v>
      </c>
      <c r="C934" s="62">
        <f>('1. Data'!C931-'1. Data'!$C$1604)/('1. Data'!$C$1603-'1. Data'!$C$1604)</f>
        <v>0.15333333333333335</v>
      </c>
      <c r="D934" s="62">
        <f>('1. Data'!D931-'1. Data'!$D$1604)/('1. Data'!$D$1603-'1. Data'!$D$1604)</f>
        <v>0.38</v>
      </c>
      <c r="E934" s="62">
        <f>('1. Data'!E931-'1. Data'!$E$1604)/('1. Data'!$E$1603-'1. Data'!$E$1604)</f>
        <v>0.16438356164383561</v>
      </c>
      <c r="F934" s="62">
        <f>('1. Data'!F931-'1. Data'!$F$1604)/('1. Data'!$F$1603-'1. Data'!$F$1604)</f>
        <v>0.10500000000000001</v>
      </c>
      <c r="G934" s="62">
        <f>('1. Data'!G931-'1. Data'!$G$1604)/('1. Data'!$G$1603-'1. Data'!$G$1604)</f>
        <v>0.12676056338028169</v>
      </c>
      <c r="H934" s="62">
        <f>('1. Data'!H931-'1. Data'!$H$1604)/('1. Data'!$H$1603-'1. Data'!$H$1604)</f>
        <v>4.5936395759717315E-2</v>
      </c>
      <c r="I934" s="62">
        <v>1</v>
      </c>
      <c r="J934" s="62">
        <f>('1. Data'!J931-'1. Data'!$J$1604)/('1. Data'!$J$1603-'1. Data'!$J$1604)</f>
        <v>0.46153846153846134</v>
      </c>
      <c r="K934" s="62">
        <f>('1. Data'!K931-'1. Data'!$K$1604)/('1. Data'!$K$1603-'1. Data'!$K$1604)</f>
        <v>0.25294117647058822</v>
      </c>
      <c r="L934" s="62">
        <f>('1. Data'!L931-'1. Data'!$L$1604)/('1. Data'!$L$1603-'1. Data'!$L$1604)</f>
        <v>0.55384615384615377</v>
      </c>
      <c r="M934" s="62">
        <f>('1. Data'!M931-'1. Data'!$M$1604)/('1. Data'!$M$1603-'1. Data'!$M$1604)</f>
        <v>0.8</v>
      </c>
    </row>
    <row r="935" spans="1:13" ht="13.2" x14ac:dyDescent="0.25">
      <c r="A935" s="60">
        <v>931</v>
      </c>
      <c r="B935" s="62">
        <f>('1. Data'!B932-'1. Data'!$B$1604)/('1. Data'!$B$1603-'1. Data'!$B$1604)</f>
        <v>0.17699115044247787</v>
      </c>
      <c r="C935" s="62">
        <f>('1. Data'!C932-'1. Data'!$C$1604)/('1. Data'!$C$1603-'1. Data'!$C$1604)</f>
        <v>0.34</v>
      </c>
      <c r="D935" s="62">
        <f>('1. Data'!D932-'1. Data'!$D$1604)/('1. Data'!$D$1603-'1. Data'!$D$1604)</f>
        <v>0.01</v>
      </c>
      <c r="E935" s="62">
        <f>('1. Data'!E932-'1. Data'!$E$1604)/('1. Data'!$E$1603-'1. Data'!$E$1604)</f>
        <v>6.8493150684931503E-2</v>
      </c>
      <c r="F935" s="62">
        <f>('1. Data'!F932-'1. Data'!$F$1604)/('1. Data'!$F$1603-'1. Data'!$F$1604)</f>
        <v>0.13333333333333333</v>
      </c>
      <c r="G935" s="62">
        <f>('1. Data'!G932-'1. Data'!$G$1604)/('1. Data'!$G$1603-'1. Data'!$G$1604)</f>
        <v>9.8591549295774641E-2</v>
      </c>
      <c r="H935" s="62">
        <f>('1. Data'!H932-'1. Data'!$H$1604)/('1. Data'!$H$1603-'1. Data'!$H$1604)</f>
        <v>6.7137809187279157E-2</v>
      </c>
      <c r="I935" s="62">
        <v>1</v>
      </c>
      <c r="J935" s="62">
        <f>('1. Data'!J932-'1. Data'!$J$1604)/('1. Data'!$J$1603-'1. Data'!$J$1604)</f>
        <v>0.7615384615384615</v>
      </c>
      <c r="K935" s="62">
        <f>('1. Data'!K932-'1. Data'!$K$1604)/('1. Data'!$K$1603-'1. Data'!$K$1604)</f>
        <v>0.25294117647058822</v>
      </c>
      <c r="L935" s="62">
        <f>('1. Data'!L932-'1. Data'!$L$1604)/('1. Data'!$L$1603-'1. Data'!$L$1604)</f>
        <v>0.32307692307692304</v>
      </c>
      <c r="M935" s="62">
        <f>('1. Data'!M932-'1. Data'!$M$1604)/('1. Data'!$M$1603-'1. Data'!$M$1604)</f>
        <v>0.4</v>
      </c>
    </row>
    <row r="936" spans="1:13" ht="13.2" x14ac:dyDescent="0.25">
      <c r="A936" s="60">
        <v>932</v>
      </c>
      <c r="B936" s="62">
        <f>('1. Data'!B933-'1. Data'!$B$1604)/('1. Data'!$B$1603-'1. Data'!$B$1604)</f>
        <v>0.24778761061946908</v>
      </c>
      <c r="C936" s="62">
        <f>('1. Data'!C933-'1. Data'!$C$1604)/('1. Data'!$C$1603-'1. Data'!$C$1604)</f>
        <v>0.34</v>
      </c>
      <c r="D936" s="62">
        <f>('1. Data'!D933-'1. Data'!$D$1604)/('1. Data'!$D$1603-'1. Data'!$D$1604)</f>
        <v>0.01</v>
      </c>
      <c r="E936" s="62">
        <f>('1. Data'!E933-'1. Data'!$E$1604)/('1. Data'!$E$1603-'1. Data'!$E$1604)</f>
        <v>7.5342465753424667E-2</v>
      </c>
      <c r="F936" s="62">
        <f>('1. Data'!F933-'1. Data'!$F$1604)/('1. Data'!$F$1603-'1. Data'!$F$1604)</f>
        <v>0.12333333333333334</v>
      </c>
      <c r="G936" s="62">
        <f>('1. Data'!G933-'1. Data'!$G$1604)/('1. Data'!$G$1603-'1. Data'!$G$1604)</f>
        <v>0.16901408450704225</v>
      </c>
      <c r="H936" s="62">
        <f>('1. Data'!H933-'1. Data'!$H$1604)/('1. Data'!$H$1603-'1. Data'!$H$1604)</f>
        <v>0.11307420494699646</v>
      </c>
      <c r="I936" s="62">
        <v>1</v>
      </c>
      <c r="J936" s="62">
        <f>('1. Data'!J933-'1. Data'!$J$1604)/('1. Data'!$J$1603-'1. Data'!$J$1604)</f>
        <v>0.6</v>
      </c>
      <c r="K936" s="62">
        <f>('1. Data'!K933-'1. Data'!$K$1604)/('1. Data'!$K$1603-'1. Data'!$K$1604)</f>
        <v>0.20588235294117649</v>
      </c>
      <c r="L936" s="62">
        <f>('1. Data'!L933-'1. Data'!$L$1604)/('1. Data'!$L$1603-'1. Data'!$L$1604)</f>
        <v>0.21538461538461545</v>
      </c>
      <c r="M936" s="62">
        <f>('1. Data'!M933-'1. Data'!$M$1604)/('1. Data'!$M$1603-'1. Data'!$M$1604)</f>
        <v>0.4</v>
      </c>
    </row>
    <row r="937" spans="1:13" ht="13.2" x14ac:dyDescent="0.25">
      <c r="A937" s="60">
        <v>933</v>
      </c>
      <c r="B937" s="62">
        <f>('1. Data'!B934-'1. Data'!$B$1604)/('1. Data'!$B$1603-'1. Data'!$B$1604)</f>
        <v>0.26548672566371678</v>
      </c>
      <c r="C937" s="62">
        <f>('1. Data'!C934-'1. Data'!$C$1604)/('1. Data'!$C$1603-'1. Data'!$C$1604)</f>
        <v>0.20000000000000004</v>
      </c>
      <c r="D937" s="62">
        <f>('1. Data'!D934-'1. Data'!$D$1604)/('1. Data'!$D$1603-'1. Data'!$D$1604)</f>
        <v>0.28999999999999998</v>
      </c>
      <c r="E937" s="62">
        <f>('1. Data'!E934-'1. Data'!$E$1604)/('1. Data'!$E$1603-'1. Data'!$E$1604)</f>
        <v>6.8493150684931503E-2</v>
      </c>
      <c r="F937" s="62">
        <f>('1. Data'!F934-'1. Data'!$F$1604)/('1. Data'!$F$1603-'1. Data'!$F$1604)</f>
        <v>0.13</v>
      </c>
      <c r="G937" s="62">
        <f>('1. Data'!G934-'1. Data'!$G$1604)/('1. Data'!$G$1603-'1. Data'!$G$1604)</f>
        <v>0.39436619718309857</v>
      </c>
      <c r="H937" s="62">
        <f>('1. Data'!H934-'1. Data'!$H$1604)/('1. Data'!$H$1603-'1. Data'!$H$1604)</f>
        <v>0.21201413427561838</v>
      </c>
      <c r="I937" s="62">
        <v>1</v>
      </c>
      <c r="J937" s="62">
        <f>('1. Data'!J934-'1. Data'!$J$1604)/('1. Data'!$J$1603-'1. Data'!$J$1604)</f>
        <v>0.57692307692307698</v>
      </c>
      <c r="K937" s="62">
        <f>('1. Data'!K934-'1. Data'!$K$1604)/('1. Data'!$K$1603-'1. Data'!$K$1604)</f>
        <v>0.17058823529411765</v>
      </c>
      <c r="L937" s="62">
        <f>('1. Data'!L934-'1. Data'!$L$1604)/('1. Data'!$L$1603-'1. Data'!$L$1604)</f>
        <v>0.16923076923076918</v>
      </c>
      <c r="M937" s="62">
        <f>('1. Data'!M934-'1. Data'!$M$1604)/('1. Data'!$M$1603-'1. Data'!$M$1604)</f>
        <v>0.6</v>
      </c>
    </row>
    <row r="938" spans="1:13" ht="13.2" x14ac:dyDescent="0.25">
      <c r="A938" s="60">
        <v>934</v>
      </c>
      <c r="B938" s="62">
        <f>('1. Data'!B935-'1. Data'!$B$1604)/('1. Data'!$B$1603-'1. Data'!$B$1604)</f>
        <v>0.24778761061946908</v>
      </c>
      <c r="C938" s="62">
        <f>('1. Data'!C935-'1. Data'!$C$1604)/('1. Data'!$C$1603-'1. Data'!$C$1604)</f>
        <v>0.34</v>
      </c>
      <c r="D938" s="62">
        <f>('1. Data'!D935-'1. Data'!$D$1604)/('1. Data'!$D$1603-'1. Data'!$D$1604)</f>
        <v>0.01</v>
      </c>
      <c r="E938" s="62">
        <f>('1. Data'!E935-'1. Data'!$E$1604)/('1. Data'!$E$1603-'1. Data'!$E$1604)</f>
        <v>7.5342465753424667E-2</v>
      </c>
      <c r="F938" s="62">
        <f>('1. Data'!F935-'1. Data'!$F$1604)/('1. Data'!$F$1603-'1. Data'!$F$1604)</f>
        <v>0.12333333333333334</v>
      </c>
      <c r="G938" s="62">
        <f>('1. Data'!G935-'1. Data'!$G$1604)/('1. Data'!$G$1603-'1. Data'!$G$1604)</f>
        <v>0.16901408450704225</v>
      </c>
      <c r="H938" s="62">
        <f>('1. Data'!H935-'1. Data'!$H$1604)/('1. Data'!$H$1603-'1. Data'!$H$1604)</f>
        <v>0.11307420494699646</v>
      </c>
      <c r="I938" s="62">
        <v>1</v>
      </c>
      <c r="J938" s="62">
        <f>('1. Data'!J935-'1. Data'!$J$1604)/('1. Data'!$J$1603-'1. Data'!$J$1604)</f>
        <v>0.6</v>
      </c>
      <c r="K938" s="62">
        <f>('1. Data'!K935-'1. Data'!$K$1604)/('1. Data'!$K$1603-'1. Data'!$K$1604)</f>
        <v>0.20588235294117649</v>
      </c>
      <c r="L938" s="62">
        <f>('1. Data'!L935-'1. Data'!$L$1604)/('1. Data'!$L$1603-'1. Data'!$L$1604)</f>
        <v>0.21538461538461545</v>
      </c>
      <c r="M938" s="62">
        <f>('1. Data'!M935-'1. Data'!$M$1604)/('1. Data'!$M$1603-'1. Data'!$M$1604)</f>
        <v>0.4</v>
      </c>
    </row>
    <row r="939" spans="1:13" ht="13.2" x14ac:dyDescent="0.25">
      <c r="A939" s="60">
        <v>935</v>
      </c>
      <c r="B939" s="62">
        <f>('1. Data'!B936-'1. Data'!$B$1604)/('1. Data'!$B$1603-'1. Data'!$B$1604)</f>
        <v>0.17699115044247787</v>
      </c>
      <c r="C939" s="62">
        <f>('1. Data'!C936-'1. Data'!$C$1604)/('1. Data'!$C$1603-'1. Data'!$C$1604)</f>
        <v>0.34</v>
      </c>
      <c r="D939" s="62">
        <f>('1. Data'!D936-'1. Data'!$D$1604)/('1. Data'!$D$1603-'1. Data'!$D$1604)</f>
        <v>0.01</v>
      </c>
      <c r="E939" s="62">
        <f>('1. Data'!E936-'1. Data'!$E$1604)/('1. Data'!$E$1603-'1. Data'!$E$1604)</f>
        <v>6.8493150684931503E-2</v>
      </c>
      <c r="F939" s="62">
        <f>('1. Data'!F936-'1. Data'!$F$1604)/('1. Data'!$F$1603-'1. Data'!$F$1604)</f>
        <v>0.13333333333333333</v>
      </c>
      <c r="G939" s="62">
        <f>('1. Data'!G936-'1. Data'!$G$1604)/('1. Data'!$G$1603-'1. Data'!$G$1604)</f>
        <v>9.8591549295774641E-2</v>
      </c>
      <c r="H939" s="62">
        <f>('1. Data'!H936-'1. Data'!$H$1604)/('1. Data'!$H$1603-'1. Data'!$H$1604)</f>
        <v>6.7137809187279157E-2</v>
      </c>
      <c r="I939" s="62">
        <v>1</v>
      </c>
      <c r="J939" s="62">
        <f>('1. Data'!J936-'1. Data'!$J$1604)/('1. Data'!$J$1603-'1. Data'!$J$1604)</f>
        <v>0.7615384615384615</v>
      </c>
      <c r="K939" s="62">
        <f>('1. Data'!K936-'1. Data'!$K$1604)/('1. Data'!$K$1603-'1. Data'!$K$1604)</f>
        <v>0.25294117647058822</v>
      </c>
      <c r="L939" s="62">
        <f>('1. Data'!L936-'1. Data'!$L$1604)/('1. Data'!$L$1603-'1. Data'!$L$1604)</f>
        <v>0.32307692307692304</v>
      </c>
      <c r="M939" s="62">
        <f>('1. Data'!M936-'1. Data'!$M$1604)/('1. Data'!$M$1603-'1. Data'!$M$1604)</f>
        <v>0.4</v>
      </c>
    </row>
    <row r="940" spans="1:13" ht="13.2" x14ac:dyDescent="0.25">
      <c r="A940" s="60">
        <v>936</v>
      </c>
      <c r="B940" s="62">
        <f>('1. Data'!B937-'1. Data'!$B$1604)/('1. Data'!$B$1603-'1. Data'!$B$1604)</f>
        <v>0.37168141592920362</v>
      </c>
      <c r="C940" s="62">
        <f>('1. Data'!C937-'1. Data'!$C$1604)/('1. Data'!$C$1603-'1. Data'!$C$1604)</f>
        <v>0.13333333333333333</v>
      </c>
      <c r="D940" s="62">
        <f>('1. Data'!D937-'1. Data'!$D$1604)/('1. Data'!$D$1603-'1. Data'!$D$1604)</f>
        <v>0.38</v>
      </c>
      <c r="E940" s="62">
        <f>('1. Data'!E937-'1. Data'!$E$1604)/('1. Data'!$E$1603-'1. Data'!$E$1604)</f>
        <v>9.5890410958904104E-2</v>
      </c>
      <c r="F940" s="62">
        <f>('1. Data'!F937-'1. Data'!$F$1604)/('1. Data'!$F$1603-'1. Data'!$F$1604)</f>
        <v>0.1</v>
      </c>
      <c r="G940" s="62">
        <f>('1. Data'!G937-'1. Data'!$G$1604)/('1. Data'!$G$1603-'1. Data'!$G$1604)</f>
        <v>0.25352112676056338</v>
      </c>
      <c r="H940" s="62">
        <f>('1. Data'!H937-'1. Data'!$H$1604)/('1. Data'!$H$1603-'1. Data'!$H$1604)</f>
        <v>0.2332155477031802</v>
      </c>
      <c r="I940" s="62">
        <v>1</v>
      </c>
      <c r="J940" s="62">
        <f>('1. Data'!J937-'1. Data'!$J$1604)/('1. Data'!$J$1603-'1. Data'!$J$1604)</f>
        <v>0.53076923076923077</v>
      </c>
      <c r="K940" s="62">
        <f>('1. Data'!K937-'1. Data'!$K$1604)/('1. Data'!$K$1603-'1. Data'!$K$1604)</f>
        <v>0.24705882352941178</v>
      </c>
      <c r="L940" s="62">
        <f>('1. Data'!L937-'1. Data'!$L$1604)/('1. Data'!$L$1603-'1. Data'!$L$1604)</f>
        <v>0.52307692307692311</v>
      </c>
      <c r="M940" s="62">
        <f>('1. Data'!M937-'1. Data'!$M$1604)/('1. Data'!$M$1603-'1. Data'!$M$1604)</f>
        <v>0.6</v>
      </c>
    </row>
    <row r="941" spans="1:13" ht="13.2" x14ac:dyDescent="0.25">
      <c r="A941" s="60">
        <v>937</v>
      </c>
      <c r="B941" s="62">
        <f>('1. Data'!B938-'1. Data'!$B$1604)/('1. Data'!$B$1603-'1. Data'!$B$1604)</f>
        <v>0.37168141592920362</v>
      </c>
      <c r="C941" s="62">
        <f>('1. Data'!C938-'1. Data'!$C$1604)/('1. Data'!$C$1603-'1. Data'!$C$1604)</f>
        <v>0.13333333333333333</v>
      </c>
      <c r="D941" s="62">
        <f>('1. Data'!D938-'1. Data'!$D$1604)/('1. Data'!$D$1603-'1. Data'!$D$1604)</f>
        <v>0.38</v>
      </c>
      <c r="E941" s="62">
        <f>('1. Data'!E938-'1. Data'!$E$1604)/('1. Data'!$E$1603-'1. Data'!$E$1604)</f>
        <v>9.5890410958904104E-2</v>
      </c>
      <c r="F941" s="62">
        <f>('1. Data'!F938-'1. Data'!$F$1604)/('1. Data'!$F$1603-'1. Data'!$F$1604)</f>
        <v>0.1</v>
      </c>
      <c r="G941" s="62">
        <f>('1. Data'!G938-'1. Data'!$G$1604)/('1. Data'!$G$1603-'1. Data'!$G$1604)</f>
        <v>0.25352112676056338</v>
      </c>
      <c r="H941" s="62">
        <f>('1. Data'!H938-'1. Data'!$H$1604)/('1. Data'!$H$1603-'1. Data'!$H$1604)</f>
        <v>0.2332155477031802</v>
      </c>
      <c r="I941" s="62">
        <v>1</v>
      </c>
      <c r="J941" s="62">
        <f>('1. Data'!J938-'1. Data'!$J$1604)/('1. Data'!$J$1603-'1. Data'!$J$1604)</f>
        <v>0.53076923076923077</v>
      </c>
      <c r="K941" s="62">
        <f>('1. Data'!K938-'1. Data'!$K$1604)/('1. Data'!$K$1603-'1. Data'!$K$1604)</f>
        <v>0.24705882352941178</v>
      </c>
      <c r="L941" s="62">
        <f>('1. Data'!L938-'1. Data'!$L$1604)/('1. Data'!$L$1603-'1. Data'!$L$1604)</f>
        <v>0.52307692307692311</v>
      </c>
      <c r="M941" s="62">
        <f>('1. Data'!M938-'1. Data'!$M$1604)/('1. Data'!$M$1603-'1. Data'!$M$1604)</f>
        <v>0.6</v>
      </c>
    </row>
    <row r="942" spans="1:13" ht="13.2" x14ac:dyDescent="0.25">
      <c r="A942" s="60">
        <v>938</v>
      </c>
      <c r="B942" s="62">
        <f>('1. Data'!B939-'1. Data'!$B$1604)/('1. Data'!$B$1603-'1. Data'!$B$1604)</f>
        <v>0.65486725663716816</v>
      </c>
      <c r="C942" s="62">
        <f>('1. Data'!C939-'1. Data'!$C$1604)/('1. Data'!$C$1603-'1. Data'!$C$1604)</f>
        <v>0.35333333333333333</v>
      </c>
      <c r="D942" s="62">
        <f>('1. Data'!D939-'1. Data'!$D$1604)/('1. Data'!$D$1603-'1. Data'!$D$1604)</f>
        <v>0.5</v>
      </c>
      <c r="E942" s="62">
        <f>('1. Data'!E939-'1. Data'!$E$1604)/('1. Data'!$E$1603-'1. Data'!$E$1604)</f>
        <v>3.4246575342465745E-2</v>
      </c>
      <c r="F942" s="62">
        <f>('1. Data'!F939-'1. Data'!$F$1604)/('1. Data'!$F$1603-'1. Data'!$F$1604)</f>
        <v>0.11833333333333333</v>
      </c>
      <c r="G942" s="62">
        <f>('1. Data'!G939-'1. Data'!$G$1604)/('1. Data'!$G$1603-'1. Data'!$G$1604)</f>
        <v>7.0422535211267609E-2</v>
      </c>
      <c r="H942" s="62">
        <f>('1. Data'!H939-'1. Data'!$H$1604)/('1. Data'!$H$1603-'1. Data'!$H$1604)</f>
        <v>7.0671378091872794E-2</v>
      </c>
      <c r="I942" s="62">
        <v>1</v>
      </c>
      <c r="J942" s="62">
        <f>('1. Data'!J939-'1. Data'!$J$1604)/('1. Data'!$J$1603-'1. Data'!$J$1604)</f>
        <v>0.28461538461538438</v>
      </c>
      <c r="K942" s="62">
        <f>('1. Data'!K939-'1. Data'!$K$1604)/('1. Data'!$K$1603-'1. Data'!$K$1604)</f>
        <v>0.17647058823529413</v>
      </c>
      <c r="L942" s="62">
        <f>('1. Data'!L939-'1. Data'!$L$1604)/('1. Data'!$L$1603-'1. Data'!$L$1604)</f>
        <v>0.30769230769230771</v>
      </c>
      <c r="M942" s="62">
        <f>('1. Data'!M939-'1. Data'!$M$1604)/('1. Data'!$M$1603-'1. Data'!$M$1604)</f>
        <v>0.2</v>
      </c>
    </row>
    <row r="943" spans="1:13" ht="13.2" x14ac:dyDescent="0.25">
      <c r="A943" s="60">
        <v>939</v>
      </c>
      <c r="B943" s="62">
        <f>('1. Data'!B940-'1. Data'!$B$1604)/('1. Data'!$B$1603-'1. Data'!$B$1604)</f>
        <v>0.23008849557522126</v>
      </c>
      <c r="C943" s="62">
        <f>('1. Data'!C940-'1. Data'!$C$1604)/('1. Data'!$C$1603-'1. Data'!$C$1604)</f>
        <v>0.18666666666666668</v>
      </c>
      <c r="D943" s="62">
        <f>('1. Data'!D940-'1. Data'!$D$1604)/('1. Data'!$D$1603-'1. Data'!$D$1604)</f>
        <v>0.38</v>
      </c>
      <c r="E943" s="62">
        <f>('1. Data'!E940-'1. Data'!$E$1604)/('1. Data'!$E$1603-'1. Data'!$E$1604)</f>
        <v>0.13013698630136986</v>
      </c>
      <c r="F943" s="62">
        <f>('1. Data'!F940-'1. Data'!$F$1604)/('1. Data'!$F$1603-'1. Data'!$F$1604)</f>
        <v>0.11333333333333334</v>
      </c>
      <c r="G943" s="62">
        <f>('1. Data'!G940-'1. Data'!$G$1604)/('1. Data'!$G$1603-'1. Data'!$G$1604)</f>
        <v>0.30985915492957744</v>
      </c>
      <c r="H943" s="62">
        <f>('1. Data'!H940-'1. Data'!$H$1604)/('1. Data'!$H$1603-'1. Data'!$H$1604)</f>
        <v>0.12720848056537101</v>
      </c>
      <c r="I943" s="62">
        <v>1</v>
      </c>
      <c r="J943" s="62">
        <f>('1. Data'!J940-'1. Data'!$J$1604)/('1. Data'!$J$1603-'1. Data'!$J$1604)</f>
        <v>0.49230769230769211</v>
      </c>
      <c r="K943" s="62">
        <f>('1. Data'!K940-'1. Data'!$K$1604)/('1. Data'!$K$1603-'1. Data'!$K$1604)</f>
        <v>0.24705882352941178</v>
      </c>
      <c r="L943" s="62">
        <f>('1. Data'!L940-'1. Data'!$L$1604)/('1. Data'!$L$1603-'1. Data'!$L$1604)</f>
        <v>0.69230769230769229</v>
      </c>
      <c r="M943" s="62">
        <f>('1. Data'!M940-'1. Data'!$M$1604)/('1. Data'!$M$1603-'1. Data'!$M$1604)</f>
        <v>0.8</v>
      </c>
    </row>
    <row r="944" spans="1:13" ht="13.2" x14ac:dyDescent="0.25">
      <c r="A944" s="60">
        <v>940</v>
      </c>
      <c r="B944" s="62">
        <f>('1. Data'!B941-'1. Data'!$B$1604)/('1. Data'!$B$1603-'1. Data'!$B$1604)</f>
        <v>0.14159292035398233</v>
      </c>
      <c r="C944" s="62">
        <f>('1. Data'!C941-'1. Data'!$C$1604)/('1. Data'!$C$1603-'1. Data'!$C$1604)</f>
        <v>0.24</v>
      </c>
      <c r="D944" s="62">
        <f>('1. Data'!D941-'1. Data'!$D$1604)/('1. Data'!$D$1603-'1. Data'!$D$1604)</f>
        <v>0.17</v>
      </c>
      <c r="E944" s="62">
        <f>('1. Data'!E941-'1. Data'!$E$1604)/('1. Data'!$E$1603-'1. Data'!$E$1604)</f>
        <v>4.7945205479452059E-2</v>
      </c>
      <c r="F944" s="62">
        <f>('1. Data'!F941-'1. Data'!$F$1604)/('1. Data'!$F$1603-'1. Data'!$F$1604)</f>
        <v>0.12166666666666666</v>
      </c>
      <c r="G944" s="62">
        <f>('1. Data'!G941-'1. Data'!$G$1604)/('1. Data'!$G$1603-'1. Data'!$G$1604)</f>
        <v>8.4507042253521125E-2</v>
      </c>
      <c r="H944" s="62">
        <f>('1. Data'!H941-'1. Data'!$H$1604)/('1. Data'!$H$1603-'1. Data'!$H$1604)</f>
        <v>1.7667844522968199E-2</v>
      </c>
      <c r="I944" s="62">
        <v>1</v>
      </c>
      <c r="J944" s="62">
        <f>('1. Data'!J941-'1. Data'!$J$1604)/('1. Data'!$J$1603-'1. Data'!$J$1604)</f>
        <v>0.69999999999999984</v>
      </c>
      <c r="K944" s="62">
        <f>('1. Data'!K941-'1. Data'!$K$1604)/('1. Data'!$K$1603-'1. Data'!$K$1604)</f>
        <v>0.14117647058823532</v>
      </c>
      <c r="L944" s="62">
        <f>('1. Data'!L941-'1. Data'!$L$1604)/('1. Data'!$L$1603-'1. Data'!$L$1604)</f>
        <v>0.46153846153846156</v>
      </c>
      <c r="M944" s="62">
        <f>('1. Data'!M941-'1. Data'!$M$1604)/('1. Data'!$M$1603-'1. Data'!$M$1604)</f>
        <v>0.4</v>
      </c>
    </row>
    <row r="945" spans="1:13" ht="13.2" x14ac:dyDescent="0.25">
      <c r="A945" s="60">
        <v>941</v>
      </c>
      <c r="B945" s="62">
        <f>('1. Data'!B942-'1. Data'!$B$1604)/('1. Data'!$B$1603-'1. Data'!$B$1604)</f>
        <v>0.44247787610619466</v>
      </c>
      <c r="C945" s="62">
        <f>('1. Data'!C942-'1. Data'!$C$1604)/('1. Data'!$C$1603-'1. Data'!$C$1604)</f>
        <v>0.15333333333333335</v>
      </c>
      <c r="D945" s="62">
        <f>('1. Data'!D942-'1. Data'!$D$1604)/('1. Data'!$D$1603-'1. Data'!$D$1604)</f>
        <v>0.52</v>
      </c>
      <c r="E945" s="62">
        <f>('1. Data'!E942-'1. Data'!$E$1604)/('1. Data'!$E$1603-'1. Data'!$E$1604)</f>
        <v>8.9041095890410982E-2</v>
      </c>
      <c r="F945" s="62">
        <f>('1. Data'!F942-'1. Data'!$F$1604)/('1. Data'!$F$1603-'1. Data'!$F$1604)</f>
        <v>0.12333333333333334</v>
      </c>
      <c r="G945" s="62">
        <f>('1. Data'!G942-'1. Data'!$G$1604)/('1. Data'!$G$1603-'1. Data'!$G$1604)</f>
        <v>0.16901408450704225</v>
      </c>
      <c r="H945" s="62">
        <f>('1. Data'!H942-'1. Data'!$H$1604)/('1. Data'!$H$1603-'1. Data'!$H$1604)</f>
        <v>6.7137809187279157E-2</v>
      </c>
      <c r="I945" s="62">
        <v>1</v>
      </c>
      <c r="J945" s="62">
        <f>('1. Data'!J942-'1. Data'!$J$1604)/('1. Data'!$J$1603-'1. Data'!$J$1604)</f>
        <v>0.50769230769230755</v>
      </c>
      <c r="K945" s="62">
        <f>('1. Data'!K942-'1. Data'!$K$1604)/('1. Data'!$K$1603-'1. Data'!$K$1604)</f>
        <v>0.27058823529411768</v>
      </c>
      <c r="L945" s="62">
        <f>('1. Data'!L942-'1. Data'!$L$1604)/('1. Data'!$L$1603-'1. Data'!$L$1604)</f>
        <v>0.61538461538461542</v>
      </c>
      <c r="M945" s="62">
        <f>('1. Data'!M942-'1. Data'!$M$1604)/('1. Data'!$M$1603-'1. Data'!$M$1604)</f>
        <v>0.8</v>
      </c>
    </row>
    <row r="946" spans="1:13" ht="13.2" x14ac:dyDescent="0.25">
      <c r="A946" s="60">
        <v>942</v>
      </c>
      <c r="B946" s="62">
        <f>('1. Data'!B943-'1. Data'!$B$1604)/('1. Data'!$B$1603-'1. Data'!$B$1604)</f>
        <v>0.46902654867256638</v>
      </c>
      <c r="C946" s="62">
        <f>('1. Data'!C943-'1. Data'!$C$1604)/('1. Data'!$C$1603-'1. Data'!$C$1604)</f>
        <v>0.11333333333333334</v>
      </c>
      <c r="D946" s="62">
        <f>('1. Data'!D943-'1. Data'!$D$1604)/('1. Data'!$D$1603-'1. Data'!$D$1604)</f>
        <v>0.49</v>
      </c>
      <c r="E946" s="62">
        <f>('1. Data'!E943-'1. Data'!$E$1604)/('1. Data'!$E$1603-'1. Data'!$E$1604)</f>
        <v>0.28082191780821913</v>
      </c>
      <c r="F946" s="62">
        <f>('1. Data'!F943-'1. Data'!$F$1604)/('1. Data'!$F$1603-'1. Data'!$F$1604)</f>
        <v>0.13666666666666652</v>
      </c>
      <c r="G946" s="62">
        <f>('1. Data'!G943-'1. Data'!$G$1604)/('1. Data'!$G$1603-'1. Data'!$G$1604)</f>
        <v>0.11267605633802817</v>
      </c>
      <c r="H946" s="62">
        <f>('1. Data'!H943-'1. Data'!$H$1604)/('1. Data'!$H$1603-'1. Data'!$H$1604)</f>
        <v>3.8869257950530034E-2</v>
      </c>
      <c r="I946" s="62">
        <v>1</v>
      </c>
      <c r="J946" s="62">
        <f>('1. Data'!J943-'1. Data'!$J$1604)/('1. Data'!$J$1603-'1. Data'!$J$1604)</f>
        <v>0.37692307692307681</v>
      </c>
      <c r="K946" s="62">
        <f>('1. Data'!K943-'1. Data'!$K$1604)/('1. Data'!$K$1603-'1. Data'!$K$1604)</f>
        <v>0.12941176470588237</v>
      </c>
      <c r="L946" s="62">
        <f>('1. Data'!L943-'1. Data'!$L$1604)/('1. Data'!$L$1603-'1. Data'!$L$1604)</f>
        <v>0.63076923076923075</v>
      </c>
      <c r="M946" s="62">
        <f>('1. Data'!M943-'1. Data'!$M$1604)/('1. Data'!$M$1603-'1. Data'!$M$1604)</f>
        <v>0.8</v>
      </c>
    </row>
    <row r="947" spans="1:13" ht="13.2" x14ac:dyDescent="0.25">
      <c r="A947" s="60">
        <v>943</v>
      </c>
      <c r="B947" s="62">
        <f>('1. Data'!B944-'1. Data'!$B$1604)/('1. Data'!$B$1603-'1. Data'!$B$1604)</f>
        <v>0.48672566371681414</v>
      </c>
      <c r="C947" s="62">
        <f>('1. Data'!C944-'1. Data'!$C$1604)/('1. Data'!$C$1603-'1. Data'!$C$1604)</f>
        <v>0.21999999999999997</v>
      </c>
      <c r="D947" s="62">
        <f>('1. Data'!D944-'1. Data'!$D$1604)/('1. Data'!$D$1603-'1. Data'!$D$1604)</f>
        <v>0.4</v>
      </c>
      <c r="E947" s="62">
        <f>('1. Data'!E944-'1. Data'!$E$1604)/('1. Data'!$E$1603-'1. Data'!$E$1604)</f>
        <v>0.11643835616438358</v>
      </c>
      <c r="F947" s="62">
        <f>('1. Data'!F944-'1. Data'!$F$1604)/('1. Data'!$F$1603-'1. Data'!$F$1604)</f>
        <v>0.15333333333333335</v>
      </c>
      <c r="G947" s="62">
        <f>('1. Data'!G944-'1. Data'!$G$1604)/('1. Data'!$G$1603-'1. Data'!$G$1604)</f>
        <v>0.16901408450704225</v>
      </c>
      <c r="H947" s="62">
        <f>('1. Data'!H944-'1. Data'!$H$1604)/('1. Data'!$H$1603-'1. Data'!$H$1604)</f>
        <v>0.16254416961130741</v>
      </c>
      <c r="I947" s="62">
        <v>1</v>
      </c>
      <c r="J947" s="62">
        <f>('1. Data'!J944-'1. Data'!$J$1604)/('1. Data'!$J$1603-'1. Data'!$J$1604)</f>
        <v>0.40000000000000008</v>
      </c>
      <c r="K947" s="62">
        <f>('1. Data'!K944-'1. Data'!$K$1604)/('1. Data'!$K$1603-'1. Data'!$K$1604)</f>
        <v>0.2</v>
      </c>
      <c r="L947" s="62">
        <f>('1. Data'!L944-'1. Data'!$L$1604)/('1. Data'!$L$1603-'1. Data'!$L$1604)</f>
        <v>0.24615384615384611</v>
      </c>
      <c r="M947" s="62">
        <f>('1. Data'!M944-'1. Data'!$M$1604)/('1. Data'!$M$1603-'1. Data'!$M$1604)</f>
        <v>0.8</v>
      </c>
    </row>
    <row r="948" spans="1:13" ht="13.2" x14ac:dyDescent="0.25">
      <c r="A948" s="60">
        <v>944</v>
      </c>
      <c r="B948" s="62">
        <f>('1. Data'!B945-'1. Data'!$B$1604)/('1. Data'!$B$1603-'1. Data'!$B$1604)</f>
        <v>0.46017699115044253</v>
      </c>
      <c r="C948" s="62">
        <f>('1. Data'!C945-'1. Data'!$C$1604)/('1. Data'!$C$1603-'1. Data'!$C$1604)</f>
        <v>0.26666666666666666</v>
      </c>
      <c r="D948" s="62">
        <f>('1. Data'!D945-'1. Data'!$D$1604)/('1. Data'!$D$1603-'1. Data'!$D$1604)</f>
        <v>0.34</v>
      </c>
      <c r="E948" s="62">
        <f>('1. Data'!E945-'1. Data'!$E$1604)/('1. Data'!$E$1603-'1. Data'!$E$1604)</f>
        <v>9.5890410958904104E-2</v>
      </c>
      <c r="F948" s="62">
        <f>('1. Data'!F945-'1. Data'!$F$1604)/('1. Data'!$F$1603-'1. Data'!$F$1604)</f>
        <v>0.15666666666666668</v>
      </c>
      <c r="G948" s="62">
        <f>('1. Data'!G945-'1. Data'!$G$1604)/('1. Data'!$G$1603-'1. Data'!$G$1604)</f>
        <v>0.12676056338028169</v>
      </c>
      <c r="H948" s="62">
        <f>('1. Data'!H945-'1. Data'!$H$1604)/('1. Data'!$H$1603-'1. Data'!$H$1604)</f>
        <v>0.13780918727915195</v>
      </c>
      <c r="I948" s="62">
        <v>1</v>
      </c>
      <c r="J948" s="62">
        <f>('1. Data'!J945-'1. Data'!$J$1604)/('1. Data'!$J$1603-'1. Data'!$J$1604)</f>
        <v>0.41538461538461546</v>
      </c>
      <c r="K948" s="62">
        <f>('1. Data'!K945-'1. Data'!$K$1604)/('1. Data'!$K$1603-'1. Data'!$K$1604)</f>
        <v>0.17647058823529413</v>
      </c>
      <c r="L948" s="62">
        <f>('1. Data'!L945-'1. Data'!$L$1604)/('1. Data'!$L$1603-'1. Data'!$L$1604)</f>
        <v>0.19999999999999984</v>
      </c>
      <c r="M948" s="62">
        <f>('1. Data'!M945-'1. Data'!$M$1604)/('1. Data'!$M$1603-'1. Data'!$M$1604)</f>
        <v>0.8</v>
      </c>
    </row>
    <row r="949" spans="1:13" ht="13.2" x14ac:dyDescent="0.25">
      <c r="A949" s="60">
        <v>945</v>
      </c>
      <c r="B949" s="62">
        <f>('1. Data'!B946-'1. Data'!$B$1604)/('1. Data'!$B$1603-'1. Data'!$B$1604)</f>
        <v>0.32743362831858414</v>
      </c>
      <c r="C949" s="62">
        <f>('1. Data'!C946-'1. Data'!$C$1604)/('1. Data'!$C$1603-'1. Data'!$C$1604)</f>
        <v>0.13333333333333333</v>
      </c>
      <c r="D949" s="62">
        <f>('1. Data'!D946-'1. Data'!$D$1604)/('1. Data'!$D$1603-'1. Data'!$D$1604)</f>
        <v>0.49</v>
      </c>
      <c r="E949" s="62">
        <f>('1. Data'!E946-'1. Data'!$E$1604)/('1. Data'!$E$1603-'1. Data'!$E$1604)</f>
        <v>0.19863013698630136</v>
      </c>
      <c r="F949" s="62">
        <f>('1. Data'!F946-'1. Data'!$F$1604)/('1. Data'!$F$1603-'1. Data'!$F$1604)</f>
        <v>0.15</v>
      </c>
      <c r="G949" s="62">
        <f>('1. Data'!G946-'1. Data'!$G$1604)/('1. Data'!$G$1603-'1. Data'!$G$1604)</f>
        <v>0.14084507042253522</v>
      </c>
      <c r="H949" s="62">
        <f>('1. Data'!H946-'1. Data'!$H$1604)/('1. Data'!$H$1603-'1. Data'!$H$1604)</f>
        <v>6.3604240282685506E-2</v>
      </c>
      <c r="I949" s="62">
        <v>1</v>
      </c>
      <c r="J949" s="62">
        <f>('1. Data'!J946-'1. Data'!$J$1604)/('1. Data'!$J$1603-'1. Data'!$J$1604)</f>
        <v>0.4384615384615384</v>
      </c>
      <c r="K949" s="62">
        <f>('1. Data'!K946-'1. Data'!$K$1604)/('1. Data'!$K$1603-'1. Data'!$K$1604)</f>
        <v>0.2</v>
      </c>
      <c r="L949" s="62">
        <f>('1. Data'!L946-'1. Data'!$L$1604)/('1. Data'!$L$1603-'1. Data'!$L$1604)</f>
        <v>0.5692307692307691</v>
      </c>
      <c r="M949" s="62">
        <f>('1. Data'!M946-'1. Data'!$M$1604)/('1. Data'!$M$1603-'1. Data'!$M$1604)</f>
        <v>0.8</v>
      </c>
    </row>
    <row r="950" spans="1:13" ht="13.2" x14ac:dyDescent="0.25">
      <c r="A950" s="60">
        <v>946</v>
      </c>
      <c r="B950" s="62">
        <f>('1. Data'!B947-'1. Data'!$B$1604)/('1. Data'!$B$1603-'1. Data'!$B$1604)</f>
        <v>0.49557522123893799</v>
      </c>
      <c r="C950" s="62">
        <f>('1. Data'!C947-'1. Data'!$C$1604)/('1. Data'!$C$1603-'1. Data'!$C$1604)</f>
        <v>0.22666666666666666</v>
      </c>
      <c r="D950" s="62">
        <f>('1. Data'!D947-'1. Data'!$D$1604)/('1. Data'!$D$1603-'1. Data'!$D$1604)</f>
        <v>0.42</v>
      </c>
      <c r="E950" s="62">
        <f>('1. Data'!E947-'1. Data'!$E$1604)/('1. Data'!$E$1603-'1. Data'!$E$1604)</f>
        <v>7.5342465753424667E-2</v>
      </c>
      <c r="F950" s="62">
        <f>('1. Data'!F947-'1. Data'!$F$1604)/('1. Data'!$F$1603-'1. Data'!$F$1604)</f>
        <v>0.11833333333333333</v>
      </c>
      <c r="G950" s="62">
        <f>('1. Data'!G947-'1. Data'!$G$1604)/('1. Data'!$G$1603-'1. Data'!$G$1604)</f>
        <v>8.4507042253521125E-2</v>
      </c>
      <c r="H950" s="62">
        <f>('1. Data'!H947-'1. Data'!$H$1604)/('1. Data'!$H$1603-'1. Data'!$H$1604)</f>
        <v>4.9469964664310952E-2</v>
      </c>
      <c r="I950" s="62">
        <v>1</v>
      </c>
      <c r="J950" s="62">
        <f>('1. Data'!J947-'1. Data'!$J$1604)/('1. Data'!$J$1603-'1. Data'!$J$1604)</f>
        <v>0.33846153846153848</v>
      </c>
      <c r="K950" s="62">
        <f>('1. Data'!K947-'1. Data'!$K$1604)/('1. Data'!$K$1603-'1. Data'!$K$1604)</f>
        <v>0.28823529411764709</v>
      </c>
      <c r="L950" s="62">
        <f>('1. Data'!L947-'1. Data'!$L$1604)/('1. Data'!$L$1603-'1. Data'!$L$1604)</f>
        <v>0.4153846153846153</v>
      </c>
      <c r="M950" s="62">
        <f>('1. Data'!M947-'1. Data'!$M$1604)/('1. Data'!$M$1603-'1. Data'!$M$1604)</f>
        <v>0.8</v>
      </c>
    </row>
    <row r="951" spans="1:13" ht="13.2" x14ac:dyDescent="0.25">
      <c r="A951" s="60">
        <v>947</v>
      </c>
      <c r="B951" s="62">
        <f>('1. Data'!B948-'1. Data'!$B$1604)/('1. Data'!$B$1603-'1. Data'!$B$1604)</f>
        <v>0.49557522123893799</v>
      </c>
      <c r="C951" s="62">
        <f>('1. Data'!C948-'1. Data'!$C$1604)/('1. Data'!$C$1603-'1. Data'!$C$1604)</f>
        <v>0.22666666666666666</v>
      </c>
      <c r="D951" s="62">
        <f>('1. Data'!D948-'1. Data'!$D$1604)/('1. Data'!$D$1603-'1. Data'!$D$1604)</f>
        <v>0.57999999999999996</v>
      </c>
      <c r="E951" s="62">
        <f>('1. Data'!E948-'1. Data'!$E$1604)/('1. Data'!$E$1603-'1. Data'!$E$1604)</f>
        <v>0.21917808219178081</v>
      </c>
      <c r="F951" s="62">
        <f>('1. Data'!F948-'1. Data'!$F$1604)/('1. Data'!$F$1603-'1. Data'!$F$1604)</f>
        <v>0.15333333333333335</v>
      </c>
      <c r="G951" s="62">
        <f>('1. Data'!G948-'1. Data'!$G$1604)/('1. Data'!$G$1603-'1. Data'!$G$1604)</f>
        <v>0.14084507042253522</v>
      </c>
      <c r="H951" s="62">
        <f>('1. Data'!H948-'1. Data'!$H$1604)/('1. Data'!$H$1603-'1. Data'!$H$1604)</f>
        <v>6.3604240282685506E-2</v>
      </c>
      <c r="I951" s="62">
        <v>1</v>
      </c>
      <c r="J951" s="62">
        <f>('1. Data'!J948-'1. Data'!$J$1604)/('1. Data'!$J$1603-'1. Data'!$J$1604)</f>
        <v>0.45384615384615379</v>
      </c>
      <c r="K951" s="62">
        <f>('1. Data'!K948-'1. Data'!$K$1604)/('1. Data'!$K$1603-'1. Data'!$K$1604)</f>
        <v>0.40588235294117647</v>
      </c>
      <c r="L951" s="62">
        <f>('1. Data'!L948-'1. Data'!$L$1604)/('1. Data'!$L$1603-'1. Data'!$L$1604)</f>
        <v>0.55384615384615377</v>
      </c>
      <c r="M951" s="62">
        <f>('1. Data'!M948-'1. Data'!$M$1604)/('1. Data'!$M$1603-'1. Data'!$M$1604)</f>
        <v>0.8</v>
      </c>
    </row>
    <row r="952" spans="1:13" ht="13.2" x14ac:dyDescent="0.25">
      <c r="A952" s="60">
        <v>948</v>
      </c>
      <c r="B952" s="62">
        <f>('1. Data'!B949-'1. Data'!$B$1604)/('1. Data'!$B$1603-'1. Data'!$B$1604)</f>
        <v>0.32743362831858414</v>
      </c>
      <c r="C952" s="62">
        <f>('1. Data'!C949-'1. Data'!$C$1604)/('1. Data'!$C$1603-'1. Data'!$C$1604)</f>
        <v>0.12000000000000001</v>
      </c>
      <c r="D952" s="62">
        <f>('1. Data'!D949-'1. Data'!$D$1604)/('1. Data'!$D$1603-'1. Data'!$D$1604)</f>
        <v>0.48</v>
      </c>
      <c r="E952" s="62">
        <f>('1. Data'!E949-'1. Data'!$E$1604)/('1. Data'!$E$1603-'1. Data'!$E$1604)</f>
        <v>8.2191780821917818E-2</v>
      </c>
      <c r="F952" s="62">
        <f>('1. Data'!F949-'1. Data'!$F$1604)/('1. Data'!$F$1603-'1. Data'!$F$1604)</f>
        <v>0.155</v>
      </c>
      <c r="G952" s="62">
        <f>('1. Data'!G949-'1. Data'!$G$1604)/('1. Data'!$G$1603-'1. Data'!$G$1604)</f>
        <v>7.0422535211267609E-2</v>
      </c>
      <c r="H952" s="62">
        <f>('1. Data'!H949-'1. Data'!$H$1604)/('1. Data'!$H$1603-'1. Data'!$H$1604)</f>
        <v>2.1201413427561839E-2</v>
      </c>
      <c r="I952" s="62">
        <v>1</v>
      </c>
      <c r="J952" s="62">
        <f>('1. Data'!J949-'1. Data'!$J$1604)/('1. Data'!$J$1603-'1. Data'!$J$1604)</f>
        <v>0.43076923076923052</v>
      </c>
      <c r="K952" s="62">
        <f>('1. Data'!K949-'1. Data'!$K$1604)/('1. Data'!$K$1603-'1. Data'!$K$1604)</f>
        <v>0.18823529411764706</v>
      </c>
      <c r="L952" s="62">
        <f>('1. Data'!L949-'1. Data'!$L$1604)/('1. Data'!$L$1603-'1. Data'!$L$1604)</f>
        <v>0.61538461538461542</v>
      </c>
      <c r="M952" s="62">
        <f>('1. Data'!M949-'1. Data'!$M$1604)/('1. Data'!$M$1603-'1. Data'!$M$1604)</f>
        <v>0.8</v>
      </c>
    </row>
    <row r="953" spans="1:13" ht="13.2" x14ac:dyDescent="0.25">
      <c r="A953" s="60">
        <v>949</v>
      </c>
      <c r="B953" s="62">
        <f>('1. Data'!B950-'1. Data'!$B$1604)/('1. Data'!$B$1603-'1. Data'!$B$1604)</f>
        <v>0.38053097345132747</v>
      </c>
      <c r="C953" s="62">
        <f>('1. Data'!C950-'1. Data'!$C$1604)/('1. Data'!$C$1603-'1. Data'!$C$1604)</f>
        <v>1.3333333333333327E-2</v>
      </c>
      <c r="D953" s="62">
        <f>('1. Data'!D950-'1. Data'!$D$1604)/('1. Data'!$D$1603-'1. Data'!$D$1604)</f>
        <v>0.45</v>
      </c>
      <c r="E953" s="62">
        <f>('1. Data'!E950-'1. Data'!$E$1604)/('1. Data'!$E$1603-'1. Data'!$E$1604)</f>
        <v>6.164383561643836E-2</v>
      </c>
      <c r="F953" s="62">
        <f>('1. Data'!F950-'1. Data'!$F$1604)/('1. Data'!$F$1603-'1. Data'!$F$1604)</f>
        <v>0.125</v>
      </c>
      <c r="G953" s="62">
        <f>('1. Data'!G950-'1. Data'!$G$1604)/('1. Data'!$G$1603-'1. Data'!$G$1604)</f>
        <v>0.12676056338028169</v>
      </c>
      <c r="H953" s="62">
        <f>('1. Data'!H950-'1. Data'!$H$1604)/('1. Data'!$H$1603-'1. Data'!$H$1604)</f>
        <v>5.3003533568904596E-2</v>
      </c>
      <c r="I953" s="62">
        <v>1</v>
      </c>
      <c r="J953" s="62">
        <f>('1. Data'!J950-'1. Data'!$J$1604)/('1. Data'!$J$1603-'1. Data'!$J$1604)</f>
        <v>0.54615384615384621</v>
      </c>
      <c r="K953" s="62">
        <f>('1. Data'!K950-'1. Data'!$K$1604)/('1. Data'!$K$1603-'1. Data'!$K$1604)</f>
        <v>0.27058823529411768</v>
      </c>
      <c r="L953" s="62">
        <f>('1. Data'!L950-'1. Data'!$L$1604)/('1. Data'!$L$1603-'1. Data'!$L$1604)</f>
        <v>0.53846153846153844</v>
      </c>
      <c r="M953" s="62">
        <f>('1. Data'!M950-'1. Data'!$M$1604)/('1. Data'!$M$1603-'1. Data'!$M$1604)</f>
        <v>0.8</v>
      </c>
    </row>
    <row r="954" spans="1:13" ht="13.2" x14ac:dyDescent="0.25">
      <c r="A954" s="60">
        <v>950</v>
      </c>
      <c r="B954" s="62">
        <f>('1. Data'!B951-'1. Data'!$B$1604)/('1. Data'!$B$1603-'1. Data'!$B$1604)</f>
        <v>0.38053097345132747</v>
      </c>
      <c r="C954" s="62">
        <f>('1. Data'!C951-'1. Data'!$C$1604)/('1. Data'!$C$1603-'1. Data'!$C$1604)</f>
        <v>1.3333333333333327E-2</v>
      </c>
      <c r="D954" s="62">
        <f>('1. Data'!D951-'1. Data'!$D$1604)/('1. Data'!$D$1603-'1. Data'!$D$1604)</f>
        <v>0.45</v>
      </c>
      <c r="E954" s="62">
        <f>('1. Data'!E951-'1. Data'!$E$1604)/('1. Data'!$E$1603-'1. Data'!$E$1604)</f>
        <v>6.164383561643836E-2</v>
      </c>
      <c r="F954" s="62">
        <f>('1. Data'!F951-'1. Data'!$F$1604)/('1. Data'!$F$1603-'1. Data'!$F$1604)</f>
        <v>0.125</v>
      </c>
      <c r="G954" s="62">
        <f>('1. Data'!G951-'1. Data'!$G$1604)/('1. Data'!$G$1603-'1. Data'!$G$1604)</f>
        <v>0.12676056338028169</v>
      </c>
      <c r="H954" s="62">
        <f>('1. Data'!H951-'1. Data'!$H$1604)/('1. Data'!$H$1603-'1. Data'!$H$1604)</f>
        <v>5.3003533568904596E-2</v>
      </c>
      <c r="I954" s="62">
        <v>1</v>
      </c>
      <c r="J954" s="62">
        <f>('1. Data'!J951-'1. Data'!$J$1604)/('1. Data'!$J$1603-'1. Data'!$J$1604)</f>
        <v>0.54615384615384621</v>
      </c>
      <c r="K954" s="62">
        <f>('1. Data'!K951-'1. Data'!$K$1604)/('1. Data'!$K$1603-'1. Data'!$K$1604)</f>
        <v>0.27058823529411768</v>
      </c>
      <c r="L954" s="62">
        <f>('1. Data'!L951-'1. Data'!$L$1604)/('1. Data'!$L$1603-'1. Data'!$L$1604)</f>
        <v>0.53846153846153844</v>
      </c>
      <c r="M954" s="62">
        <f>('1. Data'!M951-'1. Data'!$M$1604)/('1. Data'!$M$1603-'1. Data'!$M$1604)</f>
        <v>0.8</v>
      </c>
    </row>
    <row r="955" spans="1:13" ht="13.2" x14ac:dyDescent="0.25">
      <c r="A955" s="60">
        <v>951</v>
      </c>
      <c r="B955" s="62">
        <f>('1. Data'!B952-'1. Data'!$B$1604)/('1. Data'!$B$1603-'1. Data'!$B$1604)</f>
        <v>0.38053097345132747</v>
      </c>
      <c r="C955" s="62">
        <f>('1. Data'!C952-'1. Data'!$C$1604)/('1. Data'!$C$1603-'1. Data'!$C$1604)</f>
        <v>1.3333333333333327E-2</v>
      </c>
      <c r="D955" s="62">
        <f>('1. Data'!D952-'1. Data'!$D$1604)/('1. Data'!$D$1603-'1. Data'!$D$1604)</f>
        <v>0.45</v>
      </c>
      <c r="E955" s="62">
        <f>('1. Data'!E952-'1. Data'!$E$1604)/('1. Data'!$E$1603-'1. Data'!$E$1604)</f>
        <v>6.164383561643836E-2</v>
      </c>
      <c r="F955" s="62">
        <f>('1. Data'!F952-'1. Data'!$F$1604)/('1. Data'!$F$1603-'1. Data'!$F$1604)</f>
        <v>0.125</v>
      </c>
      <c r="G955" s="62">
        <f>('1. Data'!G952-'1. Data'!$G$1604)/('1. Data'!$G$1603-'1. Data'!$G$1604)</f>
        <v>0.12676056338028169</v>
      </c>
      <c r="H955" s="62">
        <f>('1. Data'!H952-'1. Data'!$H$1604)/('1. Data'!$H$1603-'1. Data'!$H$1604)</f>
        <v>5.3003533568904596E-2</v>
      </c>
      <c r="I955" s="62">
        <v>1</v>
      </c>
      <c r="J955" s="62">
        <f>('1. Data'!J952-'1. Data'!$J$1604)/('1. Data'!$J$1603-'1. Data'!$J$1604)</f>
        <v>0.54615384615384621</v>
      </c>
      <c r="K955" s="62">
        <f>('1. Data'!K952-'1. Data'!$K$1604)/('1. Data'!$K$1603-'1. Data'!$K$1604)</f>
        <v>0.27058823529411768</v>
      </c>
      <c r="L955" s="62">
        <f>('1. Data'!L952-'1. Data'!$L$1604)/('1. Data'!$L$1603-'1. Data'!$L$1604)</f>
        <v>0.53846153846153844</v>
      </c>
      <c r="M955" s="62">
        <f>('1. Data'!M952-'1. Data'!$M$1604)/('1. Data'!$M$1603-'1. Data'!$M$1604)</f>
        <v>0.8</v>
      </c>
    </row>
    <row r="956" spans="1:13" ht="13.2" x14ac:dyDescent="0.25">
      <c r="A956" s="60">
        <v>952</v>
      </c>
      <c r="B956" s="62">
        <f>('1. Data'!B953-'1. Data'!$B$1604)/('1. Data'!$B$1603-'1. Data'!$B$1604)</f>
        <v>0.32743362831858414</v>
      </c>
      <c r="C956" s="62">
        <f>('1. Data'!C953-'1. Data'!$C$1604)/('1. Data'!$C$1603-'1. Data'!$C$1604)</f>
        <v>0.12000000000000001</v>
      </c>
      <c r="D956" s="62">
        <f>('1. Data'!D953-'1. Data'!$D$1604)/('1. Data'!$D$1603-'1. Data'!$D$1604)</f>
        <v>0.48</v>
      </c>
      <c r="E956" s="62">
        <f>('1. Data'!E953-'1. Data'!$E$1604)/('1. Data'!$E$1603-'1. Data'!$E$1604)</f>
        <v>8.2191780821917818E-2</v>
      </c>
      <c r="F956" s="62">
        <f>('1. Data'!F953-'1. Data'!$F$1604)/('1. Data'!$F$1603-'1. Data'!$F$1604)</f>
        <v>0.155</v>
      </c>
      <c r="G956" s="62">
        <f>('1. Data'!G953-'1. Data'!$G$1604)/('1. Data'!$G$1603-'1. Data'!$G$1604)</f>
        <v>7.0422535211267609E-2</v>
      </c>
      <c r="H956" s="62">
        <f>('1. Data'!H953-'1. Data'!$H$1604)/('1. Data'!$H$1603-'1. Data'!$H$1604)</f>
        <v>2.1201413427561839E-2</v>
      </c>
      <c r="I956" s="62">
        <v>1</v>
      </c>
      <c r="J956" s="62">
        <f>('1. Data'!J953-'1. Data'!$J$1604)/('1. Data'!$J$1603-'1. Data'!$J$1604)</f>
        <v>0.43076923076923052</v>
      </c>
      <c r="K956" s="62">
        <f>('1. Data'!K953-'1. Data'!$K$1604)/('1. Data'!$K$1603-'1. Data'!$K$1604)</f>
        <v>0.18823529411764706</v>
      </c>
      <c r="L956" s="62">
        <f>('1. Data'!L953-'1. Data'!$L$1604)/('1. Data'!$L$1603-'1. Data'!$L$1604)</f>
        <v>0.61538461538461542</v>
      </c>
      <c r="M956" s="62">
        <f>('1. Data'!M953-'1. Data'!$M$1604)/('1. Data'!$M$1603-'1. Data'!$M$1604)</f>
        <v>0.8</v>
      </c>
    </row>
    <row r="957" spans="1:13" ht="13.2" x14ac:dyDescent="0.25">
      <c r="A957" s="60">
        <v>953</v>
      </c>
      <c r="B957" s="62">
        <f>('1. Data'!B954-'1. Data'!$B$1604)/('1. Data'!$B$1603-'1. Data'!$B$1604)</f>
        <v>0.31858407079646012</v>
      </c>
      <c r="C957" s="62">
        <f>('1. Data'!C954-'1. Data'!$C$1604)/('1. Data'!$C$1603-'1. Data'!$C$1604)</f>
        <v>0.13999999999999999</v>
      </c>
      <c r="D957" s="62">
        <f>('1. Data'!D954-'1. Data'!$D$1604)/('1. Data'!$D$1603-'1. Data'!$D$1604)</f>
        <v>0.4</v>
      </c>
      <c r="E957" s="62">
        <f>('1. Data'!E954-'1. Data'!$E$1604)/('1. Data'!$E$1603-'1. Data'!$E$1604)</f>
        <v>8.9041095890410982E-2</v>
      </c>
      <c r="F957" s="62">
        <f>('1. Data'!F954-'1. Data'!$F$1604)/('1. Data'!$F$1603-'1. Data'!$F$1604)</f>
        <v>9.6666666666666498E-2</v>
      </c>
      <c r="G957" s="62">
        <f>('1. Data'!G954-'1. Data'!$G$1604)/('1. Data'!$G$1603-'1. Data'!$G$1604)</f>
        <v>7.0422535211267609E-2</v>
      </c>
      <c r="H957" s="62">
        <f>('1. Data'!H954-'1. Data'!$H$1604)/('1. Data'!$H$1603-'1. Data'!$H$1604)</f>
        <v>1.4134275618374558E-2</v>
      </c>
      <c r="I957" s="62">
        <v>1</v>
      </c>
      <c r="J957" s="62">
        <f>('1. Data'!J954-'1. Data'!$J$1604)/('1. Data'!$J$1603-'1. Data'!$J$1604)</f>
        <v>0.46923076923076917</v>
      </c>
      <c r="K957" s="62">
        <f>('1. Data'!K954-'1. Data'!$K$1604)/('1. Data'!$K$1603-'1. Data'!$K$1604)</f>
        <v>0.22352941176470592</v>
      </c>
      <c r="L957" s="62">
        <f>('1. Data'!L954-'1. Data'!$L$1604)/('1. Data'!$L$1603-'1. Data'!$L$1604)</f>
        <v>0.43076923076923063</v>
      </c>
      <c r="M957" s="62">
        <f>('1. Data'!M954-'1. Data'!$M$1604)/('1. Data'!$M$1603-'1. Data'!$M$1604)</f>
        <v>0.8</v>
      </c>
    </row>
    <row r="958" spans="1:13" ht="13.2" x14ac:dyDescent="0.25">
      <c r="A958" s="60">
        <v>954</v>
      </c>
      <c r="B958" s="62">
        <f>('1. Data'!B955-'1. Data'!$B$1604)/('1. Data'!$B$1603-'1. Data'!$B$1604)</f>
        <v>0.49557522123893799</v>
      </c>
      <c r="C958" s="62">
        <f>('1. Data'!C955-'1. Data'!$C$1604)/('1. Data'!$C$1603-'1. Data'!$C$1604)</f>
        <v>0.16</v>
      </c>
      <c r="D958" s="62">
        <f>('1. Data'!D955-'1. Data'!$D$1604)/('1. Data'!$D$1603-'1. Data'!$D$1604)</f>
        <v>0.48</v>
      </c>
      <c r="E958" s="62">
        <f>('1. Data'!E955-'1. Data'!$E$1604)/('1. Data'!$E$1603-'1. Data'!$E$1604)</f>
        <v>8.2191780821917818E-2</v>
      </c>
      <c r="F958" s="62">
        <f>('1. Data'!F955-'1. Data'!$F$1604)/('1. Data'!$F$1603-'1. Data'!$F$1604)</f>
        <v>8.666666666666667E-2</v>
      </c>
      <c r="G958" s="62">
        <f>('1. Data'!G955-'1. Data'!$G$1604)/('1. Data'!$G$1603-'1. Data'!$G$1604)</f>
        <v>5.6338028169014086E-2</v>
      </c>
      <c r="H958" s="62">
        <f>('1. Data'!H955-'1. Data'!$H$1604)/('1. Data'!$H$1603-'1. Data'!$H$1604)</f>
        <v>1.0600706713780919E-2</v>
      </c>
      <c r="I958" s="62">
        <v>1</v>
      </c>
      <c r="J958" s="62">
        <f>('1. Data'!J955-'1. Data'!$J$1604)/('1. Data'!$J$1603-'1. Data'!$J$1604)</f>
        <v>0.38461538461538469</v>
      </c>
      <c r="K958" s="62">
        <f>('1. Data'!K955-'1. Data'!$K$1604)/('1. Data'!$K$1603-'1. Data'!$K$1604)</f>
        <v>0.22941176470588234</v>
      </c>
      <c r="L958" s="62">
        <f>('1. Data'!L955-'1. Data'!$L$1604)/('1. Data'!$L$1603-'1. Data'!$L$1604)</f>
        <v>0.5692307692307691</v>
      </c>
      <c r="M958" s="62">
        <f>('1. Data'!M955-'1. Data'!$M$1604)/('1. Data'!$M$1603-'1. Data'!$M$1604)</f>
        <v>0.8</v>
      </c>
    </row>
    <row r="959" spans="1:13" ht="13.2" x14ac:dyDescent="0.25">
      <c r="A959" s="60">
        <v>955</v>
      </c>
      <c r="B959" s="62">
        <f>('1. Data'!B956-'1. Data'!$B$1604)/('1. Data'!$B$1603-'1. Data'!$B$1604)</f>
        <v>0.26548672566371678</v>
      </c>
      <c r="C959" s="62">
        <f>('1. Data'!C956-'1. Data'!$C$1604)/('1. Data'!$C$1603-'1. Data'!$C$1604)</f>
        <v>0.21999999999999997</v>
      </c>
      <c r="D959" s="62">
        <f>('1. Data'!D956-'1. Data'!$D$1604)/('1. Data'!$D$1603-'1. Data'!$D$1604)</f>
        <v>0.4</v>
      </c>
      <c r="E959" s="62">
        <f>('1. Data'!E956-'1. Data'!$E$1604)/('1. Data'!$E$1603-'1. Data'!$E$1604)</f>
        <v>0.12328767123287673</v>
      </c>
      <c r="F959" s="62">
        <f>('1. Data'!F956-'1. Data'!$F$1604)/('1. Data'!$F$1603-'1. Data'!$F$1604)</f>
        <v>0.13666666666666652</v>
      </c>
      <c r="G959" s="62">
        <f>('1. Data'!G956-'1. Data'!$G$1604)/('1. Data'!$G$1603-'1. Data'!$G$1604)</f>
        <v>7.0422535211267609E-2</v>
      </c>
      <c r="H959" s="62">
        <f>('1. Data'!H956-'1. Data'!$H$1604)/('1. Data'!$H$1603-'1. Data'!$H$1604)</f>
        <v>1.7667844522968199E-2</v>
      </c>
      <c r="I959" s="62">
        <v>1</v>
      </c>
      <c r="J959" s="62">
        <f>('1. Data'!J956-'1. Data'!$J$1604)/('1. Data'!$J$1603-'1. Data'!$J$1604)</f>
        <v>0.5692307692307691</v>
      </c>
      <c r="K959" s="62">
        <f>('1. Data'!K956-'1. Data'!$K$1604)/('1. Data'!$K$1603-'1. Data'!$K$1604)</f>
        <v>0.14117647058823532</v>
      </c>
      <c r="L959" s="62">
        <f>('1. Data'!L956-'1. Data'!$L$1604)/('1. Data'!$L$1603-'1. Data'!$L$1604)</f>
        <v>0.58461538461538443</v>
      </c>
      <c r="M959" s="62">
        <f>('1. Data'!M956-'1. Data'!$M$1604)/('1. Data'!$M$1603-'1. Data'!$M$1604)</f>
        <v>0.6</v>
      </c>
    </row>
    <row r="960" spans="1:13" ht="13.2" x14ac:dyDescent="0.25">
      <c r="A960" s="60">
        <v>956</v>
      </c>
      <c r="B960" s="62">
        <f>('1. Data'!B957-'1. Data'!$B$1604)/('1. Data'!$B$1603-'1. Data'!$B$1604)</f>
        <v>0.3451327433628319</v>
      </c>
      <c r="C960" s="62">
        <f>('1. Data'!C957-'1. Data'!$C$1604)/('1. Data'!$C$1603-'1. Data'!$C$1604)</f>
        <v>7.333333333333332E-2</v>
      </c>
      <c r="D960" s="62">
        <f>('1. Data'!D957-'1. Data'!$D$1604)/('1. Data'!$D$1603-'1. Data'!$D$1604)</f>
        <v>0.52</v>
      </c>
      <c r="E960" s="62">
        <f>('1. Data'!E957-'1. Data'!$E$1604)/('1. Data'!$E$1603-'1. Data'!$E$1604)</f>
        <v>6.8493150684931503E-2</v>
      </c>
      <c r="F960" s="62">
        <f>('1. Data'!F957-'1. Data'!$F$1604)/('1. Data'!$F$1603-'1. Data'!$F$1604)</f>
        <v>0.15</v>
      </c>
      <c r="G960" s="62">
        <f>('1. Data'!G957-'1. Data'!$G$1604)/('1. Data'!$G$1603-'1. Data'!$G$1604)</f>
        <v>0.11267605633802817</v>
      </c>
      <c r="H960" s="62">
        <f>('1. Data'!H957-'1. Data'!$H$1604)/('1. Data'!$H$1603-'1. Data'!$H$1604)</f>
        <v>6.0070671378091869E-2</v>
      </c>
      <c r="I960" s="62">
        <v>1</v>
      </c>
      <c r="J960" s="62">
        <f>('1. Data'!J957-'1. Data'!$J$1604)/('1. Data'!$J$1603-'1. Data'!$J$1604)</f>
        <v>0.50769230769230755</v>
      </c>
      <c r="K960" s="62">
        <f>('1. Data'!K957-'1. Data'!$K$1604)/('1. Data'!$K$1603-'1. Data'!$K$1604)</f>
        <v>0.21764705882352944</v>
      </c>
      <c r="L960" s="62">
        <f>('1. Data'!L957-'1. Data'!$L$1604)/('1. Data'!$L$1603-'1. Data'!$L$1604)</f>
        <v>0.30769230769230771</v>
      </c>
      <c r="M960" s="62">
        <f>('1. Data'!M957-'1. Data'!$M$1604)/('1. Data'!$M$1603-'1. Data'!$M$1604)</f>
        <v>0.4</v>
      </c>
    </row>
    <row r="961" spans="1:13" ht="13.2" x14ac:dyDescent="0.25">
      <c r="A961" s="60">
        <v>957</v>
      </c>
      <c r="B961" s="62">
        <f>('1. Data'!B958-'1. Data'!$B$1604)/('1. Data'!$B$1603-'1. Data'!$B$1604)</f>
        <v>0.38938053097345132</v>
      </c>
      <c r="C961" s="62">
        <f>('1. Data'!C958-'1. Data'!$C$1604)/('1. Data'!$C$1603-'1. Data'!$C$1604)</f>
        <v>0.17333333333333334</v>
      </c>
      <c r="D961" s="62">
        <f>('1. Data'!D958-'1. Data'!$D$1604)/('1. Data'!$D$1603-'1. Data'!$D$1604)</f>
        <v>0.52</v>
      </c>
      <c r="E961" s="62">
        <f>('1. Data'!E958-'1. Data'!$E$1604)/('1. Data'!$E$1603-'1. Data'!$E$1604)</f>
        <v>8.2191780821917818E-2</v>
      </c>
      <c r="F961" s="62">
        <f>('1. Data'!F958-'1. Data'!$F$1604)/('1. Data'!$F$1603-'1. Data'!$F$1604)</f>
        <v>0.185</v>
      </c>
      <c r="G961" s="62">
        <f>('1. Data'!G958-'1. Data'!$G$1604)/('1. Data'!$G$1603-'1. Data'!$G$1604)</f>
        <v>5.6338028169014086E-2</v>
      </c>
      <c r="H961" s="62">
        <f>('1. Data'!H958-'1. Data'!$H$1604)/('1. Data'!$H$1603-'1. Data'!$H$1604)</f>
        <v>1.4134275618374558E-2</v>
      </c>
      <c r="I961" s="62">
        <v>1</v>
      </c>
      <c r="J961" s="62">
        <f>('1. Data'!J958-'1. Data'!$J$1604)/('1. Data'!$J$1603-'1. Data'!$J$1604)</f>
        <v>0.46923076923076917</v>
      </c>
      <c r="K961" s="62">
        <f>('1. Data'!K958-'1. Data'!$K$1604)/('1. Data'!$K$1603-'1. Data'!$K$1604)</f>
        <v>0.18823529411764706</v>
      </c>
      <c r="L961" s="62">
        <f>('1. Data'!L958-'1. Data'!$L$1604)/('1. Data'!$L$1603-'1. Data'!$L$1604)</f>
        <v>0.44615384615384623</v>
      </c>
      <c r="M961" s="62">
        <f>('1. Data'!M958-'1. Data'!$M$1604)/('1. Data'!$M$1603-'1. Data'!$M$1604)</f>
        <v>0.6</v>
      </c>
    </row>
    <row r="962" spans="1:13" ht="13.2" x14ac:dyDescent="0.25">
      <c r="A962" s="60">
        <v>958</v>
      </c>
      <c r="B962" s="62">
        <f>('1. Data'!B959-'1. Data'!$B$1604)/('1. Data'!$B$1603-'1. Data'!$B$1604)</f>
        <v>0.4336283185840708</v>
      </c>
      <c r="C962" s="62">
        <f>('1. Data'!C959-'1. Data'!$C$1604)/('1. Data'!$C$1603-'1. Data'!$C$1604)</f>
        <v>0.18000000000000002</v>
      </c>
      <c r="D962" s="62">
        <f>('1. Data'!D959-'1. Data'!$D$1604)/('1. Data'!$D$1603-'1. Data'!$D$1604)</f>
        <v>0.52</v>
      </c>
      <c r="E962" s="62">
        <f>('1. Data'!E959-'1. Data'!$E$1604)/('1. Data'!$E$1603-'1. Data'!$E$1604)</f>
        <v>7.5342465753424667E-2</v>
      </c>
      <c r="F962" s="62">
        <f>('1. Data'!F959-'1. Data'!$F$1604)/('1. Data'!$F$1603-'1. Data'!$F$1604)</f>
        <v>0.14666666666666667</v>
      </c>
      <c r="G962" s="62">
        <f>('1. Data'!G959-'1. Data'!$G$1604)/('1. Data'!$G$1603-'1. Data'!$G$1604)</f>
        <v>0.15492957746478872</v>
      </c>
      <c r="H962" s="62">
        <f>('1. Data'!H959-'1. Data'!$H$1604)/('1. Data'!$H$1603-'1. Data'!$H$1604)</f>
        <v>0.15901060070671377</v>
      </c>
      <c r="I962" s="62">
        <v>1</v>
      </c>
      <c r="J962" s="62">
        <f>('1. Data'!J959-'1. Data'!$J$1604)/('1. Data'!$J$1603-'1. Data'!$J$1604)</f>
        <v>0.45384615384615379</v>
      </c>
      <c r="K962" s="62">
        <f>('1. Data'!K959-'1. Data'!$K$1604)/('1. Data'!$K$1603-'1. Data'!$K$1604)</f>
        <v>0.16470588235294117</v>
      </c>
      <c r="L962" s="62">
        <f>('1. Data'!L959-'1. Data'!$L$1604)/('1. Data'!$L$1603-'1. Data'!$L$1604)</f>
        <v>0.4153846153846153</v>
      </c>
      <c r="M962" s="62">
        <f>('1. Data'!M959-'1. Data'!$M$1604)/('1. Data'!$M$1603-'1. Data'!$M$1604)</f>
        <v>0.6</v>
      </c>
    </row>
    <row r="963" spans="1:13" ht="13.2" x14ac:dyDescent="0.25">
      <c r="A963" s="60">
        <v>959</v>
      </c>
      <c r="B963" s="62">
        <f>('1. Data'!B960-'1. Data'!$B$1604)/('1. Data'!$B$1603-'1. Data'!$B$1604)</f>
        <v>0.15929203539823014</v>
      </c>
      <c r="C963" s="62">
        <f>('1. Data'!C960-'1. Data'!$C$1604)/('1. Data'!$C$1603-'1. Data'!$C$1604)</f>
        <v>0.3133333333333333</v>
      </c>
      <c r="D963" s="62">
        <f>('1. Data'!D960-'1. Data'!$D$1604)/('1. Data'!$D$1603-'1. Data'!$D$1604)</f>
        <v>0.12</v>
      </c>
      <c r="E963" s="62">
        <f>('1. Data'!E960-'1. Data'!$E$1604)/('1. Data'!$E$1603-'1. Data'!$E$1604)</f>
        <v>9.5890410958904104E-2</v>
      </c>
      <c r="F963" s="62">
        <f>('1. Data'!F960-'1. Data'!$F$1604)/('1. Data'!$F$1603-'1. Data'!$F$1604)</f>
        <v>0.2</v>
      </c>
      <c r="G963" s="62">
        <f>('1. Data'!G960-'1. Data'!$G$1604)/('1. Data'!$G$1603-'1. Data'!$G$1604)</f>
        <v>0.3380281690140845</v>
      </c>
      <c r="H963" s="62">
        <f>('1. Data'!H960-'1. Data'!$H$1604)/('1. Data'!$H$1603-'1. Data'!$H$1604)</f>
        <v>0.10600706713780919</v>
      </c>
      <c r="I963" s="62">
        <v>1</v>
      </c>
      <c r="J963" s="62">
        <f>('1. Data'!J960-'1. Data'!$J$1604)/('1. Data'!$J$1603-'1. Data'!$J$1604)</f>
        <v>0.59230769230769242</v>
      </c>
      <c r="K963" s="62">
        <f>('1. Data'!K960-'1. Data'!$K$1604)/('1. Data'!$K$1603-'1. Data'!$K$1604)</f>
        <v>0.2411764705882353</v>
      </c>
      <c r="L963" s="62">
        <f>('1. Data'!L960-'1. Data'!$L$1604)/('1. Data'!$L$1603-'1. Data'!$L$1604)</f>
        <v>0.44615384615384623</v>
      </c>
      <c r="M963" s="62">
        <f>('1. Data'!M960-'1. Data'!$M$1604)/('1. Data'!$M$1603-'1. Data'!$M$1604)</f>
        <v>0.8</v>
      </c>
    </row>
    <row r="964" spans="1:13" ht="13.2" x14ac:dyDescent="0.25">
      <c r="A964" s="60">
        <v>960</v>
      </c>
      <c r="B964" s="62">
        <f>('1. Data'!B961-'1. Data'!$B$1604)/('1. Data'!$B$1603-'1. Data'!$B$1604)</f>
        <v>0.30088495575221241</v>
      </c>
      <c r="C964" s="62">
        <f>('1. Data'!C961-'1. Data'!$C$1604)/('1. Data'!$C$1603-'1. Data'!$C$1604)</f>
        <v>0.32666666666666666</v>
      </c>
      <c r="D964" s="62">
        <f>('1. Data'!D961-'1. Data'!$D$1604)/('1. Data'!$D$1603-'1. Data'!$D$1604)</f>
        <v>0.05</v>
      </c>
      <c r="E964" s="62">
        <f>('1. Data'!E961-'1. Data'!$E$1604)/('1. Data'!$E$1603-'1. Data'!$E$1604)</f>
        <v>7.5342465753424667E-2</v>
      </c>
      <c r="F964" s="62">
        <f>('1. Data'!F961-'1. Data'!$F$1604)/('1. Data'!$F$1603-'1. Data'!$F$1604)</f>
        <v>0.14833333333333334</v>
      </c>
      <c r="G964" s="62">
        <f>('1. Data'!G961-'1. Data'!$G$1604)/('1. Data'!$G$1603-'1. Data'!$G$1604)</f>
        <v>0.15492957746478872</v>
      </c>
      <c r="H964" s="62">
        <f>('1. Data'!H961-'1. Data'!$H$1604)/('1. Data'!$H$1603-'1. Data'!$H$1604)</f>
        <v>9.187279151943463E-2</v>
      </c>
      <c r="I964" s="62">
        <v>1</v>
      </c>
      <c r="J964" s="62">
        <f>('1. Data'!J961-'1. Data'!$J$1604)/('1. Data'!$J$1603-'1. Data'!$J$1604)</f>
        <v>0.50769230769230755</v>
      </c>
      <c r="K964" s="62">
        <f>('1. Data'!K961-'1. Data'!$K$1604)/('1. Data'!$K$1603-'1. Data'!$K$1604)</f>
        <v>0.18235294117647058</v>
      </c>
      <c r="L964" s="62">
        <f>('1. Data'!L961-'1. Data'!$L$1604)/('1. Data'!$L$1603-'1. Data'!$L$1604)</f>
        <v>0.24615384615384611</v>
      </c>
      <c r="M964" s="62">
        <f>('1. Data'!M961-'1. Data'!$M$1604)/('1. Data'!$M$1603-'1. Data'!$M$1604)</f>
        <v>0.4</v>
      </c>
    </row>
    <row r="965" spans="1:13" ht="13.2" x14ac:dyDescent="0.25">
      <c r="A965" s="60">
        <v>961</v>
      </c>
      <c r="B965" s="62">
        <f>('1. Data'!B962-'1. Data'!$B$1604)/('1. Data'!$B$1603-'1. Data'!$B$1604)</f>
        <v>0.3451327433628319</v>
      </c>
      <c r="C965" s="62">
        <f>('1. Data'!C962-'1. Data'!$C$1604)/('1. Data'!$C$1603-'1. Data'!$C$1604)</f>
        <v>0.24666666666666667</v>
      </c>
      <c r="D965" s="62">
        <f>('1. Data'!D962-'1. Data'!$D$1604)/('1. Data'!$D$1603-'1. Data'!$D$1604)</f>
        <v>0.27</v>
      </c>
      <c r="E965" s="62">
        <f>('1. Data'!E962-'1. Data'!$E$1604)/('1. Data'!$E$1603-'1. Data'!$E$1604)</f>
        <v>6.8493150684931503E-2</v>
      </c>
      <c r="F965" s="62">
        <f>('1. Data'!F962-'1. Data'!$F$1604)/('1. Data'!$F$1603-'1. Data'!$F$1604)</f>
        <v>9.6666666666666498E-2</v>
      </c>
      <c r="G965" s="62">
        <f>('1. Data'!G962-'1. Data'!$G$1604)/('1. Data'!$G$1603-'1. Data'!$G$1604)</f>
        <v>0.23943661971830985</v>
      </c>
      <c r="H965" s="62">
        <f>('1. Data'!H962-'1. Data'!$H$1604)/('1. Data'!$H$1603-'1. Data'!$H$1604)</f>
        <v>0.11307420494699646</v>
      </c>
      <c r="I965" s="62">
        <v>1</v>
      </c>
      <c r="J965" s="62">
        <f>('1. Data'!J962-'1. Data'!$J$1604)/('1. Data'!$J$1603-'1. Data'!$J$1604)</f>
        <v>0.35384615384615387</v>
      </c>
      <c r="K965" s="62">
        <f>('1. Data'!K962-'1. Data'!$K$1604)/('1. Data'!$K$1603-'1. Data'!$K$1604)</f>
        <v>0.3235294117647059</v>
      </c>
      <c r="L965" s="62">
        <f>('1. Data'!L962-'1. Data'!$L$1604)/('1. Data'!$L$1603-'1. Data'!$L$1604)</f>
        <v>0.4153846153846153</v>
      </c>
      <c r="M965" s="62">
        <f>('1. Data'!M962-'1. Data'!$M$1604)/('1. Data'!$M$1603-'1. Data'!$M$1604)</f>
        <v>0.6</v>
      </c>
    </row>
    <row r="966" spans="1:13" ht="13.2" x14ac:dyDescent="0.25">
      <c r="A966" s="60">
        <v>962</v>
      </c>
      <c r="B966" s="62">
        <f>('1. Data'!B963-'1. Data'!$B$1604)/('1. Data'!$B$1603-'1. Data'!$B$1604)</f>
        <v>0.22123893805309733</v>
      </c>
      <c r="C966" s="62">
        <f>('1. Data'!C963-'1. Data'!$C$1604)/('1. Data'!$C$1603-'1. Data'!$C$1604)</f>
        <v>0.3066666666666667</v>
      </c>
      <c r="D966" s="62">
        <f>('1. Data'!D963-'1. Data'!$D$1604)/('1. Data'!$D$1603-'1. Data'!$D$1604)</f>
        <v>0.14000000000000001</v>
      </c>
      <c r="E966" s="62">
        <f>('1. Data'!E963-'1. Data'!$E$1604)/('1. Data'!$E$1603-'1. Data'!$E$1604)</f>
        <v>4.7945205479452059E-2</v>
      </c>
      <c r="F966" s="62">
        <f>('1. Data'!F963-'1. Data'!$F$1604)/('1. Data'!$F$1603-'1. Data'!$F$1604)</f>
        <v>0.13</v>
      </c>
      <c r="G966" s="62">
        <f>('1. Data'!G963-'1. Data'!$G$1604)/('1. Data'!$G$1603-'1. Data'!$G$1604)</f>
        <v>8.4507042253521125E-2</v>
      </c>
      <c r="H966" s="62">
        <f>('1. Data'!H963-'1. Data'!$H$1604)/('1. Data'!$H$1603-'1. Data'!$H$1604)</f>
        <v>4.2402826855123678E-2</v>
      </c>
      <c r="I966" s="62">
        <v>1</v>
      </c>
      <c r="J966" s="62">
        <f>('1. Data'!J963-'1. Data'!$J$1604)/('1. Data'!$J$1603-'1. Data'!$J$1604)</f>
        <v>0.4384615384615384</v>
      </c>
      <c r="K966" s="62">
        <f>('1. Data'!K963-'1. Data'!$K$1604)/('1. Data'!$K$1603-'1. Data'!$K$1604)</f>
        <v>0.18823529411764706</v>
      </c>
      <c r="L966" s="62">
        <f>('1. Data'!L963-'1. Data'!$L$1604)/('1. Data'!$L$1603-'1. Data'!$L$1604)</f>
        <v>0.13846153846153852</v>
      </c>
      <c r="M966" s="62">
        <f>('1. Data'!M963-'1. Data'!$M$1604)/('1. Data'!$M$1603-'1. Data'!$M$1604)</f>
        <v>0.4</v>
      </c>
    </row>
    <row r="967" spans="1:13" ht="13.2" x14ac:dyDescent="0.25">
      <c r="A967" s="60">
        <v>963</v>
      </c>
      <c r="B967" s="62">
        <f>('1. Data'!B964-'1. Data'!$B$1604)/('1. Data'!$B$1603-'1. Data'!$B$1604)</f>
        <v>0.17699115044247787</v>
      </c>
      <c r="C967" s="62">
        <f>('1. Data'!C964-'1. Data'!$C$1604)/('1. Data'!$C$1603-'1. Data'!$C$1604)</f>
        <v>0.3133333333333333</v>
      </c>
      <c r="D967" s="62">
        <f>('1. Data'!D964-'1. Data'!$D$1604)/('1. Data'!$D$1603-'1. Data'!$D$1604)</f>
        <v>0.02</v>
      </c>
      <c r="E967" s="62">
        <f>('1. Data'!E964-'1. Data'!$E$1604)/('1. Data'!$E$1603-'1. Data'!$E$1604)</f>
        <v>8.2191780821917818E-2</v>
      </c>
      <c r="F967" s="62">
        <f>('1. Data'!F964-'1. Data'!$F$1604)/('1. Data'!$F$1603-'1. Data'!$F$1604)</f>
        <v>0.19166666666666668</v>
      </c>
      <c r="G967" s="62">
        <f>('1. Data'!G964-'1. Data'!$G$1604)/('1. Data'!$G$1603-'1. Data'!$G$1604)</f>
        <v>7.0422535211267609E-2</v>
      </c>
      <c r="H967" s="62">
        <f>('1. Data'!H964-'1. Data'!$H$1604)/('1. Data'!$H$1603-'1. Data'!$H$1604)</f>
        <v>3.5335689045936397E-2</v>
      </c>
      <c r="I967" s="62">
        <v>1</v>
      </c>
      <c r="J967" s="62">
        <f>('1. Data'!J964-'1. Data'!$J$1604)/('1. Data'!$J$1603-'1. Data'!$J$1604)</f>
        <v>0.52307692307692288</v>
      </c>
      <c r="K967" s="62">
        <f>('1. Data'!K964-'1. Data'!$K$1604)/('1. Data'!$K$1603-'1. Data'!$K$1604)</f>
        <v>0.22941176470588234</v>
      </c>
      <c r="L967" s="62">
        <f>('1. Data'!L964-'1. Data'!$L$1604)/('1. Data'!$L$1603-'1. Data'!$L$1604)</f>
        <v>0.16923076923076918</v>
      </c>
      <c r="M967" s="62">
        <f>('1. Data'!M964-'1. Data'!$M$1604)/('1. Data'!$M$1603-'1. Data'!$M$1604)</f>
        <v>0.4</v>
      </c>
    </row>
    <row r="968" spans="1:13" ht="13.2" x14ac:dyDescent="0.25">
      <c r="A968" s="60">
        <v>964</v>
      </c>
      <c r="B968" s="62">
        <f>('1. Data'!B965-'1. Data'!$B$1604)/('1. Data'!$B$1603-'1. Data'!$B$1604)</f>
        <v>0.37168141592920362</v>
      </c>
      <c r="C968" s="62">
        <f>('1. Data'!C965-'1. Data'!$C$1604)/('1. Data'!$C$1603-'1. Data'!$C$1604)</f>
        <v>0.11333333333333334</v>
      </c>
      <c r="D968" s="62">
        <f>('1. Data'!D965-'1. Data'!$D$1604)/('1. Data'!$D$1603-'1. Data'!$D$1604)</f>
        <v>0.39</v>
      </c>
      <c r="E968" s="62">
        <f>('1. Data'!E965-'1. Data'!$E$1604)/('1. Data'!$E$1603-'1. Data'!$E$1604)</f>
        <v>7.5342465753424667E-2</v>
      </c>
      <c r="F968" s="62">
        <f>('1. Data'!F965-'1. Data'!$F$1604)/('1. Data'!$F$1603-'1. Data'!$F$1604)</f>
        <v>0.16666666666666669</v>
      </c>
      <c r="G968" s="62">
        <f>('1. Data'!G965-'1. Data'!$G$1604)/('1. Data'!$G$1603-'1. Data'!$G$1604)</f>
        <v>0.26760563380281688</v>
      </c>
      <c r="H968" s="62">
        <f>('1. Data'!H965-'1. Data'!$H$1604)/('1. Data'!$H$1603-'1. Data'!$H$1604)</f>
        <v>7.4204946996466431E-2</v>
      </c>
      <c r="I968" s="62">
        <v>1</v>
      </c>
      <c r="J968" s="62">
        <f>('1. Data'!J965-'1. Data'!$J$1604)/('1. Data'!$J$1603-'1. Data'!$J$1604)</f>
        <v>0.34615384615384598</v>
      </c>
      <c r="K968" s="62">
        <f>('1. Data'!K965-'1. Data'!$K$1604)/('1. Data'!$K$1603-'1. Data'!$K$1604)</f>
        <v>0.22941176470588234</v>
      </c>
      <c r="L968" s="62">
        <f>('1. Data'!L965-'1. Data'!$L$1604)/('1. Data'!$L$1603-'1. Data'!$L$1604)</f>
        <v>0.43076923076923063</v>
      </c>
      <c r="M968" s="62">
        <f>('1. Data'!M965-'1. Data'!$M$1604)/('1. Data'!$M$1603-'1. Data'!$M$1604)</f>
        <v>0.6</v>
      </c>
    </row>
    <row r="969" spans="1:13" ht="13.2" x14ac:dyDescent="0.25">
      <c r="A969" s="60">
        <v>965</v>
      </c>
      <c r="B969" s="62">
        <f>('1. Data'!B966-'1. Data'!$B$1604)/('1. Data'!$B$1603-'1. Data'!$B$1604)</f>
        <v>0.3451327433628319</v>
      </c>
      <c r="C969" s="62">
        <f>('1. Data'!C966-'1. Data'!$C$1604)/('1. Data'!$C$1603-'1. Data'!$C$1604)</f>
        <v>0.24666666666666667</v>
      </c>
      <c r="D969" s="62">
        <f>('1. Data'!D966-'1. Data'!$D$1604)/('1. Data'!$D$1603-'1. Data'!$D$1604)</f>
        <v>0.27</v>
      </c>
      <c r="E969" s="62">
        <f>('1. Data'!E966-'1. Data'!$E$1604)/('1. Data'!$E$1603-'1. Data'!$E$1604)</f>
        <v>6.8493150684931503E-2</v>
      </c>
      <c r="F969" s="62">
        <f>('1. Data'!F966-'1. Data'!$F$1604)/('1. Data'!$F$1603-'1. Data'!$F$1604)</f>
        <v>9.6666666666666498E-2</v>
      </c>
      <c r="G969" s="62">
        <f>('1. Data'!G966-'1. Data'!$G$1604)/('1. Data'!$G$1603-'1. Data'!$G$1604)</f>
        <v>0.23943661971830985</v>
      </c>
      <c r="H969" s="62">
        <f>('1. Data'!H966-'1. Data'!$H$1604)/('1. Data'!$H$1603-'1. Data'!$H$1604)</f>
        <v>0.11307420494699646</v>
      </c>
      <c r="I969" s="62">
        <v>1</v>
      </c>
      <c r="J969" s="62">
        <f>('1. Data'!J966-'1. Data'!$J$1604)/('1. Data'!$J$1603-'1. Data'!$J$1604)</f>
        <v>0.35384615384615387</v>
      </c>
      <c r="K969" s="62">
        <f>('1. Data'!K966-'1. Data'!$K$1604)/('1. Data'!$K$1603-'1. Data'!$K$1604)</f>
        <v>0.3235294117647059</v>
      </c>
      <c r="L969" s="62">
        <f>('1. Data'!L966-'1. Data'!$L$1604)/('1. Data'!$L$1603-'1. Data'!$L$1604)</f>
        <v>0.4153846153846153</v>
      </c>
      <c r="M969" s="62">
        <f>('1. Data'!M966-'1. Data'!$M$1604)/('1. Data'!$M$1603-'1. Data'!$M$1604)</f>
        <v>0.6</v>
      </c>
    </row>
    <row r="970" spans="1:13" ht="13.2" x14ac:dyDescent="0.25">
      <c r="A970" s="60">
        <v>966</v>
      </c>
      <c r="B970" s="62">
        <f>('1. Data'!B967-'1. Data'!$B$1604)/('1. Data'!$B$1603-'1. Data'!$B$1604)</f>
        <v>0.32743362831858414</v>
      </c>
      <c r="C970" s="62">
        <f>('1. Data'!C967-'1. Data'!$C$1604)/('1. Data'!$C$1603-'1. Data'!$C$1604)</f>
        <v>0.16</v>
      </c>
      <c r="D970" s="62">
        <f>('1. Data'!D967-'1. Data'!$D$1604)/('1. Data'!$D$1603-'1. Data'!$D$1604)</f>
        <v>0.4</v>
      </c>
      <c r="E970" s="62">
        <f>('1. Data'!E967-'1. Data'!$E$1604)/('1. Data'!$E$1603-'1. Data'!$E$1604)</f>
        <v>0.10273972602739727</v>
      </c>
      <c r="F970" s="62">
        <f>('1. Data'!F967-'1. Data'!$F$1604)/('1. Data'!$F$1603-'1. Data'!$F$1604)</f>
        <v>0.10833333333333334</v>
      </c>
      <c r="G970" s="62">
        <f>('1. Data'!G967-'1. Data'!$G$1604)/('1. Data'!$G$1603-'1. Data'!$G$1604)</f>
        <v>0.323943661971831</v>
      </c>
      <c r="H970" s="62">
        <f>('1. Data'!H967-'1. Data'!$H$1604)/('1. Data'!$H$1603-'1. Data'!$H$1604)</f>
        <v>0.14840989399293286</v>
      </c>
      <c r="I970" s="62">
        <v>1</v>
      </c>
      <c r="J970" s="62">
        <f>('1. Data'!J967-'1. Data'!$J$1604)/('1. Data'!$J$1603-'1. Data'!$J$1604)</f>
        <v>0.49230769230769211</v>
      </c>
      <c r="K970" s="62">
        <f>('1. Data'!K967-'1. Data'!$K$1604)/('1. Data'!$K$1603-'1. Data'!$K$1604)</f>
        <v>0.3294117647058824</v>
      </c>
      <c r="L970" s="62">
        <f>('1. Data'!L967-'1. Data'!$L$1604)/('1. Data'!$L$1603-'1. Data'!$L$1604)</f>
        <v>0.39999999999999997</v>
      </c>
      <c r="M970" s="62">
        <f>('1. Data'!M967-'1. Data'!$M$1604)/('1. Data'!$M$1603-'1. Data'!$M$1604)</f>
        <v>0.6</v>
      </c>
    </row>
    <row r="971" spans="1:13" ht="13.2" x14ac:dyDescent="0.25">
      <c r="A971" s="60">
        <v>967</v>
      </c>
      <c r="B971" s="62">
        <f>('1. Data'!B968-'1. Data'!$B$1604)/('1. Data'!$B$1603-'1. Data'!$B$1604)</f>
        <v>0.38938053097345132</v>
      </c>
      <c r="C971" s="62">
        <f>('1. Data'!C968-'1. Data'!$C$1604)/('1. Data'!$C$1603-'1. Data'!$C$1604)</f>
        <v>0.18666666666666668</v>
      </c>
      <c r="D971" s="62">
        <f>('1. Data'!D968-'1. Data'!$D$1604)/('1. Data'!$D$1603-'1. Data'!$D$1604)</f>
        <v>0.41</v>
      </c>
      <c r="E971" s="62">
        <f>('1. Data'!E968-'1. Data'!$E$1604)/('1. Data'!$E$1603-'1. Data'!$E$1604)</f>
        <v>0.10273972602739727</v>
      </c>
      <c r="F971" s="62">
        <f>('1. Data'!F968-'1. Data'!$F$1604)/('1. Data'!$F$1603-'1. Data'!$F$1604)</f>
        <v>0.17166666666666666</v>
      </c>
      <c r="G971" s="62">
        <f>('1. Data'!G968-'1. Data'!$G$1604)/('1. Data'!$G$1603-'1. Data'!$G$1604)</f>
        <v>7.0422535211267609E-2</v>
      </c>
      <c r="H971" s="62">
        <f>('1. Data'!H968-'1. Data'!$H$1604)/('1. Data'!$H$1603-'1. Data'!$H$1604)</f>
        <v>1.4134275618374558E-2</v>
      </c>
      <c r="I971" s="62">
        <v>1</v>
      </c>
      <c r="J971" s="62">
        <f>('1. Data'!J968-'1. Data'!$J$1604)/('1. Data'!$J$1603-'1. Data'!$J$1604)</f>
        <v>0.33076923076923059</v>
      </c>
      <c r="K971" s="62">
        <f>('1. Data'!K968-'1. Data'!$K$1604)/('1. Data'!$K$1603-'1. Data'!$K$1604)</f>
        <v>0.16470588235294117</v>
      </c>
      <c r="L971" s="62">
        <f>('1. Data'!L968-'1. Data'!$L$1604)/('1. Data'!$L$1603-'1. Data'!$L$1604)</f>
        <v>0.53846153846153844</v>
      </c>
      <c r="M971" s="62">
        <f>('1. Data'!M968-'1. Data'!$M$1604)/('1. Data'!$M$1603-'1. Data'!$M$1604)</f>
        <v>0.8</v>
      </c>
    </row>
    <row r="972" spans="1:13" ht="13.2" x14ac:dyDescent="0.25">
      <c r="A972" s="60">
        <v>968</v>
      </c>
      <c r="B972" s="62">
        <f>('1. Data'!B969-'1. Data'!$B$1604)/('1. Data'!$B$1603-'1. Data'!$B$1604)</f>
        <v>0.3451327433628319</v>
      </c>
      <c r="C972" s="62">
        <f>('1. Data'!C969-'1. Data'!$C$1604)/('1. Data'!$C$1603-'1. Data'!$C$1604)</f>
        <v>0.37333333333333335</v>
      </c>
      <c r="D972" s="62">
        <f>('1. Data'!D969-'1. Data'!$D$1604)/('1. Data'!$D$1603-'1. Data'!$D$1604)</f>
        <v>0.2</v>
      </c>
      <c r="E972" s="62">
        <f>('1. Data'!E969-'1. Data'!$E$1604)/('1. Data'!$E$1603-'1. Data'!$E$1604)</f>
        <v>8.2191780821917818E-2</v>
      </c>
      <c r="F972" s="62">
        <f>('1. Data'!F969-'1. Data'!$F$1604)/('1. Data'!$F$1603-'1. Data'!$F$1604)</f>
        <v>0.16166666666666651</v>
      </c>
      <c r="G972" s="62">
        <f>('1. Data'!G969-'1. Data'!$G$1604)/('1. Data'!$G$1603-'1. Data'!$G$1604)</f>
        <v>0.30985915492957744</v>
      </c>
      <c r="H972" s="62">
        <f>('1. Data'!H969-'1. Data'!$H$1604)/('1. Data'!$H$1603-'1. Data'!$H$1604)</f>
        <v>0.37809187279151946</v>
      </c>
      <c r="I972" s="62">
        <v>1</v>
      </c>
      <c r="J972" s="62">
        <f>('1. Data'!J969-'1. Data'!$J$1604)/('1. Data'!$J$1603-'1. Data'!$J$1604)</f>
        <v>0.33076923076923059</v>
      </c>
      <c r="K972" s="62">
        <f>('1. Data'!K969-'1. Data'!$K$1604)/('1. Data'!$K$1603-'1. Data'!$K$1604)</f>
        <v>0.10588235294117647</v>
      </c>
      <c r="L972" s="62">
        <f>('1. Data'!L969-'1. Data'!$L$1604)/('1. Data'!$L$1603-'1. Data'!$L$1604)</f>
        <v>0.12307692307692292</v>
      </c>
      <c r="M972" s="62">
        <f>('1. Data'!M969-'1. Data'!$M$1604)/('1. Data'!$M$1603-'1. Data'!$M$1604)</f>
        <v>0.4</v>
      </c>
    </row>
    <row r="973" spans="1:13" ht="13.2" x14ac:dyDescent="0.25">
      <c r="A973" s="60">
        <v>969</v>
      </c>
      <c r="B973" s="62">
        <f>('1. Data'!B970-'1. Data'!$B$1604)/('1. Data'!$B$1603-'1. Data'!$B$1604)</f>
        <v>0.38938053097345132</v>
      </c>
      <c r="C973" s="62">
        <f>('1. Data'!C970-'1. Data'!$C$1604)/('1. Data'!$C$1603-'1. Data'!$C$1604)</f>
        <v>0.20000000000000004</v>
      </c>
      <c r="D973" s="62">
        <f>('1. Data'!D970-'1. Data'!$D$1604)/('1. Data'!$D$1603-'1. Data'!$D$1604)</f>
        <v>0.43</v>
      </c>
      <c r="E973" s="62">
        <f>('1. Data'!E970-'1. Data'!$E$1604)/('1. Data'!$E$1603-'1. Data'!$E$1604)</f>
        <v>0.10273972602739727</v>
      </c>
      <c r="F973" s="62">
        <f>('1. Data'!F970-'1. Data'!$F$1604)/('1. Data'!$F$1603-'1. Data'!$F$1604)</f>
        <v>0.11333333333333334</v>
      </c>
      <c r="G973" s="62">
        <f>('1. Data'!G970-'1. Data'!$G$1604)/('1. Data'!$G$1603-'1. Data'!$G$1604)</f>
        <v>0.39436619718309857</v>
      </c>
      <c r="H973" s="62">
        <f>('1. Data'!H970-'1. Data'!$H$1604)/('1. Data'!$H$1603-'1. Data'!$H$1604)</f>
        <v>0.14134275618374559</v>
      </c>
      <c r="I973" s="62">
        <v>1</v>
      </c>
      <c r="J973" s="62">
        <f>('1. Data'!J970-'1. Data'!$J$1604)/('1. Data'!$J$1603-'1. Data'!$J$1604)</f>
        <v>0.38461538461538469</v>
      </c>
      <c r="K973" s="62">
        <f>('1. Data'!K970-'1. Data'!$K$1604)/('1. Data'!$K$1603-'1. Data'!$K$1604)</f>
        <v>0.17647058823529413</v>
      </c>
      <c r="L973" s="62">
        <f>('1. Data'!L970-'1. Data'!$L$1604)/('1. Data'!$L$1603-'1. Data'!$L$1604)</f>
        <v>0.58461538461538443</v>
      </c>
      <c r="M973" s="62">
        <f>('1. Data'!M970-'1. Data'!$M$1604)/('1. Data'!$M$1603-'1. Data'!$M$1604)</f>
        <v>0.6</v>
      </c>
    </row>
    <row r="974" spans="1:13" ht="13.2" x14ac:dyDescent="0.25">
      <c r="A974" s="60">
        <v>970</v>
      </c>
      <c r="B974" s="62">
        <f>('1. Data'!B971-'1. Data'!$B$1604)/('1. Data'!$B$1603-'1. Data'!$B$1604)</f>
        <v>0.18584070796460181</v>
      </c>
      <c r="C974" s="62">
        <f>('1. Data'!C971-'1. Data'!$C$1604)/('1. Data'!$C$1603-'1. Data'!$C$1604)</f>
        <v>0.3066666666666667</v>
      </c>
      <c r="D974" s="62">
        <f>('1. Data'!D971-'1. Data'!$D$1604)/('1. Data'!$D$1603-'1. Data'!$D$1604)</f>
        <v>0.09</v>
      </c>
      <c r="E974" s="62">
        <f>('1. Data'!E971-'1. Data'!$E$1604)/('1. Data'!$E$1603-'1. Data'!$E$1604)</f>
        <v>0.13698630136986301</v>
      </c>
      <c r="F974" s="62">
        <f>('1. Data'!F971-'1. Data'!$F$1604)/('1. Data'!$F$1603-'1. Data'!$F$1604)</f>
        <v>0.13166666666666668</v>
      </c>
      <c r="G974" s="62">
        <f>('1. Data'!G971-'1. Data'!$G$1604)/('1. Data'!$G$1603-'1. Data'!$G$1604)</f>
        <v>8.4507042253521125E-2</v>
      </c>
      <c r="H974" s="62">
        <f>('1. Data'!H971-'1. Data'!$H$1604)/('1. Data'!$H$1603-'1. Data'!$H$1604)</f>
        <v>5.6537102473498232E-2</v>
      </c>
      <c r="I974" s="62">
        <v>1</v>
      </c>
      <c r="J974" s="62">
        <f>('1. Data'!J971-'1. Data'!$J$1604)/('1. Data'!$J$1603-'1. Data'!$J$1604)</f>
        <v>0.58461538461538454</v>
      </c>
      <c r="K974" s="62">
        <f>('1. Data'!K971-'1. Data'!$K$1604)/('1. Data'!$K$1603-'1. Data'!$K$1604)</f>
        <v>0.18235294117647058</v>
      </c>
      <c r="L974" s="62">
        <f>('1. Data'!L971-'1. Data'!$L$1604)/('1. Data'!$L$1603-'1. Data'!$L$1604)</f>
        <v>0.27692307692307677</v>
      </c>
      <c r="M974" s="62">
        <f>('1. Data'!M971-'1. Data'!$M$1604)/('1. Data'!$M$1603-'1. Data'!$M$1604)</f>
        <v>0.4</v>
      </c>
    </row>
    <row r="975" spans="1:13" ht="13.2" x14ac:dyDescent="0.25">
      <c r="A975" s="60">
        <v>971</v>
      </c>
      <c r="B975" s="62">
        <f>('1. Data'!B972-'1. Data'!$B$1604)/('1. Data'!$B$1603-'1. Data'!$B$1604)</f>
        <v>0.51327433628318586</v>
      </c>
      <c r="C975" s="62">
        <f>('1. Data'!C972-'1. Data'!$C$1604)/('1. Data'!$C$1603-'1. Data'!$C$1604)</f>
        <v>0.10666666666666667</v>
      </c>
      <c r="D975" s="62">
        <f>('1. Data'!D972-'1. Data'!$D$1604)/('1. Data'!$D$1603-'1. Data'!$D$1604)</f>
        <v>0.48</v>
      </c>
      <c r="E975" s="62">
        <f>('1. Data'!E972-'1. Data'!$E$1604)/('1. Data'!$E$1603-'1. Data'!$E$1604)</f>
        <v>6.8493150684931503E-2</v>
      </c>
      <c r="F975" s="62">
        <f>('1. Data'!F972-'1. Data'!$F$1604)/('1. Data'!$F$1603-'1. Data'!$F$1604)</f>
        <v>0.11000000000000001</v>
      </c>
      <c r="G975" s="62">
        <f>('1. Data'!G972-'1. Data'!$G$1604)/('1. Data'!$G$1603-'1. Data'!$G$1604)</f>
        <v>7.0422535211267609E-2</v>
      </c>
      <c r="H975" s="62">
        <f>('1. Data'!H972-'1. Data'!$H$1604)/('1. Data'!$H$1603-'1. Data'!$H$1604)</f>
        <v>1.4134275618374558E-2</v>
      </c>
      <c r="I975" s="62">
        <v>1</v>
      </c>
      <c r="J975" s="62">
        <f>('1. Data'!J972-'1. Data'!$J$1604)/('1. Data'!$J$1603-'1. Data'!$J$1604)</f>
        <v>0.48461538461538461</v>
      </c>
      <c r="K975" s="62">
        <f>('1. Data'!K972-'1. Data'!$K$1604)/('1. Data'!$K$1603-'1. Data'!$K$1604)</f>
        <v>0.33529411764705885</v>
      </c>
      <c r="L975" s="62">
        <f>('1. Data'!L972-'1. Data'!$L$1604)/('1. Data'!$L$1603-'1. Data'!$L$1604)</f>
        <v>0.38461538461538464</v>
      </c>
      <c r="M975" s="62">
        <f>('1. Data'!M972-'1. Data'!$M$1604)/('1. Data'!$M$1603-'1. Data'!$M$1604)</f>
        <v>0.6</v>
      </c>
    </row>
    <row r="976" spans="1:13" ht="13.2" x14ac:dyDescent="0.25">
      <c r="A976" s="60">
        <v>972</v>
      </c>
      <c r="B976" s="62">
        <f>('1. Data'!B973-'1. Data'!$B$1604)/('1. Data'!$B$1603-'1. Data'!$B$1604)</f>
        <v>0.51327433628318586</v>
      </c>
      <c r="C976" s="62">
        <f>('1. Data'!C973-'1. Data'!$C$1604)/('1. Data'!$C$1603-'1. Data'!$C$1604)</f>
        <v>0.10666666666666667</v>
      </c>
      <c r="D976" s="62">
        <f>('1. Data'!D973-'1. Data'!$D$1604)/('1. Data'!$D$1603-'1. Data'!$D$1604)</f>
        <v>0.48</v>
      </c>
      <c r="E976" s="62">
        <f>('1. Data'!E973-'1. Data'!$E$1604)/('1. Data'!$E$1603-'1. Data'!$E$1604)</f>
        <v>6.8493150684931503E-2</v>
      </c>
      <c r="F976" s="62">
        <f>('1. Data'!F973-'1. Data'!$F$1604)/('1. Data'!$F$1603-'1. Data'!$F$1604)</f>
        <v>0.11000000000000001</v>
      </c>
      <c r="G976" s="62">
        <f>('1. Data'!G973-'1. Data'!$G$1604)/('1. Data'!$G$1603-'1. Data'!$G$1604)</f>
        <v>7.0422535211267609E-2</v>
      </c>
      <c r="H976" s="62">
        <f>('1. Data'!H973-'1. Data'!$H$1604)/('1. Data'!$H$1603-'1. Data'!$H$1604)</f>
        <v>1.4134275618374558E-2</v>
      </c>
      <c r="I976" s="62">
        <v>1</v>
      </c>
      <c r="J976" s="62">
        <f>('1. Data'!J973-'1. Data'!$J$1604)/('1. Data'!$J$1603-'1. Data'!$J$1604)</f>
        <v>0.48461538461538461</v>
      </c>
      <c r="K976" s="62">
        <f>('1. Data'!K973-'1. Data'!$K$1604)/('1. Data'!$K$1603-'1. Data'!$K$1604)</f>
        <v>0.33529411764705885</v>
      </c>
      <c r="L976" s="62">
        <f>('1. Data'!L973-'1. Data'!$L$1604)/('1. Data'!$L$1603-'1. Data'!$L$1604)</f>
        <v>0.38461538461538464</v>
      </c>
      <c r="M976" s="62">
        <f>('1. Data'!M973-'1. Data'!$M$1604)/('1. Data'!$M$1603-'1. Data'!$M$1604)</f>
        <v>0.6</v>
      </c>
    </row>
    <row r="977" spans="1:13" ht="13.2" x14ac:dyDescent="0.25">
      <c r="A977" s="60">
        <v>973</v>
      </c>
      <c r="B977" s="62">
        <f>('1. Data'!B974-'1. Data'!$B$1604)/('1. Data'!$B$1603-'1. Data'!$B$1604)</f>
        <v>0.48672566371681414</v>
      </c>
      <c r="C977" s="62">
        <f>('1. Data'!C974-'1. Data'!$C$1604)/('1. Data'!$C$1603-'1. Data'!$C$1604)</f>
        <v>0.18666666666666668</v>
      </c>
      <c r="D977" s="62">
        <f>('1. Data'!D974-'1. Data'!$D$1604)/('1. Data'!$D$1603-'1. Data'!$D$1604)</f>
        <v>0.5</v>
      </c>
      <c r="E977" s="62">
        <f>('1. Data'!E974-'1. Data'!$E$1604)/('1. Data'!$E$1603-'1. Data'!$E$1604)</f>
        <v>0.10273972602739727</v>
      </c>
      <c r="F977" s="62">
        <f>('1. Data'!F974-'1. Data'!$F$1604)/('1. Data'!$F$1603-'1. Data'!$F$1604)</f>
        <v>0.17333333333333334</v>
      </c>
      <c r="G977" s="62">
        <f>('1. Data'!G974-'1. Data'!$G$1604)/('1. Data'!$G$1603-'1. Data'!$G$1604)</f>
        <v>7.0422535211267609E-2</v>
      </c>
      <c r="H977" s="62">
        <f>('1. Data'!H974-'1. Data'!$H$1604)/('1. Data'!$H$1603-'1. Data'!$H$1604)</f>
        <v>2.4734982332155476E-2</v>
      </c>
      <c r="I977" s="62">
        <v>1</v>
      </c>
      <c r="J977" s="62">
        <f>('1. Data'!J974-'1. Data'!$J$1604)/('1. Data'!$J$1603-'1. Data'!$J$1604)</f>
        <v>0.40000000000000008</v>
      </c>
      <c r="K977" s="62">
        <f>('1. Data'!K974-'1. Data'!$K$1604)/('1. Data'!$K$1603-'1. Data'!$K$1604)</f>
        <v>0.20588235294117649</v>
      </c>
      <c r="L977" s="62">
        <f>('1. Data'!L974-'1. Data'!$L$1604)/('1. Data'!$L$1603-'1. Data'!$L$1604)</f>
        <v>0.49230769230769222</v>
      </c>
      <c r="M977" s="62">
        <f>('1. Data'!M974-'1. Data'!$M$1604)/('1. Data'!$M$1603-'1. Data'!$M$1604)</f>
        <v>0.8</v>
      </c>
    </row>
    <row r="978" spans="1:13" ht="13.2" x14ac:dyDescent="0.25">
      <c r="A978" s="60">
        <v>974</v>
      </c>
      <c r="B978" s="62">
        <f>('1. Data'!B975-'1. Data'!$B$1604)/('1. Data'!$B$1603-'1. Data'!$B$1604)</f>
        <v>0.3451327433628319</v>
      </c>
      <c r="C978" s="62">
        <f>('1. Data'!C975-'1. Data'!$C$1604)/('1. Data'!$C$1603-'1. Data'!$C$1604)</f>
        <v>0.16</v>
      </c>
      <c r="D978" s="62">
        <f>('1. Data'!D975-'1. Data'!$D$1604)/('1. Data'!$D$1603-'1. Data'!$D$1604)</f>
        <v>0.44</v>
      </c>
      <c r="E978" s="62">
        <f>('1. Data'!E975-'1. Data'!$E$1604)/('1. Data'!$E$1603-'1. Data'!$E$1604)</f>
        <v>5.4794520547945202E-2</v>
      </c>
      <c r="F978" s="62">
        <f>('1. Data'!F975-'1. Data'!$F$1604)/('1. Data'!$F$1603-'1. Data'!$F$1604)</f>
        <v>0.13166666666666668</v>
      </c>
      <c r="G978" s="62">
        <f>('1. Data'!G975-'1. Data'!$G$1604)/('1. Data'!$G$1603-'1. Data'!$G$1604)</f>
        <v>7.0422535211267609E-2</v>
      </c>
      <c r="H978" s="62">
        <f>('1. Data'!H975-'1. Data'!$H$1604)/('1. Data'!$H$1603-'1. Data'!$H$1604)</f>
        <v>2.1201413427561839E-2</v>
      </c>
      <c r="I978" s="62">
        <v>1</v>
      </c>
      <c r="J978" s="62">
        <f>('1. Data'!J975-'1. Data'!$J$1604)/('1. Data'!$J$1603-'1. Data'!$J$1604)</f>
        <v>0.63076923076923075</v>
      </c>
      <c r="K978" s="62">
        <f>('1. Data'!K975-'1. Data'!$K$1604)/('1. Data'!$K$1603-'1. Data'!$K$1604)</f>
        <v>0.19411764705882353</v>
      </c>
      <c r="L978" s="62">
        <f>('1. Data'!L975-'1. Data'!$L$1604)/('1. Data'!$L$1603-'1. Data'!$L$1604)</f>
        <v>0.3538461538461537</v>
      </c>
      <c r="M978" s="62">
        <f>('1. Data'!M975-'1. Data'!$M$1604)/('1. Data'!$M$1603-'1. Data'!$M$1604)</f>
        <v>0.4</v>
      </c>
    </row>
    <row r="979" spans="1:13" ht="13.2" x14ac:dyDescent="0.25">
      <c r="A979" s="60">
        <v>975</v>
      </c>
      <c r="B979" s="62">
        <f>('1. Data'!B976-'1. Data'!$B$1604)/('1. Data'!$B$1603-'1. Data'!$B$1604)</f>
        <v>0.37168141592920362</v>
      </c>
      <c r="C979" s="62">
        <f>('1. Data'!C976-'1. Data'!$C$1604)/('1. Data'!$C$1603-'1. Data'!$C$1604)</f>
        <v>0.15333333333333335</v>
      </c>
      <c r="D979" s="62">
        <f>('1. Data'!D976-'1. Data'!$D$1604)/('1. Data'!$D$1603-'1. Data'!$D$1604)</f>
        <v>0.41</v>
      </c>
      <c r="E979" s="62">
        <f>('1. Data'!E976-'1. Data'!$E$1604)/('1. Data'!$E$1603-'1. Data'!$E$1604)</f>
        <v>0.34246575342465752</v>
      </c>
      <c r="F979" s="62">
        <f>('1. Data'!F976-'1. Data'!$F$1604)/('1. Data'!$F$1603-'1. Data'!$F$1604)</f>
        <v>0.12166666666666666</v>
      </c>
      <c r="G979" s="62">
        <f>('1. Data'!G976-'1. Data'!$G$1604)/('1. Data'!$G$1603-'1. Data'!$G$1604)</f>
        <v>8.4507042253521125E-2</v>
      </c>
      <c r="H979" s="62">
        <f>('1. Data'!H976-'1. Data'!$H$1604)/('1. Data'!$H$1603-'1. Data'!$H$1604)</f>
        <v>2.4734982332155476E-2</v>
      </c>
      <c r="I979" s="62">
        <v>1</v>
      </c>
      <c r="J979" s="62">
        <f>('1. Data'!J976-'1. Data'!$J$1604)/('1. Data'!$J$1603-'1. Data'!$J$1604)</f>
        <v>0.46153846153846134</v>
      </c>
      <c r="K979" s="62">
        <f>('1. Data'!K976-'1. Data'!$K$1604)/('1. Data'!$K$1603-'1. Data'!$K$1604)</f>
        <v>0.18823529411764706</v>
      </c>
      <c r="L979" s="62">
        <f>('1. Data'!L976-'1. Data'!$L$1604)/('1. Data'!$L$1603-'1. Data'!$L$1604)</f>
        <v>0.5692307692307691</v>
      </c>
      <c r="M979" s="62">
        <f>('1. Data'!M976-'1. Data'!$M$1604)/('1. Data'!$M$1603-'1. Data'!$M$1604)</f>
        <v>0.8</v>
      </c>
    </row>
    <row r="980" spans="1:13" ht="13.2" x14ac:dyDescent="0.25">
      <c r="A980" s="60">
        <v>976</v>
      </c>
      <c r="B980" s="62">
        <f>('1. Data'!B977-'1. Data'!$B$1604)/('1. Data'!$B$1603-'1. Data'!$B$1604)</f>
        <v>0.23008849557522126</v>
      </c>
      <c r="C980" s="62">
        <f>('1. Data'!C977-'1. Data'!$C$1604)/('1. Data'!$C$1603-'1. Data'!$C$1604)</f>
        <v>0.20666666666666664</v>
      </c>
      <c r="D980" s="62">
        <f>('1. Data'!D977-'1. Data'!$D$1604)/('1. Data'!$D$1603-'1. Data'!$D$1604)</f>
        <v>0.3</v>
      </c>
      <c r="E980" s="62">
        <f>('1. Data'!E977-'1. Data'!$E$1604)/('1. Data'!$E$1603-'1. Data'!$E$1604)</f>
        <v>8.2191780821917818E-2</v>
      </c>
      <c r="F980" s="62">
        <f>('1. Data'!F977-'1. Data'!$F$1604)/('1. Data'!$F$1603-'1. Data'!$F$1604)</f>
        <v>0.13833333333333334</v>
      </c>
      <c r="G980" s="62">
        <f>('1. Data'!G977-'1. Data'!$G$1604)/('1. Data'!$G$1603-'1. Data'!$G$1604)</f>
        <v>0.47887323943661969</v>
      </c>
      <c r="H980" s="62">
        <f>('1. Data'!H977-'1. Data'!$H$1604)/('1. Data'!$H$1603-'1. Data'!$H$1604)</f>
        <v>0.2332155477031802</v>
      </c>
      <c r="I980" s="62">
        <v>1</v>
      </c>
      <c r="J980" s="62">
        <f>('1. Data'!J977-'1. Data'!$J$1604)/('1. Data'!$J$1603-'1. Data'!$J$1604)</f>
        <v>0.5692307692307691</v>
      </c>
      <c r="K980" s="62">
        <f>('1. Data'!K977-'1. Data'!$K$1604)/('1. Data'!$K$1603-'1. Data'!$K$1604)</f>
        <v>0.12941176470588237</v>
      </c>
      <c r="L980" s="62">
        <f>('1. Data'!L977-'1. Data'!$L$1604)/('1. Data'!$L$1603-'1. Data'!$L$1604)</f>
        <v>0.15384615384615385</v>
      </c>
      <c r="M980" s="62">
        <f>('1. Data'!M977-'1. Data'!$M$1604)/('1. Data'!$M$1603-'1. Data'!$M$1604)</f>
        <v>0.4</v>
      </c>
    </row>
    <row r="981" spans="1:13" ht="13.2" x14ac:dyDescent="0.25">
      <c r="A981" s="60">
        <v>977</v>
      </c>
      <c r="B981" s="62">
        <f>('1. Data'!B978-'1. Data'!$B$1604)/('1. Data'!$B$1603-'1. Data'!$B$1604)</f>
        <v>0.23008849557522126</v>
      </c>
      <c r="C981" s="62">
        <f>('1. Data'!C978-'1. Data'!$C$1604)/('1. Data'!$C$1603-'1. Data'!$C$1604)</f>
        <v>0.20666666666666664</v>
      </c>
      <c r="D981" s="62">
        <f>('1. Data'!D978-'1. Data'!$D$1604)/('1. Data'!$D$1603-'1. Data'!$D$1604)</f>
        <v>0.3</v>
      </c>
      <c r="E981" s="62">
        <f>('1. Data'!E978-'1. Data'!$E$1604)/('1. Data'!$E$1603-'1. Data'!$E$1604)</f>
        <v>8.2191780821917818E-2</v>
      </c>
      <c r="F981" s="62">
        <f>('1. Data'!F978-'1. Data'!$F$1604)/('1. Data'!$F$1603-'1. Data'!$F$1604)</f>
        <v>0.13833333333333334</v>
      </c>
      <c r="G981" s="62">
        <f>('1. Data'!G978-'1. Data'!$G$1604)/('1. Data'!$G$1603-'1. Data'!$G$1604)</f>
        <v>0.47887323943661969</v>
      </c>
      <c r="H981" s="62">
        <f>('1. Data'!H978-'1. Data'!$H$1604)/('1. Data'!$H$1603-'1. Data'!$H$1604)</f>
        <v>0.2332155477031802</v>
      </c>
      <c r="I981" s="62">
        <v>1</v>
      </c>
      <c r="J981" s="62">
        <f>('1. Data'!J978-'1. Data'!$J$1604)/('1. Data'!$J$1603-'1. Data'!$J$1604)</f>
        <v>0.5692307692307691</v>
      </c>
      <c r="K981" s="62">
        <f>('1. Data'!K978-'1. Data'!$K$1604)/('1. Data'!$K$1603-'1. Data'!$K$1604)</f>
        <v>0.12941176470588237</v>
      </c>
      <c r="L981" s="62">
        <f>('1. Data'!L978-'1. Data'!$L$1604)/('1. Data'!$L$1603-'1. Data'!$L$1604)</f>
        <v>0.15384615384615385</v>
      </c>
      <c r="M981" s="62">
        <f>('1. Data'!M978-'1. Data'!$M$1604)/('1. Data'!$M$1603-'1. Data'!$M$1604)</f>
        <v>0.4</v>
      </c>
    </row>
    <row r="982" spans="1:13" ht="13.2" x14ac:dyDescent="0.25">
      <c r="A982" s="60">
        <v>978</v>
      </c>
      <c r="B982" s="62">
        <f>('1. Data'!B979-'1. Data'!$B$1604)/('1. Data'!$B$1603-'1. Data'!$B$1604)</f>
        <v>0.33628318584070799</v>
      </c>
      <c r="C982" s="62">
        <f>('1. Data'!C979-'1. Data'!$C$1604)/('1. Data'!$C$1603-'1. Data'!$C$1604)</f>
        <v>0.32666666666666666</v>
      </c>
      <c r="D982" s="62">
        <f>('1. Data'!D979-'1. Data'!$D$1604)/('1. Data'!$D$1603-'1. Data'!$D$1604)</f>
        <v>0.28999999999999998</v>
      </c>
      <c r="E982" s="62">
        <f>('1. Data'!E979-'1. Data'!$E$1604)/('1. Data'!$E$1603-'1. Data'!$E$1604)</f>
        <v>0.11643835616438358</v>
      </c>
      <c r="F982" s="62">
        <f>('1. Data'!F979-'1. Data'!$F$1604)/('1. Data'!$F$1603-'1. Data'!$F$1604)</f>
        <v>0.18166666666666667</v>
      </c>
      <c r="G982" s="62">
        <f>('1. Data'!G979-'1. Data'!$G$1604)/('1. Data'!$G$1603-'1. Data'!$G$1604)</f>
        <v>0.42253521126760563</v>
      </c>
      <c r="H982" s="62">
        <f>('1. Data'!H979-'1. Data'!$H$1604)/('1. Data'!$H$1603-'1. Data'!$H$1604)</f>
        <v>0.39929328621908128</v>
      </c>
      <c r="I982" s="62">
        <v>1</v>
      </c>
      <c r="J982" s="62">
        <f>('1. Data'!J979-'1. Data'!$J$1604)/('1. Data'!$J$1603-'1. Data'!$J$1604)</f>
        <v>0.34615384615384598</v>
      </c>
      <c r="K982" s="62">
        <f>('1. Data'!K979-'1. Data'!$K$1604)/('1. Data'!$K$1603-'1. Data'!$K$1604)</f>
        <v>0.11764705882352942</v>
      </c>
      <c r="L982" s="62">
        <f>('1. Data'!L979-'1. Data'!$L$1604)/('1. Data'!$L$1603-'1. Data'!$L$1604)</f>
        <v>0.10769230769230759</v>
      </c>
      <c r="M982" s="62">
        <f>('1. Data'!M979-'1. Data'!$M$1604)/('1. Data'!$M$1603-'1. Data'!$M$1604)</f>
        <v>0.4</v>
      </c>
    </row>
    <row r="983" spans="1:13" ht="13.2" x14ac:dyDescent="0.25">
      <c r="A983" s="60">
        <v>979</v>
      </c>
      <c r="B983" s="62">
        <f>('1. Data'!B980-'1. Data'!$B$1604)/('1. Data'!$B$1603-'1. Data'!$B$1604)</f>
        <v>0.21238938053097348</v>
      </c>
      <c r="C983" s="62">
        <f>('1. Data'!C980-'1. Data'!$C$1604)/('1. Data'!$C$1603-'1. Data'!$C$1604)</f>
        <v>0.20000000000000004</v>
      </c>
      <c r="D983" s="62">
        <f>('1. Data'!D980-'1. Data'!$D$1604)/('1. Data'!$D$1603-'1. Data'!$D$1604)</f>
        <v>0.32</v>
      </c>
      <c r="E983" s="62">
        <f>('1. Data'!E980-'1. Data'!$E$1604)/('1. Data'!$E$1603-'1. Data'!$E$1604)</f>
        <v>0.18493150684931509</v>
      </c>
      <c r="F983" s="62">
        <f>('1. Data'!F980-'1. Data'!$F$1604)/('1. Data'!$F$1603-'1. Data'!$F$1604)</f>
        <v>0.10166666666666667</v>
      </c>
      <c r="G983" s="62">
        <f>('1. Data'!G980-'1. Data'!$G$1604)/('1. Data'!$G$1603-'1. Data'!$G$1604)</f>
        <v>0.11267605633802817</v>
      </c>
      <c r="H983" s="62">
        <f>('1. Data'!H980-'1. Data'!$H$1604)/('1. Data'!$H$1603-'1. Data'!$H$1604)</f>
        <v>8.1272084805653705E-2</v>
      </c>
      <c r="I983" s="62">
        <v>1</v>
      </c>
      <c r="J983" s="62">
        <f>('1. Data'!J980-'1. Data'!$J$1604)/('1. Data'!$J$1603-'1. Data'!$J$1604)</f>
        <v>0.4461538461538459</v>
      </c>
      <c r="K983" s="62">
        <f>('1. Data'!K980-'1. Data'!$K$1604)/('1. Data'!$K$1603-'1. Data'!$K$1604)</f>
        <v>0.11176470588235295</v>
      </c>
      <c r="L983" s="62">
        <f>('1. Data'!L980-'1. Data'!$L$1604)/('1. Data'!$L$1603-'1. Data'!$L$1604)</f>
        <v>0.44615384615384623</v>
      </c>
      <c r="M983" s="62">
        <f>('1. Data'!M980-'1. Data'!$M$1604)/('1. Data'!$M$1603-'1. Data'!$M$1604)</f>
        <v>0.8</v>
      </c>
    </row>
    <row r="984" spans="1:13" ht="13.2" x14ac:dyDescent="0.25">
      <c r="A984" s="60">
        <v>980</v>
      </c>
      <c r="B984" s="62">
        <f>('1. Data'!B981-'1. Data'!$B$1604)/('1. Data'!$B$1603-'1. Data'!$B$1604)</f>
        <v>0.67256637168141586</v>
      </c>
      <c r="C984" s="62">
        <f>('1. Data'!C981-'1. Data'!$C$1604)/('1. Data'!$C$1603-'1. Data'!$C$1604)</f>
        <v>0.23333333333333331</v>
      </c>
      <c r="D984" s="62">
        <f>('1. Data'!D981-'1. Data'!$D$1604)/('1. Data'!$D$1603-'1. Data'!$D$1604)</f>
        <v>0.49</v>
      </c>
      <c r="E984" s="62">
        <f>('1. Data'!E981-'1. Data'!$E$1604)/('1. Data'!$E$1603-'1. Data'!$E$1604)</f>
        <v>3.4246575342465745E-2</v>
      </c>
      <c r="F984" s="62">
        <f>('1. Data'!F981-'1. Data'!$F$1604)/('1. Data'!$F$1603-'1. Data'!$F$1604)</f>
        <v>0.125</v>
      </c>
      <c r="G984" s="62">
        <f>('1. Data'!G981-'1. Data'!$G$1604)/('1. Data'!$G$1603-'1. Data'!$G$1604)</f>
        <v>2.8169014084507043E-2</v>
      </c>
      <c r="H984" s="62">
        <f>('1. Data'!H981-'1. Data'!$H$1604)/('1. Data'!$H$1603-'1. Data'!$H$1604)</f>
        <v>0</v>
      </c>
      <c r="I984" s="62">
        <v>1</v>
      </c>
      <c r="J984" s="62">
        <f>('1. Data'!J981-'1. Data'!$J$1604)/('1. Data'!$J$1603-'1. Data'!$J$1604)</f>
        <v>0.33076923076923059</v>
      </c>
      <c r="K984" s="62">
        <f>('1. Data'!K981-'1. Data'!$K$1604)/('1. Data'!$K$1603-'1. Data'!$K$1604)</f>
        <v>0.19411764705882353</v>
      </c>
      <c r="L984" s="62">
        <f>('1. Data'!L981-'1. Data'!$L$1604)/('1. Data'!$L$1603-'1. Data'!$L$1604)</f>
        <v>0.30769230769230771</v>
      </c>
      <c r="M984" s="62">
        <f>('1. Data'!M981-'1. Data'!$M$1604)/('1. Data'!$M$1603-'1. Data'!$M$1604)</f>
        <v>0.4</v>
      </c>
    </row>
    <row r="985" spans="1:13" ht="13.2" x14ac:dyDescent="0.25">
      <c r="A985" s="60">
        <v>981</v>
      </c>
      <c r="B985" s="62">
        <f>('1. Data'!B982-'1. Data'!$B$1604)/('1. Data'!$B$1603-'1. Data'!$B$1604)</f>
        <v>0.39823008849557517</v>
      </c>
      <c r="C985" s="62">
        <f>('1. Data'!C982-'1. Data'!$C$1604)/('1. Data'!$C$1603-'1. Data'!$C$1604)</f>
        <v>0.26666666666666666</v>
      </c>
      <c r="D985" s="62">
        <f>('1. Data'!D982-'1. Data'!$D$1604)/('1. Data'!$D$1603-'1. Data'!$D$1604)</f>
        <v>0.3</v>
      </c>
      <c r="E985" s="62">
        <f>('1. Data'!E982-'1. Data'!$E$1604)/('1. Data'!$E$1603-'1. Data'!$E$1604)</f>
        <v>6.8493150684931503E-2</v>
      </c>
      <c r="F985" s="62">
        <f>('1. Data'!F982-'1. Data'!$F$1604)/('1. Data'!$F$1603-'1. Data'!$F$1604)</f>
        <v>0.10833333333333334</v>
      </c>
      <c r="G985" s="62">
        <f>('1. Data'!G982-'1. Data'!$G$1604)/('1. Data'!$G$1603-'1. Data'!$G$1604)</f>
        <v>9.8591549295774641E-2</v>
      </c>
      <c r="H985" s="62">
        <f>('1. Data'!H982-'1. Data'!$H$1604)/('1. Data'!$H$1603-'1. Data'!$H$1604)</f>
        <v>3.8869257950530034E-2</v>
      </c>
      <c r="I985" s="62">
        <v>1</v>
      </c>
      <c r="J985" s="62">
        <f>('1. Data'!J982-'1. Data'!$J$1604)/('1. Data'!$J$1603-'1. Data'!$J$1604)</f>
        <v>0.47692307692307673</v>
      </c>
      <c r="K985" s="62">
        <f>('1. Data'!K982-'1. Data'!$K$1604)/('1. Data'!$K$1603-'1. Data'!$K$1604)</f>
        <v>0.2411764705882353</v>
      </c>
      <c r="L985" s="62">
        <f>('1. Data'!L982-'1. Data'!$L$1604)/('1. Data'!$L$1603-'1. Data'!$L$1604)</f>
        <v>0.32307692307692304</v>
      </c>
      <c r="M985" s="62">
        <f>('1. Data'!M982-'1. Data'!$M$1604)/('1. Data'!$M$1603-'1. Data'!$M$1604)</f>
        <v>0.6</v>
      </c>
    </row>
    <row r="986" spans="1:13" ht="13.2" x14ac:dyDescent="0.25">
      <c r="A986" s="60">
        <v>982</v>
      </c>
      <c r="B986" s="62">
        <f>('1. Data'!B983-'1. Data'!$B$1604)/('1. Data'!$B$1603-'1. Data'!$B$1604)</f>
        <v>0.4336283185840708</v>
      </c>
      <c r="C986" s="62">
        <f>('1. Data'!C983-'1. Data'!$C$1604)/('1. Data'!$C$1603-'1. Data'!$C$1604)</f>
        <v>0.50666666666666671</v>
      </c>
      <c r="D986" s="62">
        <f>('1. Data'!D983-'1. Data'!$D$1604)/('1. Data'!$D$1603-'1. Data'!$D$1604)</f>
        <v>0.26</v>
      </c>
      <c r="E986" s="62">
        <f>('1. Data'!E983-'1. Data'!$E$1604)/('1. Data'!$E$1603-'1. Data'!$E$1604)</f>
        <v>6.8493150684931503E-2</v>
      </c>
      <c r="F986" s="62">
        <f>('1. Data'!F983-'1. Data'!$F$1604)/('1. Data'!$F$1603-'1. Data'!$F$1604)</f>
        <v>0.13166666666666668</v>
      </c>
      <c r="G986" s="62">
        <f>('1. Data'!G983-'1. Data'!$G$1604)/('1. Data'!$G$1603-'1. Data'!$G$1604)</f>
        <v>0.16901408450704225</v>
      </c>
      <c r="H986" s="62">
        <f>('1. Data'!H983-'1. Data'!$H$1604)/('1. Data'!$H$1603-'1. Data'!$H$1604)</f>
        <v>7.7738515901060068E-2</v>
      </c>
      <c r="I986" s="62">
        <v>1</v>
      </c>
      <c r="J986" s="62">
        <f>('1. Data'!J983-'1. Data'!$J$1604)/('1. Data'!$J$1603-'1. Data'!$J$1604)</f>
        <v>0.42307692307692302</v>
      </c>
      <c r="K986" s="62">
        <f>('1. Data'!K983-'1. Data'!$K$1604)/('1. Data'!$K$1603-'1. Data'!$K$1604)</f>
        <v>0.18823529411764706</v>
      </c>
      <c r="L986" s="62">
        <f>('1. Data'!L983-'1. Data'!$L$1604)/('1. Data'!$L$1603-'1. Data'!$L$1604)</f>
        <v>0.24615384615384611</v>
      </c>
      <c r="M986" s="62">
        <f>('1. Data'!M983-'1. Data'!$M$1604)/('1. Data'!$M$1603-'1. Data'!$M$1604)</f>
        <v>0.4</v>
      </c>
    </row>
    <row r="987" spans="1:13" ht="13.2" x14ac:dyDescent="0.25">
      <c r="A987" s="60">
        <v>983</v>
      </c>
      <c r="B987" s="62">
        <f>('1. Data'!B984-'1. Data'!$B$1604)/('1. Data'!$B$1603-'1. Data'!$B$1604)</f>
        <v>0.23893805309734514</v>
      </c>
      <c r="C987" s="62">
        <f>('1. Data'!C984-'1. Data'!$C$1604)/('1. Data'!$C$1603-'1. Data'!$C$1604)</f>
        <v>0.28000000000000003</v>
      </c>
      <c r="D987" s="62">
        <f>('1. Data'!D984-'1. Data'!$D$1604)/('1. Data'!$D$1603-'1. Data'!$D$1604)</f>
        <v>0.32</v>
      </c>
      <c r="E987" s="62">
        <f>('1. Data'!E984-'1. Data'!$E$1604)/('1. Data'!$E$1603-'1. Data'!$E$1604)</f>
        <v>8.2191780821917818E-2</v>
      </c>
      <c r="F987" s="62">
        <f>('1. Data'!F984-'1. Data'!$F$1604)/('1. Data'!$F$1603-'1. Data'!$F$1604)</f>
        <v>0.11666666666666668</v>
      </c>
      <c r="G987" s="62">
        <f>('1. Data'!G984-'1. Data'!$G$1604)/('1. Data'!$G$1603-'1. Data'!$G$1604)</f>
        <v>0.70422535211267601</v>
      </c>
      <c r="H987" s="62">
        <f>('1. Data'!H984-'1. Data'!$H$1604)/('1. Data'!$H$1603-'1. Data'!$H$1604)</f>
        <v>0.22614840989399293</v>
      </c>
      <c r="I987" s="62">
        <v>1</v>
      </c>
      <c r="J987" s="62">
        <f>('1. Data'!J984-'1. Data'!$J$1604)/('1. Data'!$J$1603-'1. Data'!$J$1604)</f>
        <v>0.49230769230769211</v>
      </c>
      <c r="K987" s="62">
        <f>('1. Data'!K984-'1. Data'!$K$1604)/('1. Data'!$K$1603-'1. Data'!$K$1604)</f>
        <v>0.30588235294117649</v>
      </c>
      <c r="L987" s="62">
        <f>('1. Data'!L984-'1. Data'!$L$1604)/('1. Data'!$L$1603-'1. Data'!$L$1604)</f>
        <v>0.69230769230769229</v>
      </c>
      <c r="M987" s="62">
        <f>('1. Data'!M984-'1. Data'!$M$1604)/('1. Data'!$M$1603-'1. Data'!$M$1604)</f>
        <v>0.6</v>
      </c>
    </row>
    <row r="988" spans="1:13" ht="13.2" x14ac:dyDescent="0.25">
      <c r="A988" s="60">
        <v>984</v>
      </c>
      <c r="B988" s="62">
        <f>('1. Data'!B985-'1. Data'!$B$1604)/('1. Data'!$B$1603-'1. Data'!$B$1604)</f>
        <v>0.39823008849557517</v>
      </c>
      <c r="C988" s="62">
        <f>('1. Data'!C985-'1. Data'!$C$1604)/('1. Data'!$C$1603-'1. Data'!$C$1604)</f>
        <v>0.26666666666666666</v>
      </c>
      <c r="D988" s="62">
        <f>('1. Data'!D985-'1. Data'!$D$1604)/('1. Data'!$D$1603-'1. Data'!$D$1604)</f>
        <v>0.3</v>
      </c>
      <c r="E988" s="62">
        <f>('1. Data'!E985-'1. Data'!$E$1604)/('1. Data'!$E$1603-'1. Data'!$E$1604)</f>
        <v>6.8493150684931503E-2</v>
      </c>
      <c r="F988" s="62">
        <f>('1. Data'!F985-'1. Data'!$F$1604)/('1. Data'!$F$1603-'1. Data'!$F$1604)</f>
        <v>0.10833333333333334</v>
      </c>
      <c r="G988" s="62">
        <f>('1. Data'!G985-'1. Data'!$G$1604)/('1. Data'!$G$1603-'1. Data'!$G$1604)</f>
        <v>9.8591549295774641E-2</v>
      </c>
      <c r="H988" s="62">
        <f>('1. Data'!H985-'1. Data'!$H$1604)/('1. Data'!$H$1603-'1. Data'!$H$1604)</f>
        <v>3.8869257950530034E-2</v>
      </c>
      <c r="I988" s="62">
        <v>1</v>
      </c>
      <c r="J988" s="62">
        <f>('1. Data'!J985-'1. Data'!$J$1604)/('1. Data'!$J$1603-'1. Data'!$J$1604)</f>
        <v>0.47692307692307673</v>
      </c>
      <c r="K988" s="62">
        <f>('1. Data'!K985-'1. Data'!$K$1604)/('1. Data'!$K$1603-'1. Data'!$K$1604)</f>
        <v>0.2411764705882353</v>
      </c>
      <c r="L988" s="62">
        <f>('1. Data'!L985-'1. Data'!$L$1604)/('1. Data'!$L$1603-'1. Data'!$L$1604)</f>
        <v>0.32307692307692304</v>
      </c>
      <c r="M988" s="62">
        <f>('1. Data'!M985-'1. Data'!$M$1604)/('1. Data'!$M$1603-'1. Data'!$M$1604)</f>
        <v>0.6</v>
      </c>
    </row>
    <row r="989" spans="1:13" ht="13.2" x14ac:dyDescent="0.25">
      <c r="A989" s="60">
        <v>985</v>
      </c>
      <c r="B989" s="62">
        <f>('1. Data'!B986-'1. Data'!$B$1604)/('1. Data'!$B$1603-'1. Data'!$B$1604)</f>
        <v>0.67256637168141586</v>
      </c>
      <c r="C989" s="62">
        <f>('1. Data'!C986-'1. Data'!$C$1604)/('1. Data'!$C$1603-'1. Data'!$C$1604)</f>
        <v>0.23333333333333331</v>
      </c>
      <c r="D989" s="62">
        <f>('1. Data'!D986-'1. Data'!$D$1604)/('1. Data'!$D$1603-'1. Data'!$D$1604)</f>
        <v>0.49</v>
      </c>
      <c r="E989" s="62">
        <f>('1. Data'!E986-'1. Data'!$E$1604)/('1. Data'!$E$1603-'1. Data'!$E$1604)</f>
        <v>3.4246575342465745E-2</v>
      </c>
      <c r="F989" s="62">
        <f>('1. Data'!F986-'1. Data'!$F$1604)/('1. Data'!$F$1603-'1. Data'!$F$1604)</f>
        <v>0.125</v>
      </c>
      <c r="G989" s="62">
        <f>('1. Data'!G986-'1. Data'!$G$1604)/('1. Data'!$G$1603-'1. Data'!$G$1604)</f>
        <v>2.8169014084507043E-2</v>
      </c>
      <c r="H989" s="62">
        <f>('1. Data'!H986-'1. Data'!$H$1604)/('1. Data'!$H$1603-'1. Data'!$H$1604)</f>
        <v>0</v>
      </c>
      <c r="I989" s="62">
        <v>1</v>
      </c>
      <c r="J989" s="62">
        <f>('1. Data'!J986-'1. Data'!$J$1604)/('1. Data'!$J$1603-'1. Data'!$J$1604)</f>
        <v>0.33076923076923059</v>
      </c>
      <c r="K989" s="62">
        <f>('1. Data'!K986-'1. Data'!$K$1604)/('1. Data'!$K$1603-'1. Data'!$K$1604)</f>
        <v>0.19411764705882353</v>
      </c>
      <c r="L989" s="62">
        <f>('1. Data'!L986-'1. Data'!$L$1604)/('1. Data'!$L$1603-'1. Data'!$L$1604)</f>
        <v>0.30769230769230771</v>
      </c>
      <c r="M989" s="62">
        <f>('1. Data'!M986-'1. Data'!$M$1604)/('1. Data'!$M$1603-'1. Data'!$M$1604)</f>
        <v>0.4</v>
      </c>
    </row>
    <row r="990" spans="1:13" ht="13.2" x14ac:dyDescent="0.25">
      <c r="A990" s="60">
        <v>986</v>
      </c>
      <c r="B990" s="62">
        <f>('1. Data'!B987-'1. Data'!$B$1604)/('1. Data'!$B$1603-'1. Data'!$B$1604)</f>
        <v>0.24778761061946908</v>
      </c>
      <c r="C990" s="62">
        <f>('1. Data'!C987-'1. Data'!$C$1604)/('1. Data'!$C$1603-'1. Data'!$C$1604)</f>
        <v>0.32</v>
      </c>
      <c r="D990" s="62">
        <f>('1. Data'!D987-'1. Data'!$D$1604)/('1. Data'!$D$1603-'1. Data'!$D$1604)</f>
        <v>0</v>
      </c>
      <c r="E990" s="62">
        <f>('1. Data'!E987-'1. Data'!$E$1604)/('1. Data'!$E$1603-'1. Data'!$E$1604)</f>
        <v>7.5342465753424667E-2</v>
      </c>
      <c r="F990" s="62">
        <f>('1. Data'!F987-'1. Data'!$F$1604)/('1. Data'!$F$1603-'1. Data'!$F$1604)</f>
        <v>0.10666666666666667</v>
      </c>
      <c r="G990" s="62">
        <f>('1. Data'!G987-'1. Data'!$G$1604)/('1. Data'!$G$1603-'1. Data'!$G$1604)</f>
        <v>8.4507042253521125E-2</v>
      </c>
      <c r="H990" s="62">
        <f>('1. Data'!H987-'1. Data'!$H$1604)/('1. Data'!$H$1603-'1. Data'!$H$1604)</f>
        <v>1.7667844522968199E-2</v>
      </c>
      <c r="I990" s="62">
        <v>1</v>
      </c>
      <c r="J990" s="62">
        <f>('1. Data'!J987-'1. Data'!$J$1604)/('1. Data'!$J$1603-'1. Data'!$J$1604)</f>
        <v>0.57692307692307698</v>
      </c>
      <c r="K990" s="62">
        <f>('1. Data'!K987-'1. Data'!$K$1604)/('1. Data'!$K$1603-'1. Data'!$K$1604)</f>
        <v>0.16470588235294117</v>
      </c>
      <c r="L990" s="62">
        <f>('1. Data'!L987-'1. Data'!$L$1604)/('1. Data'!$L$1603-'1. Data'!$L$1604)</f>
        <v>0.44615384615384623</v>
      </c>
      <c r="M990" s="62">
        <f>('1. Data'!M987-'1. Data'!$M$1604)/('1. Data'!$M$1603-'1. Data'!$M$1604)</f>
        <v>0.6</v>
      </c>
    </row>
    <row r="991" spans="1:13" ht="13.2" x14ac:dyDescent="0.25">
      <c r="A991" s="60">
        <v>987</v>
      </c>
      <c r="B991" s="62">
        <f>('1. Data'!B988-'1. Data'!$B$1604)/('1. Data'!$B$1603-'1. Data'!$B$1604)</f>
        <v>0.46017699115044253</v>
      </c>
      <c r="C991" s="62">
        <f>('1. Data'!C988-'1. Data'!$C$1604)/('1. Data'!$C$1603-'1. Data'!$C$1604)</f>
        <v>0.16</v>
      </c>
      <c r="D991" s="62">
        <f>('1. Data'!D988-'1. Data'!$D$1604)/('1. Data'!$D$1603-'1. Data'!$D$1604)</f>
        <v>0.39</v>
      </c>
      <c r="E991" s="62">
        <f>('1. Data'!E988-'1. Data'!$E$1604)/('1. Data'!$E$1603-'1. Data'!$E$1604)</f>
        <v>3.4246575342465745E-2</v>
      </c>
      <c r="F991" s="62">
        <f>('1. Data'!F988-'1. Data'!$F$1604)/('1. Data'!$F$1603-'1. Data'!$F$1604)</f>
        <v>0.11000000000000001</v>
      </c>
      <c r="G991" s="62">
        <f>('1. Data'!G988-'1. Data'!$G$1604)/('1. Data'!$G$1603-'1. Data'!$G$1604)</f>
        <v>2.8169014084507043E-2</v>
      </c>
      <c r="H991" s="62">
        <f>('1. Data'!H988-'1. Data'!$H$1604)/('1. Data'!$H$1603-'1. Data'!$H$1604)</f>
        <v>3.5335689045936395E-3</v>
      </c>
      <c r="I991" s="62">
        <v>1</v>
      </c>
      <c r="J991" s="62">
        <f>('1. Data'!J988-'1. Data'!$J$1604)/('1. Data'!$J$1603-'1. Data'!$J$1604)</f>
        <v>0.37692307692307681</v>
      </c>
      <c r="K991" s="62">
        <f>('1. Data'!K988-'1. Data'!$K$1604)/('1. Data'!$K$1603-'1. Data'!$K$1604)</f>
        <v>0.1470588235294118</v>
      </c>
      <c r="L991" s="62">
        <f>('1. Data'!L988-'1. Data'!$L$1604)/('1. Data'!$L$1603-'1. Data'!$L$1604)</f>
        <v>0.46153846153846156</v>
      </c>
      <c r="M991" s="62">
        <f>('1. Data'!M988-'1. Data'!$M$1604)/('1. Data'!$M$1603-'1. Data'!$M$1604)</f>
        <v>0.8</v>
      </c>
    </row>
    <row r="992" spans="1:13" ht="13.2" x14ac:dyDescent="0.25">
      <c r="A992" s="60">
        <v>988</v>
      </c>
      <c r="B992" s="62">
        <f>('1. Data'!B989-'1. Data'!$B$1604)/('1. Data'!$B$1603-'1. Data'!$B$1604)</f>
        <v>0.22123893805309733</v>
      </c>
      <c r="C992" s="62">
        <f>('1. Data'!C989-'1. Data'!$C$1604)/('1. Data'!$C$1603-'1. Data'!$C$1604)</f>
        <v>0.17333333333333334</v>
      </c>
      <c r="D992" s="62">
        <f>('1. Data'!D989-'1. Data'!$D$1604)/('1. Data'!$D$1603-'1. Data'!$D$1604)</f>
        <v>0.3</v>
      </c>
      <c r="E992" s="62">
        <f>('1. Data'!E989-'1. Data'!$E$1604)/('1. Data'!$E$1603-'1. Data'!$E$1604)</f>
        <v>4.7945205479452059E-2</v>
      </c>
      <c r="F992" s="62">
        <f>('1. Data'!F989-'1. Data'!$F$1604)/('1. Data'!$F$1603-'1. Data'!$F$1604)</f>
        <v>0.13333333333333333</v>
      </c>
      <c r="G992" s="62">
        <f>('1. Data'!G989-'1. Data'!$G$1604)/('1. Data'!$G$1603-'1. Data'!$G$1604)</f>
        <v>0.47887323943661969</v>
      </c>
      <c r="H992" s="62">
        <f>('1. Data'!H989-'1. Data'!$H$1604)/('1. Data'!$H$1603-'1. Data'!$H$1604)</f>
        <v>0.22614840989399293</v>
      </c>
      <c r="I992" s="62">
        <v>1</v>
      </c>
      <c r="J992" s="62">
        <f>('1. Data'!J989-'1. Data'!$J$1604)/('1. Data'!$J$1603-'1. Data'!$J$1604)</f>
        <v>0.5692307692307691</v>
      </c>
      <c r="K992" s="62">
        <f>('1. Data'!K989-'1. Data'!$K$1604)/('1. Data'!$K$1603-'1. Data'!$K$1604)</f>
        <v>0.11764705882352942</v>
      </c>
      <c r="L992" s="62">
        <f>('1. Data'!L989-'1. Data'!$L$1604)/('1. Data'!$L$1603-'1. Data'!$L$1604)</f>
        <v>0.15384615384615385</v>
      </c>
      <c r="M992" s="62">
        <f>('1. Data'!M989-'1. Data'!$M$1604)/('1. Data'!$M$1603-'1. Data'!$M$1604)</f>
        <v>0.4</v>
      </c>
    </row>
    <row r="993" spans="1:13" ht="13.2" x14ac:dyDescent="0.25">
      <c r="A993" s="60">
        <v>989</v>
      </c>
      <c r="B993" s="62">
        <f>('1. Data'!B990-'1. Data'!$B$1604)/('1. Data'!$B$1603-'1. Data'!$B$1604)</f>
        <v>0.27433628318584075</v>
      </c>
      <c r="C993" s="62">
        <f>('1. Data'!C990-'1. Data'!$C$1604)/('1. Data'!$C$1603-'1. Data'!$C$1604)</f>
        <v>0.19333333333333336</v>
      </c>
      <c r="D993" s="62">
        <f>('1. Data'!D990-'1. Data'!$D$1604)/('1. Data'!$D$1603-'1. Data'!$D$1604)</f>
        <v>0.12</v>
      </c>
      <c r="E993" s="62">
        <f>('1. Data'!E990-'1. Data'!$E$1604)/('1. Data'!$E$1603-'1. Data'!$E$1604)</f>
        <v>5.4794520547945202E-2</v>
      </c>
      <c r="F993" s="62">
        <f>('1. Data'!F990-'1. Data'!$F$1604)/('1. Data'!$F$1603-'1. Data'!$F$1604)</f>
        <v>0.16166666666666651</v>
      </c>
      <c r="G993" s="62">
        <f>('1. Data'!G990-'1. Data'!$G$1604)/('1. Data'!$G$1603-'1. Data'!$G$1604)</f>
        <v>0.25352112676056338</v>
      </c>
      <c r="H993" s="62">
        <f>('1. Data'!H990-'1. Data'!$H$1604)/('1. Data'!$H$1603-'1. Data'!$H$1604)</f>
        <v>7.4204946996466431E-2</v>
      </c>
      <c r="I993" s="62">
        <v>1</v>
      </c>
      <c r="J993" s="62">
        <f>('1. Data'!J990-'1. Data'!$J$1604)/('1. Data'!$J$1603-'1. Data'!$J$1604)</f>
        <v>0.35384615384615387</v>
      </c>
      <c r="K993" s="62">
        <f>('1. Data'!K990-'1. Data'!$K$1604)/('1. Data'!$K$1603-'1. Data'!$K$1604)</f>
        <v>0.11176470588235295</v>
      </c>
      <c r="L993" s="62">
        <f>('1. Data'!L990-'1. Data'!$L$1604)/('1. Data'!$L$1603-'1. Data'!$L$1604)</f>
        <v>0.15384615384615385</v>
      </c>
      <c r="M993" s="62">
        <f>('1. Data'!M990-'1. Data'!$M$1604)/('1. Data'!$M$1603-'1. Data'!$M$1604)</f>
        <v>0.4</v>
      </c>
    </row>
    <row r="994" spans="1:13" ht="13.2" x14ac:dyDescent="0.25">
      <c r="A994" s="60">
        <v>990</v>
      </c>
      <c r="B994" s="62">
        <f>('1. Data'!B991-'1. Data'!$B$1604)/('1. Data'!$B$1603-'1. Data'!$B$1604)</f>
        <v>0.45132743362831851</v>
      </c>
      <c r="C994" s="62">
        <f>('1. Data'!C991-'1. Data'!$C$1604)/('1. Data'!$C$1603-'1. Data'!$C$1604)</f>
        <v>0.12999999999999998</v>
      </c>
      <c r="D994" s="62">
        <f>('1. Data'!D991-'1. Data'!$D$1604)/('1. Data'!$D$1603-'1. Data'!$D$1604)</f>
        <v>0.4</v>
      </c>
      <c r="E994" s="62">
        <f>('1. Data'!E991-'1. Data'!$E$1604)/('1. Data'!$E$1603-'1. Data'!$E$1604)</f>
        <v>4.1095890410958902E-2</v>
      </c>
      <c r="F994" s="62">
        <f>('1. Data'!F991-'1. Data'!$F$1604)/('1. Data'!$F$1603-'1. Data'!$F$1604)</f>
        <v>0.12166666666666666</v>
      </c>
      <c r="G994" s="62">
        <f>('1. Data'!G991-'1. Data'!$G$1604)/('1. Data'!$G$1603-'1. Data'!$G$1604)</f>
        <v>0.18309859154929578</v>
      </c>
      <c r="H994" s="62">
        <f>('1. Data'!H991-'1. Data'!$H$1604)/('1. Data'!$H$1603-'1. Data'!$H$1604)</f>
        <v>5.3003533568904596E-2</v>
      </c>
      <c r="I994" s="62">
        <v>1</v>
      </c>
      <c r="J994" s="62">
        <f>('1. Data'!J991-'1. Data'!$J$1604)/('1. Data'!$J$1603-'1. Data'!$J$1604)</f>
        <v>0.33846153846153848</v>
      </c>
      <c r="K994" s="62">
        <f>('1. Data'!K991-'1. Data'!$K$1604)/('1. Data'!$K$1603-'1. Data'!$K$1604)</f>
        <v>0.1235294117647059</v>
      </c>
      <c r="L994" s="62">
        <f>('1. Data'!L991-'1. Data'!$L$1604)/('1. Data'!$L$1603-'1. Data'!$L$1604)</f>
        <v>0.38461538461538464</v>
      </c>
      <c r="M994" s="62">
        <f>('1. Data'!M991-'1. Data'!$M$1604)/('1. Data'!$M$1603-'1. Data'!$M$1604)</f>
        <v>0.6</v>
      </c>
    </row>
    <row r="995" spans="1:13" ht="13.2" x14ac:dyDescent="0.25">
      <c r="A995" s="60">
        <v>991</v>
      </c>
      <c r="B995" s="62">
        <f>('1. Data'!B992-'1. Data'!$B$1604)/('1. Data'!$B$1603-'1. Data'!$B$1604)</f>
        <v>0.27433628318584075</v>
      </c>
      <c r="C995" s="62">
        <f>('1. Data'!C992-'1. Data'!$C$1604)/('1. Data'!$C$1603-'1. Data'!$C$1604)</f>
        <v>0.19333333333333336</v>
      </c>
      <c r="D995" s="62">
        <f>('1. Data'!D992-'1. Data'!$D$1604)/('1. Data'!$D$1603-'1. Data'!$D$1604)</f>
        <v>0.12</v>
      </c>
      <c r="E995" s="62">
        <f>('1. Data'!E992-'1. Data'!$E$1604)/('1. Data'!$E$1603-'1. Data'!$E$1604)</f>
        <v>5.4794520547945202E-2</v>
      </c>
      <c r="F995" s="62">
        <f>('1. Data'!F992-'1. Data'!$F$1604)/('1. Data'!$F$1603-'1. Data'!$F$1604)</f>
        <v>0.16166666666666651</v>
      </c>
      <c r="G995" s="62">
        <f>('1. Data'!G992-'1. Data'!$G$1604)/('1. Data'!$G$1603-'1. Data'!$G$1604)</f>
        <v>0.25352112676056338</v>
      </c>
      <c r="H995" s="62">
        <f>('1. Data'!H992-'1. Data'!$H$1604)/('1. Data'!$H$1603-'1. Data'!$H$1604)</f>
        <v>7.4204946996466431E-2</v>
      </c>
      <c r="I995" s="62">
        <v>1</v>
      </c>
      <c r="J995" s="62">
        <f>('1. Data'!J992-'1. Data'!$J$1604)/('1. Data'!$J$1603-'1. Data'!$J$1604)</f>
        <v>0.35384615384615387</v>
      </c>
      <c r="K995" s="62">
        <f>('1. Data'!K992-'1. Data'!$K$1604)/('1. Data'!$K$1603-'1. Data'!$K$1604)</f>
        <v>0.11176470588235295</v>
      </c>
      <c r="L995" s="62">
        <f>('1. Data'!L992-'1. Data'!$L$1604)/('1. Data'!$L$1603-'1. Data'!$L$1604)</f>
        <v>0.15384615384615385</v>
      </c>
      <c r="M995" s="62">
        <f>('1. Data'!M992-'1. Data'!$M$1604)/('1. Data'!$M$1603-'1. Data'!$M$1604)</f>
        <v>0.4</v>
      </c>
    </row>
    <row r="996" spans="1:13" ht="13.2" x14ac:dyDescent="0.25">
      <c r="A996" s="60">
        <v>992</v>
      </c>
      <c r="B996" s="62">
        <f>('1. Data'!B993-'1. Data'!$B$1604)/('1. Data'!$B$1603-'1. Data'!$B$1604)</f>
        <v>0.22123893805309733</v>
      </c>
      <c r="C996" s="62">
        <f>('1. Data'!C993-'1. Data'!$C$1604)/('1. Data'!$C$1603-'1. Data'!$C$1604)</f>
        <v>0.16</v>
      </c>
      <c r="D996" s="62">
        <f>('1. Data'!D993-'1. Data'!$D$1604)/('1. Data'!$D$1603-'1. Data'!$D$1604)</f>
        <v>0.28000000000000003</v>
      </c>
      <c r="E996" s="62">
        <f>('1. Data'!E993-'1. Data'!$E$1604)/('1. Data'!$E$1603-'1. Data'!$E$1604)</f>
        <v>7.5342465753424667E-2</v>
      </c>
      <c r="F996" s="62">
        <f>('1. Data'!F993-'1. Data'!$F$1604)/('1. Data'!$F$1603-'1. Data'!$F$1604)</f>
        <v>0.13666666666666652</v>
      </c>
      <c r="G996" s="62">
        <f>('1. Data'!G993-'1. Data'!$G$1604)/('1. Data'!$G$1603-'1. Data'!$G$1604)</f>
        <v>0.42253521126760563</v>
      </c>
      <c r="H996" s="62">
        <f>('1. Data'!H993-'1. Data'!$H$1604)/('1. Data'!$H$1603-'1. Data'!$H$1604)</f>
        <v>0.21908127208480566</v>
      </c>
      <c r="I996" s="62">
        <v>1</v>
      </c>
      <c r="J996" s="62">
        <f>('1. Data'!J993-'1. Data'!$J$1604)/('1. Data'!$J$1603-'1. Data'!$J$1604)</f>
        <v>0.57692307692307698</v>
      </c>
      <c r="K996" s="62">
        <f>('1. Data'!K993-'1. Data'!$K$1604)/('1. Data'!$K$1603-'1. Data'!$K$1604)</f>
        <v>0.10588235294117647</v>
      </c>
      <c r="L996" s="62">
        <f>('1. Data'!L993-'1. Data'!$L$1604)/('1. Data'!$L$1603-'1. Data'!$L$1604)</f>
        <v>0.15384615384615385</v>
      </c>
      <c r="M996" s="62">
        <f>('1. Data'!M993-'1. Data'!$M$1604)/('1. Data'!$M$1603-'1. Data'!$M$1604)</f>
        <v>0.4</v>
      </c>
    </row>
    <row r="997" spans="1:13" ht="13.2" x14ac:dyDescent="0.25">
      <c r="A997" s="60">
        <v>993</v>
      </c>
      <c r="B997" s="62">
        <f>('1. Data'!B994-'1. Data'!$B$1604)/('1. Data'!$B$1603-'1. Data'!$B$1604)</f>
        <v>0.16814159292035399</v>
      </c>
      <c r="C997" s="62">
        <f>('1. Data'!C994-'1. Data'!$C$1604)/('1. Data'!$C$1603-'1. Data'!$C$1604)</f>
        <v>0.20000000000000004</v>
      </c>
      <c r="D997" s="62">
        <f>('1. Data'!D994-'1. Data'!$D$1604)/('1. Data'!$D$1603-'1. Data'!$D$1604)</f>
        <v>0.1</v>
      </c>
      <c r="E997" s="62">
        <f>('1. Data'!E994-'1. Data'!$E$1604)/('1. Data'!$E$1603-'1. Data'!$E$1604)</f>
        <v>7.5342465753424667E-2</v>
      </c>
      <c r="F997" s="62">
        <f>('1. Data'!F994-'1. Data'!$F$1604)/('1. Data'!$F$1603-'1. Data'!$F$1604)</f>
        <v>0.12666666666666668</v>
      </c>
      <c r="G997" s="62">
        <f>('1. Data'!G994-'1. Data'!$G$1604)/('1. Data'!$G$1603-'1. Data'!$G$1604)</f>
        <v>0.40845070422535212</v>
      </c>
      <c r="H997" s="62">
        <f>('1. Data'!H994-'1. Data'!$H$1604)/('1. Data'!$H$1603-'1. Data'!$H$1604)</f>
        <v>0.14487632508833923</v>
      </c>
      <c r="I997" s="62">
        <v>1</v>
      </c>
      <c r="J997" s="62">
        <f>('1. Data'!J994-'1. Data'!$J$1604)/('1. Data'!$J$1603-'1. Data'!$J$1604)</f>
        <v>0.50769230769230755</v>
      </c>
      <c r="K997" s="62">
        <f>('1. Data'!K994-'1. Data'!$K$1604)/('1. Data'!$K$1603-'1. Data'!$K$1604)</f>
        <v>0.10588235294117647</v>
      </c>
      <c r="L997" s="62">
        <f>('1. Data'!L994-'1. Data'!$L$1604)/('1. Data'!$L$1603-'1. Data'!$L$1604)</f>
        <v>0.15384615384615385</v>
      </c>
      <c r="M997" s="62">
        <f>('1. Data'!M994-'1. Data'!$M$1604)/('1. Data'!$M$1603-'1. Data'!$M$1604)</f>
        <v>0.6</v>
      </c>
    </row>
    <row r="998" spans="1:13" ht="13.2" x14ac:dyDescent="0.25">
      <c r="A998" s="60">
        <v>994</v>
      </c>
      <c r="B998" s="62">
        <f>('1. Data'!B995-'1. Data'!$B$1604)/('1. Data'!$B$1603-'1. Data'!$B$1604)</f>
        <v>0.22123893805309733</v>
      </c>
      <c r="C998" s="62">
        <f>('1. Data'!C995-'1. Data'!$C$1604)/('1. Data'!$C$1603-'1. Data'!$C$1604)</f>
        <v>0.16</v>
      </c>
      <c r="D998" s="62">
        <f>('1. Data'!D995-'1. Data'!$D$1604)/('1. Data'!$D$1603-'1. Data'!$D$1604)</f>
        <v>0.28000000000000003</v>
      </c>
      <c r="E998" s="62">
        <f>('1. Data'!E995-'1. Data'!$E$1604)/('1. Data'!$E$1603-'1. Data'!$E$1604)</f>
        <v>7.5342465753424667E-2</v>
      </c>
      <c r="F998" s="62">
        <f>('1. Data'!F995-'1. Data'!$F$1604)/('1. Data'!$F$1603-'1. Data'!$F$1604)</f>
        <v>0.13666666666666652</v>
      </c>
      <c r="G998" s="62">
        <f>('1. Data'!G995-'1. Data'!$G$1604)/('1. Data'!$G$1603-'1. Data'!$G$1604)</f>
        <v>0.42253521126760563</v>
      </c>
      <c r="H998" s="62">
        <f>('1. Data'!H995-'1. Data'!$H$1604)/('1. Data'!$H$1603-'1. Data'!$H$1604)</f>
        <v>0.21908127208480566</v>
      </c>
      <c r="I998" s="62">
        <v>1</v>
      </c>
      <c r="J998" s="62">
        <f>('1. Data'!J995-'1. Data'!$J$1604)/('1. Data'!$J$1603-'1. Data'!$J$1604)</f>
        <v>0.57692307692307698</v>
      </c>
      <c r="K998" s="62">
        <f>('1. Data'!K995-'1. Data'!$K$1604)/('1. Data'!$K$1603-'1. Data'!$K$1604)</f>
        <v>0.10588235294117647</v>
      </c>
      <c r="L998" s="62">
        <f>('1. Data'!L995-'1. Data'!$L$1604)/('1. Data'!$L$1603-'1. Data'!$L$1604)</f>
        <v>0.15384615384615385</v>
      </c>
      <c r="M998" s="62">
        <f>('1. Data'!M995-'1. Data'!$M$1604)/('1. Data'!$M$1603-'1. Data'!$M$1604)</f>
        <v>0.4</v>
      </c>
    </row>
    <row r="999" spans="1:13" ht="13.2" x14ac:dyDescent="0.25">
      <c r="A999" s="60">
        <v>995</v>
      </c>
      <c r="B999" s="62">
        <f>('1. Data'!B996-'1. Data'!$B$1604)/('1. Data'!$B$1603-'1. Data'!$B$1604)</f>
        <v>0.47787610619469029</v>
      </c>
      <c r="C999" s="62">
        <f>('1. Data'!C996-'1. Data'!$C$1604)/('1. Data'!$C$1603-'1. Data'!$C$1604)</f>
        <v>0.16666666666666666</v>
      </c>
      <c r="D999" s="62">
        <f>('1. Data'!D996-'1. Data'!$D$1604)/('1. Data'!$D$1603-'1. Data'!$D$1604)</f>
        <v>0.45</v>
      </c>
      <c r="E999" s="62">
        <f>('1. Data'!E996-'1. Data'!$E$1604)/('1. Data'!$E$1603-'1. Data'!$E$1604)</f>
        <v>0.10958904109589042</v>
      </c>
      <c r="F999" s="62">
        <f>('1. Data'!F996-'1. Data'!$F$1604)/('1. Data'!$F$1603-'1. Data'!$F$1604)</f>
        <v>0.15333333333333335</v>
      </c>
      <c r="G999" s="62">
        <f>('1. Data'!G996-'1. Data'!$G$1604)/('1. Data'!$G$1603-'1. Data'!$G$1604)</f>
        <v>0.26760563380281688</v>
      </c>
      <c r="H999" s="62">
        <f>('1. Data'!H996-'1. Data'!$H$1604)/('1. Data'!$H$1603-'1. Data'!$H$1604)</f>
        <v>0.28975265017667845</v>
      </c>
      <c r="I999" s="62">
        <v>1</v>
      </c>
      <c r="J999" s="62">
        <f>('1. Data'!J996-'1. Data'!$J$1604)/('1. Data'!$J$1603-'1. Data'!$J$1604)</f>
        <v>0.34615384615384598</v>
      </c>
      <c r="K999" s="62">
        <f>('1. Data'!K996-'1. Data'!$K$1604)/('1. Data'!$K$1603-'1. Data'!$K$1604)</f>
        <v>7.6470588235294124E-2</v>
      </c>
      <c r="L999" s="62">
        <f>('1. Data'!L996-'1. Data'!$L$1604)/('1. Data'!$L$1603-'1. Data'!$L$1604)</f>
        <v>0.15384615384615385</v>
      </c>
      <c r="M999" s="62">
        <f>('1. Data'!M996-'1. Data'!$M$1604)/('1. Data'!$M$1603-'1. Data'!$M$1604)</f>
        <v>0.4</v>
      </c>
    </row>
    <row r="1000" spans="1:13" ht="13.2" x14ac:dyDescent="0.25">
      <c r="A1000" s="60">
        <v>996</v>
      </c>
      <c r="B1000" s="62">
        <f>('1. Data'!B997-'1. Data'!$B$1604)/('1. Data'!$B$1603-'1. Data'!$B$1604)</f>
        <v>0.27433628318584075</v>
      </c>
      <c r="C1000" s="62">
        <f>('1. Data'!C997-'1. Data'!$C$1604)/('1. Data'!$C$1603-'1. Data'!$C$1604)</f>
        <v>0.33333333333333331</v>
      </c>
      <c r="D1000" s="62">
        <f>('1. Data'!D997-'1. Data'!$D$1604)/('1. Data'!$D$1603-'1. Data'!$D$1604)</f>
        <v>0.06</v>
      </c>
      <c r="E1000" s="62">
        <f>('1. Data'!E997-'1. Data'!$E$1604)/('1. Data'!$E$1603-'1. Data'!$E$1604)</f>
        <v>7.5342465753424667E-2</v>
      </c>
      <c r="F1000" s="62">
        <f>('1. Data'!F997-'1. Data'!$F$1604)/('1. Data'!$F$1603-'1. Data'!$F$1604)</f>
        <v>0.13166666666666668</v>
      </c>
      <c r="G1000" s="62">
        <f>('1. Data'!G997-'1. Data'!$G$1604)/('1. Data'!$G$1603-'1. Data'!$G$1604)</f>
        <v>0.25352112676056338</v>
      </c>
      <c r="H1000" s="62">
        <f>('1. Data'!H997-'1. Data'!$H$1604)/('1. Data'!$H$1603-'1. Data'!$H$1604)</f>
        <v>0.12367491166077739</v>
      </c>
      <c r="I1000" s="62">
        <v>1</v>
      </c>
      <c r="J1000" s="62">
        <f>('1. Data'!J997-'1. Data'!$J$1604)/('1. Data'!$J$1603-'1. Data'!$J$1604)</f>
        <v>0.53076923076923077</v>
      </c>
      <c r="K1000" s="62">
        <f>('1. Data'!K997-'1. Data'!$K$1604)/('1. Data'!$K$1603-'1. Data'!$K$1604)</f>
        <v>0.18823529411764706</v>
      </c>
      <c r="L1000" s="62">
        <f>('1. Data'!L997-'1. Data'!$L$1604)/('1. Data'!$L$1603-'1. Data'!$L$1604)</f>
        <v>0.26153846153846144</v>
      </c>
      <c r="M1000" s="62">
        <f>('1. Data'!M997-'1. Data'!$M$1604)/('1. Data'!$M$1603-'1. Data'!$M$1604)</f>
        <v>0.6</v>
      </c>
    </row>
    <row r="1001" spans="1:13" ht="13.2" x14ac:dyDescent="0.25">
      <c r="A1001" s="60">
        <v>997</v>
      </c>
      <c r="B1001" s="62">
        <f>('1. Data'!B998-'1. Data'!$B$1604)/('1. Data'!$B$1603-'1. Data'!$B$1604)</f>
        <v>8.8495575221238937E-2</v>
      </c>
      <c r="C1001" s="62">
        <f>('1. Data'!C998-'1. Data'!$C$1604)/('1. Data'!$C$1603-'1. Data'!$C$1604)</f>
        <v>0.37333333333333335</v>
      </c>
      <c r="D1001" s="62">
        <f>('1. Data'!D998-'1. Data'!$D$1604)/('1. Data'!$D$1603-'1. Data'!$D$1604)</f>
        <v>0</v>
      </c>
      <c r="E1001" s="62">
        <f>('1. Data'!E998-'1. Data'!$E$1604)/('1. Data'!$E$1603-'1. Data'!$E$1604)</f>
        <v>8.9041095890410982E-2</v>
      </c>
      <c r="F1001" s="62">
        <f>('1. Data'!F998-'1. Data'!$F$1604)/('1. Data'!$F$1603-'1. Data'!$F$1604)</f>
        <v>0.14499999999999999</v>
      </c>
      <c r="G1001" s="62">
        <f>('1. Data'!G998-'1. Data'!$G$1604)/('1. Data'!$G$1603-'1. Data'!$G$1604)</f>
        <v>2.8169014084507043E-2</v>
      </c>
      <c r="H1001" s="62">
        <f>('1. Data'!H998-'1. Data'!$H$1604)/('1. Data'!$H$1603-'1. Data'!$H$1604)</f>
        <v>1.7667844522968199E-2</v>
      </c>
      <c r="I1001" s="62">
        <v>1</v>
      </c>
      <c r="J1001" s="62">
        <f>('1. Data'!J998-'1. Data'!$J$1604)/('1. Data'!$J$1603-'1. Data'!$J$1604)</f>
        <v>0.77692307692307683</v>
      </c>
      <c r="K1001" s="62">
        <f>('1. Data'!K998-'1. Data'!$K$1604)/('1. Data'!$K$1603-'1. Data'!$K$1604)</f>
        <v>0.19411764705882353</v>
      </c>
      <c r="L1001" s="62">
        <f>('1. Data'!L998-'1. Data'!$L$1604)/('1. Data'!$L$1603-'1. Data'!$L$1604)</f>
        <v>0.67692307692307696</v>
      </c>
      <c r="M1001" s="62">
        <f>('1. Data'!M998-'1. Data'!$M$1604)/('1. Data'!$M$1603-'1. Data'!$M$1604)</f>
        <v>0.8</v>
      </c>
    </row>
    <row r="1002" spans="1:13" ht="13.2" x14ac:dyDescent="0.25">
      <c r="A1002" s="60">
        <v>998</v>
      </c>
      <c r="B1002" s="62">
        <f>('1. Data'!B999-'1. Data'!$B$1604)/('1. Data'!$B$1603-'1. Data'!$B$1604)</f>
        <v>8.8495575221238937E-2</v>
      </c>
      <c r="C1002" s="62">
        <f>('1. Data'!C999-'1. Data'!$C$1604)/('1. Data'!$C$1603-'1. Data'!$C$1604)</f>
        <v>0.37333333333333335</v>
      </c>
      <c r="D1002" s="62">
        <f>('1. Data'!D999-'1. Data'!$D$1604)/('1. Data'!$D$1603-'1. Data'!$D$1604)</f>
        <v>0</v>
      </c>
      <c r="E1002" s="62">
        <f>('1. Data'!E999-'1. Data'!$E$1604)/('1. Data'!$E$1603-'1. Data'!$E$1604)</f>
        <v>8.9041095890410982E-2</v>
      </c>
      <c r="F1002" s="62">
        <f>('1. Data'!F999-'1. Data'!$F$1604)/('1. Data'!$F$1603-'1. Data'!$F$1604)</f>
        <v>0.14499999999999999</v>
      </c>
      <c r="G1002" s="62">
        <f>('1. Data'!G999-'1. Data'!$G$1604)/('1. Data'!$G$1603-'1. Data'!$G$1604)</f>
        <v>2.8169014084507043E-2</v>
      </c>
      <c r="H1002" s="62">
        <f>('1. Data'!H999-'1. Data'!$H$1604)/('1. Data'!$H$1603-'1. Data'!$H$1604)</f>
        <v>1.7667844522968199E-2</v>
      </c>
      <c r="I1002" s="62">
        <v>1</v>
      </c>
      <c r="J1002" s="62">
        <f>('1. Data'!J999-'1. Data'!$J$1604)/('1. Data'!$J$1603-'1. Data'!$J$1604)</f>
        <v>0.77692307692307683</v>
      </c>
      <c r="K1002" s="62">
        <f>('1. Data'!K999-'1. Data'!$K$1604)/('1. Data'!$K$1603-'1. Data'!$K$1604)</f>
        <v>0.19411764705882353</v>
      </c>
      <c r="L1002" s="62">
        <f>('1. Data'!L999-'1. Data'!$L$1604)/('1. Data'!$L$1603-'1. Data'!$L$1604)</f>
        <v>0.67692307692307696</v>
      </c>
      <c r="M1002" s="62">
        <f>('1. Data'!M999-'1. Data'!$M$1604)/('1. Data'!$M$1603-'1. Data'!$M$1604)</f>
        <v>0.8</v>
      </c>
    </row>
    <row r="1003" spans="1:13" ht="13.2" x14ac:dyDescent="0.25">
      <c r="A1003" s="60">
        <v>999</v>
      </c>
      <c r="B1003" s="62">
        <f>('1. Data'!B1000-'1. Data'!$B$1604)/('1. Data'!$B$1603-'1. Data'!$B$1604)</f>
        <v>0.38053097345132747</v>
      </c>
      <c r="C1003" s="62">
        <f>('1. Data'!C1000-'1. Data'!$C$1604)/('1. Data'!$C$1603-'1. Data'!$C$1604)</f>
        <v>0.49333333333333335</v>
      </c>
      <c r="D1003" s="62">
        <f>('1. Data'!D1000-'1. Data'!$D$1604)/('1. Data'!$D$1603-'1. Data'!$D$1604)</f>
        <v>0.34</v>
      </c>
      <c r="E1003" s="62">
        <f>('1. Data'!E1000-'1. Data'!$E$1604)/('1. Data'!$E$1603-'1. Data'!$E$1604)</f>
        <v>3.4246575342465745E-2</v>
      </c>
      <c r="F1003" s="62">
        <f>('1. Data'!F1000-'1. Data'!$F$1604)/('1. Data'!$F$1603-'1. Data'!$F$1604)</f>
        <v>8.3333333333333343E-2</v>
      </c>
      <c r="G1003" s="62">
        <f>('1. Data'!G1000-'1. Data'!$G$1604)/('1. Data'!$G$1603-'1. Data'!$G$1604)</f>
        <v>4.2253521126760563E-2</v>
      </c>
      <c r="H1003" s="62">
        <f>('1. Data'!H1000-'1. Data'!$H$1604)/('1. Data'!$H$1603-'1. Data'!$H$1604)</f>
        <v>1.4134275618374558E-2</v>
      </c>
      <c r="I1003" s="62">
        <v>1</v>
      </c>
      <c r="J1003" s="62">
        <f>('1. Data'!J1000-'1. Data'!$J$1604)/('1. Data'!$J$1603-'1. Data'!$J$1604)</f>
        <v>0.32307692307692304</v>
      </c>
      <c r="K1003" s="62">
        <f>('1. Data'!K1000-'1. Data'!$K$1604)/('1. Data'!$K$1603-'1. Data'!$K$1604)</f>
        <v>0.10588235294117647</v>
      </c>
      <c r="L1003" s="62">
        <f>('1. Data'!L1000-'1. Data'!$L$1604)/('1. Data'!$L$1603-'1. Data'!$L$1604)</f>
        <v>0.10769230769230759</v>
      </c>
      <c r="M1003" s="62">
        <f>('1. Data'!M1000-'1. Data'!$M$1604)/('1. Data'!$M$1603-'1. Data'!$M$1604)</f>
        <v>0.6</v>
      </c>
    </row>
    <row r="1004" spans="1:13" ht="13.2" x14ac:dyDescent="0.25">
      <c r="A1004" s="60">
        <v>1000</v>
      </c>
      <c r="B1004" s="62">
        <f>('1. Data'!B1001-'1. Data'!$B$1604)/('1. Data'!$B$1603-'1. Data'!$B$1604)</f>
        <v>0.15929203539823014</v>
      </c>
      <c r="C1004" s="62">
        <f>('1. Data'!C1001-'1. Data'!$C$1604)/('1. Data'!$C$1603-'1. Data'!$C$1604)</f>
        <v>0.39333333333333331</v>
      </c>
      <c r="D1004" s="62">
        <f>('1. Data'!D1001-'1. Data'!$D$1604)/('1. Data'!$D$1603-'1. Data'!$D$1604)</f>
        <v>0</v>
      </c>
      <c r="E1004" s="62">
        <f>('1. Data'!E1001-'1. Data'!$E$1604)/('1. Data'!$E$1603-'1. Data'!$E$1604)</f>
        <v>5.136986301369862E-2</v>
      </c>
      <c r="F1004" s="62">
        <f>('1. Data'!F1001-'1. Data'!$F$1604)/('1. Data'!$F$1603-'1. Data'!$F$1604)</f>
        <v>9.1666666666666674E-2</v>
      </c>
      <c r="G1004" s="62">
        <f>('1. Data'!G1001-'1. Data'!$G$1604)/('1. Data'!$G$1603-'1. Data'!$G$1604)</f>
        <v>8.4507042253521125E-2</v>
      </c>
      <c r="H1004" s="62">
        <f>('1. Data'!H1001-'1. Data'!$H$1604)/('1. Data'!$H$1603-'1. Data'!$H$1604)</f>
        <v>2.1201413427561839E-2</v>
      </c>
      <c r="I1004" s="62">
        <v>1</v>
      </c>
      <c r="J1004" s="62">
        <f>('1. Data'!J1001-'1. Data'!$J$1604)/('1. Data'!$J$1603-'1. Data'!$J$1604)</f>
        <v>0.59230769230769242</v>
      </c>
      <c r="K1004" s="62">
        <f>('1. Data'!K1001-'1. Data'!$K$1604)/('1. Data'!$K$1603-'1. Data'!$K$1604)</f>
        <v>0.13529411764705884</v>
      </c>
      <c r="L1004" s="62">
        <f>('1. Data'!L1001-'1. Data'!$L$1604)/('1. Data'!$L$1603-'1. Data'!$L$1604)</f>
        <v>0.69230769230769229</v>
      </c>
      <c r="M1004" s="62">
        <f>('1. Data'!M1001-'1. Data'!$M$1604)/('1. Data'!$M$1603-'1. Data'!$M$1604)</f>
        <v>0.6</v>
      </c>
    </row>
    <row r="1005" spans="1:13" ht="13.2" x14ac:dyDescent="0.25">
      <c r="A1005" s="60">
        <v>1001</v>
      </c>
      <c r="B1005" s="62">
        <f>('1. Data'!B1002-'1. Data'!$B$1604)/('1. Data'!$B$1603-'1. Data'!$B$1604)</f>
        <v>0.25663716814159293</v>
      </c>
      <c r="C1005" s="62">
        <f>('1. Data'!C1002-'1. Data'!$C$1604)/('1. Data'!$C$1603-'1. Data'!$C$1604)</f>
        <v>0.21999999999999997</v>
      </c>
      <c r="D1005" s="62">
        <f>('1. Data'!D1002-'1. Data'!$D$1604)/('1. Data'!$D$1603-'1. Data'!$D$1604)</f>
        <v>0.3</v>
      </c>
      <c r="E1005" s="62">
        <f>('1. Data'!E1002-'1. Data'!$E$1604)/('1. Data'!$E$1603-'1. Data'!$E$1604)</f>
        <v>8.9041095890410982E-2</v>
      </c>
      <c r="F1005" s="62">
        <f>('1. Data'!F1002-'1. Data'!$F$1604)/('1. Data'!$F$1603-'1. Data'!$F$1604)</f>
        <v>0.10333333333333333</v>
      </c>
      <c r="G1005" s="62">
        <f>('1. Data'!G1002-'1. Data'!$G$1604)/('1. Data'!$G$1603-'1. Data'!$G$1604)</f>
        <v>7.0422535211267609E-2</v>
      </c>
      <c r="H1005" s="62">
        <f>('1. Data'!H1002-'1. Data'!$H$1604)/('1. Data'!$H$1603-'1. Data'!$H$1604)</f>
        <v>2.1201413427561839E-2</v>
      </c>
      <c r="I1005" s="62">
        <v>1</v>
      </c>
      <c r="J1005" s="62">
        <f>('1. Data'!J1002-'1. Data'!$J$1604)/('1. Data'!$J$1603-'1. Data'!$J$1604)</f>
        <v>0.5692307692307691</v>
      </c>
      <c r="K1005" s="62">
        <f>('1. Data'!K1002-'1. Data'!$K$1604)/('1. Data'!$K$1603-'1. Data'!$K$1604)</f>
        <v>0.24705882352941178</v>
      </c>
      <c r="L1005" s="62">
        <f>('1. Data'!L1002-'1. Data'!$L$1604)/('1. Data'!$L$1603-'1. Data'!$L$1604)</f>
        <v>0.47692307692307689</v>
      </c>
      <c r="M1005" s="62">
        <f>('1. Data'!M1002-'1. Data'!$M$1604)/('1. Data'!$M$1603-'1. Data'!$M$1604)</f>
        <v>0.8</v>
      </c>
    </row>
    <row r="1006" spans="1:13" ht="13.2" x14ac:dyDescent="0.25">
      <c r="A1006" s="60">
        <v>1002</v>
      </c>
      <c r="B1006" s="62">
        <f>('1. Data'!B1003-'1. Data'!$B$1604)/('1. Data'!$B$1603-'1. Data'!$B$1604)</f>
        <v>0.46902654867256638</v>
      </c>
      <c r="C1006" s="62">
        <f>('1. Data'!C1003-'1. Data'!$C$1604)/('1. Data'!$C$1603-'1. Data'!$C$1604)</f>
        <v>0.16666666666666666</v>
      </c>
      <c r="D1006" s="62">
        <f>('1. Data'!D1003-'1. Data'!$D$1604)/('1. Data'!$D$1603-'1. Data'!$D$1604)</f>
        <v>0.38</v>
      </c>
      <c r="E1006" s="62">
        <f>('1. Data'!E1003-'1. Data'!$E$1604)/('1. Data'!$E$1603-'1. Data'!$E$1604)</f>
        <v>4.1095890410958902E-2</v>
      </c>
      <c r="F1006" s="62">
        <f>('1. Data'!F1003-'1. Data'!$F$1604)/('1. Data'!$F$1603-'1. Data'!$F$1604)</f>
        <v>9.6666666666666498E-2</v>
      </c>
      <c r="G1006" s="62">
        <f>('1. Data'!G1003-'1. Data'!$G$1604)/('1. Data'!$G$1603-'1. Data'!$G$1604)</f>
        <v>0.42253521126760563</v>
      </c>
      <c r="H1006" s="62">
        <f>('1. Data'!H1003-'1. Data'!$H$1604)/('1. Data'!$H$1603-'1. Data'!$H$1604)</f>
        <v>0.14487632508833923</v>
      </c>
      <c r="I1006" s="62">
        <v>1</v>
      </c>
      <c r="J1006" s="62">
        <f>('1. Data'!J1003-'1. Data'!$J$1604)/('1. Data'!$J$1603-'1. Data'!$J$1604)</f>
        <v>0.43076923076923052</v>
      </c>
      <c r="K1006" s="62">
        <f>('1. Data'!K1003-'1. Data'!$K$1604)/('1. Data'!$K$1603-'1. Data'!$K$1604)</f>
        <v>0.30588235294117649</v>
      </c>
      <c r="L1006" s="62">
        <f>('1. Data'!L1003-'1. Data'!$L$1604)/('1. Data'!$L$1603-'1. Data'!$L$1604)</f>
        <v>0.33846153846153837</v>
      </c>
      <c r="M1006" s="62">
        <f>('1. Data'!M1003-'1. Data'!$M$1604)/('1. Data'!$M$1603-'1. Data'!$M$1604)</f>
        <v>0.8</v>
      </c>
    </row>
    <row r="1007" spans="1:13" ht="13.2" x14ac:dyDescent="0.25">
      <c r="A1007" s="60">
        <v>1003</v>
      </c>
      <c r="B1007" s="62">
        <f>('1. Data'!B1004-'1. Data'!$B$1604)/('1. Data'!$B$1603-'1. Data'!$B$1604)</f>
        <v>0.39823008849557517</v>
      </c>
      <c r="C1007" s="62">
        <f>('1. Data'!C1004-'1. Data'!$C$1604)/('1. Data'!$C$1603-'1. Data'!$C$1604)</f>
        <v>0.12666666666666665</v>
      </c>
      <c r="D1007" s="62">
        <f>('1. Data'!D1004-'1. Data'!$D$1604)/('1. Data'!$D$1603-'1. Data'!$D$1604)</f>
        <v>0.33</v>
      </c>
      <c r="E1007" s="62">
        <f>('1. Data'!E1004-'1. Data'!$E$1604)/('1. Data'!$E$1603-'1. Data'!$E$1604)</f>
        <v>7.8767123287671229E-2</v>
      </c>
      <c r="F1007" s="62">
        <f>('1. Data'!F1004-'1. Data'!$F$1604)/('1. Data'!$F$1603-'1. Data'!$F$1604)</f>
        <v>0.10500000000000001</v>
      </c>
      <c r="G1007" s="62">
        <f>('1. Data'!G1004-'1. Data'!$G$1604)/('1. Data'!$G$1603-'1. Data'!$G$1604)</f>
        <v>0.16901408450704225</v>
      </c>
      <c r="H1007" s="62">
        <f>('1. Data'!H1004-'1. Data'!$H$1604)/('1. Data'!$H$1603-'1. Data'!$H$1604)</f>
        <v>7.4204946996466431E-2</v>
      </c>
      <c r="I1007" s="62">
        <v>1</v>
      </c>
      <c r="J1007" s="62">
        <f>('1. Data'!J1004-'1. Data'!$J$1604)/('1. Data'!$J$1603-'1. Data'!$J$1604)</f>
        <v>0.43076923076923052</v>
      </c>
      <c r="K1007" s="62">
        <f>('1. Data'!K1004-'1. Data'!$K$1604)/('1. Data'!$K$1603-'1. Data'!$K$1604)</f>
        <v>0.31764705882352945</v>
      </c>
      <c r="L1007" s="62">
        <f>('1. Data'!L1004-'1. Data'!$L$1604)/('1. Data'!$L$1603-'1. Data'!$L$1604)</f>
        <v>0.50769230769230755</v>
      </c>
      <c r="M1007" s="62">
        <f>('1. Data'!M1004-'1. Data'!$M$1604)/('1. Data'!$M$1603-'1. Data'!$M$1604)</f>
        <v>0.8</v>
      </c>
    </row>
    <row r="1008" spans="1:13" ht="13.2" x14ac:dyDescent="0.25">
      <c r="A1008" s="60">
        <v>1004</v>
      </c>
      <c r="B1008" s="62">
        <f>('1. Data'!B1005-'1. Data'!$B$1604)/('1. Data'!$B$1603-'1. Data'!$B$1604)</f>
        <v>0.19469026548672566</v>
      </c>
      <c r="C1008" s="62">
        <f>('1. Data'!C1005-'1. Data'!$C$1604)/('1. Data'!$C$1603-'1. Data'!$C$1604)</f>
        <v>0.17333333333333334</v>
      </c>
      <c r="D1008" s="62">
        <f>('1. Data'!D1005-'1. Data'!$D$1604)/('1. Data'!$D$1603-'1. Data'!$D$1604)</f>
        <v>0.32</v>
      </c>
      <c r="E1008" s="62">
        <f>('1. Data'!E1005-'1. Data'!$E$1604)/('1. Data'!$E$1603-'1. Data'!$E$1604)</f>
        <v>6.164383561643836E-2</v>
      </c>
      <c r="F1008" s="62">
        <f>('1. Data'!F1005-'1. Data'!$F$1604)/('1. Data'!$F$1603-'1. Data'!$F$1604)</f>
        <v>0.11166666666666668</v>
      </c>
      <c r="G1008" s="62">
        <f>('1. Data'!G1005-'1. Data'!$G$1604)/('1. Data'!$G$1603-'1. Data'!$G$1604)</f>
        <v>4.2253521126760563E-2</v>
      </c>
      <c r="H1008" s="62">
        <f>('1. Data'!H1005-'1. Data'!$H$1604)/('1. Data'!$H$1603-'1. Data'!$H$1604)</f>
        <v>7.0671378091872791E-3</v>
      </c>
      <c r="I1008" s="62">
        <v>1</v>
      </c>
      <c r="J1008" s="62">
        <f>('1. Data'!J1005-'1. Data'!$J$1604)/('1. Data'!$J$1603-'1. Data'!$J$1604)</f>
        <v>0.50769230769230755</v>
      </c>
      <c r="K1008" s="62">
        <f>('1. Data'!K1005-'1. Data'!$K$1604)/('1. Data'!$K$1603-'1. Data'!$K$1604)</f>
        <v>0.1470588235294118</v>
      </c>
      <c r="L1008" s="62">
        <f>('1. Data'!L1005-'1. Data'!$L$1604)/('1. Data'!$L$1603-'1. Data'!$L$1604)</f>
        <v>0.67692307692307696</v>
      </c>
      <c r="M1008" s="62">
        <f>('1. Data'!M1005-'1. Data'!$M$1604)/('1. Data'!$M$1603-'1. Data'!$M$1604)</f>
        <v>0.8</v>
      </c>
    </row>
    <row r="1009" spans="1:13" ht="13.2" x14ac:dyDescent="0.25">
      <c r="A1009" s="60">
        <v>1005</v>
      </c>
      <c r="B1009" s="62">
        <f>('1. Data'!B1006-'1. Data'!$B$1604)/('1. Data'!$B$1603-'1. Data'!$B$1604)</f>
        <v>0.31858407079646012</v>
      </c>
      <c r="C1009" s="62">
        <f>('1. Data'!C1006-'1. Data'!$C$1604)/('1. Data'!$C$1603-'1. Data'!$C$1604)</f>
        <v>0.21999999999999997</v>
      </c>
      <c r="D1009" s="62">
        <f>('1. Data'!D1006-'1. Data'!$D$1604)/('1. Data'!$D$1603-'1. Data'!$D$1604)</f>
        <v>0.28999999999999998</v>
      </c>
      <c r="E1009" s="62">
        <f>('1. Data'!E1006-'1. Data'!$E$1604)/('1. Data'!$E$1603-'1. Data'!$E$1604)</f>
        <v>4.7945205479452059E-2</v>
      </c>
      <c r="F1009" s="62">
        <f>('1. Data'!F1006-'1. Data'!$F$1604)/('1. Data'!$F$1603-'1. Data'!$F$1604)</f>
        <v>0.13500000000000001</v>
      </c>
      <c r="G1009" s="62">
        <f>('1. Data'!G1006-'1. Data'!$G$1604)/('1. Data'!$G$1603-'1. Data'!$G$1604)</f>
        <v>0.36619718309859156</v>
      </c>
      <c r="H1009" s="62">
        <f>('1. Data'!H1006-'1. Data'!$H$1604)/('1. Data'!$H$1603-'1. Data'!$H$1604)</f>
        <v>0.13780918727915195</v>
      </c>
      <c r="I1009" s="62">
        <v>1</v>
      </c>
      <c r="J1009" s="62">
        <f>('1. Data'!J1006-'1. Data'!$J$1604)/('1. Data'!$J$1603-'1. Data'!$J$1604)</f>
        <v>0.42307692307692302</v>
      </c>
      <c r="K1009" s="62">
        <f>('1. Data'!K1006-'1. Data'!$K$1604)/('1. Data'!$K$1603-'1. Data'!$K$1604)</f>
        <v>0.14117647058823532</v>
      </c>
      <c r="L1009" s="62">
        <f>('1. Data'!L1006-'1. Data'!$L$1604)/('1. Data'!$L$1603-'1. Data'!$L$1604)</f>
        <v>0.29230769230769238</v>
      </c>
      <c r="M1009" s="62">
        <f>('1. Data'!M1006-'1. Data'!$M$1604)/('1. Data'!$M$1603-'1. Data'!$M$1604)</f>
        <v>0.4</v>
      </c>
    </row>
    <row r="1010" spans="1:13" ht="13.2" x14ac:dyDescent="0.25">
      <c r="A1010" s="60">
        <v>1006</v>
      </c>
      <c r="B1010" s="62">
        <f>('1. Data'!B1007-'1. Data'!$B$1604)/('1. Data'!$B$1603-'1. Data'!$B$1604)</f>
        <v>0.19469026548672566</v>
      </c>
      <c r="C1010" s="62">
        <f>('1. Data'!C1007-'1. Data'!$C$1604)/('1. Data'!$C$1603-'1. Data'!$C$1604)</f>
        <v>0.17333333333333334</v>
      </c>
      <c r="D1010" s="62">
        <f>('1. Data'!D1007-'1. Data'!$D$1604)/('1. Data'!$D$1603-'1. Data'!$D$1604)</f>
        <v>0.32</v>
      </c>
      <c r="E1010" s="62">
        <f>('1. Data'!E1007-'1. Data'!$E$1604)/('1. Data'!$E$1603-'1. Data'!$E$1604)</f>
        <v>6.164383561643836E-2</v>
      </c>
      <c r="F1010" s="62">
        <f>('1. Data'!F1007-'1. Data'!$F$1604)/('1. Data'!$F$1603-'1. Data'!$F$1604)</f>
        <v>0.11166666666666668</v>
      </c>
      <c r="G1010" s="62">
        <f>('1. Data'!G1007-'1. Data'!$G$1604)/('1. Data'!$G$1603-'1. Data'!$G$1604)</f>
        <v>4.2253521126760563E-2</v>
      </c>
      <c r="H1010" s="62">
        <f>('1. Data'!H1007-'1. Data'!$H$1604)/('1. Data'!$H$1603-'1. Data'!$H$1604)</f>
        <v>7.0671378091872791E-3</v>
      </c>
      <c r="I1010" s="62">
        <v>1</v>
      </c>
      <c r="J1010" s="62">
        <f>('1. Data'!J1007-'1. Data'!$J$1604)/('1. Data'!$J$1603-'1. Data'!$J$1604)</f>
        <v>0.50769230769230755</v>
      </c>
      <c r="K1010" s="62">
        <f>('1. Data'!K1007-'1. Data'!$K$1604)/('1. Data'!$K$1603-'1. Data'!$K$1604)</f>
        <v>0.1470588235294118</v>
      </c>
      <c r="L1010" s="62">
        <f>('1. Data'!L1007-'1. Data'!$L$1604)/('1. Data'!$L$1603-'1. Data'!$L$1604)</f>
        <v>0.67692307692307696</v>
      </c>
      <c r="M1010" s="62">
        <f>('1. Data'!M1007-'1. Data'!$M$1604)/('1. Data'!$M$1603-'1. Data'!$M$1604)</f>
        <v>0.8</v>
      </c>
    </row>
    <row r="1011" spans="1:13" ht="13.2" x14ac:dyDescent="0.25">
      <c r="A1011" s="60">
        <v>1007</v>
      </c>
      <c r="B1011" s="62">
        <f>('1. Data'!B1008-'1. Data'!$B$1604)/('1. Data'!$B$1603-'1. Data'!$B$1604)</f>
        <v>0.39823008849557517</v>
      </c>
      <c r="C1011" s="62">
        <f>('1. Data'!C1008-'1. Data'!$C$1604)/('1. Data'!$C$1603-'1. Data'!$C$1604)</f>
        <v>0.12666666666666665</v>
      </c>
      <c r="D1011" s="62">
        <f>('1. Data'!D1008-'1. Data'!$D$1604)/('1. Data'!$D$1603-'1. Data'!$D$1604)</f>
        <v>0.33</v>
      </c>
      <c r="E1011" s="62">
        <f>('1. Data'!E1008-'1. Data'!$E$1604)/('1. Data'!$E$1603-'1. Data'!$E$1604)</f>
        <v>7.8767123287671229E-2</v>
      </c>
      <c r="F1011" s="62">
        <f>('1. Data'!F1008-'1. Data'!$F$1604)/('1. Data'!$F$1603-'1. Data'!$F$1604)</f>
        <v>0.10500000000000001</v>
      </c>
      <c r="G1011" s="62">
        <f>('1. Data'!G1008-'1. Data'!$G$1604)/('1. Data'!$G$1603-'1. Data'!$G$1604)</f>
        <v>0.16901408450704225</v>
      </c>
      <c r="H1011" s="62">
        <f>('1. Data'!H1008-'1. Data'!$H$1604)/('1. Data'!$H$1603-'1. Data'!$H$1604)</f>
        <v>7.4204946996466431E-2</v>
      </c>
      <c r="I1011" s="62">
        <v>1</v>
      </c>
      <c r="J1011" s="62">
        <f>('1. Data'!J1008-'1. Data'!$J$1604)/('1. Data'!$J$1603-'1. Data'!$J$1604)</f>
        <v>0.43076923076923052</v>
      </c>
      <c r="K1011" s="62">
        <f>('1. Data'!K1008-'1. Data'!$K$1604)/('1. Data'!$K$1603-'1. Data'!$K$1604)</f>
        <v>0.31764705882352945</v>
      </c>
      <c r="L1011" s="62">
        <f>('1. Data'!L1008-'1. Data'!$L$1604)/('1. Data'!$L$1603-'1. Data'!$L$1604)</f>
        <v>0.50769230769230755</v>
      </c>
      <c r="M1011" s="62">
        <f>('1. Data'!M1008-'1. Data'!$M$1604)/('1. Data'!$M$1603-'1. Data'!$M$1604)</f>
        <v>0.8</v>
      </c>
    </row>
    <row r="1012" spans="1:13" ht="13.2" x14ac:dyDescent="0.25">
      <c r="A1012" s="60">
        <v>1008</v>
      </c>
      <c r="B1012" s="62">
        <f>('1. Data'!B1009-'1. Data'!$B$1604)/('1. Data'!$B$1603-'1. Data'!$B$1604)</f>
        <v>0.39823008849557517</v>
      </c>
      <c r="C1012" s="62">
        <f>('1. Data'!C1009-'1. Data'!$C$1604)/('1. Data'!$C$1603-'1. Data'!$C$1604)</f>
        <v>0.13333333333333333</v>
      </c>
      <c r="D1012" s="62">
        <f>('1. Data'!D1009-'1. Data'!$D$1604)/('1. Data'!$D$1603-'1. Data'!$D$1604)</f>
        <v>0.34</v>
      </c>
      <c r="E1012" s="62">
        <f>('1. Data'!E1009-'1. Data'!$E$1604)/('1. Data'!$E$1603-'1. Data'!$E$1604)</f>
        <v>7.5342465753424667E-2</v>
      </c>
      <c r="F1012" s="62">
        <f>('1. Data'!F1009-'1. Data'!$F$1604)/('1. Data'!$F$1603-'1. Data'!$F$1604)</f>
        <v>0.10666666666666667</v>
      </c>
      <c r="G1012" s="62">
        <f>('1. Data'!G1009-'1. Data'!$G$1604)/('1. Data'!$G$1603-'1. Data'!$G$1604)</f>
        <v>0.15492957746478872</v>
      </c>
      <c r="H1012" s="62">
        <f>('1. Data'!H1009-'1. Data'!$H$1604)/('1. Data'!$H$1603-'1. Data'!$H$1604)</f>
        <v>6.7137809187279157E-2</v>
      </c>
      <c r="I1012" s="62">
        <v>1</v>
      </c>
      <c r="J1012" s="62">
        <f>('1. Data'!J1009-'1. Data'!$J$1604)/('1. Data'!$J$1603-'1. Data'!$J$1604)</f>
        <v>0.43076923076923052</v>
      </c>
      <c r="K1012" s="62">
        <f>('1. Data'!K1009-'1. Data'!$K$1604)/('1. Data'!$K$1603-'1. Data'!$K$1604)</f>
        <v>0.31764705882352945</v>
      </c>
      <c r="L1012" s="62">
        <f>('1. Data'!L1009-'1. Data'!$L$1604)/('1. Data'!$L$1603-'1. Data'!$L$1604)</f>
        <v>0.50769230769230755</v>
      </c>
      <c r="M1012" s="62">
        <f>('1. Data'!M1009-'1. Data'!$M$1604)/('1. Data'!$M$1603-'1. Data'!$M$1604)</f>
        <v>0.8</v>
      </c>
    </row>
    <row r="1013" spans="1:13" ht="13.2" x14ac:dyDescent="0.25">
      <c r="A1013" s="60">
        <v>1009</v>
      </c>
      <c r="B1013" s="62">
        <f>('1. Data'!B1010-'1. Data'!$B$1604)/('1. Data'!$B$1603-'1. Data'!$B$1604)</f>
        <v>0.38053097345132747</v>
      </c>
      <c r="C1013" s="62">
        <f>('1. Data'!C1010-'1. Data'!$C$1604)/('1. Data'!$C$1603-'1. Data'!$C$1604)</f>
        <v>0.16666666666666666</v>
      </c>
      <c r="D1013" s="62">
        <f>('1. Data'!D1010-'1. Data'!$D$1604)/('1. Data'!$D$1603-'1. Data'!$D$1604)</f>
        <v>0.4</v>
      </c>
      <c r="E1013" s="62">
        <f>('1. Data'!E1010-'1. Data'!$E$1604)/('1. Data'!$E$1603-'1. Data'!$E$1604)</f>
        <v>0.18493150684931509</v>
      </c>
      <c r="F1013" s="62">
        <f>('1. Data'!F1010-'1. Data'!$F$1604)/('1. Data'!$F$1603-'1. Data'!$F$1604)</f>
        <v>0.18333333333333335</v>
      </c>
      <c r="G1013" s="62">
        <f>('1. Data'!G1010-'1. Data'!$G$1604)/('1. Data'!$G$1603-'1. Data'!$G$1604)</f>
        <v>0.15492957746478872</v>
      </c>
      <c r="H1013" s="62">
        <f>('1. Data'!H1010-'1. Data'!$H$1604)/('1. Data'!$H$1603-'1. Data'!$H$1604)</f>
        <v>6.3604240282685506E-2</v>
      </c>
      <c r="I1013" s="62">
        <v>1</v>
      </c>
      <c r="J1013" s="62">
        <f>('1. Data'!J1010-'1. Data'!$J$1604)/('1. Data'!$J$1603-'1. Data'!$J$1604)</f>
        <v>0.40769230769230758</v>
      </c>
      <c r="K1013" s="62">
        <f>('1. Data'!K1010-'1. Data'!$K$1604)/('1. Data'!$K$1603-'1. Data'!$K$1604)</f>
        <v>0.23529411764705882</v>
      </c>
      <c r="L1013" s="62">
        <f>('1. Data'!L1010-'1. Data'!$L$1604)/('1. Data'!$L$1603-'1. Data'!$L$1604)</f>
        <v>0.55384615384615377</v>
      </c>
      <c r="M1013" s="62">
        <f>('1. Data'!M1010-'1. Data'!$M$1604)/('1. Data'!$M$1603-'1. Data'!$M$1604)</f>
        <v>0.8</v>
      </c>
    </row>
    <row r="1014" spans="1:13" ht="13.2" x14ac:dyDescent="0.25">
      <c r="A1014" s="60">
        <v>1010</v>
      </c>
      <c r="B1014" s="62">
        <f>('1. Data'!B1011-'1. Data'!$B$1604)/('1. Data'!$B$1603-'1. Data'!$B$1604)</f>
        <v>0.44247787610619466</v>
      </c>
      <c r="C1014" s="62">
        <f>('1. Data'!C1011-'1. Data'!$C$1604)/('1. Data'!$C$1603-'1. Data'!$C$1604)</f>
        <v>0.26666666666666666</v>
      </c>
      <c r="D1014" s="62">
        <f>('1. Data'!D1011-'1. Data'!$D$1604)/('1. Data'!$D$1603-'1. Data'!$D$1604)</f>
        <v>0.36</v>
      </c>
      <c r="E1014" s="62">
        <f>('1. Data'!E1011-'1. Data'!$E$1604)/('1. Data'!$E$1603-'1. Data'!$E$1604)</f>
        <v>0.13013698630136986</v>
      </c>
      <c r="F1014" s="62">
        <f>('1. Data'!F1011-'1. Data'!$F$1604)/('1. Data'!$F$1603-'1. Data'!$F$1604)</f>
        <v>0.19333333333333169</v>
      </c>
      <c r="G1014" s="62">
        <f>('1. Data'!G1011-'1. Data'!$G$1604)/('1. Data'!$G$1603-'1. Data'!$G$1604)</f>
        <v>0.352112676056338</v>
      </c>
      <c r="H1014" s="62">
        <f>('1. Data'!H1011-'1. Data'!$H$1604)/('1. Data'!$H$1603-'1. Data'!$H$1604)</f>
        <v>0.17314487632508835</v>
      </c>
      <c r="I1014" s="62">
        <v>1</v>
      </c>
      <c r="J1014" s="62">
        <f>('1. Data'!J1011-'1. Data'!$J$1604)/('1. Data'!$J$1603-'1. Data'!$J$1604)</f>
        <v>0.36923076923076925</v>
      </c>
      <c r="K1014" s="62">
        <f>('1. Data'!K1011-'1. Data'!$K$1604)/('1. Data'!$K$1603-'1. Data'!$K$1604)</f>
        <v>0.22352941176470592</v>
      </c>
      <c r="L1014" s="62">
        <f>('1. Data'!L1011-'1. Data'!$L$1604)/('1. Data'!$L$1603-'1. Data'!$L$1604)</f>
        <v>0.38461538461538464</v>
      </c>
      <c r="M1014" s="62">
        <f>('1. Data'!M1011-'1. Data'!$M$1604)/('1. Data'!$M$1603-'1. Data'!$M$1604)</f>
        <v>0.4</v>
      </c>
    </row>
    <row r="1015" spans="1:13" ht="13.2" x14ac:dyDescent="0.25">
      <c r="A1015" s="60">
        <v>1011</v>
      </c>
      <c r="B1015" s="62">
        <f>('1. Data'!B1012-'1. Data'!$B$1604)/('1. Data'!$B$1603-'1. Data'!$B$1604)</f>
        <v>0.38053097345132747</v>
      </c>
      <c r="C1015" s="62">
        <f>('1. Data'!C1012-'1. Data'!$C$1604)/('1. Data'!$C$1603-'1. Data'!$C$1604)</f>
        <v>0.12000000000000001</v>
      </c>
      <c r="D1015" s="62">
        <f>('1. Data'!D1012-'1. Data'!$D$1604)/('1. Data'!$D$1603-'1. Data'!$D$1604)</f>
        <v>0.45</v>
      </c>
      <c r="E1015" s="62">
        <f>('1. Data'!E1012-'1. Data'!$E$1604)/('1. Data'!$E$1603-'1. Data'!$E$1604)</f>
        <v>5.4794520547945202E-2</v>
      </c>
      <c r="F1015" s="62">
        <f>('1. Data'!F1012-'1. Data'!$F$1604)/('1. Data'!$F$1603-'1. Data'!$F$1604)</f>
        <v>0.11166666666666668</v>
      </c>
      <c r="G1015" s="62">
        <f>('1. Data'!G1012-'1. Data'!$G$1604)/('1. Data'!$G$1603-'1. Data'!$G$1604)</f>
        <v>8.4507042253521125E-2</v>
      </c>
      <c r="H1015" s="62">
        <f>('1. Data'!H1012-'1. Data'!$H$1604)/('1. Data'!$H$1603-'1. Data'!$H$1604)</f>
        <v>2.1201413427561839E-2</v>
      </c>
      <c r="I1015" s="62">
        <v>1</v>
      </c>
      <c r="J1015" s="62">
        <f>('1. Data'!J1012-'1. Data'!$J$1604)/('1. Data'!$J$1603-'1. Data'!$J$1604)</f>
        <v>0.42307692307692302</v>
      </c>
      <c r="K1015" s="62">
        <f>('1. Data'!K1012-'1. Data'!$K$1604)/('1. Data'!$K$1603-'1. Data'!$K$1604)</f>
        <v>0.1470588235294118</v>
      </c>
      <c r="L1015" s="62">
        <f>('1. Data'!L1012-'1. Data'!$L$1604)/('1. Data'!$L$1603-'1. Data'!$L$1604)</f>
        <v>0.60000000000000009</v>
      </c>
      <c r="M1015" s="62">
        <f>('1. Data'!M1012-'1. Data'!$M$1604)/('1. Data'!$M$1603-'1. Data'!$M$1604)</f>
        <v>0.8</v>
      </c>
    </row>
    <row r="1016" spans="1:13" ht="13.2" x14ac:dyDescent="0.25">
      <c r="A1016" s="60">
        <v>1012</v>
      </c>
      <c r="B1016" s="62">
        <f>('1. Data'!B1013-'1. Data'!$B$1604)/('1. Data'!$B$1603-'1. Data'!$B$1604)</f>
        <v>0.38053097345132747</v>
      </c>
      <c r="C1016" s="62">
        <f>('1. Data'!C1013-'1. Data'!$C$1604)/('1. Data'!$C$1603-'1. Data'!$C$1604)</f>
        <v>0.14666666666666667</v>
      </c>
      <c r="D1016" s="62">
        <f>('1. Data'!D1013-'1. Data'!$D$1604)/('1. Data'!$D$1603-'1. Data'!$D$1604)</f>
        <v>0.31</v>
      </c>
      <c r="E1016" s="62">
        <f>('1. Data'!E1013-'1. Data'!$E$1604)/('1. Data'!$E$1603-'1. Data'!$E$1604)</f>
        <v>7.5342465753424667E-2</v>
      </c>
      <c r="F1016" s="62">
        <f>('1. Data'!F1013-'1. Data'!$F$1604)/('1. Data'!$F$1603-'1. Data'!$F$1604)</f>
        <v>0.14666666666666667</v>
      </c>
      <c r="G1016" s="62">
        <f>('1. Data'!G1013-'1. Data'!$G$1604)/('1. Data'!$G$1603-'1. Data'!$G$1604)</f>
        <v>0.15492957746478872</v>
      </c>
      <c r="H1016" s="62">
        <f>('1. Data'!H1013-'1. Data'!$H$1604)/('1. Data'!$H$1603-'1. Data'!$H$1604)</f>
        <v>4.5936395759717315E-2</v>
      </c>
      <c r="I1016" s="62">
        <v>1</v>
      </c>
      <c r="J1016" s="62">
        <f>('1. Data'!J1013-'1. Data'!$J$1604)/('1. Data'!$J$1603-'1. Data'!$J$1604)</f>
        <v>0.36153846153846142</v>
      </c>
      <c r="K1016" s="62">
        <f>('1. Data'!K1013-'1. Data'!$K$1604)/('1. Data'!$K$1603-'1. Data'!$K$1604)</f>
        <v>0.1470588235294118</v>
      </c>
      <c r="L1016" s="62">
        <f>('1. Data'!L1013-'1. Data'!$L$1604)/('1. Data'!$L$1603-'1. Data'!$L$1604)</f>
        <v>0.30769230769230771</v>
      </c>
      <c r="M1016" s="62">
        <f>('1. Data'!M1013-'1. Data'!$M$1604)/('1. Data'!$M$1603-'1. Data'!$M$1604)</f>
        <v>0.6</v>
      </c>
    </row>
    <row r="1017" spans="1:13" ht="13.2" x14ac:dyDescent="0.25">
      <c r="A1017" s="60">
        <v>1013</v>
      </c>
      <c r="B1017" s="62">
        <f>('1. Data'!B1014-'1. Data'!$B$1604)/('1. Data'!$B$1603-'1. Data'!$B$1604)</f>
        <v>0.27433628318584075</v>
      </c>
      <c r="C1017" s="62">
        <f>('1. Data'!C1014-'1. Data'!$C$1604)/('1. Data'!$C$1603-'1. Data'!$C$1604)</f>
        <v>0.60333333333333328</v>
      </c>
      <c r="D1017" s="62">
        <f>('1. Data'!D1014-'1. Data'!$D$1604)/('1. Data'!$D$1603-'1. Data'!$D$1604)</f>
        <v>0.15</v>
      </c>
      <c r="E1017" s="62">
        <f>('1. Data'!E1014-'1. Data'!$E$1604)/('1. Data'!$E$1603-'1. Data'!$E$1604)</f>
        <v>8.2191780821917818E-2</v>
      </c>
      <c r="F1017" s="62">
        <f>('1. Data'!F1014-'1. Data'!$F$1604)/('1. Data'!$F$1603-'1. Data'!$F$1604)</f>
        <v>0.16999999999999998</v>
      </c>
      <c r="G1017" s="62">
        <f>('1. Data'!G1014-'1. Data'!$G$1604)/('1. Data'!$G$1603-'1. Data'!$G$1604)</f>
        <v>0.14084507042253522</v>
      </c>
      <c r="H1017" s="62">
        <f>('1. Data'!H1014-'1. Data'!$H$1604)/('1. Data'!$H$1603-'1. Data'!$H$1604)</f>
        <v>9.187279151943463E-2</v>
      </c>
      <c r="I1017" s="62">
        <v>1</v>
      </c>
      <c r="J1017" s="62">
        <f>('1. Data'!J1014-'1. Data'!$J$1604)/('1. Data'!$J$1603-'1. Data'!$J$1604)</f>
        <v>0.40769230769230758</v>
      </c>
      <c r="K1017" s="62">
        <f>('1. Data'!K1014-'1. Data'!$K$1604)/('1. Data'!$K$1603-'1. Data'!$K$1604)</f>
        <v>0.10588235294117647</v>
      </c>
      <c r="L1017" s="62">
        <f>('1. Data'!L1014-'1. Data'!$L$1604)/('1. Data'!$L$1603-'1. Data'!$L$1604)</f>
        <v>0.24615384615384611</v>
      </c>
      <c r="M1017" s="62">
        <f>('1. Data'!M1014-'1. Data'!$M$1604)/('1. Data'!$M$1603-'1. Data'!$M$1604)</f>
        <v>0.4</v>
      </c>
    </row>
    <row r="1018" spans="1:13" ht="13.2" x14ac:dyDescent="0.25">
      <c r="A1018" s="60">
        <v>1014</v>
      </c>
      <c r="B1018" s="62">
        <f>('1. Data'!B1015-'1. Data'!$B$1604)/('1. Data'!$B$1603-'1. Data'!$B$1604)</f>
        <v>0.25663716814159293</v>
      </c>
      <c r="C1018" s="62">
        <f>('1. Data'!C1015-'1. Data'!$C$1604)/('1. Data'!$C$1603-'1. Data'!$C$1604)</f>
        <v>0.40666666666666668</v>
      </c>
      <c r="D1018" s="62">
        <f>('1. Data'!D1015-'1. Data'!$D$1604)/('1. Data'!$D$1603-'1. Data'!$D$1604)</f>
        <v>0</v>
      </c>
      <c r="E1018" s="62">
        <f>('1. Data'!E1015-'1. Data'!$E$1604)/('1. Data'!$E$1603-'1. Data'!$E$1604)</f>
        <v>4.7945205479452059E-2</v>
      </c>
      <c r="F1018" s="62">
        <f>('1. Data'!F1015-'1. Data'!$F$1604)/('1. Data'!$F$1603-'1. Data'!$F$1604)</f>
        <v>0.15333333333333335</v>
      </c>
      <c r="G1018" s="62">
        <f>('1. Data'!G1015-'1. Data'!$G$1604)/('1. Data'!$G$1603-'1. Data'!$G$1604)</f>
        <v>0.29577464788732394</v>
      </c>
      <c r="H1018" s="62">
        <f>('1. Data'!H1015-'1. Data'!$H$1604)/('1. Data'!$H$1603-'1. Data'!$H$1604)</f>
        <v>8.8339222614840993E-2</v>
      </c>
      <c r="I1018" s="62">
        <v>1</v>
      </c>
      <c r="J1018" s="62">
        <f>('1. Data'!J1015-'1. Data'!$J$1604)/('1. Data'!$J$1603-'1. Data'!$J$1604)</f>
        <v>0.52307692307692288</v>
      </c>
      <c r="K1018" s="62">
        <f>('1. Data'!K1015-'1. Data'!$K$1604)/('1. Data'!$K$1603-'1. Data'!$K$1604)</f>
        <v>0.16470588235294117</v>
      </c>
      <c r="L1018" s="62">
        <f>('1. Data'!L1015-'1. Data'!$L$1604)/('1. Data'!$L$1603-'1. Data'!$L$1604)</f>
        <v>0.24615384615384611</v>
      </c>
      <c r="M1018" s="62">
        <f>('1. Data'!M1015-'1. Data'!$M$1604)/('1. Data'!$M$1603-'1. Data'!$M$1604)</f>
        <v>0.6</v>
      </c>
    </row>
    <row r="1019" spans="1:13" ht="13.2" x14ac:dyDescent="0.25">
      <c r="A1019" s="60">
        <v>1015</v>
      </c>
      <c r="B1019" s="62">
        <f>('1. Data'!B1016-'1. Data'!$B$1604)/('1. Data'!$B$1603-'1. Data'!$B$1604)</f>
        <v>0.30088495575221241</v>
      </c>
      <c r="C1019" s="62">
        <f>('1. Data'!C1016-'1. Data'!$C$1604)/('1. Data'!$C$1603-'1. Data'!$C$1604)</f>
        <v>0.32</v>
      </c>
      <c r="D1019" s="62">
        <f>('1. Data'!D1016-'1. Data'!$D$1604)/('1. Data'!$D$1603-'1. Data'!$D$1604)</f>
        <v>0.16</v>
      </c>
      <c r="E1019" s="62">
        <f>('1. Data'!E1016-'1. Data'!$E$1604)/('1. Data'!$E$1603-'1. Data'!$E$1604)</f>
        <v>7.5342465753424667E-2</v>
      </c>
      <c r="F1019" s="62">
        <f>('1. Data'!F1016-'1. Data'!$F$1604)/('1. Data'!$F$1603-'1. Data'!$F$1604)</f>
        <v>0.2</v>
      </c>
      <c r="G1019" s="62">
        <f>('1. Data'!G1016-'1. Data'!$G$1604)/('1. Data'!$G$1603-'1. Data'!$G$1604)</f>
        <v>2.8169014084507043E-2</v>
      </c>
      <c r="H1019" s="62">
        <f>('1. Data'!H1016-'1. Data'!$H$1604)/('1. Data'!$H$1603-'1. Data'!$H$1604)</f>
        <v>3.5335689045936395E-3</v>
      </c>
      <c r="I1019" s="62">
        <v>1</v>
      </c>
      <c r="J1019" s="62">
        <f>('1. Data'!J1016-'1. Data'!$J$1604)/('1. Data'!$J$1603-'1. Data'!$J$1604)</f>
        <v>0.40000000000000008</v>
      </c>
      <c r="K1019" s="62">
        <f>('1. Data'!K1016-'1. Data'!$K$1604)/('1. Data'!$K$1603-'1. Data'!$K$1604)</f>
        <v>0.16470588235294117</v>
      </c>
      <c r="L1019" s="62">
        <f>('1. Data'!L1016-'1. Data'!$L$1604)/('1. Data'!$L$1603-'1. Data'!$L$1604)</f>
        <v>0.43076923076923063</v>
      </c>
      <c r="M1019" s="62">
        <f>('1. Data'!M1016-'1. Data'!$M$1604)/('1. Data'!$M$1603-'1. Data'!$M$1604)</f>
        <v>0.6</v>
      </c>
    </row>
    <row r="1020" spans="1:13" ht="13.2" x14ac:dyDescent="0.25">
      <c r="A1020" s="60">
        <v>1016</v>
      </c>
      <c r="B1020" s="62">
        <f>('1. Data'!B1017-'1. Data'!$B$1604)/('1. Data'!$B$1603-'1. Data'!$B$1604)</f>
        <v>0.52212389380530977</v>
      </c>
      <c r="C1020" s="62">
        <f>('1. Data'!C1017-'1. Data'!$C$1604)/('1. Data'!$C$1603-'1. Data'!$C$1604)</f>
        <v>0.19333333333333336</v>
      </c>
      <c r="D1020" s="62">
        <f>('1. Data'!D1017-'1. Data'!$D$1604)/('1. Data'!$D$1603-'1. Data'!$D$1604)</f>
        <v>0.46</v>
      </c>
      <c r="E1020" s="62">
        <f>('1. Data'!E1017-'1. Data'!$E$1604)/('1. Data'!$E$1603-'1. Data'!$E$1604)</f>
        <v>8.9041095890410982E-2</v>
      </c>
      <c r="F1020" s="62">
        <f>('1. Data'!F1017-'1. Data'!$F$1604)/('1. Data'!$F$1603-'1. Data'!$F$1604)</f>
        <v>0.125</v>
      </c>
      <c r="G1020" s="62">
        <f>('1. Data'!G1017-'1. Data'!$G$1604)/('1. Data'!$G$1603-'1. Data'!$G$1604)</f>
        <v>0.18309859154929578</v>
      </c>
      <c r="H1020" s="62">
        <f>('1. Data'!H1017-'1. Data'!$H$1604)/('1. Data'!$H$1603-'1. Data'!$H$1604)</f>
        <v>7.4204946996466431E-2</v>
      </c>
      <c r="I1020" s="62">
        <v>1</v>
      </c>
      <c r="J1020" s="62">
        <f>('1. Data'!J1017-'1. Data'!$J$1604)/('1. Data'!$J$1603-'1. Data'!$J$1604)</f>
        <v>0.27692307692307688</v>
      </c>
      <c r="K1020" s="62">
        <f>('1. Data'!K1017-'1. Data'!$K$1604)/('1. Data'!$K$1603-'1. Data'!$K$1604)</f>
        <v>0.31764705882352945</v>
      </c>
      <c r="L1020" s="62">
        <f>('1. Data'!L1017-'1. Data'!$L$1604)/('1. Data'!$L$1603-'1. Data'!$L$1604)</f>
        <v>0.46153846153846156</v>
      </c>
      <c r="M1020" s="62">
        <f>('1. Data'!M1017-'1. Data'!$M$1604)/('1. Data'!$M$1603-'1. Data'!$M$1604)</f>
        <v>0.6</v>
      </c>
    </row>
    <row r="1021" spans="1:13" ht="13.2" x14ac:dyDescent="0.25">
      <c r="A1021" s="60">
        <v>1017</v>
      </c>
      <c r="B1021" s="62">
        <f>('1. Data'!B1018-'1. Data'!$B$1604)/('1. Data'!$B$1603-'1. Data'!$B$1604)</f>
        <v>0.38053097345132747</v>
      </c>
      <c r="C1021" s="62">
        <f>('1. Data'!C1018-'1. Data'!$C$1604)/('1. Data'!$C$1603-'1. Data'!$C$1604)</f>
        <v>0.18666666666666668</v>
      </c>
      <c r="D1021" s="62">
        <f>('1. Data'!D1018-'1. Data'!$D$1604)/('1. Data'!$D$1603-'1. Data'!$D$1604)</f>
        <v>0.4</v>
      </c>
      <c r="E1021" s="62">
        <f>('1. Data'!E1018-'1. Data'!$E$1604)/('1. Data'!$E$1603-'1. Data'!$E$1604)</f>
        <v>8.9041095890410982E-2</v>
      </c>
      <c r="F1021" s="62">
        <f>('1. Data'!F1018-'1. Data'!$F$1604)/('1. Data'!$F$1603-'1. Data'!$F$1604)</f>
        <v>0.11333333333333334</v>
      </c>
      <c r="G1021" s="62">
        <f>('1. Data'!G1018-'1. Data'!$G$1604)/('1. Data'!$G$1603-'1. Data'!$G$1604)</f>
        <v>0.15492957746478872</v>
      </c>
      <c r="H1021" s="62">
        <f>('1. Data'!H1018-'1. Data'!$H$1604)/('1. Data'!$H$1603-'1. Data'!$H$1604)</f>
        <v>7.7738515901060068E-2</v>
      </c>
      <c r="I1021" s="62">
        <v>1</v>
      </c>
      <c r="J1021" s="62">
        <f>('1. Data'!J1018-'1. Data'!$J$1604)/('1. Data'!$J$1603-'1. Data'!$J$1604)</f>
        <v>0.4384615384615384</v>
      </c>
      <c r="K1021" s="62">
        <f>('1. Data'!K1018-'1. Data'!$K$1604)/('1. Data'!$K$1603-'1. Data'!$K$1604)</f>
        <v>0.26470588235294118</v>
      </c>
      <c r="L1021" s="62">
        <f>('1. Data'!L1018-'1. Data'!$L$1604)/('1. Data'!$L$1603-'1. Data'!$L$1604)</f>
        <v>0.64615384615384608</v>
      </c>
      <c r="M1021" s="62">
        <f>('1. Data'!M1018-'1. Data'!$M$1604)/('1. Data'!$M$1603-'1. Data'!$M$1604)</f>
        <v>0.8</v>
      </c>
    </row>
    <row r="1022" spans="1:13" ht="13.2" x14ac:dyDescent="0.25">
      <c r="A1022" s="60">
        <v>1018</v>
      </c>
      <c r="B1022" s="62">
        <f>('1. Data'!B1019-'1. Data'!$B$1604)/('1. Data'!$B$1603-'1. Data'!$B$1604)</f>
        <v>0.30088495575221241</v>
      </c>
      <c r="C1022" s="62">
        <f>('1. Data'!C1019-'1. Data'!$C$1604)/('1. Data'!$C$1603-'1. Data'!$C$1604)</f>
        <v>5.3333333333333323E-2</v>
      </c>
      <c r="D1022" s="62">
        <f>('1. Data'!D1019-'1. Data'!$D$1604)/('1. Data'!$D$1603-'1. Data'!$D$1604)</f>
        <v>0.37</v>
      </c>
      <c r="E1022" s="62">
        <f>('1. Data'!E1019-'1. Data'!$E$1604)/('1. Data'!$E$1603-'1. Data'!$E$1604)</f>
        <v>0</v>
      </c>
      <c r="F1022" s="62">
        <f>('1. Data'!F1019-'1. Data'!$F$1604)/('1. Data'!$F$1603-'1. Data'!$F$1604)</f>
        <v>8.1666666666666679E-2</v>
      </c>
      <c r="G1022" s="62">
        <f>('1. Data'!G1019-'1. Data'!$G$1604)/('1. Data'!$G$1603-'1. Data'!$G$1604)</f>
        <v>0.49295774647887325</v>
      </c>
      <c r="H1022" s="62">
        <f>('1. Data'!H1019-'1. Data'!$H$1604)/('1. Data'!$H$1603-'1. Data'!$H$1604)</f>
        <v>0.36395759717314485</v>
      </c>
      <c r="I1022" s="62">
        <v>1</v>
      </c>
      <c r="J1022" s="62">
        <f>('1. Data'!J1019-'1. Data'!$J$1604)/('1. Data'!$J$1603-'1. Data'!$J$1604)</f>
        <v>0.14615384615384613</v>
      </c>
      <c r="K1022" s="62">
        <f>('1. Data'!K1019-'1. Data'!$K$1604)/('1. Data'!$K$1603-'1. Data'!$K$1604)</f>
        <v>8.2352941176470601E-2</v>
      </c>
      <c r="L1022" s="62">
        <f>('1. Data'!L1019-'1. Data'!$L$1604)/('1. Data'!$L$1603-'1. Data'!$L$1604)</f>
        <v>0.66153846153846141</v>
      </c>
      <c r="M1022" s="62">
        <f>('1. Data'!M1019-'1. Data'!$M$1604)/('1. Data'!$M$1603-'1. Data'!$M$1604)</f>
        <v>0.6</v>
      </c>
    </row>
    <row r="1023" spans="1:13" ht="13.2" x14ac:dyDescent="0.25">
      <c r="A1023" s="60">
        <v>1019</v>
      </c>
      <c r="B1023" s="62">
        <f>('1. Data'!B1020-'1. Data'!$B$1604)/('1. Data'!$B$1603-'1. Data'!$B$1604)</f>
        <v>0.30088495575221241</v>
      </c>
      <c r="C1023" s="62">
        <f>('1. Data'!C1020-'1. Data'!$C$1604)/('1. Data'!$C$1603-'1. Data'!$C$1604)</f>
        <v>5.3333333333333323E-2</v>
      </c>
      <c r="D1023" s="62">
        <f>('1. Data'!D1020-'1. Data'!$D$1604)/('1. Data'!$D$1603-'1. Data'!$D$1604)</f>
        <v>0.37</v>
      </c>
      <c r="E1023" s="62">
        <f>('1. Data'!E1020-'1. Data'!$E$1604)/('1. Data'!$E$1603-'1. Data'!$E$1604)</f>
        <v>0</v>
      </c>
      <c r="F1023" s="62">
        <f>('1. Data'!F1020-'1. Data'!$F$1604)/('1. Data'!$F$1603-'1. Data'!$F$1604)</f>
        <v>8.1666666666666679E-2</v>
      </c>
      <c r="G1023" s="62">
        <f>('1. Data'!G1020-'1. Data'!$G$1604)/('1. Data'!$G$1603-'1. Data'!$G$1604)</f>
        <v>0.49295774647887325</v>
      </c>
      <c r="H1023" s="62">
        <f>('1. Data'!H1020-'1. Data'!$H$1604)/('1. Data'!$H$1603-'1. Data'!$H$1604)</f>
        <v>0.36395759717314485</v>
      </c>
      <c r="I1023" s="62">
        <v>1</v>
      </c>
      <c r="J1023" s="62">
        <f>('1. Data'!J1020-'1. Data'!$J$1604)/('1. Data'!$J$1603-'1. Data'!$J$1604)</f>
        <v>0.14615384615384613</v>
      </c>
      <c r="K1023" s="62">
        <f>('1. Data'!K1020-'1. Data'!$K$1604)/('1. Data'!$K$1603-'1. Data'!$K$1604)</f>
        <v>8.2352941176470601E-2</v>
      </c>
      <c r="L1023" s="62">
        <f>('1. Data'!L1020-'1. Data'!$L$1604)/('1. Data'!$L$1603-'1. Data'!$L$1604)</f>
        <v>0.66153846153846141</v>
      </c>
      <c r="M1023" s="62">
        <f>('1. Data'!M1020-'1. Data'!$M$1604)/('1. Data'!$M$1603-'1. Data'!$M$1604)</f>
        <v>0.6</v>
      </c>
    </row>
    <row r="1024" spans="1:13" ht="13.2" x14ac:dyDescent="0.25">
      <c r="A1024" s="60">
        <v>1020</v>
      </c>
      <c r="B1024" s="62">
        <f>('1. Data'!B1021-'1. Data'!$B$1604)/('1. Data'!$B$1603-'1. Data'!$B$1604)</f>
        <v>0.21238938053097348</v>
      </c>
      <c r="C1024" s="62">
        <f>('1. Data'!C1021-'1. Data'!$C$1604)/('1. Data'!$C$1603-'1. Data'!$C$1604)</f>
        <v>0.26666666666666666</v>
      </c>
      <c r="D1024" s="62">
        <f>('1. Data'!D1021-'1. Data'!$D$1604)/('1. Data'!$D$1603-'1. Data'!$D$1604)</f>
        <v>0.14000000000000001</v>
      </c>
      <c r="E1024" s="62">
        <f>('1. Data'!E1021-'1. Data'!$E$1604)/('1. Data'!$E$1603-'1. Data'!$E$1604)</f>
        <v>6.164383561643836E-2</v>
      </c>
      <c r="F1024" s="62">
        <f>('1. Data'!F1021-'1. Data'!$F$1604)/('1. Data'!$F$1603-'1. Data'!$F$1604)</f>
        <v>0.13</v>
      </c>
      <c r="G1024" s="62">
        <f>('1. Data'!G1021-'1. Data'!$G$1604)/('1. Data'!$G$1603-'1. Data'!$G$1604)</f>
        <v>0.12676056338028169</v>
      </c>
      <c r="H1024" s="62">
        <f>('1. Data'!H1021-'1. Data'!$H$1604)/('1. Data'!$H$1603-'1. Data'!$H$1604)</f>
        <v>6.0070671378091869E-2</v>
      </c>
      <c r="I1024" s="62">
        <v>1</v>
      </c>
      <c r="J1024" s="62">
        <f>('1. Data'!J1021-'1. Data'!$J$1604)/('1. Data'!$J$1603-'1. Data'!$J$1604)</f>
        <v>0.6384615384615383</v>
      </c>
      <c r="K1024" s="62">
        <f>('1. Data'!K1021-'1. Data'!$K$1604)/('1. Data'!$K$1603-'1. Data'!$K$1604)</f>
        <v>0.18235294117647058</v>
      </c>
      <c r="L1024" s="62">
        <f>('1. Data'!L1021-'1. Data'!$L$1604)/('1. Data'!$L$1603-'1. Data'!$L$1604)</f>
        <v>0.30769230769230771</v>
      </c>
      <c r="M1024" s="62">
        <f>('1. Data'!M1021-'1. Data'!$M$1604)/('1. Data'!$M$1603-'1. Data'!$M$1604)</f>
        <v>0.4</v>
      </c>
    </row>
    <row r="1025" spans="1:13" ht="13.2" x14ac:dyDescent="0.25">
      <c r="A1025" s="60">
        <v>1021</v>
      </c>
      <c r="B1025" s="62">
        <f>('1. Data'!B1022-'1. Data'!$B$1604)/('1. Data'!$B$1603-'1. Data'!$B$1604)</f>
        <v>0.59292035398230092</v>
      </c>
      <c r="C1025" s="62">
        <f>('1. Data'!C1022-'1. Data'!$C$1604)/('1. Data'!$C$1603-'1. Data'!$C$1604)</f>
        <v>0.17333333333333334</v>
      </c>
      <c r="D1025" s="62">
        <f>('1. Data'!D1022-'1. Data'!$D$1604)/('1. Data'!$D$1603-'1. Data'!$D$1604)</f>
        <v>0.66</v>
      </c>
      <c r="E1025" s="62">
        <f>('1. Data'!E1022-'1. Data'!$E$1604)/('1. Data'!$E$1603-'1. Data'!$E$1604)</f>
        <v>0.10273972602739727</v>
      </c>
      <c r="F1025" s="62">
        <f>('1. Data'!F1022-'1. Data'!$F$1604)/('1. Data'!$F$1603-'1. Data'!$F$1604)</f>
        <v>0.20500000000000002</v>
      </c>
      <c r="G1025" s="62">
        <f>('1. Data'!G1022-'1. Data'!$G$1604)/('1. Data'!$G$1603-'1. Data'!$G$1604)</f>
        <v>2.8169014084507043E-2</v>
      </c>
      <c r="H1025" s="62">
        <f>('1. Data'!H1022-'1. Data'!$H$1604)/('1. Data'!$H$1603-'1. Data'!$H$1604)</f>
        <v>7.0671378091872791E-3</v>
      </c>
      <c r="I1025" s="62">
        <v>1</v>
      </c>
      <c r="J1025" s="62">
        <f>('1. Data'!J1022-'1. Data'!$J$1604)/('1. Data'!$J$1603-'1. Data'!$J$1604)</f>
        <v>0.38461538461538469</v>
      </c>
      <c r="K1025" s="62">
        <f>('1. Data'!K1022-'1. Data'!$K$1604)/('1. Data'!$K$1603-'1. Data'!$K$1604)</f>
        <v>0.13529411764705884</v>
      </c>
      <c r="L1025" s="62">
        <f>('1. Data'!L1022-'1. Data'!$L$1604)/('1. Data'!$L$1603-'1. Data'!$L$1604)</f>
        <v>0.53846153846153844</v>
      </c>
      <c r="M1025" s="62">
        <f>('1. Data'!M1022-'1. Data'!$M$1604)/('1. Data'!$M$1603-'1. Data'!$M$1604)</f>
        <v>0.6</v>
      </c>
    </row>
    <row r="1026" spans="1:13" ht="13.2" x14ac:dyDescent="0.25">
      <c r="A1026" s="60">
        <v>1022</v>
      </c>
      <c r="B1026" s="62">
        <f>('1. Data'!B1023-'1. Data'!$B$1604)/('1. Data'!$B$1603-'1. Data'!$B$1604)</f>
        <v>0.59292035398230092</v>
      </c>
      <c r="C1026" s="62">
        <f>('1. Data'!C1023-'1. Data'!$C$1604)/('1. Data'!$C$1603-'1. Data'!$C$1604)</f>
        <v>0.17333333333333334</v>
      </c>
      <c r="D1026" s="62">
        <f>('1. Data'!D1023-'1. Data'!$D$1604)/('1. Data'!$D$1603-'1. Data'!$D$1604)</f>
        <v>0.66</v>
      </c>
      <c r="E1026" s="62">
        <f>('1. Data'!E1023-'1. Data'!$E$1604)/('1. Data'!$E$1603-'1. Data'!$E$1604)</f>
        <v>0.10273972602739727</v>
      </c>
      <c r="F1026" s="62">
        <f>('1. Data'!F1023-'1. Data'!$F$1604)/('1. Data'!$F$1603-'1. Data'!$F$1604)</f>
        <v>0.20500000000000002</v>
      </c>
      <c r="G1026" s="62">
        <f>('1. Data'!G1023-'1. Data'!$G$1604)/('1. Data'!$G$1603-'1. Data'!$G$1604)</f>
        <v>2.8169014084507043E-2</v>
      </c>
      <c r="H1026" s="62">
        <f>('1. Data'!H1023-'1. Data'!$H$1604)/('1. Data'!$H$1603-'1. Data'!$H$1604)</f>
        <v>7.0671378091872791E-3</v>
      </c>
      <c r="I1026" s="62">
        <v>1</v>
      </c>
      <c r="J1026" s="62">
        <f>('1. Data'!J1023-'1. Data'!$J$1604)/('1. Data'!$J$1603-'1. Data'!$J$1604)</f>
        <v>0.38461538461538469</v>
      </c>
      <c r="K1026" s="62">
        <f>('1. Data'!K1023-'1. Data'!$K$1604)/('1. Data'!$K$1603-'1. Data'!$K$1604)</f>
        <v>0.13529411764705884</v>
      </c>
      <c r="L1026" s="62">
        <f>('1. Data'!L1023-'1. Data'!$L$1604)/('1. Data'!$L$1603-'1. Data'!$L$1604)</f>
        <v>0.53846153846153844</v>
      </c>
      <c r="M1026" s="62">
        <f>('1. Data'!M1023-'1. Data'!$M$1604)/('1. Data'!$M$1603-'1. Data'!$M$1604)</f>
        <v>0.6</v>
      </c>
    </row>
    <row r="1027" spans="1:13" ht="13.2" x14ac:dyDescent="0.25">
      <c r="A1027" s="60">
        <v>1023</v>
      </c>
      <c r="B1027" s="62">
        <f>('1. Data'!B1024-'1. Data'!$B$1604)/('1. Data'!$B$1603-'1. Data'!$B$1604)</f>
        <v>0.21238938053097348</v>
      </c>
      <c r="C1027" s="62">
        <f>('1. Data'!C1024-'1. Data'!$C$1604)/('1. Data'!$C$1603-'1. Data'!$C$1604)</f>
        <v>0.27333333333333337</v>
      </c>
      <c r="D1027" s="62">
        <f>('1. Data'!D1024-'1. Data'!$D$1604)/('1. Data'!$D$1603-'1. Data'!$D$1604)</f>
        <v>0.09</v>
      </c>
      <c r="E1027" s="62">
        <f>('1. Data'!E1024-'1. Data'!$E$1604)/('1. Data'!$E$1603-'1. Data'!$E$1604)</f>
        <v>8.2191780821917818E-2</v>
      </c>
      <c r="F1027" s="62">
        <f>('1. Data'!F1024-'1. Data'!$F$1604)/('1. Data'!$F$1603-'1. Data'!$F$1604)</f>
        <v>0.10333333333333333</v>
      </c>
      <c r="G1027" s="62">
        <f>('1. Data'!G1024-'1. Data'!$G$1604)/('1. Data'!$G$1603-'1. Data'!$G$1604)</f>
        <v>4.2253521126760563E-2</v>
      </c>
      <c r="H1027" s="62">
        <f>('1. Data'!H1024-'1. Data'!$H$1604)/('1. Data'!$H$1603-'1. Data'!$H$1604)</f>
        <v>1.0600706713780919E-2</v>
      </c>
      <c r="I1027" s="62">
        <v>1</v>
      </c>
      <c r="J1027" s="62">
        <f>('1. Data'!J1024-'1. Data'!$J$1604)/('1. Data'!$J$1603-'1. Data'!$J$1604)</f>
        <v>0.5</v>
      </c>
      <c r="K1027" s="62">
        <f>('1. Data'!K1024-'1. Data'!$K$1604)/('1. Data'!$K$1603-'1. Data'!$K$1604)</f>
        <v>0.14117647058823532</v>
      </c>
      <c r="L1027" s="62">
        <f>('1. Data'!L1024-'1. Data'!$L$1604)/('1. Data'!$L$1603-'1. Data'!$L$1604)</f>
        <v>0.32307692307692304</v>
      </c>
      <c r="M1027" s="62">
        <f>('1. Data'!M1024-'1. Data'!$M$1604)/('1. Data'!$M$1603-'1. Data'!$M$1604)</f>
        <v>0.4</v>
      </c>
    </row>
    <row r="1028" spans="1:13" ht="13.2" x14ac:dyDescent="0.25">
      <c r="A1028" s="60">
        <v>1024</v>
      </c>
      <c r="B1028" s="62">
        <f>('1. Data'!B1025-'1. Data'!$B$1604)/('1. Data'!$B$1603-'1. Data'!$B$1604)</f>
        <v>0.31858407079646012</v>
      </c>
      <c r="C1028" s="62">
        <f>('1. Data'!C1025-'1. Data'!$C$1604)/('1. Data'!$C$1603-'1. Data'!$C$1604)</f>
        <v>0.14666666666666667</v>
      </c>
      <c r="D1028" s="62">
        <f>('1. Data'!D1025-'1. Data'!$D$1604)/('1. Data'!$D$1603-'1. Data'!$D$1604)</f>
        <v>0.42</v>
      </c>
      <c r="E1028" s="62">
        <f>('1. Data'!E1025-'1. Data'!$E$1604)/('1. Data'!$E$1603-'1. Data'!$E$1604)</f>
        <v>9.5890410958904104E-2</v>
      </c>
      <c r="F1028" s="62">
        <f>('1. Data'!F1025-'1. Data'!$F$1604)/('1. Data'!$F$1603-'1. Data'!$F$1604)</f>
        <v>0.16333333333333336</v>
      </c>
      <c r="G1028" s="62">
        <f>('1. Data'!G1025-'1. Data'!$G$1604)/('1. Data'!$G$1603-'1. Data'!$G$1604)</f>
        <v>2.8169014084507043E-2</v>
      </c>
      <c r="H1028" s="62">
        <f>('1. Data'!H1025-'1. Data'!$H$1604)/('1. Data'!$H$1603-'1. Data'!$H$1604)</f>
        <v>1.0600706713780919E-2</v>
      </c>
      <c r="I1028" s="62">
        <v>1</v>
      </c>
      <c r="J1028" s="62">
        <f>('1. Data'!J1025-'1. Data'!$J$1604)/('1. Data'!$J$1603-'1. Data'!$J$1604)</f>
        <v>0.4384615384615384</v>
      </c>
      <c r="K1028" s="62">
        <f>('1. Data'!K1025-'1. Data'!$K$1604)/('1. Data'!$K$1603-'1. Data'!$K$1604)</f>
        <v>0.1470588235294118</v>
      </c>
      <c r="L1028" s="62">
        <f>('1. Data'!L1025-'1. Data'!$L$1604)/('1. Data'!$L$1603-'1. Data'!$L$1604)</f>
        <v>0.60000000000000009</v>
      </c>
      <c r="M1028" s="62">
        <f>('1. Data'!M1025-'1. Data'!$M$1604)/('1. Data'!$M$1603-'1. Data'!$M$1604)</f>
        <v>0.6</v>
      </c>
    </row>
    <row r="1029" spans="1:13" ht="13.2" x14ac:dyDescent="0.25">
      <c r="A1029" s="60">
        <v>1025</v>
      </c>
      <c r="B1029" s="62">
        <f>('1. Data'!B1026-'1. Data'!$B$1604)/('1. Data'!$B$1603-'1. Data'!$B$1604)</f>
        <v>0.27433628318584075</v>
      </c>
      <c r="C1029" s="62">
        <f>('1. Data'!C1026-'1. Data'!$C$1604)/('1. Data'!$C$1603-'1. Data'!$C$1604)</f>
        <v>0.32</v>
      </c>
      <c r="D1029" s="62">
        <f>('1. Data'!D1026-'1. Data'!$D$1604)/('1. Data'!$D$1603-'1. Data'!$D$1604)</f>
        <v>0.01</v>
      </c>
      <c r="E1029" s="62">
        <f>('1. Data'!E1026-'1. Data'!$E$1604)/('1. Data'!$E$1603-'1. Data'!$E$1604)</f>
        <v>6.164383561643836E-2</v>
      </c>
      <c r="F1029" s="62">
        <f>('1. Data'!F1026-'1. Data'!$F$1604)/('1. Data'!$F$1603-'1. Data'!$F$1604)</f>
        <v>0.14666666666666667</v>
      </c>
      <c r="G1029" s="62">
        <f>('1. Data'!G1026-'1. Data'!$G$1604)/('1. Data'!$G$1603-'1. Data'!$G$1604)</f>
        <v>0.15492957746478872</v>
      </c>
      <c r="H1029" s="62">
        <f>('1. Data'!H1026-'1. Data'!$H$1604)/('1. Data'!$H$1603-'1. Data'!$H$1604)</f>
        <v>4.2402826855123678E-2</v>
      </c>
      <c r="I1029" s="62">
        <v>1</v>
      </c>
      <c r="J1029" s="62">
        <f>('1. Data'!J1026-'1. Data'!$J$1604)/('1. Data'!$J$1603-'1. Data'!$J$1604)</f>
        <v>0.47692307692307673</v>
      </c>
      <c r="K1029" s="62">
        <f>('1. Data'!K1026-'1. Data'!$K$1604)/('1. Data'!$K$1603-'1. Data'!$K$1604)</f>
        <v>0.15294117647058827</v>
      </c>
      <c r="L1029" s="62">
        <f>('1. Data'!L1026-'1. Data'!$L$1604)/('1. Data'!$L$1603-'1. Data'!$L$1604)</f>
        <v>0.32307692307692304</v>
      </c>
      <c r="M1029" s="62">
        <f>('1. Data'!M1026-'1. Data'!$M$1604)/('1. Data'!$M$1603-'1. Data'!$M$1604)</f>
        <v>0.8</v>
      </c>
    </row>
    <row r="1030" spans="1:13" ht="13.2" x14ac:dyDescent="0.25">
      <c r="A1030" s="60">
        <v>1026</v>
      </c>
      <c r="B1030" s="62">
        <f>('1. Data'!B1027-'1. Data'!$B$1604)/('1. Data'!$B$1603-'1. Data'!$B$1604)</f>
        <v>0.35398230088495575</v>
      </c>
      <c r="C1030" s="62">
        <f>('1. Data'!C1027-'1. Data'!$C$1604)/('1. Data'!$C$1603-'1. Data'!$C$1604)</f>
        <v>0.48666666666666664</v>
      </c>
      <c r="D1030" s="62">
        <f>('1. Data'!D1027-'1. Data'!$D$1604)/('1. Data'!$D$1603-'1. Data'!$D$1604)</f>
        <v>0</v>
      </c>
      <c r="E1030" s="62">
        <f>('1. Data'!E1027-'1. Data'!$E$1604)/('1. Data'!$E$1603-'1. Data'!$E$1604)</f>
        <v>0.13013698630136986</v>
      </c>
      <c r="F1030" s="62">
        <f>('1. Data'!F1027-'1. Data'!$F$1604)/('1. Data'!$F$1603-'1. Data'!$F$1604)</f>
        <v>0.15833333333333335</v>
      </c>
      <c r="G1030" s="62">
        <f>('1. Data'!G1027-'1. Data'!$G$1604)/('1. Data'!$G$1603-'1. Data'!$G$1604)</f>
        <v>0.22535211267605634</v>
      </c>
      <c r="H1030" s="62">
        <f>('1. Data'!H1027-'1. Data'!$H$1604)/('1. Data'!$H$1603-'1. Data'!$H$1604)</f>
        <v>0.13074204946996468</v>
      </c>
      <c r="I1030" s="62">
        <v>1</v>
      </c>
      <c r="J1030" s="62">
        <f>('1. Data'!J1027-'1. Data'!$J$1604)/('1. Data'!$J$1603-'1. Data'!$J$1604)</f>
        <v>0.48461538461538461</v>
      </c>
      <c r="K1030" s="62">
        <f>('1. Data'!K1027-'1. Data'!$K$1604)/('1. Data'!$K$1603-'1. Data'!$K$1604)</f>
        <v>0.17647058823529413</v>
      </c>
      <c r="L1030" s="62">
        <f>('1. Data'!L1027-'1. Data'!$L$1604)/('1. Data'!$L$1603-'1. Data'!$L$1604)</f>
        <v>0.30769230769230771</v>
      </c>
      <c r="M1030" s="62">
        <f>('1. Data'!M1027-'1. Data'!$M$1604)/('1. Data'!$M$1603-'1. Data'!$M$1604)</f>
        <v>0.6</v>
      </c>
    </row>
    <row r="1031" spans="1:13" ht="13.2" x14ac:dyDescent="0.25">
      <c r="A1031" s="60">
        <v>1027</v>
      </c>
      <c r="B1031" s="62">
        <f>('1. Data'!B1028-'1. Data'!$B$1604)/('1. Data'!$B$1603-'1. Data'!$B$1604)</f>
        <v>0.29203539823008856</v>
      </c>
      <c r="C1031" s="62">
        <f>('1. Data'!C1028-'1. Data'!$C$1604)/('1. Data'!$C$1603-'1. Data'!$C$1604)</f>
        <v>0.13999999999999999</v>
      </c>
      <c r="D1031" s="62">
        <f>('1. Data'!D1028-'1. Data'!$D$1604)/('1. Data'!$D$1603-'1. Data'!$D$1604)</f>
        <v>0.32</v>
      </c>
      <c r="E1031" s="62">
        <f>('1. Data'!E1028-'1. Data'!$E$1604)/('1. Data'!$E$1603-'1. Data'!$E$1604)</f>
        <v>6.8493150684931503E-2</v>
      </c>
      <c r="F1031" s="62">
        <f>('1. Data'!F1028-'1. Data'!$F$1604)/('1. Data'!$F$1603-'1. Data'!$F$1604)</f>
        <v>0.11000000000000001</v>
      </c>
      <c r="G1031" s="62">
        <f>('1. Data'!G1028-'1. Data'!$G$1604)/('1. Data'!$G$1603-'1. Data'!$G$1604)</f>
        <v>0.18309859154929578</v>
      </c>
      <c r="H1031" s="62">
        <f>('1. Data'!H1028-'1. Data'!$H$1604)/('1. Data'!$H$1603-'1. Data'!$H$1604)</f>
        <v>0.10600706713780919</v>
      </c>
      <c r="I1031" s="62">
        <v>1</v>
      </c>
      <c r="J1031" s="62">
        <f>('1. Data'!J1028-'1. Data'!$J$1604)/('1. Data'!$J$1603-'1. Data'!$J$1604)</f>
        <v>0.54615384615384621</v>
      </c>
      <c r="K1031" s="62">
        <f>('1. Data'!K1028-'1. Data'!$K$1604)/('1. Data'!$K$1603-'1. Data'!$K$1604)</f>
        <v>0.15294117647058827</v>
      </c>
      <c r="L1031" s="62">
        <f>('1. Data'!L1028-'1. Data'!$L$1604)/('1. Data'!$L$1603-'1. Data'!$L$1604)</f>
        <v>0.64615384615384608</v>
      </c>
      <c r="M1031" s="62">
        <f>('1. Data'!M1028-'1. Data'!$M$1604)/('1. Data'!$M$1603-'1. Data'!$M$1604)</f>
        <v>0.6</v>
      </c>
    </row>
    <row r="1032" spans="1:13" ht="13.2" x14ac:dyDescent="0.25">
      <c r="A1032" s="60">
        <v>1028</v>
      </c>
      <c r="B1032" s="62">
        <f>('1. Data'!B1029-'1. Data'!$B$1604)/('1. Data'!$B$1603-'1. Data'!$B$1604)</f>
        <v>0.15929203539823014</v>
      </c>
      <c r="C1032" s="62">
        <f>('1. Data'!C1029-'1. Data'!$C$1604)/('1. Data'!$C$1603-'1. Data'!$C$1604)</f>
        <v>0.46333333333333337</v>
      </c>
      <c r="D1032" s="62">
        <f>('1. Data'!D1029-'1. Data'!$D$1604)/('1. Data'!$D$1603-'1. Data'!$D$1604)</f>
        <v>0</v>
      </c>
      <c r="E1032" s="62">
        <f>('1. Data'!E1029-'1. Data'!$E$1604)/('1. Data'!$E$1603-'1. Data'!$E$1604)</f>
        <v>8.9041095890410982E-2</v>
      </c>
      <c r="F1032" s="62">
        <f>('1. Data'!F1029-'1. Data'!$F$1604)/('1. Data'!$F$1603-'1. Data'!$F$1604)</f>
        <v>0.10833333333333334</v>
      </c>
      <c r="G1032" s="62">
        <f>('1. Data'!G1029-'1. Data'!$G$1604)/('1. Data'!$G$1603-'1. Data'!$G$1604)</f>
        <v>0.38028169014084506</v>
      </c>
      <c r="H1032" s="62">
        <f>('1. Data'!H1029-'1. Data'!$H$1604)/('1. Data'!$H$1603-'1. Data'!$H$1604)</f>
        <v>0.16254416961130741</v>
      </c>
      <c r="I1032" s="62">
        <v>1</v>
      </c>
      <c r="J1032" s="62">
        <f>('1. Data'!J1029-'1. Data'!$J$1604)/('1. Data'!$J$1603-'1. Data'!$J$1604)</f>
        <v>0.60769230769230775</v>
      </c>
      <c r="K1032" s="62">
        <f>('1. Data'!K1029-'1. Data'!$K$1604)/('1. Data'!$K$1603-'1. Data'!$K$1604)</f>
        <v>0.12941176470588237</v>
      </c>
      <c r="L1032" s="62">
        <f>('1. Data'!L1029-'1. Data'!$L$1604)/('1. Data'!$L$1603-'1. Data'!$L$1604)</f>
        <v>0.49230769230769222</v>
      </c>
      <c r="M1032" s="62">
        <f>('1. Data'!M1029-'1. Data'!$M$1604)/('1. Data'!$M$1603-'1. Data'!$M$1604)</f>
        <v>0.4</v>
      </c>
    </row>
    <row r="1033" spans="1:13" ht="13.2" x14ac:dyDescent="0.25">
      <c r="A1033" s="60">
        <v>1029</v>
      </c>
      <c r="B1033" s="62">
        <f>('1. Data'!B1030-'1. Data'!$B$1604)/('1. Data'!$B$1603-'1. Data'!$B$1604)</f>
        <v>0.23008849557522126</v>
      </c>
      <c r="C1033" s="62">
        <f>('1. Data'!C1030-'1. Data'!$C$1604)/('1. Data'!$C$1603-'1. Data'!$C$1604)</f>
        <v>0.16</v>
      </c>
      <c r="D1033" s="62">
        <f>('1. Data'!D1030-'1. Data'!$D$1604)/('1. Data'!$D$1603-'1. Data'!$D$1604)</f>
        <v>0.21</v>
      </c>
      <c r="E1033" s="62">
        <f>('1. Data'!E1030-'1. Data'!$E$1604)/('1. Data'!$E$1603-'1. Data'!$E$1604)</f>
        <v>0.10958904109589042</v>
      </c>
      <c r="F1033" s="62">
        <f>('1. Data'!F1030-'1. Data'!$F$1604)/('1. Data'!$F$1603-'1. Data'!$F$1604)</f>
        <v>0.125</v>
      </c>
      <c r="G1033" s="62">
        <f>('1. Data'!G1030-'1. Data'!$G$1604)/('1. Data'!$G$1603-'1. Data'!$G$1604)</f>
        <v>0.56338028169014087</v>
      </c>
      <c r="H1033" s="62">
        <f>('1. Data'!H1030-'1. Data'!$H$1604)/('1. Data'!$H$1603-'1. Data'!$H$1604)</f>
        <v>0.21908127208480566</v>
      </c>
      <c r="I1033" s="62">
        <v>1</v>
      </c>
      <c r="J1033" s="62">
        <f>('1. Data'!J1030-'1. Data'!$J$1604)/('1. Data'!$J$1603-'1. Data'!$J$1604)</f>
        <v>0.51538461538461544</v>
      </c>
      <c r="K1033" s="62">
        <f>('1. Data'!K1030-'1. Data'!$K$1604)/('1. Data'!$K$1603-'1. Data'!$K$1604)</f>
        <v>0.14117647058823532</v>
      </c>
      <c r="L1033" s="62">
        <f>('1. Data'!L1030-'1. Data'!$L$1604)/('1. Data'!$L$1603-'1. Data'!$L$1604)</f>
        <v>0.26153846153846144</v>
      </c>
      <c r="M1033" s="62">
        <f>('1. Data'!M1030-'1. Data'!$M$1604)/('1. Data'!$M$1603-'1. Data'!$M$1604)</f>
        <v>0.6</v>
      </c>
    </row>
    <row r="1034" spans="1:13" ht="13.2" x14ac:dyDescent="0.25">
      <c r="A1034" s="60">
        <v>1030</v>
      </c>
      <c r="B1034" s="62">
        <f>('1. Data'!B1031-'1. Data'!$B$1604)/('1. Data'!$B$1603-'1. Data'!$B$1604)</f>
        <v>0.27433628318584075</v>
      </c>
      <c r="C1034" s="62">
        <f>('1. Data'!C1031-'1. Data'!$C$1604)/('1. Data'!$C$1603-'1. Data'!$C$1604)</f>
        <v>0.32</v>
      </c>
      <c r="D1034" s="62">
        <f>('1. Data'!D1031-'1. Data'!$D$1604)/('1. Data'!$D$1603-'1. Data'!$D$1604)</f>
        <v>0.01</v>
      </c>
      <c r="E1034" s="62">
        <f>('1. Data'!E1031-'1. Data'!$E$1604)/('1. Data'!$E$1603-'1. Data'!$E$1604)</f>
        <v>6.164383561643836E-2</v>
      </c>
      <c r="F1034" s="62">
        <f>('1. Data'!F1031-'1. Data'!$F$1604)/('1. Data'!$F$1603-'1. Data'!$F$1604)</f>
        <v>0.14666666666666667</v>
      </c>
      <c r="G1034" s="62">
        <f>('1. Data'!G1031-'1. Data'!$G$1604)/('1. Data'!$G$1603-'1. Data'!$G$1604)</f>
        <v>0.15492957746478872</v>
      </c>
      <c r="H1034" s="62">
        <f>('1. Data'!H1031-'1. Data'!$H$1604)/('1. Data'!$H$1603-'1. Data'!$H$1604)</f>
        <v>4.2402826855123678E-2</v>
      </c>
      <c r="I1034" s="62">
        <v>1</v>
      </c>
      <c r="J1034" s="62">
        <f>('1. Data'!J1031-'1. Data'!$J$1604)/('1. Data'!$J$1603-'1. Data'!$J$1604)</f>
        <v>0.47692307692307673</v>
      </c>
      <c r="K1034" s="62">
        <f>('1. Data'!K1031-'1. Data'!$K$1604)/('1. Data'!$K$1603-'1. Data'!$K$1604)</f>
        <v>0.15294117647058827</v>
      </c>
      <c r="L1034" s="62">
        <f>('1. Data'!L1031-'1. Data'!$L$1604)/('1. Data'!$L$1603-'1. Data'!$L$1604)</f>
        <v>0.32307692307692304</v>
      </c>
      <c r="M1034" s="62">
        <f>('1. Data'!M1031-'1. Data'!$M$1604)/('1. Data'!$M$1603-'1. Data'!$M$1604)</f>
        <v>0.8</v>
      </c>
    </row>
    <row r="1035" spans="1:13" ht="13.2" x14ac:dyDescent="0.25">
      <c r="A1035" s="60">
        <v>1031</v>
      </c>
      <c r="B1035" s="62">
        <f>('1. Data'!B1032-'1. Data'!$B$1604)/('1. Data'!$B$1603-'1. Data'!$B$1604)</f>
        <v>0.22123893805309733</v>
      </c>
      <c r="C1035" s="62">
        <f>('1. Data'!C1032-'1. Data'!$C$1604)/('1. Data'!$C$1603-'1. Data'!$C$1604)</f>
        <v>0.32666666666666666</v>
      </c>
      <c r="D1035" s="62">
        <f>('1. Data'!D1032-'1. Data'!$D$1604)/('1. Data'!$D$1603-'1. Data'!$D$1604)</f>
        <v>0</v>
      </c>
      <c r="E1035" s="62">
        <f>('1. Data'!E1032-'1. Data'!$E$1604)/('1. Data'!$E$1603-'1. Data'!$E$1604)</f>
        <v>8.2191780821917818E-2</v>
      </c>
      <c r="F1035" s="62">
        <f>('1. Data'!F1032-'1. Data'!$F$1604)/('1. Data'!$F$1603-'1. Data'!$F$1604)</f>
        <v>0.15166666666666667</v>
      </c>
      <c r="G1035" s="62">
        <f>('1. Data'!G1032-'1. Data'!$G$1604)/('1. Data'!$G$1603-'1. Data'!$G$1604)</f>
        <v>0.11267605633802817</v>
      </c>
      <c r="H1035" s="62">
        <f>('1. Data'!H1032-'1. Data'!$H$1604)/('1. Data'!$H$1603-'1. Data'!$H$1604)</f>
        <v>2.8268551236749116E-2</v>
      </c>
      <c r="I1035" s="62">
        <v>1</v>
      </c>
      <c r="J1035" s="62">
        <f>('1. Data'!J1032-'1. Data'!$J$1604)/('1. Data'!$J$1603-'1. Data'!$J$1604)</f>
        <v>0.55384615384615377</v>
      </c>
      <c r="K1035" s="62">
        <f>('1. Data'!K1032-'1. Data'!$K$1604)/('1. Data'!$K$1603-'1. Data'!$K$1604)</f>
        <v>0.1470588235294118</v>
      </c>
      <c r="L1035" s="62">
        <f>('1. Data'!L1032-'1. Data'!$L$1604)/('1. Data'!$L$1603-'1. Data'!$L$1604)</f>
        <v>0.47692307692307689</v>
      </c>
      <c r="M1035" s="62">
        <f>('1. Data'!M1032-'1. Data'!$M$1604)/('1. Data'!$M$1603-'1. Data'!$M$1604)</f>
        <v>0.8</v>
      </c>
    </row>
    <row r="1036" spans="1:13" ht="13.2" x14ac:dyDescent="0.25">
      <c r="A1036" s="60">
        <v>1032</v>
      </c>
      <c r="B1036" s="62">
        <f>('1. Data'!B1033-'1. Data'!$B$1604)/('1. Data'!$B$1603-'1. Data'!$B$1604)</f>
        <v>0.23893805309734514</v>
      </c>
      <c r="C1036" s="62">
        <f>('1. Data'!C1033-'1. Data'!$C$1604)/('1. Data'!$C$1603-'1. Data'!$C$1604)</f>
        <v>0.30000000000000004</v>
      </c>
      <c r="D1036" s="62">
        <f>('1. Data'!D1033-'1. Data'!$D$1604)/('1. Data'!$D$1603-'1. Data'!$D$1604)</f>
        <v>0.01</v>
      </c>
      <c r="E1036" s="62">
        <f>('1. Data'!E1033-'1. Data'!$E$1604)/('1. Data'!$E$1603-'1. Data'!$E$1604)</f>
        <v>6.164383561643836E-2</v>
      </c>
      <c r="F1036" s="62">
        <f>('1. Data'!F1033-'1. Data'!$F$1604)/('1. Data'!$F$1603-'1. Data'!$F$1604)</f>
        <v>0.155</v>
      </c>
      <c r="G1036" s="62">
        <f>('1. Data'!G1033-'1. Data'!$G$1604)/('1. Data'!$G$1603-'1. Data'!$G$1604)</f>
        <v>0.11267605633802817</v>
      </c>
      <c r="H1036" s="62">
        <f>('1. Data'!H1033-'1. Data'!$H$1604)/('1. Data'!$H$1603-'1. Data'!$H$1604)</f>
        <v>3.1802120141342753E-2</v>
      </c>
      <c r="I1036" s="62">
        <v>1</v>
      </c>
      <c r="J1036" s="62">
        <f>('1. Data'!J1033-'1. Data'!$J$1604)/('1. Data'!$J$1603-'1. Data'!$J$1604)</f>
        <v>0.5</v>
      </c>
      <c r="K1036" s="62">
        <f>('1. Data'!K1033-'1. Data'!$K$1604)/('1. Data'!$K$1603-'1. Data'!$K$1604)</f>
        <v>0.16470588235294117</v>
      </c>
      <c r="L1036" s="62">
        <f>('1. Data'!L1033-'1. Data'!$L$1604)/('1. Data'!$L$1603-'1. Data'!$L$1604)</f>
        <v>0.39999999999999997</v>
      </c>
      <c r="M1036" s="62">
        <f>('1. Data'!M1033-'1. Data'!$M$1604)/('1. Data'!$M$1603-'1. Data'!$M$1604)</f>
        <v>0.8</v>
      </c>
    </row>
    <row r="1037" spans="1:13" ht="13.2" x14ac:dyDescent="0.25">
      <c r="A1037" s="60">
        <v>1033</v>
      </c>
      <c r="B1037" s="62">
        <f>('1. Data'!B1034-'1. Data'!$B$1604)/('1. Data'!$B$1603-'1. Data'!$B$1604)</f>
        <v>0.30973451327433627</v>
      </c>
      <c r="C1037" s="62">
        <f>('1. Data'!C1034-'1. Data'!$C$1604)/('1. Data'!$C$1603-'1. Data'!$C$1604)</f>
        <v>0.48</v>
      </c>
      <c r="D1037" s="62">
        <f>('1. Data'!D1034-'1. Data'!$D$1604)/('1. Data'!$D$1603-'1. Data'!$D$1604)</f>
        <v>0</v>
      </c>
      <c r="E1037" s="62">
        <f>('1. Data'!E1034-'1. Data'!$E$1604)/('1. Data'!$E$1603-'1. Data'!$E$1604)</f>
        <v>0.21917808219178081</v>
      </c>
      <c r="F1037" s="62">
        <f>('1. Data'!F1034-'1. Data'!$F$1604)/('1. Data'!$F$1603-'1. Data'!$F$1604)</f>
        <v>0.15833333333333335</v>
      </c>
      <c r="G1037" s="62">
        <f>('1. Data'!G1034-'1. Data'!$G$1604)/('1. Data'!$G$1603-'1. Data'!$G$1604)</f>
        <v>5.6338028169014086E-2</v>
      </c>
      <c r="H1037" s="62">
        <f>('1. Data'!H1034-'1. Data'!$H$1604)/('1. Data'!$H$1603-'1. Data'!$H$1604)</f>
        <v>2.8268551236749116E-2</v>
      </c>
      <c r="I1037" s="62">
        <v>1</v>
      </c>
      <c r="J1037" s="62">
        <f>('1. Data'!J1034-'1. Data'!$J$1604)/('1. Data'!$J$1603-'1. Data'!$J$1604)</f>
        <v>0.50769230769230755</v>
      </c>
      <c r="K1037" s="62">
        <f>('1. Data'!K1034-'1. Data'!$K$1604)/('1. Data'!$K$1603-'1. Data'!$K$1604)</f>
        <v>0.13529411764705884</v>
      </c>
      <c r="L1037" s="62">
        <f>('1. Data'!L1034-'1. Data'!$L$1604)/('1. Data'!$L$1603-'1. Data'!$L$1604)</f>
        <v>0.18461538461538451</v>
      </c>
      <c r="M1037" s="62">
        <f>('1. Data'!M1034-'1. Data'!$M$1604)/('1. Data'!$M$1603-'1. Data'!$M$1604)</f>
        <v>0.4</v>
      </c>
    </row>
    <row r="1038" spans="1:13" ht="13.2" x14ac:dyDescent="0.25">
      <c r="A1038" s="60">
        <v>1034</v>
      </c>
      <c r="B1038" s="62">
        <f>('1. Data'!B1035-'1. Data'!$B$1604)/('1. Data'!$B$1603-'1. Data'!$B$1604)</f>
        <v>0.25663716814159293</v>
      </c>
      <c r="C1038" s="62">
        <f>('1. Data'!C1035-'1. Data'!$C$1604)/('1. Data'!$C$1603-'1. Data'!$C$1604)</f>
        <v>0.3133333333333333</v>
      </c>
      <c r="D1038" s="62">
        <f>('1. Data'!D1035-'1. Data'!$D$1604)/('1. Data'!$D$1603-'1. Data'!$D$1604)</f>
        <v>0.08</v>
      </c>
      <c r="E1038" s="62">
        <f>('1. Data'!E1035-'1. Data'!$E$1604)/('1. Data'!$E$1603-'1. Data'!$E$1604)</f>
        <v>0.11643835616438358</v>
      </c>
      <c r="F1038" s="62">
        <f>('1. Data'!F1035-'1. Data'!$F$1604)/('1. Data'!$F$1603-'1. Data'!$F$1604)</f>
        <v>0.14833333333333334</v>
      </c>
      <c r="G1038" s="62">
        <f>('1. Data'!G1035-'1. Data'!$G$1604)/('1. Data'!$G$1603-'1. Data'!$G$1604)</f>
        <v>0.18309859154929578</v>
      </c>
      <c r="H1038" s="62">
        <f>('1. Data'!H1035-'1. Data'!$H$1604)/('1. Data'!$H$1603-'1. Data'!$H$1604)</f>
        <v>7.4204946996466431E-2</v>
      </c>
      <c r="I1038" s="62">
        <v>1</v>
      </c>
      <c r="J1038" s="62">
        <f>('1. Data'!J1035-'1. Data'!$J$1604)/('1. Data'!$J$1603-'1. Data'!$J$1604)</f>
        <v>0.46153846153846134</v>
      </c>
      <c r="K1038" s="62">
        <f>('1. Data'!K1035-'1. Data'!$K$1604)/('1. Data'!$K$1603-'1. Data'!$K$1604)</f>
        <v>0.17058823529411765</v>
      </c>
      <c r="L1038" s="62">
        <f>('1. Data'!L1035-'1. Data'!$L$1604)/('1. Data'!$L$1603-'1. Data'!$L$1604)</f>
        <v>0.30769230769230771</v>
      </c>
      <c r="M1038" s="62">
        <f>('1. Data'!M1035-'1. Data'!$M$1604)/('1. Data'!$M$1603-'1. Data'!$M$1604)</f>
        <v>0.6</v>
      </c>
    </row>
    <row r="1039" spans="1:13" ht="13.2" x14ac:dyDescent="0.25">
      <c r="A1039" s="60">
        <v>1035</v>
      </c>
      <c r="B1039" s="62">
        <f>('1. Data'!B1036-'1. Data'!$B$1604)/('1. Data'!$B$1603-'1. Data'!$B$1604)</f>
        <v>0.38053097345132747</v>
      </c>
      <c r="C1039" s="62">
        <f>('1. Data'!C1036-'1. Data'!$C$1604)/('1. Data'!$C$1603-'1. Data'!$C$1604)</f>
        <v>0.43</v>
      </c>
      <c r="D1039" s="62">
        <f>('1. Data'!D1036-'1. Data'!$D$1604)/('1. Data'!$D$1603-'1. Data'!$D$1604)</f>
        <v>0.18</v>
      </c>
      <c r="E1039" s="62">
        <f>('1. Data'!E1036-'1. Data'!$E$1604)/('1. Data'!$E$1603-'1. Data'!$E$1604)</f>
        <v>0.10958904109589042</v>
      </c>
      <c r="F1039" s="62">
        <f>('1. Data'!F1036-'1. Data'!$F$1604)/('1. Data'!$F$1603-'1. Data'!$F$1604)</f>
        <v>0.12833333333333333</v>
      </c>
      <c r="G1039" s="62">
        <f>('1. Data'!G1036-'1. Data'!$G$1604)/('1. Data'!$G$1603-'1. Data'!$G$1604)</f>
        <v>0.19718309859154928</v>
      </c>
      <c r="H1039" s="62">
        <f>('1. Data'!H1036-'1. Data'!$H$1604)/('1. Data'!$H$1603-'1. Data'!$H$1604)</f>
        <v>0.14840989399293286</v>
      </c>
      <c r="I1039" s="62">
        <v>1</v>
      </c>
      <c r="J1039" s="62">
        <f>('1. Data'!J1036-'1. Data'!$J$1604)/('1. Data'!$J$1603-'1. Data'!$J$1604)</f>
        <v>0.38461538461538469</v>
      </c>
      <c r="K1039" s="62">
        <f>('1. Data'!K1036-'1. Data'!$K$1604)/('1. Data'!$K$1603-'1. Data'!$K$1604)</f>
        <v>9.9999999999999992E-2</v>
      </c>
      <c r="L1039" s="62">
        <f>('1. Data'!L1036-'1. Data'!$L$1604)/('1. Data'!$L$1603-'1. Data'!$L$1604)</f>
        <v>0.19999999999999984</v>
      </c>
      <c r="M1039" s="62">
        <f>('1. Data'!M1036-'1. Data'!$M$1604)/('1. Data'!$M$1603-'1. Data'!$M$1604)</f>
        <v>0.6</v>
      </c>
    </row>
    <row r="1040" spans="1:13" ht="13.2" x14ac:dyDescent="0.25">
      <c r="A1040" s="60">
        <v>1036</v>
      </c>
      <c r="B1040" s="62">
        <f>('1. Data'!B1037-'1. Data'!$B$1604)/('1. Data'!$B$1603-'1. Data'!$B$1604)</f>
        <v>0.48672566371681414</v>
      </c>
      <c r="C1040" s="62">
        <f>('1. Data'!C1037-'1. Data'!$C$1604)/('1. Data'!$C$1603-'1. Data'!$C$1604)</f>
        <v>0.18000000000000002</v>
      </c>
      <c r="D1040" s="62">
        <f>('1. Data'!D1037-'1. Data'!$D$1604)/('1. Data'!$D$1603-'1. Data'!$D$1604)</f>
        <v>0.34</v>
      </c>
      <c r="E1040" s="62">
        <f>('1. Data'!E1037-'1. Data'!$E$1604)/('1. Data'!$E$1603-'1. Data'!$E$1604)</f>
        <v>0.10273972602739727</v>
      </c>
      <c r="F1040" s="62">
        <f>('1. Data'!F1037-'1. Data'!$F$1604)/('1. Data'!$F$1603-'1. Data'!$F$1604)</f>
        <v>0.14166666666666669</v>
      </c>
      <c r="G1040" s="62">
        <f>('1. Data'!G1037-'1. Data'!$G$1604)/('1. Data'!$G$1603-'1. Data'!$G$1604)</f>
        <v>5.6338028169014086E-2</v>
      </c>
      <c r="H1040" s="62">
        <f>('1. Data'!H1037-'1. Data'!$H$1604)/('1. Data'!$H$1603-'1. Data'!$H$1604)</f>
        <v>3.8869257950530034E-2</v>
      </c>
      <c r="I1040" s="62">
        <v>1</v>
      </c>
      <c r="J1040" s="62">
        <f>('1. Data'!J1037-'1. Data'!$J$1604)/('1. Data'!$J$1603-'1. Data'!$J$1604)</f>
        <v>0.36153846153846142</v>
      </c>
      <c r="K1040" s="62">
        <f>('1. Data'!K1037-'1. Data'!$K$1604)/('1. Data'!$K$1603-'1. Data'!$K$1604)</f>
        <v>0.20588235294117649</v>
      </c>
      <c r="L1040" s="62">
        <f>('1. Data'!L1037-'1. Data'!$L$1604)/('1. Data'!$L$1603-'1. Data'!$L$1604)</f>
        <v>0.33846153846153837</v>
      </c>
      <c r="M1040" s="62">
        <f>('1. Data'!M1037-'1. Data'!$M$1604)/('1. Data'!$M$1603-'1. Data'!$M$1604)</f>
        <v>0.8</v>
      </c>
    </row>
    <row r="1041" spans="1:13" ht="13.2" x14ac:dyDescent="0.25">
      <c r="A1041" s="60">
        <v>1037</v>
      </c>
      <c r="B1041" s="62">
        <f>('1. Data'!B1038-'1. Data'!$B$1604)/('1. Data'!$B$1603-'1. Data'!$B$1604)</f>
        <v>0.26548672566371678</v>
      </c>
      <c r="C1041" s="62">
        <f>('1. Data'!C1038-'1. Data'!$C$1604)/('1. Data'!$C$1603-'1. Data'!$C$1604)</f>
        <v>0.13999999999999999</v>
      </c>
      <c r="D1041" s="62">
        <f>('1. Data'!D1038-'1. Data'!$D$1604)/('1. Data'!$D$1603-'1. Data'!$D$1604)</f>
        <v>0.34</v>
      </c>
      <c r="E1041" s="62">
        <f>('1. Data'!E1038-'1. Data'!$E$1604)/('1. Data'!$E$1603-'1. Data'!$E$1604)</f>
        <v>0.10958904109589042</v>
      </c>
      <c r="F1041" s="62">
        <f>('1. Data'!F1038-'1. Data'!$F$1604)/('1. Data'!$F$1603-'1. Data'!$F$1604)</f>
        <v>0.13666666666666652</v>
      </c>
      <c r="G1041" s="62">
        <f>('1. Data'!G1038-'1. Data'!$G$1604)/('1. Data'!$G$1603-'1. Data'!$G$1604)</f>
        <v>0.352112676056338</v>
      </c>
      <c r="H1041" s="62">
        <f>('1. Data'!H1038-'1. Data'!$H$1604)/('1. Data'!$H$1603-'1. Data'!$H$1604)</f>
        <v>0.10247349823321555</v>
      </c>
      <c r="I1041" s="62">
        <v>1</v>
      </c>
      <c r="J1041" s="62">
        <f>('1. Data'!J1038-'1. Data'!$J$1604)/('1. Data'!$J$1603-'1. Data'!$J$1604)</f>
        <v>0.40000000000000008</v>
      </c>
      <c r="K1041" s="62">
        <f>('1. Data'!K1038-'1. Data'!$K$1604)/('1. Data'!$K$1603-'1. Data'!$K$1604)</f>
        <v>0.17058823529411765</v>
      </c>
      <c r="L1041" s="62">
        <f>('1. Data'!L1038-'1. Data'!$L$1604)/('1. Data'!$L$1603-'1. Data'!$L$1604)</f>
        <v>0.63076923076923075</v>
      </c>
      <c r="M1041" s="62">
        <f>('1. Data'!M1038-'1. Data'!$M$1604)/('1. Data'!$M$1603-'1. Data'!$M$1604)</f>
        <v>0.8</v>
      </c>
    </row>
    <row r="1042" spans="1:13" ht="13.2" x14ac:dyDescent="0.25">
      <c r="A1042" s="60">
        <v>1038</v>
      </c>
      <c r="B1042" s="62">
        <f>('1. Data'!B1039-'1. Data'!$B$1604)/('1. Data'!$B$1603-'1. Data'!$B$1604)</f>
        <v>0.23893805309734514</v>
      </c>
      <c r="C1042" s="62">
        <f>('1. Data'!C1039-'1. Data'!$C$1604)/('1. Data'!$C$1603-'1. Data'!$C$1604)</f>
        <v>0.54</v>
      </c>
      <c r="D1042" s="62">
        <f>('1. Data'!D1039-'1. Data'!$D$1604)/('1. Data'!$D$1603-'1. Data'!$D$1604)</f>
        <v>0.1</v>
      </c>
      <c r="E1042" s="62">
        <f>('1. Data'!E1039-'1. Data'!$E$1604)/('1. Data'!$E$1603-'1. Data'!$E$1604)</f>
        <v>6.164383561643836E-2</v>
      </c>
      <c r="F1042" s="62">
        <f>('1. Data'!F1039-'1. Data'!$F$1604)/('1. Data'!$F$1603-'1. Data'!$F$1604)</f>
        <v>0.12333333333333334</v>
      </c>
      <c r="G1042" s="62">
        <f>('1. Data'!G1039-'1. Data'!$G$1604)/('1. Data'!$G$1603-'1. Data'!$G$1604)</f>
        <v>0.26760563380281688</v>
      </c>
      <c r="H1042" s="62">
        <f>('1. Data'!H1039-'1. Data'!$H$1604)/('1. Data'!$H$1603-'1. Data'!$H$1604)</f>
        <v>0.17667844522968199</v>
      </c>
      <c r="I1042" s="62">
        <v>1</v>
      </c>
      <c r="J1042" s="62">
        <f>('1. Data'!J1039-'1. Data'!$J$1604)/('1. Data'!$J$1603-'1. Data'!$J$1604)</f>
        <v>0.5</v>
      </c>
      <c r="K1042" s="62">
        <f>('1. Data'!K1039-'1. Data'!$K$1604)/('1. Data'!$K$1603-'1. Data'!$K$1604)</f>
        <v>0.15294117647058827</v>
      </c>
      <c r="L1042" s="62">
        <f>('1. Data'!L1039-'1. Data'!$L$1604)/('1. Data'!$L$1603-'1. Data'!$L$1604)</f>
        <v>0.12307692307692292</v>
      </c>
      <c r="M1042" s="62">
        <f>('1. Data'!M1039-'1. Data'!$M$1604)/('1. Data'!$M$1603-'1. Data'!$M$1604)</f>
        <v>0.4</v>
      </c>
    </row>
    <row r="1043" spans="1:13" ht="13.2" x14ac:dyDescent="0.25">
      <c r="A1043" s="60">
        <v>1039</v>
      </c>
      <c r="B1043" s="62">
        <f>('1. Data'!B1040-'1. Data'!$B$1604)/('1. Data'!$B$1603-'1. Data'!$B$1604)</f>
        <v>0.3628318584070796</v>
      </c>
      <c r="C1043" s="62">
        <f>('1. Data'!C1040-'1. Data'!$C$1604)/('1. Data'!$C$1603-'1. Data'!$C$1604)</f>
        <v>0.20666666666666664</v>
      </c>
      <c r="D1043" s="62">
        <f>('1. Data'!D1040-'1. Data'!$D$1604)/('1. Data'!$D$1603-'1. Data'!$D$1604)</f>
        <v>0.41</v>
      </c>
      <c r="E1043" s="62">
        <f>('1. Data'!E1040-'1. Data'!$E$1604)/('1. Data'!$E$1603-'1. Data'!$E$1604)</f>
        <v>0.36301369863013699</v>
      </c>
      <c r="F1043" s="62">
        <f>('1. Data'!F1040-'1. Data'!$F$1604)/('1. Data'!$F$1603-'1. Data'!$F$1604)</f>
        <v>0.13</v>
      </c>
      <c r="G1043" s="62">
        <f>('1. Data'!G1040-'1. Data'!$G$1604)/('1. Data'!$G$1603-'1. Data'!$G$1604)</f>
        <v>0.3380281690140845</v>
      </c>
      <c r="H1043" s="62">
        <f>('1. Data'!H1040-'1. Data'!$H$1604)/('1. Data'!$H$1603-'1. Data'!$H$1604)</f>
        <v>0.12720848056537101</v>
      </c>
      <c r="I1043" s="62">
        <v>1</v>
      </c>
      <c r="J1043" s="62">
        <f>('1. Data'!J1040-'1. Data'!$J$1604)/('1. Data'!$J$1603-'1. Data'!$J$1604)</f>
        <v>0.41538461538461546</v>
      </c>
      <c r="K1043" s="62">
        <f>('1. Data'!K1040-'1. Data'!$K$1604)/('1. Data'!$K$1603-'1. Data'!$K$1604)</f>
        <v>0.27647058823529413</v>
      </c>
      <c r="L1043" s="62">
        <f>('1. Data'!L1040-'1. Data'!$L$1604)/('1. Data'!$L$1603-'1. Data'!$L$1604)</f>
        <v>0.64615384615384608</v>
      </c>
      <c r="M1043" s="62">
        <f>('1. Data'!M1040-'1. Data'!$M$1604)/('1. Data'!$M$1603-'1. Data'!$M$1604)</f>
        <v>0.8</v>
      </c>
    </row>
    <row r="1044" spans="1:13" ht="13.2" x14ac:dyDescent="0.25">
      <c r="A1044" s="60">
        <v>1040</v>
      </c>
      <c r="B1044" s="62">
        <f>('1. Data'!B1041-'1. Data'!$B$1604)/('1. Data'!$B$1603-'1. Data'!$B$1604)</f>
        <v>0.38053097345132747</v>
      </c>
      <c r="C1044" s="62">
        <f>('1. Data'!C1041-'1. Data'!$C$1604)/('1. Data'!$C$1603-'1. Data'!$C$1604)</f>
        <v>0.26666666666666666</v>
      </c>
      <c r="D1044" s="62">
        <f>('1. Data'!D1041-'1. Data'!$D$1604)/('1. Data'!$D$1603-'1. Data'!$D$1604)</f>
        <v>0.21</v>
      </c>
      <c r="E1044" s="62">
        <f>('1. Data'!E1041-'1. Data'!$E$1604)/('1. Data'!$E$1603-'1. Data'!$E$1604)</f>
        <v>8.9041095890410982E-2</v>
      </c>
      <c r="F1044" s="62">
        <f>('1. Data'!F1041-'1. Data'!$F$1604)/('1. Data'!$F$1603-'1. Data'!$F$1604)</f>
        <v>0.14666666666666667</v>
      </c>
      <c r="G1044" s="62">
        <f>('1. Data'!G1041-'1. Data'!$G$1604)/('1. Data'!$G$1603-'1. Data'!$G$1604)</f>
        <v>0.28169014084507044</v>
      </c>
      <c r="H1044" s="62">
        <f>('1. Data'!H1041-'1. Data'!$H$1604)/('1. Data'!$H$1603-'1. Data'!$H$1604)</f>
        <v>0.1166077738515901</v>
      </c>
      <c r="I1044" s="62">
        <v>1</v>
      </c>
      <c r="J1044" s="62">
        <f>('1. Data'!J1041-'1. Data'!$J$1604)/('1. Data'!$J$1603-'1. Data'!$J$1604)</f>
        <v>0.48461538461538461</v>
      </c>
      <c r="K1044" s="62">
        <f>('1. Data'!K1041-'1. Data'!$K$1604)/('1. Data'!$K$1603-'1. Data'!$K$1604)</f>
        <v>0.31176470588235294</v>
      </c>
      <c r="L1044" s="62">
        <f>('1. Data'!L1041-'1. Data'!$L$1604)/('1. Data'!$L$1603-'1. Data'!$L$1604)</f>
        <v>0.4153846153846153</v>
      </c>
      <c r="M1044" s="62">
        <f>('1. Data'!M1041-'1. Data'!$M$1604)/('1. Data'!$M$1603-'1. Data'!$M$1604)</f>
        <v>0.6</v>
      </c>
    </row>
    <row r="1045" spans="1:13" ht="13.2" x14ac:dyDescent="0.25">
      <c r="A1045" s="60">
        <v>1041</v>
      </c>
      <c r="B1045" s="62">
        <f>('1. Data'!B1042-'1. Data'!$B$1604)/('1. Data'!$B$1603-'1. Data'!$B$1604)</f>
        <v>0.24778761061946908</v>
      </c>
      <c r="C1045" s="62">
        <f>('1. Data'!C1042-'1. Data'!$C$1604)/('1. Data'!$C$1603-'1. Data'!$C$1604)</f>
        <v>0.57666666666666666</v>
      </c>
      <c r="D1045" s="62">
        <f>('1. Data'!D1042-'1. Data'!$D$1604)/('1. Data'!$D$1603-'1. Data'!$D$1604)</f>
        <v>0</v>
      </c>
      <c r="E1045" s="62">
        <f>('1. Data'!E1042-'1. Data'!$E$1604)/('1. Data'!$E$1603-'1. Data'!$E$1604)</f>
        <v>8.9041095890410982E-2</v>
      </c>
      <c r="F1045" s="62">
        <f>('1. Data'!F1042-'1. Data'!$F$1604)/('1. Data'!$F$1603-'1. Data'!$F$1604)</f>
        <v>0.14666666666666667</v>
      </c>
      <c r="G1045" s="62">
        <f>('1. Data'!G1042-'1. Data'!$G$1604)/('1. Data'!$G$1603-'1. Data'!$G$1604)</f>
        <v>0.21126760563380281</v>
      </c>
      <c r="H1045" s="62">
        <f>('1. Data'!H1042-'1. Data'!$H$1604)/('1. Data'!$H$1603-'1. Data'!$H$1604)</f>
        <v>9.187279151943463E-2</v>
      </c>
      <c r="I1045" s="62">
        <v>1</v>
      </c>
      <c r="J1045" s="62">
        <f>('1. Data'!J1042-'1. Data'!$J$1604)/('1. Data'!$J$1603-'1. Data'!$J$1604)</f>
        <v>0.67692307692307696</v>
      </c>
      <c r="K1045" s="62">
        <f>('1. Data'!K1042-'1. Data'!$K$1604)/('1. Data'!$K$1603-'1. Data'!$K$1604)</f>
        <v>0.21764705882352944</v>
      </c>
      <c r="L1045" s="62">
        <f>('1. Data'!L1042-'1. Data'!$L$1604)/('1. Data'!$L$1603-'1. Data'!$L$1604)</f>
        <v>0.27692307692307677</v>
      </c>
      <c r="M1045" s="62">
        <f>('1. Data'!M1042-'1. Data'!$M$1604)/('1. Data'!$M$1603-'1. Data'!$M$1604)</f>
        <v>0.4</v>
      </c>
    </row>
    <row r="1046" spans="1:13" ht="13.2" x14ac:dyDescent="0.25">
      <c r="A1046" s="60">
        <v>1042</v>
      </c>
      <c r="B1046" s="62">
        <f>('1. Data'!B1043-'1. Data'!$B$1604)/('1. Data'!$B$1603-'1. Data'!$B$1604)</f>
        <v>0.2035398230088496</v>
      </c>
      <c r="C1046" s="62">
        <f>('1. Data'!C1043-'1. Data'!$C$1604)/('1. Data'!$C$1603-'1. Data'!$C$1604)</f>
        <v>0.26</v>
      </c>
      <c r="D1046" s="62">
        <f>('1. Data'!D1043-'1. Data'!$D$1604)/('1. Data'!$D$1603-'1. Data'!$D$1604)</f>
        <v>0.19</v>
      </c>
      <c r="E1046" s="62">
        <f>('1. Data'!E1043-'1. Data'!$E$1604)/('1. Data'!$E$1603-'1. Data'!$E$1604)</f>
        <v>5.4794520547945202E-2</v>
      </c>
      <c r="F1046" s="62">
        <f>('1. Data'!F1043-'1. Data'!$F$1604)/('1. Data'!$F$1603-'1. Data'!$F$1604)</f>
        <v>0.13166666666666668</v>
      </c>
      <c r="G1046" s="62">
        <f>('1. Data'!G1043-'1. Data'!$G$1604)/('1. Data'!$G$1603-'1. Data'!$G$1604)</f>
        <v>0.16901408450704225</v>
      </c>
      <c r="H1046" s="62">
        <f>('1. Data'!H1043-'1. Data'!$H$1604)/('1. Data'!$H$1603-'1. Data'!$H$1604)</f>
        <v>7.0671378091872794E-2</v>
      </c>
      <c r="I1046" s="62">
        <v>1</v>
      </c>
      <c r="J1046" s="62">
        <f>('1. Data'!J1043-'1. Data'!$J$1604)/('1. Data'!$J$1603-'1. Data'!$J$1604)</f>
        <v>0.52307692307692288</v>
      </c>
      <c r="K1046" s="62">
        <f>('1. Data'!K1043-'1. Data'!$K$1604)/('1. Data'!$K$1603-'1. Data'!$K$1604)</f>
        <v>0.2</v>
      </c>
      <c r="L1046" s="62">
        <f>('1. Data'!L1043-'1. Data'!$L$1604)/('1. Data'!$L$1603-'1. Data'!$L$1604)</f>
        <v>0.21538461538461545</v>
      </c>
      <c r="M1046" s="62">
        <f>('1. Data'!M1043-'1. Data'!$M$1604)/('1. Data'!$M$1603-'1. Data'!$M$1604)</f>
        <v>0.6</v>
      </c>
    </row>
    <row r="1047" spans="1:13" ht="13.2" x14ac:dyDescent="0.25">
      <c r="A1047" s="60">
        <v>1043</v>
      </c>
      <c r="B1047" s="62">
        <f>('1. Data'!B1044-'1. Data'!$B$1604)/('1. Data'!$B$1603-'1. Data'!$B$1604)</f>
        <v>0.38053097345132747</v>
      </c>
      <c r="C1047" s="62">
        <f>('1. Data'!C1044-'1. Data'!$C$1604)/('1. Data'!$C$1603-'1. Data'!$C$1604)</f>
        <v>0.26666666666666666</v>
      </c>
      <c r="D1047" s="62">
        <f>('1. Data'!D1044-'1. Data'!$D$1604)/('1. Data'!$D$1603-'1. Data'!$D$1604)</f>
        <v>0.21</v>
      </c>
      <c r="E1047" s="62">
        <f>('1. Data'!E1044-'1. Data'!$E$1604)/('1. Data'!$E$1603-'1. Data'!$E$1604)</f>
        <v>8.9041095890410982E-2</v>
      </c>
      <c r="F1047" s="62">
        <f>('1. Data'!F1044-'1. Data'!$F$1604)/('1. Data'!$F$1603-'1. Data'!$F$1604)</f>
        <v>0.14666666666666667</v>
      </c>
      <c r="G1047" s="62">
        <f>('1. Data'!G1044-'1. Data'!$G$1604)/('1. Data'!$G$1603-'1. Data'!$G$1604)</f>
        <v>0.28169014084507044</v>
      </c>
      <c r="H1047" s="62">
        <f>('1. Data'!H1044-'1. Data'!$H$1604)/('1. Data'!$H$1603-'1. Data'!$H$1604)</f>
        <v>0.1166077738515901</v>
      </c>
      <c r="I1047" s="62">
        <v>1</v>
      </c>
      <c r="J1047" s="62">
        <f>('1. Data'!J1044-'1. Data'!$J$1604)/('1. Data'!$J$1603-'1. Data'!$J$1604)</f>
        <v>0.48461538461538461</v>
      </c>
      <c r="K1047" s="62">
        <f>('1. Data'!K1044-'1. Data'!$K$1604)/('1. Data'!$K$1603-'1. Data'!$K$1604)</f>
        <v>0.31176470588235294</v>
      </c>
      <c r="L1047" s="62">
        <f>('1. Data'!L1044-'1. Data'!$L$1604)/('1. Data'!$L$1603-'1. Data'!$L$1604)</f>
        <v>0.4153846153846153</v>
      </c>
      <c r="M1047" s="62">
        <f>('1. Data'!M1044-'1. Data'!$M$1604)/('1. Data'!$M$1603-'1. Data'!$M$1604)</f>
        <v>0.6</v>
      </c>
    </row>
    <row r="1048" spans="1:13" ht="13.2" x14ac:dyDescent="0.25">
      <c r="A1048" s="60">
        <v>1044</v>
      </c>
      <c r="B1048" s="62">
        <f>('1. Data'!B1045-'1. Data'!$B$1604)/('1. Data'!$B$1603-'1. Data'!$B$1604)</f>
        <v>0.4336283185840708</v>
      </c>
      <c r="C1048" s="62">
        <f>('1. Data'!C1045-'1. Data'!$C$1604)/('1. Data'!$C$1603-'1. Data'!$C$1604)</f>
        <v>0.19333333333333336</v>
      </c>
      <c r="D1048" s="62">
        <f>('1. Data'!D1045-'1. Data'!$D$1604)/('1. Data'!$D$1603-'1. Data'!$D$1604)</f>
        <v>0.41</v>
      </c>
      <c r="E1048" s="62">
        <f>('1. Data'!E1045-'1. Data'!$E$1604)/('1. Data'!$E$1603-'1. Data'!$E$1604)</f>
        <v>0.54794520547945202</v>
      </c>
      <c r="F1048" s="62">
        <f>('1. Data'!F1045-'1. Data'!$F$1604)/('1. Data'!$F$1603-'1. Data'!$F$1604)</f>
        <v>0.11500000000000002</v>
      </c>
      <c r="G1048" s="62">
        <f>('1. Data'!G1045-'1. Data'!$G$1604)/('1. Data'!$G$1603-'1. Data'!$G$1604)</f>
        <v>0.23943661971830985</v>
      </c>
      <c r="H1048" s="62">
        <f>('1. Data'!H1045-'1. Data'!$H$1604)/('1. Data'!$H$1603-'1. Data'!$H$1604)</f>
        <v>0.1166077738515901</v>
      </c>
      <c r="I1048" s="62">
        <v>1</v>
      </c>
      <c r="J1048" s="62">
        <f>('1. Data'!J1045-'1. Data'!$J$1604)/('1. Data'!$J$1603-'1. Data'!$J$1604)</f>
        <v>0.45384615384615379</v>
      </c>
      <c r="K1048" s="62">
        <f>('1. Data'!K1045-'1. Data'!$K$1604)/('1. Data'!$K$1603-'1. Data'!$K$1604)</f>
        <v>0.3</v>
      </c>
      <c r="L1048" s="62">
        <f>('1. Data'!L1045-'1. Data'!$L$1604)/('1. Data'!$L$1603-'1. Data'!$L$1604)</f>
        <v>0.38461538461538464</v>
      </c>
      <c r="M1048" s="62">
        <f>('1. Data'!M1045-'1. Data'!$M$1604)/('1. Data'!$M$1603-'1. Data'!$M$1604)</f>
        <v>0.8</v>
      </c>
    </row>
    <row r="1049" spans="1:13" ht="13.2" x14ac:dyDescent="0.25">
      <c r="A1049" s="60">
        <v>1045</v>
      </c>
      <c r="B1049" s="62">
        <f>('1. Data'!B1046-'1. Data'!$B$1604)/('1. Data'!$B$1603-'1. Data'!$B$1604)</f>
        <v>0.15929203539823014</v>
      </c>
      <c r="C1049" s="62">
        <f>('1. Data'!C1046-'1. Data'!$C$1604)/('1. Data'!$C$1603-'1. Data'!$C$1604)</f>
        <v>0.19333333333333336</v>
      </c>
      <c r="D1049" s="62">
        <f>('1. Data'!D1046-'1. Data'!$D$1604)/('1. Data'!$D$1603-'1. Data'!$D$1604)</f>
        <v>0.33</v>
      </c>
      <c r="E1049" s="62">
        <f>('1. Data'!E1046-'1. Data'!$E$1604)/('1. Data'!$E$1603-'1. Data'!$E$1604)</f>
        <v>0.16438356164383561</v>
      </c>
      <c r="F1049" s="62">
        <f>('1. Data'!F1046-'1. Data'!$F$1604)/('1. Data'!$F$1603-'1. Data'!$F$1604)</f>
        <v>7.6666666666666675E-2</v>
      </c>
      <c r="G1049" s="62">
        <f>('1. Data'!G1046-'1. Data'!$G$1604)/('1. Data'!$G$1603-'1. Data'!$G$1604)</f>
        <v>0.15492957746478872</v>
      </c>
      <c r="H1049" s="62">
        <f>('1. Data'!H1046-'1. Data'!$H$1604)/('1. Data'!$H$1603-'1. Data'!$H$1604)</f>
        <v>0.16607773851590105</v>
      </c>
      <c r="I1049" s="62">
        <v>1</v>
      </c>
      <c r="J1049" s="62">
        <f>('1. Data'!J1046-'1. Data'!$J$1604)/('1. Data'!$J$1603-'1. Data'!$J$1604)</f>
        <v>0.50769230769230755</v>
      </c>
      <c r="K1049" s="62">
        <f>('1. Data'!K1046-'1. Data'!$K$1604)/('1. Data'!$K$1603-'1. Data'!$K$1604)</f>
        <v>0.18823529411764706</v>
      </c>
      <c r="L1049" s="62">
        <f>('1. Data'!L1046-'1. Data'!$L$1604)/('1. Data'!$L$1603-'1. Data'!$L$1604)</f>
        <v>0.58461538461538443</v>
      </c>
      <c r="M1049" s="62">
        <f>('1. Data'!M1046-'1. Data'!$M$1604)/('1. Data'!$M$1603-'1. Data'!$M$1604)</f>
        <v>0.6</v>
      </c>
    </row>
    <row r="1050" spans="1:13" ht="13.2" x14ac:dyDescent="0.25">
      <c r="A1050" s="60">
        <v>1046</v>
      </c>
      <c r="B1050" s="62">
        <f>('1. Data'!B1047-'1. Data'!$B$1604)/('1. Data'!$B$1603-'1. Data'!$B$1604)</f>
        <v>0.2035398230088496</v>
      </c>
      <c r="C1050" s="62">
        <f>('1. Data'!C1047-'1. Data'!$C$1604)/('1. Data'!$C$1603-'1. Data'!$C$1604)</f>
        <v>0.22666666666666666</v>
      </c>
      <c r="D1050" s="62">
        <f>('1. Data'!D1047-'1. Data'!$D$1604)/('1. Data'!$D$1603-'1. Data'!$D$1604)</f>
        <v>0</v>
      </c>
      <c r="E1050" s="62">
        <f>('1. Data'!E1047-'1. Data'!$E$1604)/('1. Data'!$E$1603-'1. Data'!$E$1604)</f>
        <v>3.4246575342465745E-2</v>
      </c>
      <c r="F1050" s="62">
        <f>('1. Data'!F1047-'1. Data'!$F$1604)/('1. Data'!$F$1603-'1. Data'!$F$1604)</f>
        <v>0.11666666666666668</v>
      </c>
      <c r="G1050" s="62">
        <f>('1. Data'!G1047-'1. Data'!$G$1604)/('1. Data'!$G$1603-'1. Data'!$G$1604)</f>
        <v>0.43661971830985913</v>
      </c>
      <c r="H1050" s="62">
        <f>('1. Data'!H1047-'1. Data'!$H$1604)/('1. Data'!$H$1603-'1. Data'!$H$1604)</f>
        <v>0.11307420494699646</v>
      </c>
      <c r="I1050" s="62">
        <v>1</v>
      </c>
      <c r="J1050" s="62">
        <f>('1. Data'!J1047-'1. Data'!$J$1604)/('1. Data'!$J$1603-'1. Data'!$J$1604)</f>
        <v>0.47692307692307673</v>
      </c>
      <c r="K1050" s="62">
        <f>('1. Data'!K1047-'1. Data'!$K$1604)/('1. Data'!$K$1603-'1. Data'!$K$1604)</f>
        <v>0.16470588235294117</v>
      </c>
      <c r="L1050" s="62">
        <f>('1. Data'!L1047-'1. Data'!$L$1604)/('1. Data'!$L$1603-'1. Data'!$L$1604)</f>
        <v>0.46153846153846156</v>
      </c>
      <c r="M1050" s="62">
        <f>('1. Data'!M1047-'1. Data'!$M$1604)/('1. Data'!$M$1603-'1. Data'!$M$1604)</f>
        <v>0.6</v>
      </c>
    </row>
    <row r="1051" spans="1:13" ht="13.2" x14ac:dyDescent="0.25">
      <c r="A1051" s="60">
        <v>1047</v>
      </c>
      <c r="B1051" s="62">
        <f>('1. Data'!B1048-'1. Data'!$B$1604)/('1. Data'!$B$1603-'1. Data'!$B$1604)</f>
        <v>0.26548672566371678</v>
      </c>
      <c r="C1051" s="62">
        <f>('1. Data'!C1048-'1. Data'!$C$1604)/('1. Data'!$C$1603-'1. Data'!$C$1604)</f>
        <v>0.45333333333333337</v>
      </c>
      <c r="D1051" s="62">
        <f>('1. Data'!D1048-'1. Data'!$D$1604)/('1. Data'!$D$1603-'1. Data'!$D$1604)</f>
        <v>0</v>
      </c>
      <c r="E1051" s="62">
        <f>('1. Data'!E1048-'1. Data'!$E$1604)/('1. Data'!$E$1603-'1. Data'!$E$1604)</f>
        <v>5.4794520547945202E-2</v>
      </c>
      <c r="F1051" s="62">
        <f>('1. Data'!F1048-'1. Data'!$F$1604)/('1. Data'!$F$1603-'1. Data'!$F$1604)</f>
        <v>0.12666666666666668</v>
      </c>
      <c r="G1051" s="62">
        <f>('1. Data'!G1048-'1. Data'!$G$1604)/('1. Data'!$G$1603-'1. Data'!$G$1604)</f>
        <v>0.45070422535211269</v>
      </c>
      <c r="H1051" s="62">
        <f>('1. Data'!H1048-'1. Data'!$H$1604)/('1. Data'!$H$1603-'1. Data'!$H$1604)</f>
        <v>0.13780918727915195</v>
      </c>
      <c r="I1051" s="62">
        <v>1</v>
      </c>
      <c r="J1051" s="62">
        <f>('1. Data'!J1048-'1. Data'!$J$1604)/('1. Data'!$J$1603-'1. Data'!$J$1604)</f>
        <v>0.46923076923076917</v>
      </c>
      <c r="K1051" s="62">
        <f>('1. Data'!K1048-'1. Data'!$K$1604)/('1. Data'!$K$1603-'1. Data'!$K$1604)</f>
        <v>0.18823529411764706</v>
      </c>
      <c r="L1051" s="62">
        <f>('1. Data'!L1048-'1. Data'!$L$1604)/('1. Data'!$L$1603-'1. Data'!$L$1604)</f>
        <v>0.3538461538461537</v>
      </c>
      <c r="M1051" s="62">
        <f>('1. Data'!M1048-'1. Data'!$M$1604)/('1. Data'!$M$1603-'1. Data'!$M$1604)</f>
        <v>0.6</v>
      </c>
    </row>
    <row r="1052" spans="1:13" ht="13.2" x14ac:dyDescent="0.25">
      <c r="A1052" s="60">
        <v>1048</v>
      </c>
      <c r="B1052" s="62">
        <f>('1. Data'!B1049-'1. Data'!$B$1604)/('1. Data'!$B$1603-'1. Data'!$B$1604)</f>
        <v>0.22123893805309733</v>
      </c>
      <c r="C1052" s="62">
        <f>('1. Data'!C1049-'1. Data'!$C$1604)/('1. Data'!$C$1603-'1. Data'!$C$1604)</f>
        <v>0.21999999999999997</v>
      </c>
      <c r="D1052" s="62">
        <f>('1. Data'!D1049-'1. Data'!$D$1604)/('1. Data'!$D$1603-'1. Data'!$D$1604)</f>
        <v>0.17</v>
      </c>
      <c r="E1052" s="62">
        <f>('1. Data'!E1049-'1. Data'!$E$1604)/('1. Data'!$E$1603-'1. Data'!$E$1604)</f>
        <v>6.164383561643836E-2</v>
      </c>
      <c r="F1052" s="62">
        <f>('1. Data'!F1049-'1. Data'!$F$1604)/('1. Data'!$F$1603-'1. Data'!$F$1604)</f>
        <v>0.13666666666666652</v>
      </c>
      <c r="G1052" s="62">
        <f>('1. Data'!G1049-'1. Data'!$G$1604)/('1. Data'!$G$1603-'1. Data'!$G$1604)</f>
        <v>0.36619718309859156</v>
      </c>
      <c r="H1052" s="62">
        <f>('1. Data'!H1049-'1. Data'!$H$1604)/('1. Data'!$H$1603-'1. Data'!$H$1604)</f>
        <v>0.15901060070671377</v>
      </c>
      <c r="I1052" s="62">
        <v>1</v>
      </c>
      <c r="J1052" s="62">
        <f>('1. Data'!J1049-'1. Data'!$J$1604)/('1. Data'!$J$1603-'1. Data'!$J$1604)</f>
        <v>0.60769230769230775</v>
      </c>
      <c r="K1052" s="62">
        <f>('1. Data'!K1049-'1. Data'!$K$1604)/('1. Data'!$K$1603-'1. Data'!$K$1604)</f>
        <v>0.2</v>
      </c>
      <c r="L1052" s="62">
        <f>('1. Data'!L1049-'1. Data'!$L$1604)/('1. Data'!$L$1603-'1. Data'!$L$1604)</f>
        <v>0.30769230769230771</v>
      </c>
      <c r="M1052" s="62">
        <f>('1. Data'!M1049-'1. Data'!$M$1604)/('1. Data'!$M$1603-'1. Data'!$M$1604)</f>
        <v>0.4</v>
      </c>
    </row>
    <row r="1053" spans="1:13" ht="13.2" x14ac:dyDescent="0.25">
      <c r="A1053" s="60">
        <v>1049</v>
      </c>
      <c r="B1053" s="62">
        <f>('1. Data'!B1050-'1. Data'!$B$1604)/('1. Data'!$B$1603-'1. Data'!$B$1604)</f>
        <v>0.4159292035398231</v>
      </c>
      <c r="C1053" s="62">
        <f>('1. Data'!C1050-'1. Data'!$C$1604)/('1. Data'!$C$1603-'1. Data'!$C$1604)</f>
        <v>0.26</v>
      </c>
      <c r="D1053" s="62">
        <f>('1. Data'!D1050-'1. Data'!$D$1604)/('1. Data'!$D$1603-'1. Data'!$D$1604)</f>
        <v>0.36</v>
      </c>
      <c r="E1053" s="62">
        <f>('1. Data'!E1050-'1. Data'!$E$1604)/('1. Data'!$E$1603-'1. Data'!$E$1604)</f>
        <v>5.4794520547945202E-2</v>
      </c>
      <c r="F1053" s="62">
        <f>('1. Data'!F1050-'1. Data'!$F$1604)/('1. Data'!$F$1603-'1. Data'!$F$1604)</f>
        <v>0.13500000000000001</v>
      </c>
      <c r="G1053" s="62">
        <f>('1. Data'!G1050-'1. Data'!$G$1604)/('1. Data'!$G$1603-'1. Data'!$G$1604)</f>
        <v>2.8169014084507043E-2</v>
      </c>
      <c r="H1053" s="62">
        <f>('1. Data'!H1050-'1. Data'!$H$1604)/('1. Data'!$H$1603-'1. Data'!$H$1604)</f>
        <v>2.8268551236749116E-2</v>
      </c>
      <c r="I1053" s="62">
        <v>1</v>
      </c>
      <c r="J1053" s="62">
        <f>('1. Data'!J1050-'1. Data'!$J$1604)/('1. Data'!$J$1603-'1. Data'!$J$1604)</f>
        <v>0.4384615384615384</v>
      </c>
      <c r="K1053" s="62">
        <f>('1. Data'!K1050-'1. Data'!$K$1604)/('1. Data'!$K$1603-'1. Data'!$K$1604)</f>
        <v>0.28235294117647064</v>
      </c>
      <c r="L1053" s="62">
        <f>('1. Data'!L1050-'1. Data'!$L$1604)/('1. Data'!$L$1603-'1. Data'!$L$1604)</f>
        <v>0.38461538461538464</v>
      </c>
      <c r="M1053" s="62">
        <f>('1. Data'!M1050-'1. Data'!$M$1604)/('1. Data'!$M$1603-'1. Data'!$M$1604)</f>
        <v>0.6</v>
      </c>
    </row>
    <row r="1054" spans="1:13" ht="13.2" x14ac:dyDescent="0.25">
      <c r="A1054" s="60">
        <v>1050</v>
      </c>
      <c r="B1054" s="62">
        <f>('1. Data'!B1051-'1. Data'!$B$1604)/('1. Data'!$B$1603-'1. Data'!$B$1604)</f>
        <v>0.4159292035398231</v>
      </c>
      <c r="C1054" s="62">
        <f>('1. Data'!C1051-'1. Data'!$C$1604)/('1. Data'!$C$1603-'1. Data'!$C$1604)</f>
        <v>0.26666666666666666</v>
      </c>
      <c r="D1054" s="62">
        <f>('1. Data'!D1051-'1. Data'!$D$1604)/('1. Data'!$D$1603-'1. Data'!$D$1604)</f>
        <v>0.36</v>
      </c>
      <c r="E1054" s="62">
        <f>('1. Data'!E1051-'1. Data'!$E$1604)/('1. Data'!$E$1603-'1. Data'!$E$1604)</f>
        <v>6.164383561643836E-2</v>
      </c>
      <c r="F1054" s="62">
        <f>('1. Data'!F1051-'1. Data'!$F$1604)/('1. Data'!$F$1603-'1. Data'!$F$1604)</f>
        <v>0.14000000000000001</v>
      </c>
      <c r="G1054" s="62">
        <f>('1. Data'!G1051-'1. Data'!$G$1604)/('1. Data'!$G$1603-'1. Data'!$G$1604)</f>
        <v>7.0422535211267609E-2</v>
      </c>
      <c r="H1054" s="62">
        <f>('1. Data'!H1051-'1. Data'!$H$1604)/('1. Data'!$H$1603-'1. Data'!$H$1604)</f>
        <v>3.8869257950530034E-2</v>
      </c>
      <c r="I1054" s="62">
        <v>1</v>
      </c>
      <c r="J1054" s="62">
        <f>('1. Data'!J1051-'1. Data'!$J$1604)/('1. Data'!$J$1603-'1. Data'!$J$1604)</f>
        <v>0.4384615384615384</v>
      </c>
      <c r="K1054" s="62">
        <f>('1. Data'!K1051-'1. Data'!$K$1604)/('1. Data'!$K$1603-'1. Data'!$K$1604)</f>
        <v>0.27647058823529413</v>
      </c>
      <c r="L1054" s="62">
        <f>('1. Data'!L1051-'1. Data'!$L$1604)/('1. Data'!$L$1603-'1. Data'!$L$1604)</f>
        <v>0.36923076923076931</v>
      </c>
      <c r="M1054" s="62">
        <f>('1. Data'!M1051-'1. Data'!$M$1604)/('1. Data'!$M$1603-'1. Data'!$M$1604)</f>
        <v>0.6</v>
      </c>
    </row>
    <row r="1055" spans="1:13" ht="13.2" x14ac:dyDescent="0.25">
      <c r="A1055" s="60">
        <v>1051</v>
      </c>
      <c r="B1055" s="62">
        <f>('1. Data'!B1052-'1. Data'!$B$1604)/('1. Data'!$B$1603-'1. Data'!$B$1604)</f>
        <v>0.22123893805309733</v>
      </c>
      <c r="C1055" s="62">
        <f>('1. Data'!C1052-'1. Data'!$C$1604)/('1. Data'!$C$1603-'1. Data'!$C$1604)</f>
        <v>0.21999999999999997</v>
      </c>
      <c r="D1055" s="62">
        <f>('1. Data'!D1052-'1. Data'!$D$1604)/('1. Data'!$D$1603-'1. Data'!$D$1604)</f>
        <v>0.17</v>
      </c>
      <c r="E1055" s="62">
        <f>('1. Data'!E1052-'1. Data'!$E$1604)/('1. Data'!$E$1603-'1. Data'!$E$1604)</f>
        <v>6.164383561643836E-2</v>
      </c>
      <c r="F1055" s="62">
        <f>('1. Data'!F1052-'1. Data'!$F$1604)/('1. Data'!$F$1603-'1. Data'!$F$1604)</f>
        <v>0.13666666666666652</v>
      </c>
      <c r="G1055" s="62">
        <f>('1. Data'!G1052-'1. Data'!$G$1604)/('1. Data'!$G$1603-'1. Data'!$G$1604)</f>
        <v>0.36619718309859156</v>
      </c>
      <c r="H1055" s="62">
        <f>('1. Data'!H1052-'1. Data'!$H$1604)/('1. Data'!$H$1603-'1. Data'!$H$1604)</f>
        <v>0.15901060070671377</v>
      </c>
      <c r="I1055" s="62">
        <v>1</v>
      </c>
      <c r="J1055" s="62">
        <f>('1. Data'!J1052-'1. Data'!$J$1604)/('1. Data'!$J$1603-'1. Data'!$J$1604)</f>
        <v>0.60769230769230775</v>
      </c>
      <c r="K1055" s="62">
        <f>('1. Data'!K1052-'1. Data'!$K$1604)/('1. Data'!$K$1603-'1. Data'!$K$1604)</f>
        <v>0.2</v>
      </c>
      <c r="L1055" s="62">
        <f>('1. Data'!L1052-'1. Data'!$L$1604)/('1. Data'!$L$1603-'1. Data'!$L$1604)</f>
        <v>0.30769230769230771</v>
      </c>
      <c r="M1055" s="62">
        <f>('1. Data'!M1052-'1. Data'!$M$1604)/('1. Data'!$M$1603-'1. Data'!$M$1604)</f>
        <v>0.4</v>
      </c>
    </row>
    <row r="1056" spans="1:13" ht="13.2" x14ac:dyDescent="0.25">
      <c r="A1056" s="60">
        <v>1052</v>
      </c>
      <c r="B1056" s="62">
        <f>('1. Data'!B1053-'1. Data'!$B$1604)/('1. Data'!$B$1603-'1. Data'!$B$1604)</f>
        <v>0.3451327433628319</v>
      </c>
      <c r="C1056" s="62">
        <f>('1. Data'!C1053-'1. Data'!$C$1604)/('1. Data'!$C$1603-'1. Data'!$C$1604)</f>
        <v>0.24</v>
      </c>
      <c r="D1056" s="62">
        <f>('1. Data'!D1053-'1. Data'!$D$1604)/('1. Data'!$D$1603-'1. Data'!$D$1604)</f>
        <v>0.59</v>
      </c>
      <c r="E1056" s="62">
        <f>('1. Data'!E1053-'1. Data'!$E$1604)/('1. Data'!$E$1603-'1. Data'!$E$1604)</f>
        <v>3.4246575342465745E-2</v>
      </c>
      <c r="F1056" s="62">
        <f>('1. Data'!F1053-'1. Data'!$F$1604)/('1. Data'!$F$1603-'1. Data'!$F$1604)</f>
        <v>0.69</v>
      </c>
      <c r="G1056" s="62">
        <f>('1. Data'!G1053-'1. Data'!$G$1604)/('1. Data'!$G$1603-'1. Data'!$G$1604)</f>
        <v>0.21126760563380281</v>
      </c>
      <c r="H1056" s="62">
        <f>('1. Data'!H1053-'1. Data'!$H$1604)/('1. Data'!$H$1603-'1. Data'!$H$1604)</f>
        <v>0.13780918727915195</v>
      </c>
      <c r="I1056" s="62">
        <v>1</v>
      </c>
      <c r="J1056" s="62">
        <f>('1. Data'!J1053-'1. Data'!$J$1604)/('1. Data'!$J$1603-'1. Data'!$J$1604)</f>
        <v>0.25384615384615361</v>
      </c>
      <c r="K1056" s="62">
        <f>('1. Data'!K1053-'1. Data'!$K$1604)/('1. Data'!$K$1603-'1. Data'!$K$1604)</f>
        <v>0.61176470588235299</v>
      </c>
      <c r="L1056" s="62">
        <f>('1. Data'!L1053-'1. Data'!$L$1604)/('1. Data'!$L$1603-'1. Data'!$L$1604)</f>
        <v>0.12307692307692292</v>
      </c>
      <c r="M1056" s="62">
        <f>('1. Data'!M1053-'1. Data'!$M$1604)/('1. Data'!$M$1603-'1. Data'!$M$1604)</f>
        <v>0.4</v>
      </c>
    </row>
    <row r="1057" spans="1:13" ht="13.2" x14ac:dyDescent="0.25">
      <c r="A1057" s="60">
        <v>1053</v>
      </c>
      <c r="B1057" s="62">
        <f>('1. Data'!B1054-'1. Data'!$B$1604)/('1. Data'!$B$1603-'1. Data'!$B$1604)</f>
        <v>8.8495575221238937E-2</v>
      </c>
      <c r="C1057" s="62">
        <f>('1. Data'!C1054-'1. Data'!$C$1604)/('1. Data'!$C$1603-'1. Data'!$C$1604)</f>
        <v>0.33666666666666667</v>
      </c>
      <c r="D1057" s="62">
        <f>('1. Data'!D1054-'1. Data'!$D$1604)/('1. Data'!$D$1603-'1. Data'!$D$1604)</f>
        <v>0.05</v>
      </c>
      <c r="E1057" s="62">
        <f>('1. Data'!E1054-'1. Data'!$E$1604)/('1. Data'!$E$1603-'1. Data'!$E$1604)</f>
        <v>0.10273972602739727</v>
      </c>
      <c r="F1057" s="62">
        <f>('1. Data'!F1054-'1. Data'!$F$1604)/('1. Data'!$F$1603-'1. Data'!$F$1604)</f>
        <v>0.12166666666666666</v>
      </c>
      <c r="G1057" s="62">
        <f>('1. Data'!G1054-'1. Data'!$G$1604)/('1. Data'!$G$1603-'1. Data'!$G$1604)</f>
        <v>0.25352112676056338</v>
      </c>
      <c r="H1057" s="62">
        <f>('1. Data'!H1054-'1. Data'!$H$1604)/('1. Data'!$H$1603-'1. Data'!$H$1604)</f>
        <v>6.7137809187279157E-2</v>
      </c>
      <c r="I1057" s="62">
        <v>1</v>
      </c>
      <c r="J1057" s="62">
        <f>('1. Data'!J1054-'1. Data'!$J$1604)/('1. Data'!$J$1603-'1. Data'!$J$1604)</f>
        <v>0.66153846153846152</v>
      </c>
      <c r="K1057" s="62">
        <f>('1. Data'!K1054-'1. Data'!$K$1604)/('1. Data'!$K$1603-'1. Data'!$K$1604)</f>
        <v>0.1470588235294118</v>
      </c>
      <c r="L1057" s="62">
        <f>('1. Data'!L1054-'1. Data'!$L$1604)/('1. Data'!$L$1603-'1. Data'!$L$1604)</f>
        <v>0.69230769230769229</v>
      </c>
      <c r="M1057" s="62">
        <f>('1. Data'!M1054-'1. Data'!$M$1604)/('1. Data'!$M$1603-'1. Data'!$M$1604)</f>
        <v>0.4</v>
      </c>
    </row>
    <row r="1058" spans="1:13" ht="13.2" x14ac:dyDescent="0.25">
      <c r="A1058" s="60">
        <v>1054</v>
      </c>
      <c r="B1058" s="62">
        <f>('1. Data'!B1055-'1. Data'!$B$1604)/('1. Data'!$B$1603-'1. Data'!$B$1604)</f>
        <v>0.32743362831858414</v>
      </c>
      <c r="C1058" s="62">
        <f>('1. Data'!C1055-'1. Data'!$C$1604)/('1. Data'!$C$1603-'1. Data'!$C$1604)</f>
        <v>0.15333333333333335</v>
      </c>
      <c r="D1058" s="62">
        <f>('1. Data'!D1055-'1. Data'!$D$1604)/('1. Data'!$D$1603-'1. Data'!$D$1604)</f>
        <v>0.42</v>
      </c>
      <c r="E1058" s="62">
        <f>('1. Data'!E1055-'1. Data'!$E$1604)/('1. Data'!$E$1603-'1. Data'!$E$1604)</f>
        <v>9.5890410958904104E-2</v>
      </c>
      <c r="F1058" s="62">
        <f>('1. Data'!F1055-'1. Data'!$F$1604)/('1. Data'!$F$1603-'1. Data'!$F$1604)</f>
        <v>0.11666666666666668</v>
      </c>
      <c r="G1058" s="62">
        <f>('1. Data'!G1055-'1. Data'!$G$1604)/('1. Data'!$G$1603-'1. Data'!$G$1604)</f>
        <v>0.11267605633802817</v>
      </c>
      <c r="H1058" s="62">
        <f>('1. Data'!H1055-'1. Data'!$H$1604)/('1. Data'!$H$1603-'1. Data'!$H$1604)</f>
        <v>4.9469964664310952E-2</v>
      </c>
      <c r="I1058" s="62">
        <v>1</v>
      </c>
      <c r="J1058" s="62">
        <f>('1. Data'!J1055-'1. Data'!$J$1604)/('1. Data'!$J$1603-'1. Data'!$J$1604)</f>
        <v>0.52307692307692288</v>
      </c>
      <c r="K1058" s="62">
        <f>('1. Data'!K1055-'1. Data'!$K$1604)/('1. Data'!$K$1603-'1. Data'!$K$1604)</f>
        <v>0.27647058823529413</v>
      </c>
      <c r="L1058" s="62">
        <f>('1. Data'!L1055-'1. Data'!$L$1604)/('1. Data'!$L$1603-'1. Data'!$L$1604)</f>
        <v>0.66153846153846141</v>
      </c>
      <c r="M1058" s="62">
        <f>('1. Data'!M1055-'1. Data'!$M$1604)/('1. Data'!$M$1603-'1. Data'!$M$1604)</f>
        <v>0.8</v>
      </c>
    </row>
    <row r="1059" spans="1:13" ht="13.2" x14ac:dyDescent="0.25">
      <c r="A1059" s="60">
        <v>1055</v>
      </c>
      <c r="B1059" s="62">
        <f>('1. Data'!B1056-'1. Data'!$B$1604)/('1. Data'!$B$1603-'1. Data'!$B$1604)</f>
        <v>0.31858407079646012</v>
      </c>
      <c r="C1059" s="62">
        <f>('1. Data'!C1056-'1. Data'!$C$1604)/('1. Data'!$C$1603-'1. Data'!$C$1604)</f>
        <v>0.36000000000000004</v>
      </c>
      <c r="D1059" s="62">
        <f>('1. Data'!D1056-'1. Data'!$D$1604)/('1. Data'!$D$1603-'1. Data'!$D$1604)</f>
        <v>0.27</v>
      </c>
      <c r="E1059" s="62">
        <f>('1. Data'!E1056-'1. Data'!$E$1604)/('1. Data'!$E$1603-'1. Data'!$E$1604)</f>
        <v>7.5342465753424667E-2</v>
      </c>
      <c r="F1059" s="62">
        <f>('1. Data'!F1056-'1. Data'!$F$1604)/('1. Data'!$F$1603-'1. Data'!$F$1604)</f>
        <v>0.15833333333333335</v>
      </c>
      <c r="G1059" s="62">
        <f>('1. Data'!G1056-'1. Data'!$G$1604)/('1. Data'!$G$1603-'1. Data'!$G$1604)</f>
        <v>5.6338028169014086E-2</v>
      </c>
      <c r="H1059" s="62">
        <f>('1. Data'!H1056-'1. Data'!$H$1604)/('1. Data'!$H$1603-'1. Data'!$H$1604)</f>
        <v>0.25088339222614842</v>
      </c>
      <c r="I1059" s="62">
        <v>1</v>
      </c>
      <c r="J1059" s="62">
        <f>('1. Data'!J1056-'1. Data'!$J$1604)/('1. Data'!$J$1603-'1. Data'!$J$1604)</f>
        <v>0.33076923076923059</v>
      </c>
      <c r="K1059" s="62">
        <f>('1. Data'!K1056-'1. Data'!$K$1604)/('1. Data'!$K$1603-'1. Data'!$K$1604)</f>
        <v>0.18823529411764706</v>
      </c>
      <c r="L1059" s="62">
        <f>('1. Data'!L1056-'1. Data'!$L$1604)/('1. Data'!$L$1603-'1. Data'!$L$1604)</f>
        <v>0.10769230769230759</v>
      </c>
      <c r="M1059" s="62">
        <f>('1. Data'!M1056-'1. Data'!$M$1604)/('1. Data'!$M$1603-'1. Data'!$M$1604)</f>
        <v>0.6</v>
      </c>
    </row>
    <row r="1060" spans="1:13" ht="13.2" x14ac:dyDescent="0.25">
      <c r="A1060" s="60">
        <v>1056</v>
      </c>
      <c r="B1060" s="62">
        <f>('1. Data'!B1057-'1. Data'!$B$1604)/('1. Data'!$B$1603-'1. Data'!$B$1604)</f>
        <v>0.31858407079646012</v>
      </c>
      <c r="C1060" s="62">
        <f>('1. Data'!C1057-'1. Data'!$C$1604)/('1. Data'!$C$1603-'1. Data'!$C$1604)</f>
        <v>0.36000000000000004</v>
      </c>
      <c r="D1060" s="62">
        <f>('1. Data'!D1057-'1. Data'!$D$1604)/('1. Data'!$D$1603-'1. Data'!$D$1604)</f>
        <v>0.27</v>
      </c>
      <c r="E1060" s="62">
        <f>('1. Data'!E1057-'1. Data'!$E$1604)/('1. Data'!$E$1603-'1. Data'!$E$1604)</f>
        <v>7.5342465753424667E-2</v>
      </c>
      <c r="F1060" s="62">
        <f>('1. Data'!F1057-'1. Data'!$F$1604)/('1. Data'!$F$1603-'1. Data'!$F$1604)</f>
        <v>0.15833333333333335</v>
      </c>
      <c r="G1060" s="62">
        <f>('1. Data'!G1057-'1. Data'!$G$1604)/('1. Data'!$G$1603-'1. Data'!$G$1604)</f>
        <v>5.6338028169014086E-2</v>
      </c>
      <c r="H1060" s="62">
        <f>('1. Data'!H1057-'1. Data'!$H$1604)/('1. Data'!$H$1603-'1. Data'!$H$1604)</f>
        <v>0.25088339222614842</v>
      </c>
      <c r="I1060" s="62">
        <v>1</v>
      </c>
      <c r="J1060" s="62">
        <f>('1. Data'!J1057-'1. Data'!$J$1604)/('1. Data'!$J$1603-'1. Data'!$J$1604)</f>
        <v>0.33076923076923059</v>
      </c>
      <c r="K1060" s="62">
        <f>('1. Data'!K1057-'1. Data'!$K$1604)/('1. Data'!$K$1603-'1. Data'!$K$1604)</f>
        <v>0.18823529411764706</v>
      </c>
      <c r="L1060" s="62">
        <f>('1. Data'!L1057-'1. Data'!$L$1604)/('1. Data'!$L$1603-'1. Data'!$L$1604)</f>
        <v>0.10769230769230759</v>
      </c>
      <c r="M1060" s="62">
        <f>('1. Data'!M1057-'1. Data'!$M$1604)/('1. Data'!$M$1603-'1. Data'!$M$1604)</f>
        <v>0.6</v>
      </c>
    </row>
    <row r="1061" spans="1:13" ht="13.2" x14ac:dyDescent="0.25">
      <c r="A1061" s="60">
        <v>1057</v>
      </c>
      <c r="B1061" s="62">
        <f>('1. Data'!B1058-'1. Data'!$B$1604)/('1. Data'!$B$1603-'1. Data'!$B$1604)</f>
        <v>0.38053097345132747</v>
      </c>
      <c r="C1061" s="62">
        <f>('1. Data'!C1058-'1. Data'!$C$1604)/('1. Data'!$C$1603-'1. Data'!$C$1604)</f>
        <v>0.25333333333333335</v>
      </c>
      <c r="D1061" s="62">
        <f>('1. Data'!D1058-'1. Data'!$D$1604)/('1. Data'!$D$1603-'1. Data'!$D$1604)</f>
        <v>0.53</v>
      </c>
      <c r="E1061" s="62">
        <f>('1. Data'!E1058-'1. Data'!$E$1604)/('1. Data'!$E$1603-'1. Data'!$E$1604)</f>
        <v>0.21232876712328769</v>
      </c>
      <c r="F1061" s="62">
        <f>('1. Data'!F1058-'1. Data'!$F$1604)/('1. Data'!$F$1603-'1. Data'!$F$1604)</f>
        <v>0.16833333333333167</v>
      </c>
      <c r="G1061" s="62">
        <f>('1. Data'!G1058-'1. Data'!$G$1604)/('1. Data'!$G$1603-'1. Data'!$G$1604)</f>
        <v>2.8169014084507043E-2</v>
      </c>
      <c r="H1061" s="62">
        <f>('1. Data'!H1058-'1. Data'!$H$1604)/('1. Data'!$H$1603-'1. Data'!$H$1604)</f>
        <v>1.4134275618374558E-2</v>
      </c>
      <c r="I1061" s="62">
        <v>1</v>
      </c>
      <c r="J1061" s="62">
        <f>('1. Data'!J1058-'1. Data'!$J$1604)/('1. Data'!$J$1603-'1. Data'!$J$1604)</f>
        <v>0.39230769230769219</v>
      </c>
      <c r="K1061" s="62">
        <f>('1. Data'!K1058-'1. Data'!$K$1604)/('1. Data'!$K$1603-'1. Data'!$K$1604)</f>
        <v>0.17058823529411765</v>
      </c>
      <c r="L1061" s="62">
        <f>('1. Data'!L1058-'1. Data'!$L$1604)/('1. Data'!$L$1603-'1. Data'!$L$1604)</f>
        <v>0.5692307692307691</v>
      </c>
      <c r="M1061" s="62">
        <f>('1. Data'!M1058-'1. Data'!$M$1604)/('1. Data'!$M$1603-'1. Data'!$M$1604)</f>
        <v>0.8</v>
      </c>
    </row>
    <row r="1062" spans="1:13" ht="13.2" x14ac:dyDescent="0.25">
      <c r="A1062" s="60">
        <v>1058</v>
      </c>
      <c r="B1062" s="62">
        <f>('1. Data'!B1059-'1. Data'!$B$1604)/('1. Data'!$B$1603-'1. Data'!$B$1604)</f>
        <v>0.26548672566371678</v>
      </c>
      <c r="C1062" s="62">
        <f>('1. Data'!C1059-'1. Data'!$C$1604)/('1. Data'!$C$1603-'1. Data'!$C$1604)</f>
        <v>0.21333333333333329</v>
      </c>
      <c r="D1062" s="62">
        <f>('1. Data'!D1059-'1. Data'!$D$1604)/('1. Data'!$D$1603-'1. Data'!$D$1604)</f>
        <v>0.25</v>
      </c>
      <c r="E1062" s="62">
        <f>('1. Data'!E1059-'1. Data'!$E$1604)/('1. Data'!$E$1603-'1. Data'!$E$1604)</f>
        <v>0.20547945205479454</v>
      </c>
      <c r="F1062" s="62">
        <f>('1. Data'!F1059-'1. Data'!$F$1604)/('1. Data'!$F$1603-'1. Data'!$F$1604)</f>
        <v>0.17333333333333334</v>
      </c>
      <c r="G1062" s="62">
        <f>('1. Data'!G1059-'1. Data'!$G$1604)/('1. Data'!$G$1603-'1. Data'!$G$1604)</f>
        <v>0.38028169014084506</v>
      </c>
      <c r="H1062" s="62">
        <f>('1. Data'!H1059-'1. Data'!$H$1604)/('1. Data'!$H$1603-'1. Data'!$H$1604)</f>
        <v>0.29681978798586572</v>
      </c>
      <c r="I1062" s="62">
        <v>1</v>
      </c>
      <c r="J1062" s="62">
        <f>('1. Data'!J1059-'1. Data'!$J$1604)/('1. Data'!$J$1603-'1. Data'!$J$1604)</f>
        <v>0.34615384615384598</v>
      </c>
      <c r="K1062" s="62">
        <f>('1. Data'!K1059-'1. Data'!$K$1604)/('1. Data'!$K$1603-'1. Data'!$K$1604)</f>
        <v>0.1588235294117647</v>
      </c>
      <c r="L1062" s="62">
        <f>('1. Data'!L1059-'1. Data'!$L$1604)/('1. Data'!$L$1603-'1. Data'!$L$1604)</f>
        <v>0.10769230769230759</v>
      </c>
      <c r="M1062" s="62">
        <f>('1. Data'!M1059-'1. Data'!$M$1604)/('1. Data'!$M$1603-'1. Data'!$M$1604)</f>
        <v>0.4</v>
      </c>
    </row>
    <row r="1063" spans="1:13" ht="13.2" x14ac:dyDescent="0.25">
      <c r="A1063" s="60">
        <v>1059</v>
      </c>
      <c r="B1063" s="62">
        <f>('1. Data'!B1060-'1. Data'!$B$1604)/('1. Data'!$B$1603-'1. Data'!$B$1604)</f>
        <v>0.46902654867256638</v>
      </c>
      <c r="C1063" s="62">
        <f>('1. Data'!C1060-'1. Data'!$C$1604)/('1. Data'!$C$1603-'1. Data'!$C$1604)</f>
        <v>0.28666666666666668</v>
      </c>
      <c r="D1063" s="62">
        <f>('1. Data'!D1060-'1. Data'!$D$1604)/('1. Data'!$D$1603-'1. Data'!$D$1604)</f>
        <v>0.56999999999999995</v>
      </c>
      <c r="E1063" s="62">
        <f>('1. Data'!E1060-'1. Data'!$E$1604)/('1. Data'!$E$1603-'1. Data'!$E$1604)</f>
        <v>0.10273972602739727</v>
      </c>
      <c r="F1063" s="62">
        <f>('1. Data'!F1060-'1. Data'!$F$1604)/('1. Data'!$F$1603-'1. Data'!$F$1604)</f>
        <v>0.155</v>
      </c>
      <c r="G1063" s="62">
        <f>('1. Data'!G1060-'1. Data'!$G$1604)/('1. Data'!$G$1603-'1. Data'!$G$1604)</f>
        <v>0.40845070422535212</v>
      </c>
      <c r="H1063" s="62">
        <f>('1. Data'!H1060-'1. Data'!$H$1604)/('1. Data'!$H$1603-'1. Data'!$H$1604)</f>
        <v>0.16254416961130741</v>
      </c>
      <c r="I1063" s="62">
        <v>1</v>
      </c>
      <c r="J1063" s="62">
        <f>('1. Data'!J1060-'1. Data'!$J$1604)/('1. Data'!$J$1603-'1. Data'!$J$1604)</f>
        <v>0.37692307692307681</v>
      </c>
      <c r="K1063" s="62">
        <f>('1. Data'!K1060-'1. Data'!$K$1604)/('1. Data'!$K$1603-'1. Data'!$K$1604)</f>
        <v>0.27058823529411768</v>
      </c>
      <c r="L1063" s="62">
        <f>('1. Data'!L1060-'1. Data'!$L$1604)/('1. Data'!$L$1603-'1. Data'!$L$1604)</f>
        <v>0.49230769230769222</v>
      </c>
      <c r="M1063" s="62">
        <f>('1. Data'!M1060-'1. Data'!$M$1604)/('1. Data'!$M$1603-'1. Data'!$M$1604)</f>
        <v>0.8</v>
      </c>
    </row>
    <row r="1064" spans="1:13" ht="13.2" x14ac:dyDescent="0.25">
      <c r="A1064" s="60">
        <v>1060</v>
      </c>
      <c r="B1064" s="62">
        <f>('1. Data'!B1061-'1. Data'!$B$1604)/('1. Data'!$B$1603-'1. Data'!$B$1604)</f>
        <v>0.38053097345132747</v>
      </c>
      <c r="C1064" s="62">
        <f>('1. Data'!C1061-'1. Data'!$C$1604)/('1. Data'!$C$1603-'1. Data'!$C$1604)</f>
        <v>0.25333333333333335</v>
      </c>
      <c r="D1064" s="62">
        <f>('1. Data'!D1061-'1. Data'!$D$1604)/('1. Data'!$D$1603-'1. Data'!$D$1604)</f>
        <v>0.53</v>
      </c>
      <c r="E1064" s="62">
        <f>('1. Data'!E1061-'1. Data'!$E$1604)/('1. Data'!$E$1603-'1. Data'!$E$1604)</f>
        <v>0.21232876712328769</v>
      </c>
      <c r="F1064" s="62">
        <f>('1. Data'!F1061-'1. Data'!$F$1604)/('1. Data'!$F$1603-'1. Data'!$F$1604)</f>
        <v>0.16833333333333167</v>
      </c>
      <c r="G1064" s="62">
        <f>('1. Data'!G1061-'1. Data'!$G$1604)/('1. Data'!$G$1603-'1. Data'!$G$1604)</f>
        <v>2.8169014084507043E-2</v>
      </c>
      <c r="H1064" s="62">
        <f>('1. Data'!H1061-'1. Data'!$H$1604)/('1. Data'!$H$1603-'1. Data'!$H$1604)</f>
        <v>1.4134275618374558E-2</v>
      </c>
      <c r="I1064" s="62">
        <v>1</v>
      </c>
      <c r="J1064" s="62">
        <f>('1. Data'!J1061-'1. Data'!$J$1604)/('1. Data'!$J$1603-'1. Data'!$J$1604)</f>
        <v>0.39230769230769219</v>
      </c>
      <c r="K1064" s="62">
        <f>('1. Data'!K1061-'1. Data'!$K$1604)/('1. Data'!$K$1603-'1. Data'!$K$1604)</f>
        <v>0.17058823529411765</v>
      </c>
      <c r="L1064" s="62">
        <f>('1. Data'!L1061-'1. Data'!$L$1604)/('1. Data'!$L$1603-'1. Data'!$L$1604)</f>
        <v>0.5692307692307691</v>
      </c>
      <c r="M1064" s="62">
        <f>('1. Data'!M1061-'1. Data'!$M$1604)/('1. Data'!$M$1603-'1. Data'!$M$1604)</f>
        <v>0.8</v>
      </c>
    </row>
    <row r="1065" spans="1:13" ht="13.2" x14ac:dyDescent="0.25">
      <c r="A1065" s="60">
        <v>1061</v>
      </c>
      <c r="B1065" s="62">
        <f>('1. Data'!B1062-'1. Data'!$B$1604)/('1. Data'!$B$1603-'1. Data'!$B$1604)</f>
        <v>0.61946902654867253</v>
      </c>
      <c r="C1065" s="62">
        <f>('1. Data'!C1062-'1. Data'!$C$1604)/('1. Data'!$C$1603-'1. Data'!$C$1604)</f>
        <v>8.666666666666667E-2</v>
      </c>
      <c r="D1065" s="62">
        <f>('1. Data'!D1062-'1. Data'!$D$1604)/('1. Data'!$D$1603-'1. Data'!$D$1604)</f>
        <v>0.56999999999999995</v>
      </c>
      <c r="E1065" s="62">
        <f>('1. Data'!E1062-'1. Data'!$E$1604)/('1. Data'!$E$1603-'1. Data'!$E$1604)</f>
        <v>6.164383561643836E-2</v>
      </c>
      <c r="F1065" s="62">
        <f>('1. Data'!F1062-'1. Data'!$F$1604)/('1. Data'!$F$1603-'1. Data'!$F$1604)</f>
        <v>0.12333333333333334</v>
      </c>
      <c r="G1065" s="62">
        <f>('1. Data'!G1062-'1. Data'!$G$1604)/('1. Data'!$G$1603-'1. Data'!$G$1604)</f>
        <v>2.8169014084507043E-2</v>
      </c>
      <c r="H1065" s="62">
        <f>('1. Data'!H1062-'1. Data'!$H$1604)/('1. Data'!$H$1603-'1. Data'!$H$1604)</f>
        <v>7.0671378091872791E-3</v>
      </c>
      <c r="I1065" s="62">
        <v>1</v>
      </c>
      <c r="J1065" s="62">
        <f>('1. Data'!J1062-'1. Data'!$J$1604)/('1. Data'!$J$1603-'1. Data'!$J$1604)</f>
        <v>0.33846153846153848</v>
      </c>
      <c r="K1065" s="62">
        <f>('1. Data'!K1062-'1. Data'!$K$1604)/('1. Data'!$K$1603-'1. Data'!$K$1604)</f>
        <v>0.23529411764705882</v>
      </c>
      <c r="L1065" s="62">
        <f>('1. Data'!L1062-'1. Data'!$L$1604)/('1. Data'!$L$1603-'1. Data'!$L$1604)</f>
        <v>0.23076923076923078</v>
      </c>
      <c r="M1065" s="62">
        <f>('1. Data'!M1062-'1. Data'!$M$1604)/('1. Data'!$M$1603-'1. Data'!$M$1604)</f>
        <v>0.6</v>
      </c>
    </row>
    <row r="1066" spans="1:13" ht="13.2" x14ac:dyDescent="0.25">
      <c r="A1066" s="60">
        <v>1062</v>
      </c>
      <c r="B1066" s="62">
        <f>('1. Data'!B1063-'1. Data'!$B$1604)/('1. Data'!$B$1603-'1. Data'!$B$1604)</f>
        <v>0.39823008849557517</v>
      </c>
      <c r="C1066" s="62">
        <f>('1. Data'!C1063-'1. Data'!$C$1604)/('1. Data'!$C$1603-'1. Data'!$C$1604)</f>
        <v>0.20000000000000004</v>
      </c>
      <c r="D1066" s="62">
        <f>('1. Data'!D1063-'1. Data'!$D$1604)/('1. Data'!$D$1603-'1. Data'!$D$1604)</f>
        <v>0.5</v>
      </c>
      <c r="E1066" s="62">
        <f>('1. Data'!E1063-'1. Data'!$E$1604)/('1. Data'!$E$1603-'1. Data'!$E$1604)</f>
        <v>6.164383561643836E-2</v>
      </c>
      <c r="F1066" s="62">
        <f>('1. Data'!F1063-'1. Data'!$F$1604)/('1. Data'!$F$1603-'1. Data'!$F$1604)</f>
        <v>0.11833333333333333</v>
      </c>
      <c r="G1066" s="62">
        <f>('1. Data'!G1063-'1. Data'!$G$1604)/('1. Data'!$G$1603-'1. Data'!$G$1604)</f>
        <v>8.4507042253521125E-2</v>
      </c>
      <c r="H1066" s="62">
        <f>('1. Data'!H1063-'1. Data'!$H$1604)/('1. Data'!$H$1603-'1. Data'!$H$1604)</f>
        <v>3.5335689045936397E-2</v>
      </c>
      <c r="I1066" s="62">
        <v>1</v>
      </c>
      <c r="J1066" s="62">
        <f>('1. Data'!J1063-'1. Data'!$J$1604)/('1. Data'!$J$1603-'1. Data'!$J$1604)</f>
        <v>0.39230769230769219</v>
      </c>
      <c r="K1066" s="62">
        <f>('1. Data'!K1063-'1. Data'!$K$1604)/('1. Data'!$K$1603-'1. Data'!$K$1604)</f>
        <v>0.22941176470588234</v>
      </c>
      <c r="L1066" s="62">
        <f>('1. Data'!L1063-'1. Data'!$L$1604)/('1. Data'!$L$1603-'1. Data'!$L$1604)</f>
        <v>0.63076923076923075</v>
      </c>
      <c r="M1066" s="62">
        <f>('1. Data'!M1063-'1. Data'!$M$1604)/('1. Data'!$M$1603-'1. Data'!$M$1604)</f>
        <v>1</v>
      </c>
    </row>
    <row r="1067" spans="1:13" ht="13.2" x14ac:dyDescent="0.25">
      <c r="A1067" s="60">
        <v>1063</v>
      </c>
      <c r="B1067" s="62">
        <f>('1. Data'!B1064-'1. Data'!$B$1604)/('1. Data'!$B$1603-'1. Data'!$B$1604)</f>
        <v>0.30088495575221241</v>
      </c>
      <c r="C1067" s="62">
        <f>('1. Data'!C1064-'1. Data'!$C$1604)/('1. Data'!$C$1603-'1. Data'!$C$1604)</f>
        <v>0.18666666666666668</v>
      </c>
      <c r="D1067" s="62">
        <f>('1. Data'!D1064-'1. Data'!$D$1604)/('1. Data'!$D$1603-'1. Data'!$D$1604)</f>
        <v>0.44</v>
      </c>
      <c r="E1067" s="62">
        <f>('1. Data'!E1064-'1. Data'!$E$1604)/('1. Data'!$E$1603-'1. Data'!$E$1604)</f>
        <v>6.8493150684931503E-2</v>
      </c>
      <c r="F1067" s="62">
        <f>('1. Data'!F1064-'1. Data'!$F$1604)/('1. Data'!$F$1603-'1. Data'!$F$1604)</f>
        <v>0.16333333333333336</v>
      </c>
      <c r="G1067" s="62">
        <f>('1. Data'!G1064-'1. Data'!$G$1604)/('1. Data'!$G$1603-'1. Data'!$G$1604)</f>
        <v>7.0422535211267609E-2</v>
      </c>
      <c r="H1067" s="62">
        <f>('1. Data'!H1064-'1. Data'!$H$1604)/('1. Data'!$H$1603-'1. Data'!$H$1604)</f>
        <v>3.1802120141342753E-2</v>
      </c>
      <c r="I1067" s="62">
        <v>1</v>
      </c>
      <c r="J1067" s="62">
        <f>('1. Data'!J1064-'1. Data'!$J$1604)/('1. Data'!$J$1603-'1. Data'!$J$1604)</f>
        <v>0.46153846153846134</v>
      </c>
      <c r="K1067" s="62">
        <f>('1. Data'!K1064-'1. Data'!$K$1604)/('1. Data'!$K$1603-'1. Data'!$K$1604)</f>
        <v>0.2</v>
      </c>
      <c r="L1067" s="62">
        <f>('1. Data'!L1064-'1. Data'!$L$1604)/('1. Data'!$L$1603-'1. Data'!$L$1604)</f>
        <v>0.46153846153846156</v>
      </c>
      <c r="M1067" s="62">
        <f>('1. Data'!M1064-'1. Data'!$M$1604)/('1. Data'!$M$1603-'1. Data'!$M$1604)</f>
        <v>0.6</v>
      </c>
    </row>
    <row r="1068" spans="1:13" ht="13.2" x14ac:dyDescent="0.25">
      <c r="A1068" s="60">
        <v>1064</v>
      </c>
      <c r="B1068" s="62">
        <f>('1. Data'!B1065-'1. Data'!$B$1604)/('1. Data'!$B$1603-'1. Data'!$B$1604)</f>
        <v>0.49557522123893799</v>
      </c>
      <c r="C1068" s="62">
        <f>('1. Data'!C1065-'1. Data'!$C$1604)/('1. Data'!$C$1603-'1. Data'!$C$1604)</f>
        <v>0.12666666666666665</v>
      </c>
      <c r="D1068" s="62">
        <f>('1. Data'!D1065-'1. Data'!$D$1604)/('1. Data'!$D$1603-'1. Data'!$D$1604)</f>
        <v>0.65</v>
      </c>
      <c r="E1068" s="62">
        <f>('1. Data'!E1065-'1. Data'!$E$1604)/('1. Data'!$E$1603-'1. Data'!$E$1604)</f>
        <v>0.10273972602739727</v>
      </c>
      <c r="F1068" s="62">
        <f>('1. Data'!F1065-'1. Data'!$F$1604)/('1. Data'!$F$1603-'1. Data'!$F$1604)</f>
        <v>0.125</v>
      </c>
      <c r="G1068" s="62">
        <f>('1. Data'!G1065-'1. Data'!$G$1604)/('1. Data'!$G$1603-'1. Data'!$G$1604)</f>
        <v>7.0422535211267609E-2</v>
      </c>
      <c r="H1068" s="62">
        <f>('1. Data'!H1065-'1. Data'!$H$1604)/('1. Data'!$H$1603-'1. Data'!$H$1604)</f>
        <v>3.8869257950530034E-2</v>
      </c>
      <c r="I1068" s="62">
        <v>1</v>
      </c>
      <c r="J1068" s="62">
        <f>('1. Data'!J1065-'1. Data'!$J$1604)/('1. Data'!$J$1603-'1. Data'!$J$1604)</f>
        <v>0.40000000000000008</v>
      </c>
      <c r="K1068" s="62">
        <f>('1. Data'!K1065-'1. Data'!$K$1604)/('1. Data'!$K$1603-'1. Data'!$K$1604)</f>
        <v>0.19411764705882353</v>
      </c>
      <c r="L1068" s="62">
        <f>('1. Data'!L1065-'1. Data'!$L$1604)/('1. Data'!$L$1603-'1. Data'!$L$1604)</f>
        <v>0.52307692307692311</v>
      </c>
      <c r="M1068" s="62">
        <f>('1. Data'!M1065-'1. Data'!$M$1604)/('1. Data'!$M$1603-'1. Data'!$M$1604)</f>
        <v>0.6</v>
      </c>
    </row>
    <row r="1069" spans="1:13" ht="13.2" x14ac:dyDescent="0.25">
      <c r="A1069" s="60">
        <v>1065</v>
      </c>
      <c r="B1069" s="62">
        <f>('1. Data'!B1066-'1. Data'!$B$1604)/('1. Data'!$B$1603-'1. Data'!$B$1604)</f>
        <v>0.31858407079646012</v>
      </c>
      <c r="C1069" s="62">
        <f>('1. Data'!C1066-'1. Data'!$C$1604)/('1. Data'!$C$1603-'1. Data'!$C$1604)</f>
        <v>0.42666666666666669</v>
      </c>
      <c r="D1069" s="62">
        <f>('1. Data'!D1066-'1. Data'!$D$1604)/('1. Data'!$D$1603-'1. Data'!$D$1604)</f>
        <v>0.09</v>
      </c>
      <c r="E1069" s="62">
        <f>('1. Data'!E1066-'1. Data'!$E$1604)/('1. Data'!$E$1603-'1. Data'!$E$1604)</f>
        <v>7.5342465753424667E-2</v>
      </c>
      <c r="F1069" s="62">
        <f>('1. Data'!F1066-'1. Data'!$F$1604)/('1. Data'!$F$1603-'1. Data'!$F$1604)</f>
        <v>0.11166666666666668</v>
      </c>
      <c r="G1069" s="62">
        <f>('1. Data'!G1066-'1. Data'!$G$1604)/('1. Data'!$G$1603-'1. Data'!$G$1604)</f>
        <v>5.6338028169014086E-2</v>
      </c>
      <c r="H1069" s="62">
        <f>('1. Data'!H1066-'1. Data'!$H$1604)/('1. Data'!$H$1603-'1. Data'!$H$1604)</f>
        <v>1.4134275618374558E-2</v>
      </c>
      <c r="I1069" s="62">
        <v>1</v>
      </c>
      <c r="J1069" s="62">
        <f>('1. Data'!J1066-'1. Data'!$J$1604)/('1. Data'!$J$1603-'1. Data'!$J$1604)</f>
        <v>0.4461538461538459</v>
      </c>
      <c r="K1069" s="62">
        <f>('1. Data'!K1066-'1. Data'!$K$1604)/('1. Data'!$K$1603-'1. Data'!$K$1604)</f>
        <v>0.1588235294117647</v>
      </c>
      <c r="L1069" s="62">
        <f>('1. Data'!L1066-'1. Data'!$L$1604)/('1. Data'!$L$1603-'1. Data'!$L$1604)</f>
        <v>0.52307692307692311</v>
      </c>
      <c r="M1069" s="62">
        <f>('1. Data'!M1066-'1. Data'!$M$1604)/('1. Data'!$M$1603-'1. Data'!$M$1604)</f>
        <v>0.6</v>
      </c>
    </row>
    <row r="1070" spans="1:13" ht="13.2" x14ac:dyDescent="0.25">
      <c r="A1070" s="60">
        <v>1066</v>
      </c>
      <c r="B1070" s="62">
        <f>('1. Data'!B1067-'1. Data'!$B$1604)/('1. Data'!$B$1603-'1. Data'!$B$1604)</f>
        <v>0.27433628318584075</v>
      </c>
      <c r="C1070" s="62">
        <f>('1. Data'!C1067-'1. Data'!$C$1604)/('1. Data'!$C$1603-'1. Data'!$C$1604)</f>
        <v>0.34</v>
      </c>
      <c r="D1070" s="62">
        <f>('1. Data'!D1067-'1. Data'!$D$1604)/('1. Data'!$D$1603-'1. Data'!$D$1604)</f>
        <v>0.18</v>
      </c>
      <c r="E1070" s="62">
        <f>('1. Data'!E1067-'1. Data'!$E$1604)/('1. Data'!$E$1603-'1. Data'!$E$1604)</f>
        <v>0.10273972602739727</v>
      </c>
      <c r="F1070" s="62">
        <f>('1. Data'!F1067-'1. Data'!$F$1604)/('1. Data'!$F$1603-'1. Data'!$F$1604)</f>
        <v>0.13833333333333334</v>
      </c>
      <c r="G1070" s="62">
        <f>('1. Data'!G1067-'1. Data'!$G$1604)/('1. Data'!$G$1603-'1. Data'!$G$1604)</f>
        <v>7.0422535211267609E-2</v>
      </c>
      <c r="H1070" s="62">
        <f>('1. Data'!H1067-'1. Data'!$H$1604)/('1. Data'!$H$1603-'1. Data'!$H$1604)</f>
        <v>4.9469964664310952E-2</v>
      </c>
      <c r="I1070" s="62">
        <v>1</v>
      </c>
      <c r="J1070" s="62">
        <f>('1. Data'!J1067-'1. Data'!$J$1604)/('1. Data'!$J$1603-'1. Data'!$J$1604)</f>
        <v>0.45384615384615379</v>
      </c>
      <c r="K1070" s="62">
        <f>('1. Data'!K1067-'1. Data'!$K$1604)/('1. Data'!$K$1603-'1. Data'!$K$1604)</f>
        <v>0.17647058823529413</v>
      </c>
      <c r="L1070" s="62">
        <f>('1. Data'!L1067-'1. Data'!$L$1604)/('1. Data'!$L$1603-'1. Data'!$L$1604)</f>
        <v>0.27692307692307677</v>
      </c>
      <c r="M1070" s="62">
        <f>('1. Data'!M1067-'1. Data'!$M$1604)/('1. Data'!$M$1603-'1. Data'!$M$1604)</f>
        <v>0.6</v>
      </c>
    </row>
    <row r="1071" spans="1:13" ht="13.2" x14ac:dyDescent="0.25">
      <c r="A1071" s="60">
        <v>1067</v>
      </c>
      <c r="B1071" s="62">
        <f>('1. Data'!B1068-'1. Data'!$B$1604)/('1. Data'!$B$1603-'1. Data'!$B$1604)</f>
        <v>0.17699115044247787</v>
      </c>
      <c r="C1071" s="62">
        <f>('1. Data'!C1068-'1. Data'!$C$1604)/('1. Data'!$C$1603-'1. Data'!$C$1604)</f>
        <v>0.28000000000000003</v>
      </c>
      <c r="D1071" s="62">
        <f>('1. Data'!D1068-'1. Data'!$D$1604)/('1. Data'!$D$1603-'1. Data'!$D$1604)</f>
        <v>0.08</v>
      </c>
      <c r="E1071" s="62">
        <f>('1. Data'!E1068-'1. Data'!$E$1604)/('1. Data'!$E$1603-'1. Data'!$E$1604)</f>
        <v>0.10273972602739727</v>
      </c>
      <c r="F1071" s="62">
        <f>('1. Data'!F1068-'1. Data'!$F$1604)/('1. Data'!$F$1603-'1. Data'!$F$1604)</f>
        <v>0.11666666666666668</v>
      </c>
      <c r="G1071" s="62">
        <f>('1. Data'!G1068-'1. Data'!$G$1604)/('1. Data'!$G$1603-'1. Data'!$G$1604)</f>
        <v>0.16901408450704225</v>
      </c>
      <c r="H1071" s="62">
        <f>('1. Data'!H1068-'1. Data'!$H$1604)/('1. Data'!$H$1603-'1. Data'!$H$1604)</f>
        <v>7.0671378091872794E-2</v>
      </c>
      <c r="I1071" s="62">
        <v>1</v>
      </c>
      <c r="J1071" s="62">
        <f>('1. Data'!J1068-'1. Data'!$J$1604)/('1. Data'!$J$1603-'1. Data'!$J$1604)</f>
        <v>0.53846153846153832</v>
      </c>
      <c r="K1071" s="62">
        <f>('1. Data'!K1068-'1. Data'!$K$1604)/('1. Data'!$K$1603-'1. Data'!$K$1604)</f>
        <v>0.24705882352941178</v>
      </c>
      <c r="L1071" s="62">
        <f>('1. Data'!L1068-'1. Data'!$L$1604)/('1. Data'!$L$1603-'1. Data'!$L$1604)</f>
        <v>0.63076923076923075</v>
      </c>
      <c r="M1071" s="62">
        <f>('1. Data'!M1068-'1. Data'!$M$1604)/('1. Data'!$M$1603-'1. Data'!$M$1604)</f>
        <v>0.8</v>
      </c>
    </row>
    <row r="1072" spans="1:13" ht="13.2" x14ac:dyDescent="0.25">
      <c r="A1072" s="60">
        <v>1068</v>
      </c>
      <c r="B1072" s="62">
        <f>('1. Data'!B1069-'1. Data'!$B$1604)/('1. Data'!$B$1603-'1. Data'!$B$1604)</f>
        <v>0.5752212389380531</v>
      </c>
      <c r="C1072" s="62">
        <f>('1. Data'!C1069-'1. Data'!$C$1604)/('1. Data'!$C$1603-'1. Data'!$C$1604)</f>
        <v>0.13999999999999999</v>
      </c>
      <c r="D1072" s="62">
        <f>('1. Data'!D1069-'1. Data'!$D$1604)/('1. Data'!$D$1603-'1. Data'!$D$1604)</f>
        <v>0.53</v>
      </c>
      <c r="E1072" s="62">
        <f>('1. Data'!E1069-'1. Data'!$E$1604)/('1. Data'!$E$1603-'1. Data'!$E$1604)</f>
        <v>8.9041095890410982E-2</v>
      </c>
      <c r="F1072" s="62">
        <f>('1. Data'!F1069-'1. Data'!$F$1604)/('1. Data'!$F$1603-'1. Data'!$F$1604)</f>
        <v>0.1</v>
      </c>
      <c r="G1072" s="62">
        <f>('1. Data'!G1069-'1. Data'!$G$1604)/('1. Data'!$G$1603-'1. Data'!$G$1604)</f>
        <v>2.8169014084507043E-2</v>
      </c>
      <c r="H1072" s="62">
        <f>('1. Data'!H1069-'1. Data'!$H$1604)/('1. Data'!$H$1603-'1. Data'!$H$1604)</f>
        <v>1.4134275618374558E-2</v>
      </c>
      <c r="I1072" s="62">
        <v>1</v>
      </c>
      <c r="J1072" s="62">
        <f>('1. Data'!J1069-'1. Data'!$J$1604)/('1. Data'!$J$1603-'1. Data'!$J$1604)</f>
        <v>0.24615384615384606</v>
      </c>
      <c r="K1072" s="62">
        <f>('1. Data'!K1069-'1. Data'!$K$1604)/('1. Data'!$K$1603-'1. Data'!$K$1604)</f>
        <v>0.31176470588235294</v>
      </c>
      <c r="L1072" s="62">
        <f>('1. Data'!L1069-'1. Data'!$L$1604)/('1. Data'!$L$1603-'1. Data'!$L$1604)</f>
        <v>0.38461538461538464</v>
      </c>
      <c r="M1072" s="62">
        <f>('1. Data'!M1069-'1. Data'!$M$1604)/('1. Data'!$M$1603-'1. Data'!$M$1604)</f>
        <v>0.8</v>
      </c>
    </row>
    <row r="1073" spans="1:13" ht="13.2" x14ac:dyDescent="0.25">
      <c r="A1073" s="60">
        <v>1069</v>
      </c>
      <c r="B1073" s="62">
        <f>('1. Data'!B1070-'1. Data'!$B$1604)/('1. Data'!$B$1603-'1. Data'!$B$1604)</f>
        <v>0.5752212389380531</v>
      </c>
      <c r="C1073" s="62">
        <f>('1. Data'!C1070-'1. Data'!$C$1604)/('1. Data'!$C$1603-'1. Data'!$C$1604)</f>
        <v>0.13999999999999999</v>
      </c>
      <c r="D1073" s="62">
        <f>('1. Data'!D1070-'1. Data'!$D$1604)/('1. Data'!$D$1603-'1. Data'!$D$1604)</f>
        <v>0.53</v>
      </c>
      <c r="E1073" s="62">
        <f>('1. Data'!E1070-'1. Data'!$E$1604)/('1. Data'!$E$1603-'1. Data'!$E$1604)</f>
        <v>8.9041095890410982E-2</v>
      </c>
      <c r="F1073" s="62">
        <f>('1. Data'!F1070-'1. Data'!$F$1604)/('1. Data'!$F$1603-'1. Data'!$F$1604)</f>
        <v>0.1</v>
      </c>
      <c r="G1073" s="62">
        <f>('1. Data'!G1070-'1. Data'!$G$1604)/('1. Data'!$G$1603-'1. Data'!$G$1604)</f>
        <v>2.8169014084507043E-2</v>
      </c>
      <c r="H1073" s="62">
        <f>('1. Data'!H1070-'1. Data'!$H$1604)/('1. Data'!$H$1603-'1. Data'!$H$1604)</f>
        <v>1.4134275618374558E-2</v>
      </c>
      <c r="I1073" s="62">
        <v>1</v>
      </c>
      <c r="J1073" s="62">
        <f>('1. Data'!J1070-'1. Data'!$J$1604)/('1. Data'!$J$1603-'1. Data'!$J$1604)</f>
        <v>0.24615384615384606</v>
      </c>
      <c r="K1073" s="62">
        <f>('1. Data'!K1070-'1. Data'!$K$1604)/('1. Data'!$K$1603-'1. Data'!$K$1604)</f>
        <v>0.31176470588235294</v>
      </c>
      <c r="L1073" s="62">
        <f>('1. Data'!L1070-'1. Data'!$L$1604)/('1. Data'!$L$1603-'1. Data'!$L$1604)</f>
        <v>0.38461538461538464</v>
      </c>
      <c r="M1073" s="62">
        <f>('1. Data'!M1070-'1. Data'!$M$1604)/('1. Data'!$M$1603-'1. Data'!$M$1604)</f>
        <v>0.8</v>
      </c>
    </row>
    <row r="1074" spans="1:13" ht="13.2" x14ac:dyDescent="0.25">
      <c r="A1074" s="60">
        <v>1070</v>
      </c>
      <c r="B1074" s="62">
        <f>('1. Data'!B1071-'1. Data'!$B$1604)/('1. Data'!$B$1603-'1. Data'!$B$1604)</f>
        <v>0.30088495575221241</v>
      </c>
      <c r="C1074" s="62">
        <f>('1. Data'!C1071-'1. Data'!$C$1604)/('1. Data'!$C$1603-'1. Data'!$C$1604)</f>
        <v>0.34666666666666668</v>
      </c>
      <c r="D1074" s="62">
        <f>('1. Data'!D1071-'1. Data'!$D$1604)/('1. Data'!$D$1603-'1. Data'!$D$1604)</f>
        <v>0.35</v>
      </c>
      <c r="E1074" s="62">
        <f>('1. Data'!E1071-'1. Data'!$E$1604)/('1. Data'!$E$1603-'1. Data'!$E$1604)</f>
        <v>0.13013698630136986</v>
      </c>
      <c r="F1074" s="62">
        <f>('1. Data'!F1071-'1. Data'!$F$1604)/('1. Data'!$F$1603-'1. Data'!$F$1604)</f>
        <v>0.14333333333333334</v>
      </c>
      <c r="G1074" s="62">
        <f>('1. Data'!G1071-'1. Data'!$G$1604)/('1. Data'!$G$1603-'1. Data'!$G$1604)</f>
        <v>0.38028169014084506</v>
      </c>
      <c r="H1074" s="62">
        <f>('1. Data'!H1071-'1. Data'!$H$1604)/('1. Data'!$H$1603-'1. Data'!$H$1604)</f>
        <v>0.16254416961130741</v>
      </c>
      <c r="I1074" s="62">
        <v>1</v>
      </c>
      <c r="J1074" s="62">
        <f>('1. Data'!J1071-'1. Data'!$J$1604)/('1. Data'!$J$1603-'1. Data'!$J$1604)</f>
        <v>0.46923076923076917</v>
      </c>
      <c r="K1074" s="62">
        <f>('1. Data'!K1071-'1. Data'!$K$1604)/('1. Data'!$K$1603-'1. Data'!$K$1604)</f>
        <v>0.18823529411764706</v>
      </c>
      <c r="L1074" s="62">
        <f>('1. Data'!L1071-'1. Data'!$L$1604)/('1. Data'!$L$1603-'1. Data'!$L$1604)</f>
        <v>0.36923076923076931</v>
      </c>
      <c r="M1074" s="62">
        <f>('1. Data'!M1071-'1. Data'!$M$1604)/('1. Data'!$M$1603-'1. Data'!$M$1604)</f>
        <v>0.4</v>
      </c>
    </row>
    <row r="1075" spans="1:13" ht="13.2" x14ac:dyDescent="0.25">
      <c r="A1075" s="60">
        <v>1071</v>
      </c>
      <c r="B1075" s="62">
        <f>('1. Data'!B1072-'1. Data'!$B$1604)/('1. Data'!$B$1603-'1. Data'!$B$1604)</f>
        <v>0.4159292035398231</v>
      </c>
      <c r="C1075" s="62">
        <f>('1. Data'!C1072-'1. Data'!$C$1604)/('1. Data'!$C$1603-'1. Data'!$C$1604)</f>
        <v>0.15333333333333335</v>
      </c>
      <c r="D1075" s="62">
        <f>('1. Data'!D1072-'1. Data'!$D$1604)/('1. Data'!$D$1603-'1. Data'!$D$1604)</f>
        <v>0.45</v>
      </c>
      <c r="E1075" s="62">
        <f>('1. Data'!E1072-'1. Data'!$E$1604)/('1. Data'!$E$1603-'1. Data'!$E$1604)</f>
        <v>4.1095890410958902E-2</v>
      </c>
      <c r="F1075" s="62">
        <f>('1. Data'!F1072-'1. Data'!$F$1604)/('1. Data'!$F$1603-'1. Data'!$F$1604)</f>
        <v>9.5000000000000001E-2</v>
      </c>
      <c r="G1075" s="62">
        <f>('1. Data'!G1072-'1. Data'!$G$1604)/('1. Data'!$G$1603-'1. Data'!$G$1604)</f>
        <v>0.25352112676056338</v>
      </c>
      <c r="H1075" s="62">
        <f>('1. Data'!H1072-'1. Data'!$H$1604)/('1. Data'!$H$1603-'1. Data'!$H$1604)</f>
        <v>0.10954063604240283</v>
      </c>
      <c r="I1075" s="62">
        <v>1</v>
      </c>
      <c r="J1075" s="62">
        <f>('1. Data'!J1072-'1. Data'!$J$1604)/('1. Data'!$J$1603-'1. Data'!$J$1604)</f>
        <v>0.36923076923076925</v>
      </c>
      <c r="K1075" s="62">
        <f>('1. Data'!K1072-'1. Data'!$K$1604)/('1. Data'!$K$1603-'1. Data'!$K$1604)</f>
        <v>0.34705882352941181</v>
      </c>
      <c r="L1075" s="62">
        <f>('1. Data'!L1072-'1. Data'!$L$1604)/('1. Data'!$L$1603-'1. Data'!$L$1604)</f>
        <v>0.4153846153846153</v>
      </c>
      <c r="M1075" s="62">
        <f>('1. Data'!M1072-'1. Data'!$M$1604)/('1. Data'!$M$1603-'1. Data'!$M$1604)</f>
        <v>0.8</v>
      </c>
    </row>
    <row r="1076" spans="1:13" ht="13.2" x14ac:dyDescent="0.25">
      <c r="A1076" s="60">
        <v>1072</v>
      </c>
      <c r="B1076" s="62">
        <f>('1. Data'!B1073-'1. Data'!$B$1604)/('1. Data'!$B$1603-'1. Data'!$B$1604)</f>
        <v>0.25663716814159293</v>
      </c>
      <c r="C1076" s="62">
        <f>('1. Data'!C1073-'1. Data'!$C$1604)/('1. Data'!$C$1603-'1. Data'!$C$1604)</f>
        <v>0.44666666666666671</v>
      </c>
      <c r="D1076" s="62">
        <f>('1. Data'!D1073-'1. Data'!$D$1604)/('1. Data'!$D$1603-'1. Data'!$D$1604)</f>
        <v>0.2</v>
      </c>
      <c r="E1076" s="62">
        <f>('1. Data'!E1073-'1. Data'!$E$1604)/('1. Data'!$E$1603-'1. Data'!$E$1604)</f>
        <v>0.49315068493150682</v>
      </c>
      <c r="F1076" s="62">
        <f>('1. Data'!F1073-'1. Data'!$F$1604)/('1. Data'!$F$1603-'1. Data'!$F$1604)</f>
        <v>0.16333333333333336</v>
      </c>
      <c r="G1076" s="62">
        <f>('1. Data'!G1073-'1. Data'!$G$1604)/('1. Data'!$G$1603-'1. Data'!$G$1604)</f>
        <v>0.40845070422535212</v>
      </c>
      <c r="H1076" s="62">
        <f>('1. Data'!H1073-'1. Data'!$H$1604)/('1. Data'!$H$1603-'1. Data'!$H$1604)</f>
        <v>0.303886925795053</v>
      </c>
      <c r="I1076" s="62">
        <v>1</v>
      </c>
      <c r="J1076" s="62">
        <f>('1. Data'!J1073-'1. Data'!$J$1604)/('1. Data'!$J$1603-'1. Data'!$J$1604)</f>
        <v>0.38461538461538469</v>
      </c>
      <c r="K1076" s="62">
        <f>('1. Data'!K1073-'1. Data'!$K$1604)/('1. Data'!$K$1603-'1. Data'!$K$1604)</f>
        <v>0.16470588235294117</v>
      </c>
      <c r="L1076" s="62">
        <f>('1. Data'!L1073-'1. Data'!$L$1604)/('1. Data'!$L$1603-'1. Data'!$L$1604)</f>
        <v>0.12307692307692292</v>
      </c>
      <c r="M1076" s="62">
        <f>('1. Data'!M1073-'1. Data'!$M$1604)/('1. Data'!$M$1603-'1. Data'!$M$1604)</f>
        <v>0.4</v>
      </c>
    </row>
    <row r="1077" spans="1:13" ht="13.2" x14ac:dyDescent="0.25">
      <c r="A1077" s="60">
        <v>1073</v>
      </c>
      <c r="B1077" s="62">
        <f>('1. Data'!B1074-'1. Data'!$B$1604)/('1. Data'!$B$1603-'1. Data'!$B$1604)</f>
        <v>0.23008849557522126</v>
      </c>
      <c r="C1077" s="62">
        <f>('1. Data'!C1074-'1. Data'!$C$1604)/('1. Data'!$C$1603-'1. Data'!$C$1604)</f>
        <v>0.16666666666666666</v>
      </c>
      <c r="D1077" s="62">
        <f>('1. Data'!D1074-'1. Data'!$D$1604)/('1. Data'!$D$1603-'1. Data'!$D$1604)</f>
        <v>0.26</v>
      </c>
      <c r="E1077" s="62">
        <f>('1. Data'!E1074-'1. Data'!$E$1604)/('1. Data'!$E$1603-'1. Data'!$E$1604)</f>
        <v>6.164383561643836E-2</v>
      </c>
      <c r="F1077" s="62">
        <f>('1. Data'!F1074-'1. Data'!$F$1604)/('1. Data'!$F$1603-'1. Data'!$F$1604)</f>
        <v>0.13833333333333334</v>
      </c>
      <c r="G1077" s="62">
        <f>('1. Data'!G1074-'1. Data'!$G$1604)/('1. Data'!$G$1603-'1. Data'!$G$1604)</f>
        <v>0.45070422535211269</v>
      </c>
      <c r="H1077" s="62">
        <f>('1. Data'!H1074-'1. Data'!$H$1604)/('1. Data'!$H$1603-'1. Data'!$H$1604)</f>
        <v>0.24381625441696114</v>
      </c>
      <c r="I1077" s="62">
        <v>1</v>
      </c>
      <c r="J1077" s="62">
        <f>('1. Data'!J1074-'1. Data'!$J$1604)/('1. Data'!$J$1603-'1. Data'!$J$1604)</f>
        <v>0.53846153846153832</v>
      </c>
      <c r="K1077" s="62">
        <f>('1. Data'!K1074-'1. Data'!$K$1604)/('1. Data'!$K$1603-'1. Data'!$K$1604)</f>
        <v>0.16470588235294117</v>
      </c>
      <c r="L1077" s="62">
        <f>('1. Data'!L1074-'1. Data'!$L$1604)/('1. Data'!$L$1603-'1. Data'!$L$1604)</f>
        <v>0.16923076923076918</v>
      </c>
      <c r="M1077" s="62">
        <f>('1. Data'!M1074-'1. Data'!$M$1604)/('1. Data'!$M$1603-'1. Data'!$M$1604)</f>
        <v>0.6</v>
      </c>
    </row>
    <row r="1078" spans="1:13" ht="13.2" x14ac:dyDescent="0.25">
      <c r="A1078" s="60">
        <v>1074</v>
      </c>
      <c r="B1078" s="62">
        <f>('1. Data'!B1075-'1. Data'!$B$1604)/('1. Data'!$B$1603-'1. Data'!$B$1604)</f>
        <v>0.30088495575221241</v>
      </c>
      <c r="C1078" s="62">
        <f>('1. Data'!C1075-'1. Data'!$C$1604)/('1. Data'!$C$1603-'1. Data'!$C$1604)</f>
        <v>0.34666666666666668</v>
      </c>
      <c r="D1078" s="62">
        <f>('1. Data'!D1075-'1. Data'!$D$1604)/('1. Data'!$D$1603-'1. Data'!$D$1604)</f>
        <v>0.33</v>
      </c>
      <c r="E1078" s="62">
        <f>('1. Data'!E1075-'1. Data'!$E$1604)/('1. Data'!$E$1603-'1. Data'!$E$1604)</f>
        <v>0.12328767123287673</v>
      </c>
      <c r="F1078" s="62">
        <f>('1. Data'!F1075-'1. Data'!$F$1604)/('1. Data'!$F$1603-'1. Data'!$F$1604)</f>
        <v>0.14666666666666667</v>
      </c>
      <c r="G1078" s="62">
        <f>('1. Data'!G1075-'1. Data'!$G$1604)/('1. Data'!$G$1603-'1. Data'!$G$1604)</f>
        <v>0.21126760563380281</v>
      </c>
      <c r="H1078" s="62">
        <f>('1. Data'!H1075-'1. Data'!$H$1604)/('1. Data'!$H$1603-'1. Data'!$H$1604)</f>
        <v>0.10954063604240283</v>
      </c>
      <c r="I1078" s="62">
        <v>1</v>
      </c>
      <c r="J1078" s="62">
        <f>('1. Data'!J1075-'1. Data'!$J$1604)/('1. Data'!$J$1603-'1. Data'!$J$1604)</f>
        <v>0.46923076923076917</v>
      </c>
      <c r="K1078" s="62">
        <f>('1. Data'!K1075-'1. Data'!$K$1604)/('1. Data'!$K$1603-'1. Data'!$K$1604)</f>
        <v>0.16470588235294117</v>
      </c>
      <c r="L1078" s="62">
        <f>('1. Data'!L1075-'1. Data'!$L$1604)/('1. Data'!$L$1603-'1. Data'!$L$1604)</f>
        <v>0.3538461538461537</v>
      </c>
      <c r="M1078" s="62">
        <f>('1. Data'!M1075-'1. Data'!$M$1604)/('1. Data'!$M$1603-'1. Data'!$M$1604)</f>
        <v>0.6</v>
      </c>
    </row>
    <row r="1079" spans="1:13" ht="13.2" x14ac:dyDescent="0.25">
      <c r="A1079" s="60">
        <v>1075</v>
      </c>
      <c r="B1079" s="62">
        <f>('1. Data'!B1076-'1. Data'!$B$1604)/('1. Data'!$B$1603-'1. Data'!$B$1604)</f>
        <v>0.25663716814159293</v>
      </c>
      <c r="C1079" s="62">
        <f>('1. Data'!C1076-'1. Data'!$C$1604)/('1. Data'!$C$1603-'1. Data'!$C$1604)</f>
        <v>0.44666666666666671</v>
      </c>
      <c r="D1079" s="62">
        <f>('1. Data'!D1076-'1. Data'!$D$1604)/('1. Data'!$D$1603-'1. Data'!$D$1604)</f>
        <v>0.2</v>
      </c>
      <c r="E1079" s="62">
        <f>('1. Data'!E1076-'1. Data'!$E$1604)/('1. Data'!$E$1603-'1. Data'!$E$1604)</f>
        <v>0.49315068493150682</v>
      </c>
      <c r="F1079" s="62">
        <f>('1. Data'!F1076-'1. Data'!$F$1604)/('1. Data'!$F$1603-'1. Data'!$F$1604)</f>
        <v>0.16333333333333336</v>
      </c>
      <c r="G1079" s="62">
        <f>('1. Data'!G1076-'1. Data'!$G$1604)/('1. Data'!$G$1603-'1. Data'!$G$1604)</f>
        <v>0.40845070422535212</v>
      </c>
      <c r="H1079" s="62">
        <f>('1. Data'!H1076-'1. Data'!$H$1604)/('1. Data'!$H$1603-'1. Data'!$H$1604)</f>
        <v>0.303886925795053</v>
      </c>
      <c r="I1079" s="62">
        <v>1</v>
      </c>
      <c r="J1079" s="62">
        <f>('1. Data'!J1076-'1. Data'!$J$1604)/('1. Data'!$J$1603-'1. Data'!$J$1604)</f>
        <v>0.38461538461538469</v>
      </c>
      <c r="K1079" s="62">
        <f>('1. Data'!K1076-'1. Data'!$K$1604)/('1. Data'!$K$1603-'1. Data'!$K$1604)</f>
        <v>0.16470588235294117</v>
      </c>
      <c r="L1079" s="62">
        <f>('1. Data'!L1076-'1. Data'!$L$1604)/('1. Data'!$L$1603-'1. Data'!$L$1604)</f>
        <v>0.12307692307692292</v>
      </c>
      <c r="M1079" s="62">
        <f>('1. Data'!M1076-'1. Data'!$M$1604)/('1. Data'!$M$1603-'1. Data'!$M$1604)</f>
        <v>0.4</v>
      </c>
    </row>
    <row r="1080" spans="1:13" ht="13.2" x14ac:dyDescent="0.25">
      <c r="A1080" s="60">
        <v>1076</v>
      </c>
      <c r="B1080" s="62">
        <f>('1. Data'!B1077-'1. Data'!$B$1604)/('1. Data'!$B$1603-'1. Data'!$B$1604)</f>
        <v>0.39823008849557517</v>
      </c>
      <c r="C1080" s="62">
        <f>('1. Data'!C1077-'1. Data'!$C$1604)/('1. Data'!$C$1603-'1. Data'!$C$1604)</f>
        <v>9.9999999999999992E-2</v>
      </c>
      <c r="D1080" s="62">
        <f>('1. Data'!D1077-'1. Data'!$D$1604)/('1. Data'!$D$1603-'1. Data'!$D$1604)</f>
        <v>0.34</v>
      </c>
      <c r="E1080" s="62">
        <f>('1. Data'!E1077-'1. Data'!$E$1604)/('1. Data'!$E$1603-'1. Data'!$E$1604)</f>
        <v>7.5342465753424667E-2</v>
      </c>
      <c r="F1080" s="62">
        <f>('1. Data'!F1077-'1. Data'!$F$1604)/('1. Data'!$F$1603-'1. Data'!$F$1604)</f>
        <v>0.11833333333333333</v>
      </c>
      <c r="G1080" s="62">
        <f>('1. Data'!G1077-'1. Data'!$G$1604)/('1. Data'!$G$1603-'1. Data'!$G$1604)</f>
        <v>0.61971830985915488</v>
      </c>
      <c r="H1080" s="62">
        <f>('1. Data'!H1077-'1. Data'!$H$1604)/('1. Data'!$H$1603-'1. Data'!$H$1604)</f>
        <v>0.21554770318021202</v>
      </c>
      <c r="I1080" s="62">
        <v>1</v>
      </c>
      <c r="J1080" s="62">
        <f>('1. Data'!J1077-'1. Data'!$J$1604)/('1. Data'!$J$1603-'1. Data'!$J$1604)</f>
        <v>0.5692307692307691</v>
      </c>
      <c r="K1080" s="62">
        <f>('1. Data'!K1077-'1. Data'!$K$1604)/('1. Data'!$K$1603-'1. Data'!$K$1604)</f>
        <v>0.3294117647058824</v>
      </c>
      <c r="L1080" s="62">
        <f>('1. Data'!L1077-'1. Data'!$L$1604)/('1. Data'!$L$1603-'1. Data'!$L$1604)</f>
        <v>0.27692307692307677</v>
      </c>
      <c r="M1080" s="62">
        <f>('1. Data'!M1077-'1. Data'!$M$1604)/('1. Data'!$M$1603-'1. Data'!$M$1604)</f>
        <v>0.8</v>
      </c>
    </row>
    <row r="1081" spans="1:13" ht="13.2" x14ac:dyDescent="0.25">
      <c r="A1081" s="60">
        <v>1077</v>
      </c>
      <c r="B1081" s="62">
        <f>('1. Data'!B1078-'1. Data'!$B$1604)/('1. Data'!$B$1603-'1. Data'!$B$1604)</f>
        <v>0.46902654867256638</v>
      </c>
      <c r="C1081" s="62">
        <f>('1. Data'!C1078-'1. Data'!$C$1604)/('1. Data'!$C$1603-'1. Data'!$C$1604)</f>
        <v>0.14666666666666667</v>
      </c>
      <c r="D1081" s="62">
        <f>('1. Data'!D1078-'1. Data'!$D$1604)/('1. Data'!$D$1603-'1. Data'!$D$1604)</f>
        <v>0.56000000000000005</v>
      </c>
      <c r="E1081" s="62">
        <f>('1. Data'!E1078-'1. Data'!$E$1604)/('1. Data'!$E$1603-'1. Data'!$E$1604)</f>
        <v>7.5342465753424667E-2</v>
      </c>
      <c r="F1081" s="62">
        <f>('1. Data'!F1078-'1. Data'!$F$1604)/('1. Data'!$F$1603-'1. Data'!$F$1604)</f>
        <v>0.12166666666666666</v>
      </c>
      <c r="G1081" s="62">
        <f>('1. Data'!G1078-'1. Data'!$G$1604)/('1. Data'!$G$1603-'1. Data'!$G$1604)</f>
        <v>2.8169014084507043E-2</v>
      </c>
      <c r="H1081" s="62">
        <f>('1. Data'!H1078-'1. Data'!$H$1604)/('1. Data'!$H$1603-'1. Data'!$H$1604)</f>
        <v>7.0671378091872791E-3</v>
      </c>
      <c r="I1081" s="62">
        <v>1</v>
      </c>
      <c r="J1081" s="62">
        <f>('1. Data'!J1078-'1. Data'!$J$1604)/('1. Data'!$J$1603-'1. Data'!$J$1604)</f>
        <v>0.34615384615384598</v>
      </c>
      <c r="K1081" s="62">
        <f>('1. Data'!K1078-'1. Data'!$K$1604)/('1. Data'!$K$1603-'1. Data'!$K$1604)</f>
        <v>0.25294117647058822</v>
      </c>
      <c r="L1081" s="62">
        <f>('1. Data'!L1078-'1. Data'!$L$1604)/('1. Data'!$L$1603-'1. Data'!$L$1604)</f>
        <v>0.46153846153846156</v>
      </c>
      <c r="M1081" s="62">
        <f>('1. Data'!M1078-'1. Data'!$M$1604)/('1. Data'!$M$1603-'1. Data'!$M$1604)</f>
        <v>0.6</v>
      </c>
    </row>
    <row r="1082" spans="1:13" ht="13.2" x14ac:dyDescent="0.25">
      <c r="A1082" s="60">
        <v>1078</v>
      </c>
      <c r="B1082" s="62">
        <f>('1. Data'!B1079-'1. Data'!$B$1604)/('1. Data'!$B$1603-'1. Data'!$B$1604)</f>
        <v>0.35398230088495575</v>
      </c>
      <c r="C1082" s="62">
        <f>('1. Data'!C1079-'1. Data'!$C$1604)/('1. Data'!$C$1603-'1. Data'!$C$1604)</f>
        <v>0.18000000000000002</v>
      </c>
      <c r="D1082" s="62">
        <f>('1. Data'!D1079-'1. Data'!$D$1604)/('1. Data'!$D$1603-'1. Data'!$D$1604)</f>
        <v>0.65</v>
      </c>
      <c r="E1082" s="62">
        <f>('1. Data'!E1079-'1. Data'!$E$1604)/('1. Data'!$E$1603-'1. Data'!$E$1604)</f>
        <v>0.37671232876712329</v>
      </c>
      <c r="F1082" s="62">
        <f>('1. Data'!F1079-'1. Data'!$F$1604)/('1. Data'!$F$1603-'1. Data'!$F$1604)</f>
        <v>0.13333333333333333</v>
      </c>
      <c r="G1082" s="62">
        <f>('1. Data'!G1079-'1. Data'!$G$1604)/('1. Data'!$G$1603-'1. Data'!$G$1604)</f>
        <v>2.8169014084507043E-2</v>
      </c>
      <c r="H1082" s="62">
        <f>('1. Data'!H1079-'1. Data'!$H$1604)/('1. Data'!$H$1603-'1. Data'!$H$1604)</f>
        <v>7.0671378091872791E-3</v>
      </c>
      <c r="I1082" s="62">
        <v>1</v>
      </c>
      <c r="J1082" s="62">
        <f>('1. Data'!J1079-'1. Data'!$J$1604)/('1. Data'!$J$1603-'1. Data'!$J$1604)</f>
        <v>0.4384615384615384</v>
      </c>
      <c r="K1082" s="62">
        <f>('1. Data'!K1079-'1. Data'!$K$1604)/('1. Data'!$K$1603-'1. Data'!$K$1604)</f>
        <v>0.16470588235294117</v>
      </c>
      <c r="L1082" s="62">
        <f>('1. Data'!L1079-'1. Data'!$L$1604)/('1. Data'!$L$1603-'1. Data'!$L$1604)</f>
        <v>0.39999999999999997</v>
      </c>
      <c r="M1082" s="62">
        <f>('1. Data'!M1079-'1. Data'!$M$1604)/('1. Data'!$M$1603-'1. Data'!$M$1604)</f>
        <v>0.4</v>
      </c>
    </row>
    <row r="1083" spans="1:13" ht="13.2" x14ac:dyDescent="0.25">
      <c r="A1083" s="60">
        <v>1079</v>
      </c>
      <c r="B1083" s="62">
        <f>('1. Data'!B1080-'1. Data'!$B$1604)/('1. Data'!$B$1603-'1. Data'!$B$1604)</f>
        <v>0.35398230088495575</v>
      </c>
      <c r="C1083" s="62">
        <f>('1. Data'!C1080-'1. Data'!$C$1604)/('1. Data'!$C$1603-'1. Data'!$C$1604)</f>
        <v>0.18000000000000002</v>
      </c>
      <c r="D1083" s="62">
        <f>('1. Data'!D1080-'1. Data'!$D$1604)/('1. Data'!$D$1603-'1. Data'!$D$1604)</f>
        <v>0.65</v>
      </c>
      <c r="E1083" s="62">
        <f>('1. Data'!E1080-'1. Data'!$E$1604)/('1. Data'!$E$1603-'1. Data'!$E$1604)</f>
        <v>0.37671232876712329</v>
      </c>
      <c r="F1083" s="62">
        <f>('1. Data'!F1080-'1. Data'!$F$1604)/('1. Data'!$F$1603-'1. Data'!$F$1604)</f>
        <v>0.13333333333333333</v>
      </c>
      <c r="G1083" s="62">
        <f>('1. Data'!G1080-'1. Data'!$G$1604)/('1. Data'!$G$1603-'1. Data'!$G$1604)</f>
        <v>2.8169014084507043E-2</v>
      </c>
      <c r="H1083" s="62">
        <f>('1. Data'!H1080-'1. Data'!$H$1604)/('1. Data'!$H$1603-'1. Data'!$H$1604)</f>
        <v>7.0671378091872791E-3</v>
      </c>
      <c r="I1083" s="62">
        <v>1</v>
      </c>
      <c r="J1083" s="62">
        <f>('1. Data'!J1080-'1. Data'!$J$1604)/('1. Data'!$J$1603-'1. Data'!$J$1604)</f>
        <v>0.4384615384615384</v>
      </c>
      <c r="K1083" s="62">
        <f>('1. Data'!K1080-'1. Data'!$K$1604)/('1. Data'!$K$1603-'1. Data'!$K$1604)</f>
        <v>0.16470588235294117</v>
      </c>
      <c r="L1083" s="62">
        <f>('1. Data'!L1080-'1. Data'!$L$1604)/('1. Data'!$L$1603-'1. Data'!$L$1604)</f>
        <v>0.39999999999999997</v>
      </c>
      <c r="M1083" s="62">
        <f>('1. Data'!M1080-'1. Data'!$M$1604)/('1. Data'!$M$1603-'1. Data'!$M$1604)</f>
        <v>0.4</v>
      </c>
    </row>
    <row r="1084" spans="1:13" ht="13.2" x14ac:dyDescent="0.25">
      <c r="A1084" s="60">
        <v>1080</v>
      </c>
      <c r="B1084" s="62">
        <f>('1. Data'!B1081-'1. Data'!$B$1604)/('1. Data'!$B$1603-'1. Data'!$B$1604)</f>
        <v>0.29203539823008856</v>
      </c>
      <c r="C1084" s="62">
        <f>('1. Data'!C1081-'1. Data'!$C$1604)/('1. Data'!$C$1603-'1. Data'!$C$1604)</f>
        <v>0.13333333333333333</v>
      </c>
      <c r="D1084" s="62">
        <f>('1. Data'!D1081-'1. Data'!$D$1604)/('1. Data'!$D$1603-'1. Data'!$D$1604)</f>
        <v>0.68</v>
      </c>
      <c r="E1084" s="62">
        <f>('1. Data'!E1081-'1. Data'!$E$1604)/('1. Data'!$E$1603-'1. Data'!$E$1604)</f>
        <v>0.50684931506849318</v>
      </c>
      <c r="F1084" s="62">
        <f>('1. Data'!F1081-'1. Data'!$F$1604)/('1. Data'!$F$1603-'1. Data'!$F$1604)</f>
        <v>8.3333333333333343E-2</v>
      </c>
      <c r="G1084" s="62">
        <f>('1. Data'!G1081-'1. Data'!$G$1604)/('1. Data'!$G$1603-'1. Data'!$G$1604)</f>
        <v>0.5140845070422535</v>
      </c>
      <c r="H1084" s="62">
        <f>('1. Data'!H1081-'1. Data'!$H$1604)/('1. Data'!$H$1603-'1. Data'!$H$1604)</f>
        <v>0.96113074204946991</v>
      </c>
      <c r="I1084" s="62">
        <v>1</v>
      </c>
      <c r="J1084" s="62">
        <f>('1. Data'!J1081-'1. Data'!$J$1604)/('1. Data'!$J$1603-'1. Data'!$J$1604)</f>
        <v>0.2384615384615382</v>
      </c>
      <c r="K1084" s="62">
        <f>('1. Data'!K1081-'1. Data'!$K$1604)/('1. Data'!$K$1603-'1. Data'!$K$1604)</f>
        <v>0.1235294117647059</v>
      </c>
      <c r="L1084" s="62">
        <f>('1. Data'!L1081-'1. Data'!$L$1604)/('1. Data'!$L$1603-'1. Data'!$L$1604)</f>
        <v>0.60000000000000009</v>
      </c>
      <c r="M1084" s="62">
        <f>('1. Data'!M1081-'1. Data'!$M$1604)/('1. Data'!$M$1603-'1. Data'!$M$1604)</f>
        <v>0.8</v>
      </c>
    </row>
    <row r="1085" spans="1:13" ht="13.2" x14ac:dyDescent="0.25">
      <c r="A1085" s="60">
        <v>1081</v>
      </c>
      <c r="B1085" s="62">
        <f>('1. Data'!B1082-'1. Data'!$B$1604)/('1. Data'!$B$1603-'1. Data'!$B$1604)</f>
        <v>0.50442477876106206</v>
      </c>
      <c r="C1085" s="62">
        <f>('1. Data'!C1082-'1. Data'!$C$1604)/('1. Data'!$C$1603-'1. Data'!$C$1604)</f>
        <v>0.11333333333333334</v>
      </c>
      <c r="D1085" s="62">
        <f>('1. Data'!D1082-'1. Data'!$D$1604)/('1. Data'!$D$1603-'1. Data'!$D$1604)</f>
        <v>0.56000000000000005</v>
      </c>
      <c r="E1085" s="62">
        <f>('1. Data'!E1082-'1. Data'!$E$1604)/('1. Data'!$E$1603-'1. Data'!$E$1604)</f>
        <v>3.4246575342465745E-2</v>
      </c>
      <c r="F1085" s="62">
        <f>('1. Data'!F1082-'1. Data'!$F$1604)/('1. Data'!$F$1603-'1. Data'!$F$1604)</f>
        <v>7.8333333333333338E-2</v>
      </c>
      <c r="G1085" s="62">
        <f>('1. Data'!G1082-'1. Data'!$G$1604)/('1. Data'!$G$1603-'1. Data'!$G$1604)</f>
        <v>2.8169014084507043E-2</v>
      </c>
      <c r="H1085" s="62">
        <f>('1. Data'!H1082-'1. Data'!$H$1604)/('1. Data'!$H$1603-'1. Data'!$H$1604)</f>
        <v>7.0671378091872791E-3</v>
      </c>
      <c r="I1085" s="62">
        <v>1</v>
      </c>
      <c r="J1085" s="62">
        <f>('1. Data'!J1082-'1. Data'!$J$1604)/('1. Data'!$J$1603-'1. Data'!$J$1604)</f>
        <v>0.35384615384615387</v>
      </c>
      <c r="K1085" s="62">
        <f>('1. Data'!K1082-'1. Data'!$K$1604)/('1. Data'!$K$1603-'1. Data'!$K$1604)</f>
        <v>0.1235294117647059</v>
      </c>
      <c r="L1085" s="62">
        <f>('1. Data'!L1082-'1. Data'!$L$1604)/('1. Data'!$L$1603-'1. Data'!$L$1604)</f>
        <v>0.52307692307692311</v>
      </c>
      <c r="M1085" s="62">
        <f>('1. Data'!M1082-'1. Data'!$M$1604)/('1. Data'!$M$1603-'1. Data'!$M$1604)</f>
        <v>0.6</v>
      </c>
    </row>
    <row r="1086" spans="1:13" ht="13.2" x14ac:dyDescent="0.25">
      <c r="A1086" s="60">
        <v>1082</v>
      </c>
      <c r="B1086" s="62">
        <f>('1. Data'!B1083-'1. Data'!$B$1604)/('1. Data'!$B$1603-'1. Data'!$B$1604)</f>
        <v>0.29203539823008856</v>
      </c>
      <c r="C1086" s="62">
        <f>('1. Data'!C1083-'1. Data'!$C$1604)/('1. Data'!$C$1603-'1. Data'!$C$1604)</f>
        <v>0.13333333333333333</v>
      </c>
      <c r="D1086" s="62">
        <f>('1. Data'!D1083-'1. Data'!$D$1604)/('1. Data'!$D$1603-'1. Data'!$D$1604)</f>
        <v>0.68</v>
      </c>
      <c r="E1086" s="62">
        <f>('1. Data'!E1083-'1. Data'!$E$1604)/('1. Data'!$E$1603-'1. Data'!$E$1604)</f>
        <v>0.50684931506849318</v>
      </c>
      <c r="F1086" s="62">
        <f>('1. Data'!F1083-'1. Data'!$F$1604)/('1. Data'!$F$1603-'1. Data'!$F$1604)</f>
        <v>8.3333333333333343E-2</v>
      </c>
      <c r="G1086" s="62">
        <f>('1. Data'!G1083-'1. Data'!$G$1604)/('1. Data'!$G$1603-'1. Data'!$G$1604)</f>
        <v>0.5140845070422535</v>
      </c>
      <c r="H1086" s="62">
        <f>('1. Data'!H1083-'1. Data'!$H$1604)/('1. Data'!$H$1603-'1. Data'!$H$1604)</f>
        <v>1</v>
      </c>
      <c r="I1086" s="62">
        <v>1</v>
      </c>
      <c r="J1086" s="62">
        <f>('1. Data'!J1083-'1. Data'!$J$1604)/('1. Data'!$J$1603-'1. Data'!$J$1604)</f>
        <v>0.2384615384615382</v>
      </c>
      <c r="K1086" s="62">
        <f>('1. Data'!K1083-'1. Data'!$K$1604)/('1. Data'!$K$1603-'1. Data'!$K$1604)</f>
        <v>0.1235294117647059</v>
      </c>
      <c r="L1086" s="62">
        <f>('1. Data'!L1083-'1. Data'!$L$1604)/('1. Data'!$L$1603-'1. Data'!$L$1604)</f>
        <v>0.60000000000000009</v>
      </c>
      <c r="M1086" s="62">
        <f>('1. Data'!M1083-'1. Data'!$M$1604)/('1. Data'!$M$1603-'1. Data'!$M$1604)</f>
        <v>0.8</v>
      </c>
    </row>
    <row r="1087" spans="1:13" ht="13.2" x14ac:dyDescent="0.25">
      <c r="A1087" s="60">
        <v>1083</v>
      </c>
      <c r="B1087" s="62">
        <f>('1. Data'!B1084-'1. Data'!$B$1604)/('1. Data'!$B$1603-'1. Data'!$B$1604)</f>
        <v>0.23008849557522126</v>
      </c>
      <c r="C1087" s="62">
        <f>('1. Data'!C1084-'1. Data'!$C$1604)/('1. Data'!$C$1603-'1. Data'!$C$1604)</f>
        <v>0.18666666666666668</v>
      </c>
      <c r="D1087" s="62">
        <f>('1. Data'!D1084-'1. Data'!$D$1604)/('1. Data'!$D$1603-'1. Data'!$D$1604)</f>
        <v>0.3</v>
      </c>
      <c r="E1087" s="62">
        <f>('1. Data'!E1084-'1. Data'!$E$1604)/('1. Data'!$E$1603-'1. Data'!$E$1604)</f>
        <v>6.164383561643836E-2</v>
      </c>
      <c r="F1087" s="62">
        <f>('1. Data'!F1084-'1. Data'!$F$1604)/('1. Data'!$F$1603-'1. Data'!$F$1604)</f>
        <v>0.12166666666666666</v>
      </c>
      <c r="G1087" s="62">
        <f>('1. Data'!G1084-'1. Data'!$G$1604)/('1. Data'!$G$1603-'1. Data'!$G$1604)</f>
        <v>0.42253521126760563</v>
      </c>
      <c r="H1087" s="62">
        <f>('1. Data'!H1084-'1. Data'!$H$1604)/('1. Data'!$H$1603-'1. Data'!$H$1604)</f>
        <v>0.22614840989399293</v>
      </c>
      <c r="I1087" s="62">
        <v>1</v>
      </c>
      <c r="J1087" s="62">
        <f>('1. Data'!J1084-'1. Data'!$J$1604)/('1. Data'!$J$1603-'1. Data'!$J$1604)</f>
        <v>0.55384615384615377</v>
      </c>
      <c r="K1087" s="62">
        <f>('1. Data'!K1084-'1. Data'!$K$1604)/('1. Data'!$K$1603-'1. Data'!$K$1604)</f>
        <v>0.17058823529411765</v>
      </c>
      <c r="L1087" s="62">
        <f>('1. Data'!L1084-'1. Data'!$L$1604)/('1. Data'!$L$1603-'1. Data'!$L$1604)</f>
        <v>0.16923076923076918</v>
      </c>
      <c r="M1087" s="62">
        <f>('1. Data'!M1084-'1. Data'!$M$1604)/('1. Data'!$M$1603-'1. Data'!$M$1604)</f>
        <v>0.6</v>
      </c>
    </row>
    <row r="1088" spans="1:13" ht="13.2" x14ac:dyDescent="0.25">
      <c r="A1088" s="60">
        <v>1084</v>
      </c>
      <c r="B1088" s="62">
        <f>('1. Data'!B1085-'1. Data'!$B$1604)/('1. Data'!$B$1603-'1. Data'!$B$1604)</f>
        <v>0.3628318584070796</v>
      </c>
      <c r="C1088" s="62">
        <f>('1. Data'!C1085-'1. Data'!$C$1604)/('1. Data'!$C$1603-'1. Data'!$C$1604)</f>
        <v>0.21333333333333329</v>
      </c>
      <c r="D1088" s="62">
        <f>('1. Data'!D1085-'1. Data'!$D$1604)/('1. Data'!$D$1603-'1. Data'!$D$1604)</f>
        <v>0.45</v>
      </c>
      <c r="E1088" s="62">
        <f>('1. Data'!E1085-'1. Data'!$E$1604)/('1. Data'!$E$1603-'1. Data'!$E$1604)</f>
        <v>0.10273972602739727</v>
      </c>
      <c r="F1088" s="62">
        <f>('1. Data'!F1085-'1. Data'!$F$1604)/('1. Data'!$F$1603-'1. Data'!$F$1604)</f>
        <v>0.12</v>
      </c>
      <c r="G1088" s="62">
        <f>('1. Data'!G1085-'1. Data'!$G$1604)/('1. Data'!$G$1603-'1. Data'!$G$1604)</f>
        <v>0.43661971830985913</v>
      </c>
      <c r="H1088" s="62">
        <f>('1. Data'!H1085-'1. Data'!$H$1604)/('1. Data'!$H$1603-'1. Data'!$H$1604)</f>
        <v>0.1872791519434629</v>
      </c>
      <c r="I1088" s="62">
        <v>1</v>
      </c>
      <c r="J1088" s="62">
        <f>('1. Data'!J1085-'1. Data'!$J$1604)/('1. Data'!$J$1603-'1. Data'!$J$1604)</f>
        <v>0.48461538461538461</v>
      </c>
      <c r="K1088" s="62">
        <f>('1. Data'!K1085-'1. Data'!$K$1604)/('1. Data'!$K$1603-'1. Data'!$K$1604)</f>
        <v>0.27647058823529413</v>
      </c>
      <c r="L1088" s="62">
        <f>('1. Data'!L1085-'1. Data'!$L$1604)/('1. Data'!$L$1603-'1. Data'!$L$1604)</f>
        <v>0.55384615384615377</v>
      </c>
      <c r="M1088" s="62">
        <f>('1. Data'!M1085-'1. Data'!$M$1604)/('1. Data'!$M$1603-'1. Data'!$M$1604)</f>
        <v>0.6</v>
      </c>
    </row>
    <row r="1089" spans="1:13" ht="13.2" x14ac:dyDescent="0.25">
      <c r="A1089" s="60">
        <v>1085</v>
      </c>
      <c r="B1089" s="62">
        <f>('1. Data'!B1086-'1. Data'!$B$1604)/('1. Data'!$B$1603-'1. Data'!$B$1604)</f>
        <v>0.23008849557522126</v>
      </c>
      <c r="C1089" s="62">
        <f>('1. Data'!C1086-'1. Data'!$C$1604)/('1. Data'!$C$1603-'1. Data'!$C$1604)</f>
        <v>0.18666666666666668</v>
      </c>
      <c r="D1089" s="62">
        <f>('1. Data'!D1086-'1. Data'!$D$1604)/('1. Data'!$D$1603-'1. Data'!$D$1604)</f>
        <v>0.3</v>
      </c>
      <c r="E1089" s="62">
        <f>('1. Data'!E1086-'1. Data'!$E$1604)/('1. Data'!$E$1603-'1. Data'!$E$1604)</f>
        <v>6.164383561643836E-2</v>
      </c>
      <c r="F1089" s="62">
        <f>('1. Data'!F1086-'1. Data'!$F$1604)/('1. Data'!$F$1603-'1. Data'!$F$1604)</f>
        <v>0.12166666666666666</v>
      </c>
      <c r="G1089" s="62">
        <f>('1. Data'!G1086-'1. Data'!$G$1604)/('1. Data'!$G$1603-'1. Data'!$G$1604)</f>
        <v>0.42253521126760563</v>
      </c>
      <c r="H1089" s="62">
        <f>('1. Data'!H1086-'1. Data'!$H$1604)/('1. Data'!$H$1603-'1. Data'!$H$1604)</f>
        <v>0.22614840989399293</v>
      </c>
      <c r="I1089" s="62">
        <v>1</v>
      </c>
      <c r="J1089" s="62">
        <f>('1. Data'!J1086-'1. Data'!$J$1604)/('1. Data'!$J$1603-'1. Data'!$J$1604)</f>
        <v>0.55384615384615377</v>
      </c>
      <c r="K1089" s="62">
        <f>('1. Data'!K1086-'1. Data'!$K$1604)/('1. Data'!$K$1603-'1. Data'!$K$1604)</f>
        <v>0.17058823529411765</v>
      </c>
      <c r="L1089" s="62">
        <f>('1. Data'!L1086-'1. Data'!$L$1604)/('1. Data'!$L$1603-'1. Data'!$L$1604)</f>
        <v>0.16923076923076918</v>
      </c>
      <c r="M1089" s="62">
        <f>('1. Data'!M1086-'1. Data'!$M$1604)/('1. Data'!$M$1603-'1. Data'!$M$1604)</f>
        <v>0.6</v>
      </c>
    </row>
    <row r="1090" spans="1:13" ht="13.2" x14ac:dyDescent="0.25">
      <c r="A1090" s="60">
        <v>1086</v>
      </c>
      <c r="B1090" s="62">
        <f>('1. Data'!B1087-'1. Data'!$B$1604)/('1. Data'!$B$1603-'1. Data'!$B$1604)</f>
        <v>0.19469026548672566</v>
      </c>
      <c r="C1090" s="62">
        <f>('1. Data'!C1087-'1. Data'!$C$1604)/('1. Data'!$C$1603-'1. Data'!$C$1604)</f>
        <v>0.25333333333333335</v>
      </c>
      <c r="D1090" s="62">
        <f>('1. Data'!D1087-'1. Data'!$D$1604)/('1. Data'!$D$1603-'1. Data'!$D$1604)</f>
        <v>0.08</v>
      </c>
      <c r="E1090" s="62">
        <f>('1. Data'!E1087-'1. Data'!$E$1604)/('1. Data'!$E$1603-'1. Data'!$E$1604)</f>
        <v>6.164383561643836E-2</v>
      </c>
      <c r="F1090" s="62">
        <f>('1. Data'!F1087-'1. Data'!$F$1604)/('1. Data'!$F$1603-'1. Data'!$F$1604)</f>
        <v>0.12333333333333334</v>
      </c>
      <c r="G1090" s="62">
        <f>('1. Data'!G1087-'1. Data'!$G$1604)/('1. Data'!$G$1603-'1. Data'!$G$1604)</f>
        <v>0.54929577464788737</v>
      </c>
      <c r="H1090" s="62">
        <f>('1. Data'!H1087-'1. Data'!$H$1604)/('1. Data'!$H$1603-'1. Data'!$H$1604)</f>
        <v>0.20494699646643111</v>
      </c>
      <c r="I1090" s="62">
        <v>1</v>
      </c>
      <c r="J1090" s="62">
        <f>('1. Data'!J1087-'1. Data'!$J$1604)/('1. Data'!$J$1603-'1. Data'!$J$1604)</f>
        <v>0.32307692307692304</v>
      </c>
      <c r="K1090" s="62">
        <f>('1. Data'!K1087-'1. Data'!$K$1604)/('1. Data'!$K$1603-'1. Data'!$K$1604)</f>
        <v>0.11176470588235295</v>
      </c>
      <c r="L1090" s="62">
        <f>('1. Data'!L1087-'1. Data'!$L$1604)/('1. Data'!$L$1603-'1. Data'!$L$1604)</f>
        <v>0.18461538461538451</v>
      </c>
      <c r="M1090" s="62">
        <f>('1. Data'!M1087-'1. Data'!$M$1604)/('1. Data'!$M$1603-'1. Data'!$M$1604)</f>
        <v>0.4</v>
      </c>
    </row>
    <row r="1091" spans="1:13" ht="13.2" x14ac:dyDescent="0.25">
      <c r="A1091" s="60">
        <v>1087</v>
      </c>
      <c r="B1091" s="62">
        <f>('1. Data'!B1088-'1. Data'!$B$1604)/('1. Data'!$B$1603-'1. Data'!$B$1604)</f>
        <v>0.3451327433628319</v>
      </c>
      <c r="C1091" s="62">
        <f>('1. Data'!C1088-'1. Data'!$C$1604)/('1. Data'!$C$1603-'1. Data'!$C$1604)</f>
        <v>0.16</v>
      </c>
      <c r="D1091" s="62">
        <f>('1. Data'!D1088-'1. Data'!$D$1604)/('1. Data'!$D$1603-'1. Data'!$D$1604)</f>
        <v>0.4</v>
      </c>
      <c r="E1091" s="62">
        <f>('1. Data'!E1088-'1. Data'!$E$1604)/('1. Data'!$E$1603-'1. Data'!$E$1604)</f>
        <v>0.26027397260273977</v>
      </c>
      <c r="F1091" s="62">
        <f>('1. Data'!F1088-'1. Data'!$F$1604)/('1. Data'!$F$1603-'1. Data'!$F$1604)</f>
        <v>9.1666666666666674E-2</v>
      </c>
      <c r="G1091" s="62">
        <f>('1. Data'!G1088-'1. Data'!$G$1604)/('1. Data'!$G$1603-'1. Data'!$G$1604)</f>
        <v>2.8169014084507043E-2</v>
      </c>
      <c r="H1091" s="62">
        <f>('1. Data'!H1088-'1. Data'!$H$1604)/('1. Data'!$H$1603-'1. Data'!$H$1604)</f>
        <v>1.0600706713780919E-2</v>
      </c>
      <c r="I1091" s="62">
        <v>1</v>
      </c>
      <c r="J1091" s="62">
        <f>('1. Data'!J1088-'1. Data'!$J$1604)/('1. Data'!$J$1603-'1. Data'!$J$1604)</f>
        <v>0.52307692307692288</v>
      </c>
      <c r="K1091" s="62">
        <f>('1. Data'!K1088-'1. Data'!$K$1604)/('1. Data'!$K$1603-'1. Data'!$K$1604)</f>
        <v>0.21176470588235297</v>
      </c>
      <c r="L1091" s="62">
        <f>('1. Data'!L1088-'1. Data'!$L$1604)/('1. Data'!$L$1603-'1. Data'!$L$1604)</f>
        <v>0.49230769230769222</v>
      </c>
      <c r="M1091" s="62">
        <f>('1. Data'!M1088-'1. Data'!$M$1604)/('1. Data'!$M$1603-'1. Data'!$M$1604)</f>
        <v>0.8</v>
      </c>
    </row>
    <row r="1092" spans="1:13" ht="13.2" x14ac:dyDescent="0.25">
      <c r="A1092" s="60">
        <v>1088</v>
      </c>
      <c r="B1092" s="62">
        <f>('1. Data'!B1089-'1. Data'!$B$1604)/('1. Data'!$B$1603-'1. Data'!$B$1604)</f>
        <v>0.29203539823008856</v>
      </c>
      <c r="C1092" s="62">
        <f>('1. Data'!C1089-'1. Data'!$C$1604)/('1. Data'!$C$1603-'1. Data'!$C$1604)</f>
        <v>0.06</v>
      </c>
      <c r="D1092" s="62">
        <f>('1. Data'!D1089-'1. Data'!$D$1604)/('1. Data'!$D$1603-'1. Data'!$D$1604)</f>
        <v>0.42</v>
      </c>
      <c r="E1092" s="62">
        <f>('1. Data'!E1089-'1. Data'!$E$1604)/('1. Data'!$E$1603-'1. Data'!$E$1604)</f>
        <v>4.7945205479452059E-2</v>
      </c>
      <c r="F1092" s="62">
        <f>('1. Data'!F1089-'1. Data'!$F$1604)/('1. Data'!$F$1603-'1. Data'!$F$1604)</f>
        <v>9.5000000000000001E-2</v>
      </c>
      <c r="G1092" s="62">
        <f>('1. Data'!G1089-'1. Data'!$G$1604)/('1. Data'!$G$1603-'1. Data'!$G$1604)</f>
        <v>0.23943661971830985</v>
      </c>
      <c r="H1092" s="62">
        <f>('1. Data'!H1089-'1. Data'!$H$1604)/('1. Data'!$H$1603-'1. Data'!$H$1604)</f>
        <v>8.4805653710247356E-2</v>
      </c>
      <c r="I1092" s="62">
        <v>1</v>
      </c>
      <c r="J1092" s="62">
        <f>('1. Data'!J1089-'1. Data'!$J$1604)/('1. Data'!$J$1603-'1. Data'!$J$1604)</f>
        <v>0.45384615384615379</v>
      </c>
      <c r="K1092" s="62">
        <f>('1. Data'!K1089-'1. Data'!$K$1604)/('1. Data'!$K$1603-'1. Data'!$K$1604)</f>
        <v>0.22941176470588234</v>
      </c>
      <c r="L1092" s="62">
        <f>('1. Data'!L1089-'1. Data'!$L$1604)/('1. Data'!$L$1603-'1. Data'!$L$1604)</f>
        <v>0.43076923076923063</v>
      </c>
      <c r="M1092" s="62">
        <f>('1. Data'!M1089-'1. Data'!$M$1604)/('1. Data'!$M$1603-'1. Data'!$M$1604)</f>
        <v>0.6</v>
      </c>
    </row>
    <row r="1093" spans="1:13" ht="13.2" x14ac:dyDescent="0.25">
      <c r="A1093" s="60">
        <v>1089</v>
      </c>
      <c r="B1093" s="62">
        <f>('1. Data'!B1090-'1. Data'!$B$1604)/('1. Data'!$B$1603-'1. Data'!$B$1604)</f>
        <v>0.61946902654867253</v>
      </c>
      <c r="C1093" s="62">
        <f>('1. Data'!C1090-'1. Data'!$C$1604)/('1. Data'!$C$1603-'1. Data'!$C$1604)</f>
        <v>0.20666666666666664</v>
      </c>
      <c r="D1093" s="62">
        <f>('1. Data'!D1090-'1. Data'!$D$1604)/('1. Data'!$D$1603-'1. Data'!$D$1604)</f>
        <v>0.54</v>
      </c>
      <c r="E1093" s="62">
        <f>('1. Data'!E1090-'1. Data'!$E$1604)/('1. Data'!$E$1603-'1. Data'!$E$1604)</f>
        <v>4.1095890410958902E-2</v>
      </c>
      <c r="F1093" s="62">
        <f>('1. Data'!F1090-'1. Data'!$F$1604)/('1. Data'!$F$1603-'1. Data'!$F$1604)</f>
        <v>0.15833333333333335</v>
      </c>
      <c r="G1093" s="62">
        <f>('1. Data'!G1090-'1. Data'!$G$1604)/('1. Data'!$G$1603-'1. Data'!$G$1604)</f>
        <v>0.29577464788732394</v>
      </c>
      <c r="H1093" s="62">
        <f>('1. Data'!H1090-'1. Data'!$H$1604)/('1. Data'!$H$1603-'1. Data'!$H$1604)</f>
        <v>0.12367491166077739</v>
      </c>
      <c r="I1093" s="62">
        <v>1</v>
      </c>
      <c r="J1093" s="62">
        <f>('1. Data'!J1090-'1. Data'!$J$1604)/('1. Data'!$J$1603-'1. Data'!$J$1604)</f>
        <v>0.24615384615384606</v>
      </c>
      <c r="K1093" s="62">
        <f>('1. Data'!K1090-'1. Data'!$K$1604)/('1. Data'!$K$1603-'1. Data'!$K$1604)</f>
        <v>0.27058823529411768</v>
      </c>
      <c r="L1093" s="62">
        <f>('1. Data'!L1090-'1. Data'!$L$1604)/('1. Data'!$L$1603-'1. Data'!$L$1604)</f>
        <v>0.23076923076923078</v>
      </c>
      <c r="M1093" s="62">
        <f>('1. Data'!M1090-'1. Data'!$M$1604)/('1. Data'!$M$1603-'1. Data'!$M$1604)</f>
        <v>0.8</v>
      </c>
    </row>
    <row r="1094" spans="1:13" ht="13.2" x14ac:dyDescent="0.25">
      <c r="A1094" s="60">
        <v>1090</v>
      </c>
      <c r="B1094" s="62">
        <f>('1. Data'!B1091-'1. Data'!$B$1604)/('1. Data'!$B$1603-'1. Data'!$B$1604)</f>
        <v>0.61946902654867253</v>
      </c>
      <c r="C1094" s="62">
        <f>('1. Data'!C1091-'1. Data'!$C$1604)/('1. Data'!$C$1603-'1. Data'!$C$1604)</f>
        <v>0.20666666666666664</v>
      </c>
      <c r="D1094" s="62">
        <f>('1. Data'!D1091-'1. Data'!$D$1604)/('1. Data'!$D$1603-'1. Data'!$D$1604)</f>
        <v>0.54</v>
      </c>
      <c r="E1094" s="62">
        <f>('1. Data'!E1091-'1. Data'!$E$1604)/('1. Data'!$E$1603-'1. Data'!$E$1604)</f>
        <v>4.1095890410958902E-2</v>
      </c>
      <c r="F1094" s="62">
        <f>('1. Data'!F1091-'1. Data'!$F$1604)/('1. Data'!$F$1603-'1. Data'!$F$1604)</f>
        <v>0.15833333333333335</v>
      </c>
      <c r="G1094" s="62">
        <f>('1. Data'!G1091-'1. Data'!$G$1604)/('1. Data'!$G$1603-'1. Data'!$G$1604)</f>
        <v>0.29577464788732394</v>
      </c>
      <c r="H1094" s="62">
        <f>('1. Data'!H1091-'1. Data'!$H$1604)/('1. Data'!$H$1603-'1. Data'!$H$1604)</f>
        <v>0.12367491166077739</v>
      </c>
      <c r="I1094" s="62">
        <v>1</v>
      </c>
      <c r="J1094" s="62">
        <f>('1. Data'!J1091-'1. Data'!$J$1604)/('1. Data'!$J$1603-'1. Data'!$J$1604)</f>
        <v>0.24615384615384606</v>
      </c>
      <c r="K1094" s="62">
        <f>('1. Data'!K1091-'1. Data'!$K$1604)/('1. Data'!$K$1603-'1. Data'!$K$1604)</f>
        <v>0.27058823529411768</v>
      </c>
      <c r="L1094" s="62">
        <f>('1. Data'!L1091-'1. Data'!$L$1604)/('1. Data'!$L$1603-'1. Data'!$L$1604)</f>
        <v>0.23076923076923078</v>
      </c>
      <c r="M1094" s="62">
        <f>('1. Data'!M1091-'1. Data'!$M$1604)/('1. Data'!$M$1603-'1. Data'!$M$1604)</f>
        <v>0.8</v>
      </c>
    </row>
    <row r="1095" spans="1:13" ht="13.2" x14ac:dyDescent="0.25">
      <c r="A1095" s="60">
        <v>1091</v>
      </c>
      <c r="B1095" s="62">
        <f>('1. Data'!B1092-'1. Data'!$B$1604)/('1. Data'!$B$1603-'1. Data'!$B$1604)</f>
        <v>0.47787610619469029</v>
      </c>
      <c r="C1095" s="62">
        <f>('1. Data'!C1092-'1. Data'!$C$1604)/('1. Data'!$C$1603-'1. Data'!$C$1604)</f>
        <v>0.10666666666666667</v>
      </c>
      <c r="D1095" s="62">
        <f>('1. Data'!D1092-'1. Data'!$D$1604)/('1. Data'!$D$1603-'1. Data'!$D$1604)</f>
        <v>0.54</v>
      </c>
      <c r="E1095" s="62">
        <f>('1. Data'!E1092-'1. Data'!$E$1604)/('1. Data'!$E$1603-'1. Data'!$E$1604)</f>
        <v>6.8493150684931503E-2</v>
      </c>
      <c r="F1095" s="62">
        <f>('1. Data'!F1092-'1. Data'!$F$1604)/('1. Data'!$F$1603-'1. Data'!$F$1604)</f>
        <v>0.13833333333333334</v>
      </c>
      <c r="G1095" s="62">
        <f>('1. Data'!G1092-'1. Data'!$G$1604)/('1. Data'!$G$1603-'1. Data'!$G$1604)</f>
        <v>0.57746478873239437</v>
      </c>
      <c r="H1095" s="62">
        <f>('1. Data'!H1092-'1. Data'!$H$1604)/('1. Data'!$H$1603-'1. Data'!$H$1604)</f>
        <v>0.24028268551236748</v>
      </c>
      <c r="I1095" s="62">
        <v>1</v>
      </c>
      <c r="J1095" s="62">
        <f>('1. Data'!J1092-'1. Data'!$J$1604)/('1. Data'!$J$1603-'1. Data'!$J$1604)</f>
        <v>0.21538461538461526</v>
      </c>
      <c r="K1095" s="62">
        <f>('1. Data'!K1092-'1. Data'!$K$1604)/('1. Data'!$K$1603-'1. Data'!$K$1604)</f>
        <v>0.19411764705882353</v>
      </c>
      <c r="L1095" s="62">
        <f>('1. Data'!L1092-'1. Data'!$L$1604)/('1. Data'!$L$1603-'1. Data'!$L$1604)</f>
        <v>0.52307692307692311</v>
      </c>
      <c r="M1095" s="62">
        <f>('1. Data'!M1092-'1. Data'!$M$1604)/('1. Data'!$M$1603-'1. Data'!$M$1604)</f>
        <v>1</v>
      </c>
    </row>
    <row r="1096" spans="1:13" ht="13.2" x14ac:dyDescent="0.25">
      <c r="A1096" s="60">
        <v>1092</v>
      </c>
      <c r="B1096" s="62">
        <f>('1. Data'!B1093-'1. Data'!$B$1604)/('1. Data'!$B$1603-'1. Data'!$B$1604)</f>
        <v>0.29203539823008856</v>
      </c>
      <c r="C1096" s="62">
        <f>('1. Data'!C1093-'1. Data'!$C$1604)/('1. Data'!$C$1603-'1. Data'!$C$1604)</f>
        <v>0.16</v>
      </c>
      <c r="D1096" s="62">
        <f>('1. Data'!D1093-'1. Data'!$D$1604)/('1. Data'!$D$1603-'1. Data'!$D$1604)</f>
        <v>0.42</v>
      </c>
      <c r="E1096" s="62">
        <f>('1. Data'!E1093-'1. Data'!$E$1604)/('1. Data'!$E$1603-'1. Data'!$E$1604)</f>
        <v>7.5342465753424667E-2</v>
      </c>
      <c r="F1096" s="62">
        <f>('1. Data'!F1093-'1. Data'!$F$1604)/('1. Data'!$F$1603-'1. Data'!$F$1604)</f>
        <v>0.14333333333333334</v>
      </c>
      <c r="G1096" s="62">
        <f>('1. Data'!G1093-'1. Data'!$G$1604)/('1. Data'!$G$1603-'1. Data'!$G$1604)</f>
        <v>9.8591549295774641E-2</v>
      </c>
      <c r="H1096" s="62">
        <f>('1. Data'!H1093-'1. Data'!$H$1604)/('1. Data'!$H$1603-'1. Data'!$H$1604)</f>
        <v>4.5936395759717315E-2</v>
      </c>
      <c r="I1096" s="62">
        <v>1</v>
      </c>
      <c r="J1096" s="62">
        <f>('1. Data'!J1093-'1. Data'!$J$1604)/('1. Data'!$J$1603-'1. Data'!$J$1604)</f>
        <v>0.5</v>
      </c>
      <c r="K1096" s="62">
        <f>('1. Data'!K1093-'1. Data'!$K$1604)/('1. Data'!$K$1603-'1. Data'!$K$1604)</f>
        <v>0.17647058823529413</v>
      </c>
      <c r="L1096" s="62">
        <f>('1. Data'!L1093-'1. Data'!$L$1604)/('1. Data'!$L$1603-'1. Data'!$L$1604)</f>
        <v>0.46153846153846156</v>
      </c>
      <c r="M1096" s="62">
        <f>('1. Data'!M1093-'1. Data'!$M$1604)/('1. Data'!$M$1603-'1. Data'!$M$1604)</f>
        <v>0.6</v>
      </c>
    </row>
    <row r="1097" spans="1:13" ht="13.2" x14ac:dyDescent="0.25">
      <c r="A1097" s="60">
        <v>1093</v>
      </c>
      <c r="B1097" s="62">
        <f>('1. Data'!B1094-'1. Data'!$B$1604)/('1. Data'!$B$1603-'1. Data'!$B$1604)</f>
        <v>0.21238938053097348</v>
      </c>
      <c r="C1097" s="62">
        <f>('1. Data'!C1094-'1. Data'!$C$1604)/('1. Data'!$C$1603-'1. Data'!$C$1604)</f>
        <v>0.29333333333333339</v>
      </c>
      <c r="D1097" s="62">
        <f>('1. Data'!D1094-'1. Data'!$D$1604)/('1. Data'!$D$1603-'1. Data'!$D$1604)</f>
        <v>0.09</v>
      </c>
      <c r="E1097" s="62">
        <f>('1. Data'!E1094-'1. Data'!$E$1604)/('1. Data'!$E$1603-'1. Data'!$E$1604)</f>
        <v>7.5342465753424667E-2</v>
      </c>
      <c r="F1097" s="62">
        <f>('1. Data'!F1094-'1. Data'!$F$1604)/('1. Data'!$F$1603-'1. Data'!$F$1604)</f>
        <v>0.13500000000000001</v>
      </c>
      <c r="G1097" s="62">
        <f>('1. Data'!G1094-'1. Data'!$G$1604)/('1. Data'!$G$1603-'1. Data'!$G$1604)</f>
        <v>0.12676056338028169</v>
      </c>
      <c r="H1097" s="62">
        <f>('1. Data'!H1094-'1. Data'!$H$1604)/('1. Data'!$H$1603-'1. Data'!$H$1604)</f>
        <v>3.5335689045936397E-2</v>
      </c>
      <c r="I1097" s="62">
        <v>1</v>
      </c>
      <c r="J1097" s="62">
        <f>('1. Data'!J1094-'1. Data'!$J$1604)/('1. Data'!$J$1603-'1. Data'!$J$1604)</f>
        <v>0.56153846153846165</v>
      </c>
      <c r="K1097" s="62">
        <f>('1. Data'!K1094-'1. Data'!$K$1604)/('1. Data'!$K$1603-'1. Data'!$K$1604)</f>
        <v>0.17058823529411765</v>
      </c>
      <c r="L1097" s="62">
        <f>('1. Data'!L1094-'1. Data'!$L$1604)/('1. Data'!$L$1603-'1. Data'!$L$1604)</f>
        <v>0.47692307692307689</v>
      </c>
      <c r="M1097" s="62">
        <f>('1. Data'!M1094-'1. Data'!$M$1604)/('1. Data'!$M$1603-'1. Data'!$M$1604)</f>
        <v>0.6</v>
      </c>
    </row>
    <row r="1098" spans="1:13" ht="13.2" x14ac:dyDescent="0.25">
      <c r="A1098" s="60">
        <v>1094</v>
      </c>
      <c r="B1098" s="62">
        <f>('1. Data'!B1095-'1. Data'!$B$1604)/('1. Data'!$B$1603-'1. Data'!$B$1604)</f>
        <v>0.40707964601769908</v>
      </c>
      <c r="C1098" s="62">
        <f>('1. Data'!C1095-'1. Data'!$C$1604)/('1. Data'!$C$1603-'1. Data'!$C$1604)</f>
        <v>0.13999999999999999</v>
      </c>
      <c r="D1098" s="62">
        <f>('1. Data'!D1095-'1. Data'!$D$1604)/('1. Data'!$D$1603-'1. Data'!$D$1604)</f>
        <v>0.36</v>
      </c>
      <c r="E1098" s="62">
        <f>('1. Data'!E1095-'1. Data'!$E$1604)/('1. Data'!$E$1603-'1. Data'!$E$1604)</f>
        <v>8.9041095890410982E-2</v>
      </c>
      <c r="F1098" s="62">
        <f>('1. Data'!F1095-'1. Data'!$F$1604)/('1. Data'!$F$1603-'1. Data'!$F$1604)</f>
        <v>0.13166666666666668</v>
      </c>
      <c r="G1098" s="62">
        <f>('1. Data'!G1095-'1. Data'!$G$1604)/('1. Data'!$G$1603-'1. Data'!$G$1604)</f>
        <v>0.14084507042253522</v>
      </c>
      <c r="H1098" s="62">
        <f>('1. Data'!H1095-'1. Data'!$H$1604)/('1. Data'!$H$1603-'1. Data'!$H$1604)</f>
        <v>8.8339222614840993E-2</v>
      </c>
      <c r="I1098" s="62">
        <v>1</v>
      </c>
      <c r="J1098" s="62">
        <f>('1. Data'!J1095-'1. Data'!$J$1604)/('1. Data'!$J$1603-'1. Data'!$J$1604)</f>
        <v>0.48461538461538461</v>
      </c>
      <c r="K1098" s="62">
        <f>('1. Data'!K1095-'1. Data'!$K$1604)/('1. Data'!$K$1603-'1. Data'!$K$1604)</f>
        <v>0.3294117647058824</v>
      </c>
      <c r="L1098" s="62">
        <f>('1. Data'!L1095-'1. Data'!$L$1604)/('1. Data'!$L$1603-'1. Data'!$L$1604)</f>
        <v>0.55384615384615377</v>
      </c>
      <c r="M1098" s="62">
        <f>('1. Data'!M1095-'1. Data'!$M$1604)/('1. Data'!$M$1603-'1. Data'!$M$1604)</f>
        <v>0.8</v>
      </c>
    </row>
    <row r="1099" spans="1:13" ht="13.2" x14ac:dyDescent="0.25">
      <c r="A1099" s="60">
        <v>1095</v>
      </c>
      <c r="B1099" s="62">
        <f>('1. Data'!B1096-'1. Data'!$B$1604)/('1. Data'!$B$1603-'1. Data'!$B$1604)</f>
        <v>0.17699115044247787</v>
      </c>
      <c r="C1099" s="62">
        <f>('1. Data'!C1096-'1. Data'!$C$1604)/('1. Data'!$C$1603-'1. Data'!$C$1604)</f>
        <v>0.41666666666666669</v>
      </c>
      <c r="D1099" s="62">
        <f>('1. Data'!D1096-'1. Data'!$D$1604)/('1. Data'!$D$1603-'1. Data'!$D$1604)</f>
        <v>0.09</v>
      </c>
      <c r="E1099" s="62">
        <f>('1. Data'!E1096-'1. Data'!$E$1604)/('1. Data'!$E$1603-'1. Data'!$E$1604)</f>
        <v>0.31506849315068491</v>
      </c>
      <c r="F1099" s="62">
        <f>('1. Data'!F1096-'1. Data'!$F$1604)/('1. Data'!$F$1603-'1. Data'!$F$1604)</f>
        <v>0.19499999999999834</v>
      </c>
      <c r="G1099" s="62">
        <f>('1. Data'!G1096-'1. Data'!$G$1604)/('1. Data'!$G$1603-'1. Data'!$G$1604)</f>
        <v>0.11267605633802817</v>
      </c>
      <c r="H1099" s="62">
        <f>('1. Data'!H1096-'1. Data'!$H$1604)/('1. Data'!$H$1603-'1. Data'!$H$1604)</f>
        <v>3.8869257950530034E-2</v>
      </c>
      <c r="I1099" s="62">
        <v>1</v>
      </c>
      <c r="J1099" s="62">
        <f>('1. Data'!J1096-'1. Data'!$J$1604)/('1. Data'!$J$1603-'1. Data'!$J$1604)</f>
        <v>0.5</v>
      </c>
      <c r="K1099" s="62">
        <f>('1. Data'!K1096-'1. Data'!$K$1604)/('1. Data'!$K$1603-'1. Data'!$K$1604)</f>
        <v>0.11176470588235295</v>
      </c>
      <c r="L1099" s="62">
        <f>('1. Data'!L1096-'1. Data'!$L$1604)/('1. Data'!$L$1603-'1. Data'!$L$1604)</f>
        <v>0.36923076923076931</v>
      </c>
      <c r="M1099" s="62">
        <f>('1. Data'!M1096-'1. Data'!$M$1604)/('1. Data'!$M$1603-'1. Data'!$M$1604)</f>
        <v>0.6</v>
      </c>
    </row>
    <row r="1100" spans="1:13" ht="13.2" x14ac:dyDescent="0.25">
      <c r="A1100" s="60">
        <v>1096</v>
      </c>
      <c r="B1100" s="62">
        <f>('1. Data'!B1097-'1. Data'!$B$1604)/('1. Data'!$B$1603-'1. Data'!$B$1604)</f>
        <v>0.42477876106194695</v>
      </c>
      <c r="C1100" s="62">
        <f>('1. Data'!C1097-'1. Data'!$C$1604)/('1. Data'!$C$1603-'1. Data'!$C$1604)</f>
        <v>0.20000000000000004</v>
      </c>
      <c r="D1100" s="62">
        <f>('1. Data'!D1097-'1. Data'!$D$1604)/('1. Data'!$D$1603-'1. Data'!$D$1604)</f>
        <v>0.47</v>
      </c>
      <c r="E1100" s="62">
        <f>('1. Data'!E1097-'1. Data'!$E$1604)/('1. Data'!$E$1603-'1. Data'!$E$1604)</f>
        <v>0.10958904109589042</v>
      </c>
      <c r="F1100" s="62">
        <f>('1. Data'!F1097-'1. Data'!$F$1604)/('1. Data'!$F$1603-'1. Data'!$F$1604)</f>
        <v>0.14499999999999999</v>
      </c>
      <c r="G1100" s="62">
        <f>('1. Data'!G1097-'1. Data'!$G$1604)/('1. Data'!$G$1603-'1. Data'!$G$1604)</f>
        <v>7.0422535211267609E-2</v>
      </c>
      <c r="H1100" s="62">
        <f>('1. Data'!H1097-'1. Data'!$H$1604)/('1. Data'!$H$1603-'1. Data'!$H$1604)</f>
        <v>4.9469964664310952E-2</v>
      </c>
      <c r="I1100" s="62">
        <v>1</v>
      </c>
      <c r="J1100" s="62">
        <f>('1. Data'!J1097-'1. Data'!$J$1604)/('1. Data'!$J$1603-'1. Data'!$J$1604)</f>
        <v>0.34615384615384598</v>
      </c>
      <c r="K1100" s="62">
        <f>('1. Data'!K1097-'1. Data'!$K$1604)/('1. Data'!$K$1603-'1. Data'!$K$1604)</f>
        <v>0.11764705882352942</v>
      </c>
      <c r="L1100" s="62">
        <f>('1. Data'!L1097-'1. Data'!$L$1604)/('1. Data'!$L$1603-'1. Data'!$L$1604)</f>
        <v>0.32307692307692304</v>
      </c>
      <c r="M1100" s="62">
        <f>('1. Data'!M1097-'1. Data'!$M$1604)/('1. Data'!$M$1603-'1. Data'!$M$1604)</f>
        <v>0.4</v>
      </c>
    </row>
    <row r="1101" spans="1:13" ht="13.2" x14ac:dyDescent="0.25">
      <c r="A1101" s="60">
        <v>1097</v>
      </c>
      <c r="B1101" s="62">
        <f>('1. Data'!B1098-'1. Data'!$B$1604)/('1. Data'!$B$1603-'1. Data'!$B$1604)</f>
        <v>0.17699115044247787</v>
      </c>
      <c r="C1101" s="62">
        <f>('1. Data'!C1098-'1. Data'!$C$1604)/('1. Data'!$C$1603-'1. Data'!$C$1604)</f>
        <v>0.41666666666666669</v>
      </c>
      <c r="D1101" s="62">
        <f>('1. Data'!D1098-'1. Data'!$D$1604)/('1. Data'!$D$1603-'1. Data'!$D$1604)</f>
        <v>0.09</v>
      </c>
      <c r="E1101" s="62">
        <f>('1. Data'!E1098-'1. Data'!$E$1604)/('1. Data'!$E$1603-'1. Data'!$E$1604)</f>
        <v>0.31506849315068491</v>
      </c>
      <c r="F1101" s="62">
        <f>('1. Data'!F1098-'1. Data'!$F$1604)/('1. Data'!$F$1603-'1. Data'!$F$1604)</f>
        <v>0.19499999999999834</v>
      </c>
      <c r="G1101" s="62">
        <f>('1. Data'!G1098-'1. Data'!$G$1604)/('1. Data'!$G$1603-'1. Data'!$G$1604)</f>
        <v>0.11267605633802817</v>
      </c>
      <c r="H1101" s="62">
        <f>('1. Data'!H1098-'1. Data'!$H$1604)/('1. Data'!$H$1603-'1. Data'!$H$1604)</f>
        <v>3.8869257950530034E-2</v>
      </c>
      <c r="I1101" s="62">
        <v>1</v>
      </c>
      <c r="J1101" s="62">
        <f>('1. Data'!J1098-'1. Data'!$J$1604)/('1. Data'!$J$1603-'1. Data'!$J$1604)</f>
        <v>0.5</v>
      </c>
      <c r="K1101" s="62">
        <f>('1. Data'!K1098-'1. Data'!$K$1604)/('1. Data'!$K$1603-'1. Data'!$K$1604)</f>
        <v>0.11176470588235295</v>
      </c>
      <c r="L1101" s="62">
        <f>('1. Data'!L1098-'1. Data'!$L$1604)/('1. Data'!$L$1603-'1. Data'!$L$1604)</f>
        <v>0.36923076923076931</v>
      </c>
      <c r="M1101" s="62">
        <f>('1. Data'!M1098-'1. Data'!$M$1604)/('1. Data'!$M$1603-'1. Data'!$M$1604)</f>
        <v>0.6</v>
      </c>
    </row>
    <row r="1102" spans="1:13" ht="13.2" x14ac:dyDescent="0.25">
      <c r="A1102" s="60">
        <v>1098</v>
      </c>
      <c r="B1102" s="62">
        <f>('1. Data'!B1099-'1. Data'!$B$1604)/('1. Data'!$B$1603-'1. Data'!$B$1604)</f>
        <v>0.35398230088495575</v>
      </c>
      <c r="C1102" s="62">
        <f>('1. Data'!C1099-'1. Data'!$C$1604)/('1. Data'!$C$1603-'1. Data'!$C$1604)</f>
        <v>0.28000000000000003</v>
      </c>
      <c r="D1102" s="62">
        <f>('1. Data'!D1099-'1. Data'!$D$1604)/('1. Data'!$D$1603-'1. Data'!$D$1604)</f>
        <v>0.38</v>
      </c>
      <c r="E1102" s="62">
        <f>('1. Data'!E1099-'1. Data'!$E$1604)/('1. Data'!$E$1603-'1. Data'!$E$1604)</f>
        <v>4.1095890410958902E-2</v>
      </c>
      <c r="F1102" s="62">
        <f>('1. Data'!F1099-'1. Data'!$F$1604)/('1. Data'!$F$1603-'1. Data'!$F$1604)</f>
        <v>0.16</v>
      </c>
      <c r="G1102" s="62">
        <f>('1. Data'!G1099-'1. Data'!$G$1604)/('1. Data'!$G$1603-'1. Data'!$G$1604)</f>
        <v>5.6338028169014086E-2</v>
      </c>
      <c r="H1102" s="62">
        <f>('1. Data'!H1099-'1. Data'!$H$1604)/('1. Data'!$H$1603-'1. Data'!$H$1604)</f>
        <v>4.2402826855123678E-2</v>
      </c>
      <c r="I1102" s="62">
        <v>1</v>
      </c>
      <c r="J1102" s="62">
        <f>('1. Data'!J1099-'1. Data'!$J$1604)/('1. Data'!$J$1603-'1. Data'!$J$1604)</f>
        <v>0.38461538461538469</v>
      </c>
      <c r="K1102" s="62">
        <f>('1. Data'!K1099-'1. Data'!$K$1604)/('1. Data'!$K$1603-'1. Data'!$K$1604)</f>
        <v>0.12941176470588237</v>
      </c>
      <c r="L1102" s="62">
        <f>('1. Data'!L1099-'1. Data'!$L$1604)/('1. Data'!$L$1603-'1. Data'!$L$1604)</f>
        <v>0.15384615384615385</v>
      </c>
      <c r="M1102" s="62">
        <f>('1. Data'!M1099-'1. Data'!$M$1604)/('1. Data'!$M$1603-'1. Data'!$M$1604)</f>
        <v>0.4</v>
      </c>
    </row>
    <row r="1103" spans="1:13" ht="13.2" x14ac:dyDescent="0.25">
      <c r="A1103" s="60">
        <v>1099</v>
      </c>
      <c r="B1103" s="62">
        <f>('1. Data'!B1100-'1. Data'!$B$1604)/('1. Data'!$B$1603-'1. Data'!$B$1604)</f>
        <v>0.30088495575221241</v>
      </c>
      <c r="C1103" s="62">
        <f>('1. Data'!C1100-'1. Data'!$C$1604)/('1. Data'!$C$1603-'1. Data'!$C$1604)</f>
        <v>0.13999999999999999</v>
      </c>
      <c r="D1103" s="62">
        <f>('1. Data'!D1100-'1. Data'!$D$1604)/('1. Data'!$D$1603-'1. Data'!$D$1604)</f>
        <v>0.45</v>
      </c>
      <c r="E1103" s="62">
        <f>('1. Data'!E1100-'1. Data'!$E$1604)/('1. Data'!$E$1603-'1. Data'!$E$1604)</f>
        <v>8.2191780821917818E-2</v>
      </c>
      <c r="F1103" s="62">
        <f>('1. Data'!F1100-'1. Data'!$F$1604)/('1. Data'!$F$1603-'1. Data'!$F$1604)</f>
        <v>0.36</v>
      </c>
      <c r="G1103" s="62">
        <f>('1. Data'!G1100-'1. Data'!$G$1604)/('1. Data'!$G$1603-'1. Data'!$G$1604)</f>
        <v>5.6338028169014086E-2</v>
      </c>
      <c r="H1103" s="62">
        <f>('1. Data'!H1100-'1. Data'!$H$1604)/('1. Data'!$H$1603-'1. Data'!$H$1604)</f>
        <v>3.5335689045936397E-2</v>
      </c>
      <c r="I1103" s="62">
        <v>1</v>
      </c>
      <c r="J1103" s="62">
        <f>('1. Data'!J1100-'1. Data'!$J$1604)/('1. Data'!$J$1603-'1. Data'!$J$1604)</f>
        <v>0.34615384615384598</v>
      </c>
      <c r="K1103" s="62">
        <f>('1. Data'!K1100-'1. Data'!$K$1604)/('1. Data'!$K$1603-'1. Data'!$K$1604)</f>
        <v>0.3</v>
      </c>
      <c r="L1103" s="62">
        <f>('1. Data'!L1100-'1. Data'!$L$1604)/('1. Data'!$L$1603-'1. Data'!$L$1604)</f>
        <v>0.63076923076923075</v>
      </c>
      <c r="M1103" s="62">
        <f>('1. Data'!M1100-'1. Data'!$M$1604)/('1. Data'!$M$1603-'1. Data'!$M$1604)</f>
        <v>0.8</v>
      </c>
    </row>
    <row r="1104" spans="1:13" ht="13.2" x14ac:dyDescent="0.25">
      <c r="A1104" s="60">
        <v>1100</v>
      </c>
      <c r="B1104" s="62">
        <f>('1. Data'!B1101-'1. Data'!$B$1604)/('1. Data'!$B$1603-'1. Data'!$B$1604)</f>
        <v>0.35398230088495575</v>
      </c>
      <c r="C1104" s="62">
        <f>('1. Data'!C1101-'1. Data'!$C$1604)/('1. Data'!$C$1603-'1. Data'!$C$1604)</f>
        <v>0.28000000000000003</v>
      </c>
      <c r="D1104" s="62">
        <f>('1. Data'!D1101-'1. Data'!$D$1604)/('1. Data'!$D$1603-'1. Data'!$D$1604)</f>
        <v>0.38</v>
      </c>
      <c r="E1104" s="62">
        <f>('1. Data'!E1101-'1. Data'!$E$1604)/('1. Data'!$E$1603-'1. Data'!$E$1604)</f>
        <v>4.1095890410958902E-2</v>
      </c>
      <c r="F1104" s="62">
        <f>('1. Data'!F1101-'1. Data'!$F$1604)/('1. Data'!$F$1603-'1. Data'!$F$1604)</f>
        <v>0.16</v>
      </c>
      <c r="G1104" s="62">
        <f>('1. Data'!G1101-'1. Data'!$G$1604)/('1. Data'!$G$1603-'1. Data'!$G$1604)</f>
        <v>5.6338028169014086E-2</v>
      </c>
      <c r="H1104" s="62">
        <f>('1. Data'!H1101-'1. Data'!$H$1604)/('1. Data'!$H$1603-'1. Data'!$H$1604)</f>
        <v>4.2402826855123678E-2</v>
      </c>
      <c r="I1104" s="62">
        <v>1</v>
      </c>
      <c r="J1104" s="62">
        <f>('1. Data'!J1101-'1. Data'!$J$1604)/('1. Data'!$J$1603-'1. Data'!$J$1604)</f>
        <v>0.38461538461538469</v>
      </c>
      <c r="K1104" s="62">
        <f>('1. Data'!K1101-'1. Data'!$K$1604)/('1. Data'!$K$1603-'1. Data'!$K$1604)</f>
        <v>0.12941176470588237</v>
      </c>
      <c r="L1104" s="62">
        <f>('1. Data'!L1101-'1. Data'!$L$1604)/('1. Data'!$L$1603-'1. Data'!$L$1604)</f>
        <v>0.15384615384615385</v>
      </c>
      <c r="M1104" s="62">
        <f>('1. Data'!M1101-'1. Data'!$M$1604)/('1. Data'!$M$1603-'1. Data'!$M$1604)</f>
        <v>0.4</v>
      </c>
    </row>
    <row r="1105" spans="1:13" ht="13.2" x14ac:dyDescent="0.25">
      <c r="A1105" s="60">
        <v>1101</v>
      </c>
      <c r="B1105" s="62">
        <f>('1. Data'!B1102-'1. Data'!$B$1604)/('1. Data'!$B$1603-'1. Data'!$B$1604)</f>
        <v>0.33628318584070799</v>
      </c>
      <c r="C1105" s="62">
        <f>('1. Data'!C1102-'1. Data'!$C$1604)/('1. Data'!$C$1603-'1. Data'!$C$1604)</f>
        <v>0.16</v>
      </c>
      <c r="D1105" s="62">
        <f>('1. Data'!D1102-'1. Data'!$D$1604)/('1. Data'!$D$1603-'1. Data'!$D$1604)</f>
        <v>0.42</v>
      </c>
      <c r="E1105" s="62">
        <f>('1. Data'!E1102-'1. Data'!$E$1604)/('1. Data'!$E$1603-'1. Data'!$E$1604)</f>
        <v>8.2191780821917818E-2</v>
      </c>
      <c r="F1105" s="62">
        <f>('1. Data'!F1102-'1. Data'!$F$1604)/('1. Data'!$F$1603-'1. Data'!$F$1604)</f>
        <v>0.12</v>
      </c>
      <c r="G1105" s="62">
        <f>('1. Data'!G1102-'1. Data'!$G$1604)/('1. Data'!$G$1603-'1. Data'!$G$1604)</f>
        <v>0.30985915492957744</v>
      </c>
      <c r="H1105" s="62">
        <f>('1. Data'!H1102-'1. Data'!$H$1604)/('1. Data'!$H$1603-'1. Data'!$H$1604)</f>
        <v>0.10600706713780919</v>
      </c>
      <c r="I1105" s="62">
        <v>1</v>
      </c>
      <c r="J1105" s="62">
        <f>('1. Data'!J1102-'1. Data'!$J$1604)/('1. Data'!$J$1603-'1. Data'!$J$1604)</f>
        <v>0.31538461538461521</v>
      </c>
      <c r="K1105" s="62">
        <f>('1. Data'!K1102-'1. Data'!$K$1604)/('1. Data'!$K$1603-'1. Data'!$K$1604)</f>
        <v>0.28235294117647064</v>
      </c>
      <c r="L1105" s="62">
        <f>('1. Data'!L1102-'1. Data'!$L$1604)/('1. Data'!$L$1603-'1. Data'!$L$1604)</f>
        <v>0.61538461538461542</v>
      </c>
      <c r="M1105" s="62">
        <f>('1. Data'!M1102-'1. Data'!$M$1604)/('1. Data'!$M$1603-'1. Data'!$M$1604)</f>
        <v>0.6</v>
      </c>
    </row>
    <row r="1106" spans="1:13" ht="13.2" x14ac:dyDescent="0.25">
      <c r="A1106" s="60">
        <v>1102</v>
      </c>
      <c r="B1106" s="62">
        <f>('1. Data'!B1103-'1. Data'!$B$1604)/('1. Data'!$B$1603-'1. Data'!$B$1604)</f>
        <v>0.24778761061946908</v>
      </c>
      <c r="C1106" s="62">
        <f>('1. Data'!C1103-'1. Data'!$C$1604)/('1. Data'!$C$1603-'1. Data'!$C$1604)</f>
        <v>0.26</v>
      </c>
      <c r="D1106" s="62">
        <f>('1. Data'!D1103-'1. Data'!$D$1604)/('1. Data'!$D$1603-'1. Data'!$D$1604)</f>
        <v>0.27</v>
      </c>
      <c r="E1106" s="62">
        <f>('1. Data'!E1103-'1. Data'!$E$1604)/('1. Data'!$E$1603-'1. Data'!$E$1604)</f>
        <v>8.2191780821917818E-2</v>
      </c>
      <c r="F1106" s="62">
        <f>('1. Data'!F1103-'1. Data'!$F$1604)/('1. Data'!$F$1603-'1. Data'!$F$1604)</f>
        <v>0.11833333333333333</v>
      </c>
      <c r="G1106" s="62">
        <f>('1. Data'!G1103-'1. Data'!$G$1604)/('1. Data'!$G$1603-'1. Data'!$G$1604)</f>
        <v>0.18309859154929578</v>
      </c>
      <c r="H1106" s="62">
        <f>('1. Data'!H1103-'1. Data'!$H$1604)/('1. Data'!$H$1603-'1. Data'!$H$1604)</f>
        <v>6.7137809187279157E-2</v>
      </c>
      <c r="I1106" s="62">
        <v>1</v>
      </c>
      <c r="J1106" s="62">
        <f>('1. Data'!J1103-'1. Data'!$J$1604)/('1. Data'!$J$1603-'1. Data'!$J$1604)</f>
        <v>0.5</v>
      </c>
      <c r="K1106" s="62">
        <f>('1. Data'!K1103-'1. Data'!$K$1604)/('1. Data'!$K$1603-'1. Data'!$K$1604)</f>
        <v>0.19411764705882353</v>
      </c>
      <c r="L1106" s="62">
        <f>('1. Data'!L1103-'1. Data'!$L$1604)/('1. Data'!$L$1603-'1. Data'!$L$1604)</f>
        <v>0.55384615384615377</v>
      </c>
      <c r="M1106" s="62">
        <f>('1. Data'!M1103-'1. Data'!$M$1604)/('1. Data'!$M$1603-'1. Data'!$M$1604)</f>
        <v>0.6</v>
      </c>
    </row>
    <row r="1107" spans="1:13" ht="13.2" x14ac:dyDescent="0.25">
      <c r="A1107" s="60">
        <v>1103</v>
      </c>
      <c r="B1107" s="62">
        <f>('1. Data'!B1104-'1. Data'!$B$1604)/('1. Data'!$B$1603-'1. Data'!$B$1604)</f>
        <v>0.13274336283185839</v>
      </c>
      <c r="C1107" s="62">
        <f>('1. Data'!C1104-'1. Data'!$C$1604)/('1. Data'!$C$1603-'1. Data'!$C$1604)</f>
        <v>0.25333333333333335</v>
      </c>
      <c r="D1107" s="62">
        <f>('1. Data'!D1104-'1. Data'!$D$1604)/('1. Data'!$D$1603-'1. Data'!$D$1604)</f>
        <v>0.09</v>
      </c>
      <c r="E1107" s="62">
        <f>('1. Data'!E1104-'1. Data'!$E$1604)/('1. Data'!$E$1603-'1. Data'!$E$1604)</f>
        <v>5.4794520547945202E-2</v>
      </c>
      <c r="F1107" s="62">
        <f>('1. Data'!F1104-'1. Data'!$F$1604)/('1. Data'!$F$1603-'1. Data'!$F$1604)</f>
        <v>0.13</v>
      </c>
      <c r="G1107" s="62">
        <f>('1. Data'!G1104-'1. Data'!$G$1604)/('1. Data'!$G$1603-'1. Data'!$G$1604)</f>
        <v>0.23943661971830985</v>
      </c>
      <c r="H1107" s="62">
        <f>('1. Data'!H1104-'1. Data'!$H$1604)/('1. Data'!$H$1603-'1. Data'!$H$1604)</f>
        <v>8.4805653710247356E-2</v>
      </c>
      <c r="I1107" s="62">
        <v>1</v>
      </c>
      <c r="J1107" s="62">
        <f>('1. Data'!J1104-'1. Data'!$J$1604)/('1. Data'!$J$1603-'1. Data'!$J$1604)</f>
        <v>0.57692307692307698</v>
      </c>
      <c r="K1107" s="62">
        <f>('1. Data'!K1104-'1. Data'!$K$1604)/('1. Data'!$K$1603-'1. Data'!$K$1604)</f>
        <v>0.14117647058823532</v>
      </c>
      <c r="L1107" s="62">
        <f>('1. Data'!L1104-'1. Data'!$L$1604)/('1. Data'!$L$1603-'1. Data'!$L$1604)</f>
        <v>0.43076923076923063</v>
      </c>
      <c r="M1107" s="62">
        <f>('1. Data'!M1104-'1. Data'!$M$1604)/('1. Data'!$M$1603-'1. Data'!$M$1604)</f>
        <v>0.6</v>
      </c>
    </row>
    <row r="1108" spans="1:13" ht="13.2" x14ac:dyDescent="0.25">
      <c r="A1108" s="60">
        <v>1104</v>
      </c>
      <c r="B1108" s="62">
        <f>('1. Data'!B1105-'1. Data'!$B$1604)/('1. Data'!$B$1603-'1. Data'!$B$1604)</f>
        <v>0.24778761061946908</v>
      </c>
      <c r="C1108" s="62">
        <f>('1. Data'!C1105-'1. Data'!$C$1604)/('1. Data'!$C$1603-'1. Data'!$C$1604)</f>
        <v>0.26</v>
      </c>
      <c r="D1108" s="62">
        <f>('1. Data'!D1105-'1. Data'!$D$1604)/('1. Data'!$D$1603-'1. Data'!$D$1604)</f>
        <v>0.27</v>
      </c>
      <c r="E1108" s="62">
        <f>('1. Data'!E1105-'1. Data'!$E$1604)/('1. Data'!$E$1603-'1. Data'!$E$1604)</f>
        <v>8.2191780821917818E-2</v>
      </c>
      <c r="F1108" s="62">
        <f>('1. Data'!F1105-'1. Data'!$F$1604)/('1. Data'!$F$1603-'1. Data'!$F$1604)</f>
        <v>0.11833333333333333</v>
      </c>
      <c r="G1108" s="62">
        <f>('1. Data'!G1105-'1. Data'!$G$1604)/('1. Data'!$G$1603-'1. Data'!$G$1604)</f>
        <v>0.18309859154929578</v>
      </c>
      <c r="H1108" s="62">
        <f>('1. Data'!H1105-'1. Data'!$H$1604)/('1. Data'!$H$1603-'1. Data'!$H$1604)</f>
        <v>6.7137809187279157E-2</v>
      </c>
      <c r="I1108" s="62">
        <v>1</v>
      </c>
      <c r="J1108" s="62">
        <f>('1. Data'!J1105-'1. Data'!$J$1604)/('1. Data'!$J$1603-'1. Data'!$J$1604)</f>
        <v>0.5</v>
      </c>
      <c r="K1108" s="62">
        <f>('1. Data'!K1105-'1. Data'!$K$1604)/('1. Data'!$K$1603-'1. Data'!$K$1604)</f>
        <v>0.19411764705882353</v>
      </c>
      <c r="L1108" s="62">
        <f>('1. Data'!L1105-'1. Data'!$L$1604)/('1. Data'!$L$1603-'1. Data'!$L$1604)</f>
        <v>0.55384615384615377</v>
      </c>
      <c r="M1108" s="62">
        <f>('1. Data'!M1105-'1. Data'!$M$1604)/('1. Data'!$M$1603-'1. Data'!$M$1604)</f>
        <v>0.6</v>
      </c>
    </row>
    <row r="1109" spans="1:13" ht="13.2" x14ac:dyDescent="0.25">
      <c r="A1109" s="60">
        <v>1105</v>
      </c>
      <c r="B1109" s="62">
        <f>('1. Data'!B1106-'1. Data'!$B$1604)/('1. Data'!$B$1603-'1. Data'!$B$1604)</f>
        <v>0.30088495575221241</v>
      </c>
      <c r="C1109" s="62">
        <f>('1. Data'!C1106-'1. Data'!$C$1604)/('1. Data'!$C$1603-'1. Data'!$C$1604)</f>
        <v>0.25333333333333335</v>
      </c>
      <c r="D1109" s="62">
        <f>('1. Data'!D1106-'1. Data'!$D$1604)/('1. Data'!$D$1603-'1. Data'!$D$1604)</f>
        <v>0.34</v>
      </c>
      <c r="E1109" s="62">
        <f>('1. Data'!E1106-'1. Data'!$E$1604)/('1. Data'!$E$1603-'1. Data'!$E$1604)</f>
        <v>8.9041095890410982E-2</v>
      </c>
      <c r="F1109" s="62">
        <f>('1. Data'!F1106-'1. Data'!$F$1604)/('1. Data'!$F$1603-'1. Data'!$F$1604)</f>
        <v>0.12166666666666666</v>
      </c>
      <c r="G1109" s="62">
        <f>('1. Data'!G1106-'1. Data'!$G$1604)/('1. Data'!$G$1603-'1. Data'!$G$1604)</f>
        <v>0.21126760563380281</v>
      </c>
      <c r="H1109" s="62">
        <f>('1. Data'!H1106-'1. Data'!$H$1604)/('1. Data'!$H$1603-'1. Data'!$H$1604)</f>
        <v>6.7137809187279157E-2</v>
      </c>
      <c r="I1109" s="62">
        <v>1</v>
      </c>
      <c r="J1109" s="62">
        <f>('1. Data'!J1106-'1. Data'!$J$1604)/('1. Data'!$J$1603-'1. Data'!$J$1604)</f>
        <v>0.4461538461538459</v>
      </c>
      <c r="K1109" s="62">
        <f>('1. Data'!K1106-'1. Data'!$K$1604)/('1. Data'!$K$1603-'1. Data'!$K$1604)</f>
        <v>0.21176470588235297</v>
      </c>
      <c r="L1109" s="62">
        <f>('1. Data'!L1106-'1. Data'!$L$1604)/('1. Data'!$L$1603-'1. Data'!$L$1604)</f>
        <v>0.61538461538461542</v>
      </c>
      <c r="M1109" s="62">
        <f>('1. Data'!M1106-'1. Data'!$M$1604)/('1. Data'!$M$1603-'1. Data'!$M$1604)</f>
        <v>0.6</v>
      </c>
    </row>
    <row r="1110" spans="1:13" ht="13.2" x14ac:dyDescent="0.25">
      <c r="A1110" s="60">
        <v>1106</v>
      </c>
      <c r="B1110" s="62">
        <f>('1. Data'!B1107-'1. Data'!$B$1604)/('1. Data'!$B$1603-'1. Data'!$B$1604)</f>
        <v>0.15044247787610621</v>
      </c>
      <c r="C1110" s="62">
        <f>('1. Data'!C1107-'1. Data'!$C$1604)/('1. Data'!$C$1603-'1. Data'!$C$1604)</f>
        <v>0.3133333333333333</v>
      </c>
      <c r="D1110" s="62">
        <f>('1. Data'!D1107-'1. Data'!$D$1604)/('1. Data'!$D$1603-'1. Data'!$D$1604)</f>
        <v>0.28000000000000003</v>
      </c>
      <c r="E1110" s="62">
        <f>('1. Data'!E1107-'1. Data'!$E$1604)/('1. Data'!$E$1603-'1. Data'!$E$1604)</f>
        <v>8.2191780821917818E-2</v>
      </c>
      <c r="F1110" s="62">
        <f>('1. Data'!F1107-'1. Data'!$F$1604)/('1. Data'!$F$1603-'1. Data'!$F$1604)</f>
        <v>0.08</v>
      </c>
      <c r="G1110" s="62">
        <f>('1. Data'!G1107-'1. Data'!$G$1604)/('1. Data'!$G$1603-'1. Data'!$G$1604)</f>
        <v>0.16901408450704225</v>
      </c>
      <c r="H1110" s="62">
        <f>('1. Data'!H1107-'1. Data'!$H$1604)/('1. Data'!$H$1603-'1. Data'!$H$1604)</f>
        <v>0.1519434628975265</v>
      </c>
      <c r="I1110" s="62">
        <v>1</v>
      </c>
      <c r="J1110" s="62">
        <f>('1. Data'!J1107-'1. Data'!$J$1604)/('1. Data'!$J$1603-'1. Data'!$J$1604)</f>
        <v>0.54615384615384621</v>
      </c>
      <c r="K1110" s="62">
        <f>('1. Data'!K1107-'1. Data'!$K$1604)/('1. Data'!$K$1603-'1. Data'!$K$1604)</f>
        <v>0.17647058823529413</v>
      </c>
      <c r="L1110" s="62">
        <f>('1. Data'!L1107-'1. Data'!$L$1604)/('1. Data'!$L$1603-'1. Data'!$L$1604)</f>
        <v>0.67692307692307696</v>
      </c>
      <c r="M1110" s="62">
        <f>('1. Data'!M1107-'1. Data'!$M$1604)/('1. Data'!$M$1603-'1. Data'!$M$1604)</f>
        <v>0.4</v>
      </c>
    </row>
    <row r="1111" spans="1:13" ht="13.2" x14ac:dyDescent="0.25">
      <c r="A1111" s="60">
        <v>1107</v>
      </c>
      <c r="B1111" s="62">
        <f>('1. Data'!B1108-'1. Data'!$B$1604)/('1. Data'!$B$1603-'1. Data'!$B$1604)</f>
        <v>0.31858407079646012</v>
      </c>
      <c r="C1111" s="62">
        <f>('1. Data'!C1108-'1. Data'!$C$1604)/('1. Data'!$C$1603-'1. Data'!$C$1604)</f>
        <v>8.666666666666667E-2</v>
      </c>
      <c r="D1111" s="62">
        <f>('1. Data'!D1108-'1. Data'!$D$1604)/('1. Data'!$D$1603-'1. Data'!$D$1604)</f>
        <v>0.42</v>
      </c>
      <c r="E1111" s="62">
        <f>('1. Data'!E1108-'1. Data'!$E$1604)/('1. Data'!$E$1603-'1. Data'!$E$1604)</f>
        <v>6.8493150684931503E-2</v>
      </c>
      <c r="F1111" s="62">
        <f>('1. Data'!F1108-'1. Data'!$F$1604)/('1. Data'!$F$1603-'1. Data'!$F$1604)</f>
        <v>0.11500000000000002</v>
      </c>
      <c r="G1111" s="62">
        <f>('1. Data'!G1108-'1. Data'!$G$1604)/('1. Data'!$G$1603-'1. Data'!$G$1604)</f>
        <v>0.11267605633802817</v>
      </c>
      <c r="H1111" s="62">
        <f>('1. Data'!H1108-'1. Data'!$H$1604)/('1. Data'!$H$1603-'1. Data'!$H$1604)</f>
        <v>3.8869257950530034E-2</v>
      </c>
      <c r="I1111" s="62">
        <v>1</v>
      </c>
      <c r="J1111" s="62">
        <f>('1. Data'!J1108-'1. Data'!$J$1604)/('1. Data'!$J$1603-'1. Data'!$J$1604)</f>
        <v>0.39230769230769219</v>
      </c>
      <c r="K1111" s="62">
        <f>('1. Data'!K1108-'1. Data'!$K$1604)/('1. Data'!$K$1603-'1. Data'!$K$1604)</f>
        <v>0.14117647058823532</v>
      </c>
      <c r="L1111" s="62">
        <f>('1. Data'!L1108-'1. Data'!$L$1604)/('1. Data'!$L$1603-'1. Data'!$L$1604)</f>
        <v>0.60000000000000009</v>
      </c>
      <c r="M1111" s="62">
        <f>('1. Data'!M1108-'1. Data'!$M$1604)/('1. Data'!$M$1603-'1. Data'!$M$1604)</f>
        <v>0.6</v>
      </c>
    </row>
    <row r="1112" spans="1:13" ht="13.2" x14ac:dyDescent="0.25">
      <c r="A1112" s="60">
        <v>1108</v>
      </c>
      <c r="B1112" s="62">
        <f>('1. Data'!B1109-'1. Data'!$B$1604)/('1. Data'!$B$1603-'1. Data'!$B$1604)</f>
        <v>0.39823008849557517</v>
      </c>
      <c r="C1112" s="62">
        <f>('1. Data'!C1109-'1. Data'!$C$1604)/('1. Data'!$C$1603-'1. Data'!$C$1604)</f>
        <v>0.13333333333333333</v>
      </c>
      <c r="D1112" s="62">
        <f>('1. Data'!D1109-'1. Data'!$D$1604)/('1. Data'!$D$1603-'1. Data'!$D$1604)</f>
        <v>0.41</v>
      </c>
      <c r="E1112" s="62">
        <f>('1. Data'!E1109-'1. Data'!$E$1604)/('1. Data'!$E$1603-'1. Data'!$E$1604)</f>
        <v>7.5342465753424667E-2</v>
      </c>
      <c r="F1112" s="62">
        <f>('1. Data'!F1109-'1. Data'!$F$1604)/('1. Data'!$F$1603-'1. Data'!$F$1604)</f>
        <v>0.11333333333333334</v>
      </c>
      <c r="G1112" s="62">
        <f>('1. Data'!G1109-'1. Data'!$G$1604)/('1. Data'!$G$1603-'1. Data'!$G$1604)</f>
        <v>0.12676056338028169</v>
      </c>
      <c r="H1112" s="62">
        <f>('1. Data'!H1109-'1. Data'!$H$1604)/('1. Data'!$H$1603-'1. Data'!$H$1604)</f>
        <v>6.3604240282685506E-2</v>
      </c>
      <c r="I1112" s="62">
        <v>1</v>
      </c>
      <c r="J1112" s="62">
        <f>('1. Data'!J1109-'1. Data'!$J$1604)/('1. Data'!$J$1603-'1. Data'!$J$1604)</f>
        <v>0.4384615384615384</v>
      </c>
      <c r="K1112" s="62">
        <f>('1. Data'!K1109-'1. Data'!$K$1604)/('1. Data'!$K$1603-'1. Data'!$K$1604)</f>
        <v>0.3235294117647059</v>
      </c>
      <c r="L1112" s="62">
        <f>('1. Data'!L1109-'1. Data'!$L$1604)/('1. Data'!$L$1603-'1. Data'!$L$1604)</f>
        <v>0.50769230769230755</v>
      </c>
      <c r="M1112" s="62">
        <f>('1. Data'!M1109-'1. Data'!$M$1604)/('1. Data'!$M$1603-'1. Data'!$M$1604)</f>
        <v>0.8</v>
      </c>
    </row>
    <row r="1113" spans="1:13" ht="13.2" x14ac:dyDescent="0.25">
      <c r="A1113" s="60">
        <v>1109</v>
      </c>
      <c r="B1113" s="62">
        <f>('1. Data'!B1110-'1. Data'!$B$1604)/('1. Data'!$B$1603-'1. Data'!$B$1604)</f>
        <v>0.30973451327433627</v>
      </c>
      <c r="C1113" s="62">
        <f>('1. Data'!C1110-'1. Data'!$C$1604)/('1. Data'!$C$1603-'1. Data'!$C$1604)</f>
        <v>0.45333333333333337</v>
      </c>
      <c r="D1113" s="62">
        <f>('1. Data'!D1110-'1. Data'!$D$1604)/('1. Data'!$D$1603-'1. Data'!$D$1604)</f>
        <v>0.1</v>
      </c>
      <c r="E1113" s="62">
        <f>('1. Data'!E1110-'1. Data'!$E$1604)/('1. Data'!$E$1603-'1. Data'!$E$1604)</f>
        <v>0.16438356164383561</v>
      </c>
      <c r="F1113" s="62">
        <f>('1. Data'!F1110-'1. Data'!$F$1604)/('1. Data'!$F$1603-'1. Data'!$F$1604)</f>
        <v>0.15</v>
      </c>
      <c r="G1113" s="62">
        <f>('1. Data'!G1110-'1. Data'!$G$1604)/('1. Data'!$G$1603-'1. Data'!$G$1604)</f>
        <v>4.2253521126760563E-2</v>
      </c>
      <c r="H1113" s="62">
        <f>('1. Data'!H1110-'1. Data'!$H$1604)/('1. Data'!$H$1603-'1. Data'!$H$1604)</f>
        <v>2.4734982332155476E-2</v>
      </c>
      <c r="I1113" s="62">
        <v>1</v>
      </c>
      <c r="J1113" s="62">
        <f>('1. Data'!J1110-'1. Data'!$J$1604)/('1. Data'!$J$1603-'1. Data'!$J$1604)</f>
        <v>0.50769230769230755</v>
      </c>
      <c r="K1113" s="62">
        <f>('1. Data'!K1110-'1. Data'!$K$1604)/('1. Data'!$K$1603-'1. Data'!$K$1604)</f>
        <v>0.11176470588235295</v>
      </c>
      <c r="L1113" s="62">
        <f>('1. Data'!L1110-'1. Data'!$L$1604)/('1. Data'!$L$1603-'1. Data'!$L$1604)</f>
        <v>0.16923076923076918</v>
      </c>
      <c r="M1113" s="62">
        <f>('1. Data'!M1110-'1. Data'!$M$1604)/('1. Data'!$M$1603-'1. Data'!$M$1604)</f>
        <v>0.4</v>
      </c>
    </row>
    <row r="1114" spans="1:13" ht="13.2" x14ac:dyDescent="0.25">
      <c r="A1114" s="60">
        <v>1110</v>
      </c>
      <c r="B1114" s="62">
        <f>('1. Data'!B1111-'1. Data'!$B$1604)/('1. Data'!$B$1603-'1. Data'!$B$1604)</f>
        <v>0.54867256637168149</v>
      </c>
      <c r="C1114" s="62">
        <f>('1. Data'!C1111-'1. Data'!$C$1604)/('1. Data'!$C$1603-'1. Data'!$C$1604)</f>
        <v>0.24666666666666667</v>
      </c>
      <c r="D1114" s="62">
        <f>('1. Data'!D1111-'1. Data'!$D$1604)/('1. Data'!$D$1603-'1. Data'!$D$1604)</f>
        <v>0.43</v>
      </c>
      <c r="E1114" s="62">
        <f>('1. Data'!E1111-'1. Data'!$E$1604)/('1. Data'!$E$1603-'1. Data'!$E$1604)</f>
        <v>8.2191780821917818E-2</v>
      </c>
      <c r="F1114" s="62">
        <f>('1. Data'!F1111-'1. Data'!$F$1604)/('1. Data'!$F$1603-'1. Data'!$F$1604)</f>
        <v>0.28500000000000003</v>
      </c>
      <c r="G1114" s="62">
        <f>('1. Data'!G1111-'1. Data'!$G$1604)/('1. Data'!$G$1603-'1. Data'!$G$1604)</f>
        <v>0.36619718309859156</v>
      </c>
      <c r="H1114" s="62">
        <f>('1. Data'!H1111-'1. Data'!$H$1604)/('1. Data'!$H$1603-'1. Data'!$H$1604)</f>
        <v>0.21201413427561838</v>
      </c>
      <c r="I1114" s="62">
        <v>1</v>
      </c>
      <c r="J1114" s="62">
        <f>('1. Data'!J1111-'1. Data'!$J$1604)/('1. Data'!$J$1603-'1. Data'!$J$1604)</f>
        <v>0.36153846153846142</v>
      </c>
      <c r="K1114" s="62">
        <f>('1. Data'!K1111-'1. Data'!$K$1604)/('1. Data'!$K$1603-'1. Data'!$K$1604)</f>
        <v>0.27058823529411768</v>
      </c>
      <c r="L1114" s="62">
        <f>('1. Data'!L1111-'1. Data'!$L$1604)/('1. Data'!$L$1603-'1. Data'!$L$1604)</f>
        <v>0.36923076923076931</v>
      </c>
      <c r="M1114" s="62">
        <f>('1. Data'!M1111-'1. Data'!$M$1604)/('1. Data'!$M$1603-'1. Data'!$M$1604)</f>
        <v>0.6</v>
      </c>
    </row>
    <row r="1115" spans="1:13" ht="13.2" x14ac:dyDescent="0.25">
      <c r="A1115" s="60">
        <v>1111</v>
      </c>
      <c r="B1115" s="62">
        <f>('1. Data'!B1112-'1. Data'!$B$1604)/('1. Data'!$B$1603-'1. Data'!$B$1604)</f>
        <v>0.32743362831858414</v>
      </c>
      <c r="C1115" s="62">
        <f>('1. Data'!C1112-'1. Data'!$C$1604)/('1. Data'!$C$1603-'1. Data'!$C$1604)</f>
        <v>0.28666666666666668</v>
      </c>
      <c r="D1115" s="62">
        <f>('1. Data'!D1112-'1. Data'!$D$1604)/('1. Data'!$D$1603-'1. Data'!$D$1604)</f>
        <v>0</v>
      </c>
      <c r="E1115" s="62">
        <f>('1. Data'!E1112-'1. Data'!$E$1604)/('1. Data'!$E$1603-'1. Data'!$E$1604)</f>
        <v>3.4246575342465745E-2</v>
      </c>
      <c r="F1115" s="62">
        <f>('1. Data'!F1112-'1. Data'!$F$1604)/('1. Data'!$F$1603-'1. Data'!$F$1604)</f>
        <v>0.11666666666666668</v>
      </c>
      <c r="G1115" s="62">
        <f>('1. Data'!G1112-'1. Data'!$G$1604)/('1. Data'!$G$1603-'1. Data'!$G$1604)</f>
        <v>7.0422535211267609E-2</v>
      </c>
      <c r="H1115" s="62">
        <f>('1. Data'!H1112-'1. Data'!$H$1604)/('1. Data'!$H$1603-'1. Data'!$H$1604)</f>
        <v>2.8268551236749116E-2</v>
      </c>
      <c r="I1115" s="62">
        <v>1</v>
      </c>
      <c r="J1115" s="62">
        <f>('1. Data'!J1112-'1. Data'!$J$1604)/('1. Data'!$J$1603-'1. Data'!$J$1604)</f>
        <v>0.42307692307692302</v>
      </c>
      <c r="K1115" s="62">
        <f>('1. Data'!K1112-'1. Data'!$K$1604)/('1. Data'!$K$1603-'1. Data'!$K$1604)</f>
        <v>0.2</v>
      </c>
      <c r="L1115" s="62">
        <f>('1. Data'!L1112-'1. Data'!$L$1604)/('1. Data'!$L$1603-'1. Data'!$L$1604)</f>
        <v>0.24615384615384611</v>
      </c>
      <c r="M1115" s="62">
        <f>('1. Data'!M1112-'1. Data'!$M$1604)/('1. Data'!$M$1603-'1. Data'!$M$1604)</f>
        <v>0.6</v>
      </c>
    </row>
    <row r="1116" spans="1:13" ht="13.2" x14ac:dyDescent="0.25">
      <c r="A1116" s="60">
        <v>1112</v>
      </c>
      <c r="B1116" s="62">
        <f>('1. Data'!B1113-'1. Data'!$B$1604)/('1. Data'!$B$1603-'1. Data'!$B$1604)</f>
        <v>7.0796460176991205E-2</v>
      </c>
      <c r="C1116" s="62">
        <f>('1. Data'!C1113-'1. Data'!$C$1604)/('1. Data'!$C$1603-'1. Data'!$C$1604)</f>
        <v>0.21333333333333329</v>
      </c>
      <c r="D1116" s="62">
        <f>('1. Data'!D1113-'1. Data'!$D$1604)/('1. Data'!$D$1603-'1. Data'!$D$1604)</f>
        <v>0.27</v>
      </c>
      <c r="E1116" s="62">
        <f>('1. Data'!E1113-'1. Data'!$E$1604)/('1. Data'!$E$1603-'1. Data'!$E$1604)</f>
        <v>7.5342465753424667E-2</v>
      </c>
      <c r="F1116" s="62">
        <f>('1. Data'!F1113-'1. Data'!$F$1604)/('1. Data'!$F$1603-'1. Data'!$F$1604)</f>
        <v>0.15333333333333335</v>
      </c>
      <c r="G1116" s="62">
        <f>('1. Data'!G1113-'1. Data'!$G$1604)/('1. Data'!$G$1603-'1. Data'!$G$1604)</f>
        <v>0.30985915492957744</v>
      </c>
      <c r="H1116" s="62">
        <f>('1. Data'!H1113-'1. Data'!$H$1604)/('1. Data'!$H$1603-'1. Data'!$H$1604)</f>
        <v>0.17314487632508835</v>
      </c>
      <c r="I1116" s="62">
        <v>1</v>
      </c>
      <c r="J1116" s="62">
        <f>('1. Data'!J1113-'1. Data'!$J$1604)/('1. Data'!$J$1603-'1. Data'!$J$1604)</f>
        <v>0.83076923076923059</v>
      </c>
      <c r="K1116" s="62">
        <f>('1. Data'!K1113-'1. Data'!$K$1604)/('1. Data'!$K$1603-'1. Data'!$K$1604)</f>
        <v>0.2</v>
      </c>
      <c r="L1116" s="62">
        <f>('1. Data'!L1113-'1. Data'!$L$1604)/('1. Data'!$L$1603-'1. Data'!$L$1604)</f>
        <v>0.60000000000000009</v>
      </c>
      <c r="M1116" s="62">
        <f>('1. Data'!M1113-'1. Data'!$M$1604)/('1. Data'!$M$1603-'1. Data'!$M$1604)</f>
        <v>0.8</v>
      </c>
    </row>
    <row r="1117" spans="1:13" ht="13.2" x14ac:dyDescent="0.25">
      <c r="A1117" s="60">
        <v>1113</v>
      </c>
      <c r="B1117" s="62">
        <f>('1. Data'!B1114-'1. Data'!$B$1604)/('1. Data'!$B$1603-'1. Data'!$B$1604)</f>
        <v>0.29203539823008856</v>
      </c>
      <c r="C1117" s="62">
        <f>('1. Data'!C1114-'1. Data'!$C$1604)/('1. Data'!$C$1603-'1. Data'!$C$1604)</f>
        <v>0.15333333333333335</v>
      </c>
      <c r="D1117" s="62">
        <f>('1. Data'!D1114-'1. Data'!$D$1604)/('1. Data'!$D$1603-'1. Data'!$D$1604)</f>
        <v>0.41</v>
      </c>
      <c r="E1117" s="62">
        <f>('1. Data'!E1114-'1. Data'!$E$1604)/('1. Data'!$E$1603-'1. Data'!$E$1604)</f>
        <v>4.1095890410958902E-2</v>
      </c>
      <c r="F1117" s="62">
        <f>('1. Data'!F1114-'1. Data'!$F$1604)/('1. Data'!$F$1603-'1. Data'!$F$1604)</f>
        <v>9.3333333333333171E-2</v>
      </c>
      <c r="G1117" s="62">
        <f>('1. Data'!G1114-'1. Data'!$G$1604)/('1. Data'!$G$1603-'1. Data'!$G$1604)</f>
        <v>7.0422535211267609E-2</v>
      </c>
      <c r="H1117" s="62">
        <f>('1. Data'!H1114-'1. Data'!$H$1604)/('1. Data'!$H$1603-'1. Data'!$H$1604)</f>
        <v>0.10247349823321555</v>
      </c>
      <c r="I1117" s="62">
        <v>1</v>
      </c>
      <c r="J1117" s="62">
        <f>('1. Data'!J1114-'1. Data'!$J$1604)/('1. Data'!$J$1603-'1. Data'!$J$1604)</f>
        <v>0.45384615384615379</v>
      </c>
      <c r="K1117" s="62">
        <f>('1. Data'!K1114-'1. Data'!$K$1604)/('1. Data'!$K$1603-'1. Data'!$K$1604)</f>
        <v>0.2411764705882353</v>
      </c>
      <c r="L1117" s="62">
        <f>('1. Data'!L1114-'1. Data'!$L$1604)/('1. Data'!$L$1603-'1. Data'!$L$1604)</f>
        <v>0.39999999999999997</v>
      </c>
      <c r="M1117" s="62">
        <f>('1. Data'!M1114-'1. Data'!$M$1604)/('1. Data'!$M$1603-'1. Data'!$M$1604)</f>
        <v>0.6</v>
      </c>
    </row>
    <row r="1118" spans="1:13" ht="13.2" x14ac:dyDescent="0.25">
      <c r="A1118" s="60">
        <v>1114</v>
      </c>
      <c r="B1118" s="62">
        <f>('1. Data'!B1115-'1. Data'!$B$1604)/('1. Data'!$B$1603-'1. Data'!$B$1604)</f>
        <v>0.38053097345132747</v>
      </c>
      <c r="C1118" s="62">
        <f>('1. Data'!C1115-'1. Data'!$C$1604)/('1. Data'!$C$1603-'1. Data'!$C$1604)</f>
        <v>9.3333333333333324E-2</v>
      </c>
      <c r="D1118" s="62">
        <f>('1. Data'!D1115-'1. Data'!$D$1604)/('1. Data'!$D$1603-'1. Data'!$D$1604)</f>
        <v>0.39</v>
      </c>
      <c r="E1118" s="62">
        <f>('1. Data'!E1115-'1. Data'!$E$1604)/('1. Data'!$E$1603-'1. Data'!$E$1604)</f>
        <v>4.7945205479452059E-2</v>
      </c>
      <c r="F1118" s="62">
        <f>('1. Data'!F1115-'1. Data'!$F$1604)/('1. Data'!$F$1603-'1. Data'!$F$1604)</f>
        <v>0.12333333333333334</v>
      </c>
      <c r="G1118" s="62">
        <f>('1. Data'!G1115-'1. Data'!$G$1604)/('1. Data'!$G$1603-'1. Data'!$G$1604)</f>
        <v>2.8169014084507043E-2</v>
      </c>
      <c r="H1118" s="62">
        <f>('1. Data'!H1115-'1. Data'!$H$1604)/('1. Data'!$H$1603-'1. Data'!$H$1604)</f>
        <v>1.4134275618374558E-2</v>
      </c>
      <c r="I1118" s="62">
        <v>1</v>
      </c>
      <c r="J1118" s="62">
        <f>('1. Data'!J1115-'1. Data'!$J$1604)/('1. Data'!$J$1603-'1. Data'!$J$1604)</f>
        <v>0.32307692307692304</v>
      </c>
      <c r="K1118" s="62">
        <f>('1. Data'!K1115-'1. Data'!$K$1604)/('1. Data'!$K$1603-'1. Data'!$K$1604)</f>
        <v>0.17058823529411765</v>
      </c>
      <c r="L1118" s="62">
        <f>('1. Data'!L1115-'1. Data'!$L$1604)/('1. Data'!$L$1603-'1. Data'!$L$1604)</f>
        <v>0.16923076923076918</v>
      </c>
      <c r="M1118" s="62">
        <f>('1. Data'!M1115-'1. Data'!$M$1604)/('1. Data'!$M$1603-'1. Data'!$M$1604)</f>
        <v>0.6</v>
      </c>
    </row>
    <row r="1119" spans="1:13" ht="13.2" x14ac:dyDescent="0.25">
      <c r="A1119" s="60">
        <v>1115</v>
      </c>
      <c r="B1119" s="62">
        <f>('1. Data'!B1116-'1. Data'!$B$1604)/('1. Data'!$B$1603-'1. Data'!$B$1604)</f>
        <v>3.5398230088495602E-2</v>
      </c>
      <c r="C1119" s="62">
        <f>('1. Data'!C1116-'1. Data'!$C$1604)/('1. Data'!$C$1603-'1. Data'!$C$1604)</f>
        <v>0.20000000000000004</v>
      </c>
      <c r="D1119" s="62">
        <f>('1. Data'!D1116-'1. Data'!$D$1604)/('1. Data'!$D$1603-'1. Data'!$D$1604)</f>
        <v>0.5</v>
      </c>
      <c r="E1119" s="62">
        <f>('1. Data'!E1116-'1. Data'!$E$1604)/('1. Data'!$E$1603-'1. Data'!$E$1604)</f>
        <v>0.23287671232876711</v>
      </c>
      <c r="F1119" s="62">
        <f>('1. Data'!F1116-'1. Data'!$F$1604)/('1. Data'!$F$1603-'1. Data'!$F$1604)</f>
        <v>7.6666666666666675E-2</v>
      </c>
      <c r="G1119" s="62">
        <f>('1. Data'!G1116-'1. Data'!$G$1604)/('1. Data'!$G$1603-'1. Data'!$G$1604)</f>
        <v>0.39436619718309857</v>
      </c>
      <c r="H1119" s="62">
        <f>('1. Data'!H1116-'1. Data'!$H$1604)/('1. Data'!$H$1603-'1. Data'!$H$1604)</f>
        <v>0.26148409893992935</v>
      </c>
      <c r="I1119" s="62">
        <v>1</v>
      </c>
      <c r="J1119" s="62">
        <f>('1. Data'!J1116-'1. Data'!$J$1604)/('1. Data'!$J$1603-'1. Data'!$J$1604)</f>
        <v>0.60769230769230775</v>
      </c>
      <c r="K1119" s="62">
        <f>('1. Data'!K1116-'1. Data'!$K$1604)/('1. Data'!$K$1603-'1. Data'!$K$1604)</f>
        <v>0.21176470588235297</v>
      </c>
      <c r="L1119" s="62">
        <f>('1. Data'!L1116-'1. Data'!$L$1604)/('1. Data'!$L$1603-'1. Data'!$L$1604)</f>
        <v>0.79999999999999993</v>
      </c>
      <c r="M1119" s="62">
        <f>('1. Data'!M1116-'1. Data'!$M$1604)/('1. Data'!$M$1603-'1. Data'!$M$1604)</f>
        <v>0.6</v>
      </c>
    </row>
    <row r="1120" spans="1:13" ht="13.2" x14ac:dyDescent="0.25">
      <c r="A1120" s="60">
        <v>1116</v>
      </c>
      <c r="B1120" s="62">
        <f>('1. Data'!B1117-'1. Data'!$B$1604)/('1. Data'!$B$1603-'1. Data'!$B$1604)</f>
        <v>0.21238938053097348</v>
      </c>
      <c r="C1120" s="62">
        <f>('1. Data'!C1117-'1. Data'!$C$1604)/('1. Data'!$C$1603-'1. Data'!$C$1604)</f>
        <v>0.39333333333333331</v>
      </c>
      <c r="D1120" s="62">
        <f>('1. Data'!D1117-'1. Data'!$D$1604)/('1. Data'!$D$1603-'1. Data'!$D$1604)</f>
        <v>7.0000000000000007E-2</v>
      </c>
      <c r="E1120" s="62">
        <f>('1. Data'!E1117-'1. Data'!$E$1604)/('1. Data'!$E$1603-'1. Data'!$E$1604)</f>
        <v>0.10958904109589042</v>
      </c>
      <c r="F1120" s="62">
        <f>('1. Data'!F1117-'1. Data'!$F$1604)/('1. Data'!$F$1603-'1. Data'!$F$1604)</f>
        <v>0.15166666666666667</v>
      </c>
      <c r="G1120" s="62">
        <f>('1. Data'!G1117-'1. Data'!$G$1604)/('1. Data'!$G$1603-'1. Data'!$G$1604)</f>
        <v>0.19718309859154928</v>
      </c>
      <c r="H1120" s="62">
        <f>('1. Data'!H1117-'1. Data'!$H$1604)/('1. Data'!$H$1603-'1. Data'!$H$1604)</f>
        <v>5.3003533568904596E-2</v>
      </c>
      <c r="I1120" s="62">
        <v>1</v>
      </c>
      <c r="J1120" s="62">
        <f>('1. Data'!J1117-'1. Data'!$J$1604)/('1. Data'!$J$1603-'1. Data'!$J$1604)</f>
        <v>0.52307692307692288</v>
      </c>
      <c r="K1120" s="62">
        <f>('1. Data'!K1117-'1. Data'!$K$1604)/('1. Data'!$K$1603-'1. Data'!$K$1604)</f>
        <v>0.17647058823529413</v>
      </c>
      <c r="L1120" s="62">
        <f>('1. Data'!L1117-'1. Data'!$L$1604)/('1. Data'!$L$1603-'1. Data'!$L$1604)</f>
        <v>0.44615384615384623</v>
      </c>
      <c r="M1120" s="62">
        <f>('1. Data'!M1117-'1. Data'!$M$1604)/('1. Data'!$M$1603-'1. Data'!$M$1604)</f>
        <v>0.6</v>
      </c>
    </row>
    <row r="1121" spans="1:13" ht="13.2" x14ac:dyDescent="0.25">
      <c r="A1121" s="60">
        <v>1117</v>
      </c>
      <c r="B1121" s="62">
        <f>('1. Data'!B1118-'1. Data'!$B$1604)/('1. Data'!$B$1603-'1. Data'!$B$1604)</f>
        <v>0.21238938053097348</v>
      </c>
      <c r="C1121" s="62">
        <f>('1. Data'!C1118-'1. Data'!$C$1604)/('1. Data'!$C$1603-'1. Data'!$C$1604)</f>
        <v>0.39333333333333331</v>
      </c>
      <c r="D1121" s="62">
        <f>('1. Data'!D1118-'1. Data'!$D$1604)/('1. Data'!$D$1603-'1. Data'!$D$1604)</f>
        <v>7.0000000000000007E-2</v>
      </c>
      <c r="E1121" s="62">
        <f>('1. Data'!E1118-'1. Data'!$E$1604)/('1. Data'!$E$1603-'1. Data'!$E$1604)</f>
        <v>0.10958904109589042</v>
      </c>
      <c r="F1121" s="62">
        <f>('1. Data'!F1118-'1. Data'!$F$1604)/('1. Data'!$F$1603-'1. Data'!$F$1604)</f>
        <v>0.15166666666666667</v>
      </c>
      <c r="G1121" s="62">
        <f>('1. Data'!G1118-'1. Data'!$G$1604)/('1. Data'!$G$1603-'1. Data'!$G$1604)</f>
        <v>0.19718309859154928</v>
      </c>
      <c r="H1121" s="62">
        <f>('1. Data'!H1118-'1. Data'!$H$1604)/('1. Data'!$H$1603-'1. Data'!$H$1604)</f>
        <v>5.3003533568904596E-2</v>
      </c>
      <c r="I1121" s="62">
        <v>1</v>
      </c>
      <c r="J1121" s="62">
        <f>('1. Data'!J1118-'1. Data'!$J$1604)/('1. Data'!$J$1603-'1. Data'!$J$1604)</f>
        <v>0.52307692307692288</v>
      </c>
      <c r="K1121" s="62">
        <f>('1. Data'!K1118-'1. Data'!$K$1604)/('1. Data'!$K$1603-'1. Data'!$K$1604)</f>
        <v>0.17647058823529413</v>
      </c>
      <c r="L1121" s="62">
        <f>('1. Data'!L1118-'1. Data'!$L$1604)/('1. Data'!$L$1603-'1. Data'!$L$1604)</f>
        <v>0.44615384615384623</v>
      </c>
      <c r="M1121" s="62">
        <f>('1. Data'!M1118-'1. Data'!$M$1604)/('1. Data'!$M$1603-'1. Data'!$M$1604)</f>
        <v>0.6</v>
      </c>
    </row>
    <row r="1122" spans="1:13" ht="13.2" x14ac:dyDescent="0.25">
      <c r="A1122" s="60">
        <v>1118</v>
      </c>
      <c r="B1122" s="62">
        <f>('1. Data'!B1119-'1. Data'!$B$1604)/('1. Data'!$B$1603-'1. Data'!$B$1604)</f>
        <v>0.21238938053097348</v>
      </c>
      <c r="C1122" s="62">
        <f>('1. Data'!C1119-'1. Data'!$C$1604)/('1. Data'!$C$1603-'1. Data'!$C$1604)</f>
        <v>0.39333333333333331</v>
      </c>
      <c r="D1122" s="62">
        <f>('1. Data'!D1119-'1. Data'!$D$1604)/('1. Data'!$D$1603-'1. Data'!$D$1604)</f>
        <v>7.0000000000000007E-2</v>
      </c>
      <c r="E1122" s="62">
        <f>('1. Data'!E1119-'1. Data'!$E$1604)/('1. Data'!$E$1603-'1. Data'!$E$1604)</f>
        <v>0.10958904109589042</v>
      </c>
      <c r="F1122" s="62">
        <f>('1. Data'!F1119-'1. Data'!$F$1604)/('1. Data'!$F$1603-'1. Data'!$F$1604)</f>
        <v>0.15166666666666667</v>
      </c>
      <c r="G1122" s="62">
        <f>('1. Data'!G1119-'1. Data'!$G$1604)/('1. Data'!$G$1603-'1. Data'!$G$1604)</f>
        <v>0.19718309859154928</v>
      </c>
      <c r="H1122" s="62">
        <f>('1. Data'!H1119-'1. Data'!$H$1604)/('1. Data'!$H$1603-'1. Data'!$H$1604)</f>
        <v>5.3003533568904596E-2</v>
      </c>
      <c r="I1122" s="62">
        <v>1</v>
      </c>
      <c r="J1122" s="62">
        <f>('1. Data'!J1119-'1. Data'!$J$1604)/('1. Data'!$J$1603-'1. Data'!$J$1604)</f>
        <v>0.52307692307692288</v>
      </c>
      <c r="K1122" s="62">
        <f>('1. Data'!K1119-'1. Data'!$K$1604)/('1. Data'!$K$1603-'1. Data'!$K$1604)</f>
        <v>0.17647058823529413</v>
      </c>
      <c r="L1122" s="62">
        <f>('1. Data'!L1119-'1. Data'!$L$1604)/('1. Data'!$L$1603-'1. Data'!$L$1604)</f>
        <v>0.44615384615384623</v>
      </c>
      <c r="M1122" s="62">
        <f>('1. Data'!M1119-'1. Data'!$M$1604)/('1. Data'!$M$1603-'1. Data'!$M$1604)</f>
        <v>0.6</v>
      </c>
    </row>
    <row r="1123" spans="1:13" ht="13.2" x14ac:dyDescent="0.25">
      <c r="A1123" s="60">
        <v>1119</v>
      </c>
      <c r="B1123" s="62">
        <f>('1. Data'!B1120-'1. Data'!$B$1604)/('1. Data'!$B$1603-'1. Data'!$B$1604)</f>
        <v>0.22123893805309733</v>
      </c>
      <c r="C1123" s="62">
        <f>('1. Data'!C1120-'1. Data'!$C$1604)/('1. Data'!$C$1603-'1. Data'!$C$1604)</f>
        <v>0.19333333333333336</v>
      </c>
      <c r="D1123" s="62">
        <f>('1. Data'!D1120-'1. Data'!$D$1604)/('1. Data'!$D$1603-'1. Data'!$D$1604)</f>
        <v>0.12</v>
      </c>
      <c r="E1123" s="62">
        <f>('1. Data'!E1120-'1. Data'!$E$1604)/('1. Data'!$E$1603-'1. Data'!$E$1604)</f>
        <v>8.2191780821917818E-2</v>
      </c>
      <c r="F1123" s="62">
        <f>('1. Data'!F1120-'1. Data'!$F$1604)/('1. Data'!$F$1603-'1. Data'!$F$1604)</f>
        <v>0.10833333333333334</v>
      </c>
      <c r="G1123" s="62">
        <f>('1. Data'!G1120-'1. Data'!$G$1604)/('1. Data'!$G$1603-'1. Data'!$G$1604)</f>
        <v>0.18309859154929578</v>
      </c>
      <c r="H1123" s="62">
        <f>('1. Data'!H1120-'1. Data'!$H$1604)/('1. Data'!$H$1603-'1. Data'!$H$1604)</f>
        <v>6.3604240282685506E-2</v>
      </c>
      <c r="I1123" s="62">
        <v>1</v>
      </c>
      <c r="J1123" s="62">
        <f>('1. Data'!J1120-'1. Data'!$J$1604)/('1. Data'!$J$1603-'1. Data'!$J$1604)</f>
        <v>0.46153846153846134</v>
      </c>
      <c r="K1123" s="62">
        <f>('1. Data'!K1120-'1. Data'!$K$1604)/('1. Data'!$K$1603-'1. Data'!$K$1604)</f>
        <v>0.13529411764705884</v>
      </c>
      <c r="L1123" s="62">
        <f>('1. Data'!L1120-'1. Data'!$L$1604)/('1. Data'!$L$1603-'1. Data'!$L$1604)</f>
        <v>0.75384615384615394</v>
      </c>
      <c r="M1123" s="62">
        <f>('1. Data'!M1120-'1. Data'!$M$1604)/('1. Data'!$M$1603-'1. Data'!$M$1604)</f>
        <v>0.6</v>
      </c>
    </row>
    <row r="1124" spans="1:13" ht="13.2" x14ac:dyDescent="0.25">
      <c r="A1124" s="60">
        <v>1120</v>
      </c>
      <c r="B1124" s="62">
        <f>('1. Data'!B1121-'1. Data'!$B$1604)/('1. Data'!$B$1603-'1. Data'!$B$1604)</f>
        <v>8.8495575221238937E-2</v>
      </c>
      <c r="C1124" s="62">
        <f>('1. Data'!C1121-'1. Data'!$C$1604)/('1. Data'!$C$1603-'1. Data'!$C$1604)</f>
        <v>0.37333333333333335</v>
      </c>
      <c r="D1124" s="62">
        <f>('1. Data'!D1121-'1. Data'!$D$1604)/('1. Data'!$D$1603-'1. Data'!$D$1604)</f>
        <v>0</v>
      </c>
      <c r="E1124" s="62">
        <f>('1. Data'!E1121-'1. Data'!$E$1604)/('1. Data'!$E$1603-'1. Data'!$E$1604)</f>
        <v>0.10958904109589042</v>
      </c>
      <c r="F1124" s="62">
        <f>('1. Data'!F1121-'1. Data'!$F$1604)/('1. Data'!$F$1603-'1. Data'!$F$1604)</f>
        <v>0.11000000000000001</v>
      </c>
      <c r="G1124" s="62">
        <f>('1. Data'!G1121-'1. Data'!$G$1604)/('1. Data'!$G$1603-'1. Data'!$G$1604)</f>
        <v>8.4507042253521125E-2</v>
      </c>
      <c r="H1124" s="62">
        <f>('1. Data'!H1121-'1. Data'!$H$1604)/('1. Data'!$H$1603-'1. Data'!$H$1604)</f>
        <v>3.1802120141342753E-2</v>
      </c>
      <c r="I1124" s="62">
        <v>1</v>
      </c>
      <c r="J1124" s="62">
        <f>('1. Data'!J1121-'1. Data'!$J$1604)/('1. Data'!$J$1603-'1. Data'!$J$1604)</f>
        <v>0.63076923076923075</v>
      </c>
      <c r="K1124" s="62">
        <f>('1. Data'!K1121-'1. Data'!$K$1604)/('1. Data'!$K$1603-'1. Data'!$K$1604)</f>
        <v>0.16470588235294117</v>
      </c>
      <c r="L1124" s="62">
        <f>('1. Data'!L1121-'1. Data'!$L$1604)/('1. Data'!$L$1603-'1. Data'!$L$1604)</f>
        <v>0.69230769230769229</v>
      </c>
      <c r="M1124" s="62">
        <f>('1. Data'!M1121-'1. Data'!$M$1604)/('1. Data'!$M$1603-'1. Data'!$M$1604)</f>
        <v>0.4</v>
      </c>
    </row>
    <row r="1125" spans="1:13" ht="13.2" x14ac:dyDescent="0.25">
      <c r="A1125" s="60">
        <v>1121</v>
      </c>
      <c r="B1125" s="62">
        <f>('1. Data'!B1122-'1. Data'!$B$1604)/('1. Data'!$B$1603-'1. Data'!$B$1604)</f>
        <v>0.29203539823008856</v>
      </c>
      <c r="C1125" s="62">
        <f>('1. Data'!C1122-'1. Data'!$C$1604)/('1. Data'!$C$1603-'1. Data'!$C$1604)</f>
        <v>0.29333333333333339</v>
      </c>
      <c r="D1125" s="62">
        <f>('1. Data'!D1122-'1. Data'!$D$1604)/('1. Data'!$D$1603-'1. Data'!$D$1604)</f>
        <v>0.34</v>
      </c>
      <c r="E1125" s="62">
        <f>('1. Data'!E1122-'1. Data'!$E$1604)/('1. Data'!$E$1603-'1. Data'!$E$1604)</f>
        <v>0.10958904109589042</v>
      </c>
      <c r="F1125" s="62">
        <f>('1. Data'!F1122-'1. Data'!$F$1604)/('1. Data'!$F$1603-'1. Data'!$F$1604)</f>
        <v>0.12666666666666668</v>
      </c>
      <c r="G1125" s="62">
        <f>('1. Data'!G1122-'1. Data'!$G$1604)/('1. Data'!$G$1603-'1. Data'!$G$1604)</f>
        <v>9.8591549295774641E-2</v>
      </c>
      <c r="H1125" s="62">
        <f>('1. Data'!H1122-'1. Data'!$H$1604)/('1. Data'!$H$1603-'1. Data'!$H$1604)</f>
        <v>3.8869257950530034E-2</v>
      </c>
      <c r="I1125" s="62">
        <v>1</v>
      </c>
      <c r="J1125" s="62">
        <f>('1. Data'!J1122-'1. Data'!$J$1604)/('1. Data'!$J$1603-'1. Data'!$J$1604)</f>
        <v>0.38461538461538469</v>
      </c>
      <c r="K1125" s="62">
        <f>('1. Data'!K1122-'1. Data'!$K$1604)/('1. Data'!$K$1603-'1. Data'!$K$1604)</f>
        <v>0.24705882352941178</v>
      </c>
      <c r="L1125" s="62">
        <f>('1. Data'!L1122-'1. Data'!$L$1604)/('1. Data'!$L$1603-'1. Data'!$L$1604)</f>
        <v>0.72307692307692295</v>
      </c>
      <c r="M1125" s="62">
        <f>('1. Data'!M1122-'1. Data'!$M$1604)/('1. Data'!$M$1603-'1. Data'!$M$1604)</f>
        <v>1</v>
      </c>
    </row>
    <row r="1126" spans="1:13" ht="13.2" x14ac:dyDescent="0.25">
      <c r="A1126" s="60">
        <v>1122</v>
      </c>
      <c r="B1126" s="62">
        <f>('1. Data'!B1123-'1. Data'!$B$1604)/('1. Data'!$B$1603-'1. Data'!$B$1604)</f>
        <v>0.17699115044247787</v>
      </c>
      <c r="C1126" s="62">
        <f>('1. Data'!C1123-'1. Data'!$C$1604)/('1. Data'!$C$1603-'1. Data'!$C$1604)</f>
        <v>0.26666666666666666</v>
      </c>
      <c r="D1126" s="62">
        <f>('1. Data'!D1123-'1. Data'!$D$1604)/('1. Data'!$D$1603-'1. Data'!$D$1604)</f>
        <v>0</v>
      </c>
      <c r="E1126" s="62">
        <f>('1. Data'!E1123-'1. Data'!$E$1604)/('1. Data'!$E$1603-'1. Data'!$E$1604)</f>
        <v>6.164383561643836E-2</v>
      </c>
      <c r="F1126" s="62">
        <f>('1. Data'!F1123-'1. Data'!$F$1604)/('1. Data'!$F$1603-'1. Data'!$F$1604)</f>
        <v>0.10333333333333333</v>
      </c>
      <c r="G1126" s="62">
        <f>('1. Data'!G1123-'1. Data'!$G$1604)/('1. Data'!$G$1603-'1. Data'!$G$1604)</f>
        <v>0.28169014084507044</v>
      </c>
      <c r="H1126" s="62">
        <f>('1. Data'!H1123-'1. Data'!$H$1604)/('1. Data'!$H$1603-'1. Data'!$H$1604)</f>
        <v>7.7738515901060068E-2</v>
      </c>
      <c r="I1126" s="62">
        <v>1</v>
      </c>
      <c r="J1126" s="62">
        <f>('1. Data'!J1123-'1. Data'!$J$1604)/('1. Data'!$J$1603-'1. Data'!$J$1604)</f>
        <v>0.5692307692307691</v>
      </c>
      <c r="K1126" s="62">
        <f>('1. Data'!K1123-'1. Data'!$K$1604)/('1. Data'!$K$1603-'1. Data'!$K$1604)</f>
        <v>0.1470588235294118</v>
      </c>
      <c r="L1126" s="62">
        <f>('1. Data'!L1123-'1. Data'!$L$1604)/('1. Data'!$L$1603-'1. Data'!$L$1604)</f>
        <v>0.60000000000000009</v>
      </c>
      <c r="M1126" s="62">
        <f>('1. Data'!M1123-'1. Data'!$M$1604)/('1. Data'!$M$1603-'1. Data'!$M$1604)</f>
        <v>0.6</v>
      </c>
    </row>
    <row r="1127" spans="1:13" ht="13.2" x14ac:dyDescent="0.25">
      <c r="A1127" s="60">
        <v>1123</v>
      </c>
      <c r="B1127" s="62">
        <f>('1. Data'!B1124-'1. Data'!$B$1604)/('1. Data'!$B$1603-'1. Data'!$B$1604)</f>
        <v>0.15044247787610621</v>
      </c>
      <c r="C1127" s="62">
        <f>('1. Data'!C1124-'1. Data'!$C$1604)/('1. Data'!$C$1603-'1. Data'!$C$1604)</f>
        <v>0.24666666666666667</v>
      </c>
      <c r="D1127" s="62">
        <f>('1. Data'!D1124-'1. Data'!$D$1604)/('1. Data'!$D$1603-'1. Data'!$D$1604)</f>
        <v>0</v>
      </c>
      <c r="E1127" s="62">
        <f>('1. Data'!E1124-'1. Data'!$E$1604)/('1. Data'!$E$1603-'1. Data'!$E$1604)</f>
        <v>3.4246575342465745E-2</v>
      </c>
      <c r="F1127" s="62">
        <f>('1. Data'!F1124-'1. Data'!$F$1604)/('1. Data'!$F$1603-'1. Data'!$F$1604)</f>
        <v>9.1666666666666674E-2</v>
      </c>
      <c r="G1127" s="62">
        <f>('1. Data'!G1124-'1. Data'!$G$1604)/('1. Data'!$G$1603-'1. Data'!$G$1604)</f>
        <v>0.36619718309859156</v>
      </c>
      <c r="H1127" s="62">
        <f>('1. Data'!H1124-'1. Data'!$H$1604)/('1. Data'!$H$1603-'1. Data'!$H$1604)</f>
        <v>9.5406360424028266E-2</v>
      </c>
      <c r="I1127" s="62">
        <v>1</v>
      </c>
      <c r="J1127" s="62">
        <f>('1. Data'!J1124-'1. Data'!$J$1604)/('1. Data'!$J$1603-'1. Data'!$J$1604)</f>
        <v>0.57692307692307698</v>
      </c>
      <c r="K1127" s="62">
        <f>('1. Data'!K1124-'1. Data'!$K$1604)/('1. Data'!$K$1603-'1. Data'!$K$1604)</f>
        <v>0.10588235294117647</v>
      </c>
      <c r="L1127" s="62">
        <f>('1. Data'!L1124-'1. Data'!$L$1604)/('1. Data'!$L$1603-'1. Data'!$L$1604)</f>
        <v>0.60000000000000009</v>
      </c>
      <c r="M1127" s="62">
        <f>('1. Data'!M1124-'1. Data'!$M$1604)/('1. Data'!$M$1603-'1. Data'!$M$1604)</f>
        <v>0.6</v>
      </c>
    </row>
    <row r="1128" spans="1:13" ht="13.2" x14ac:dyDescent="0.25">
      <c r="A1128" s="60">
        <v>1124</v>
      </c>
      <c r="B1128" s="62">
        <f>('1. Data'!B1125-'1. Data'!$B$1604)/('1. Data'!$B$1603-'1. Data'!$B$1604)</f>
        <v>0.53982300884955747</v>
      </c>
      <c r="C1128" s="62">
        <f>('1. Data'!C1125-'1. Data'!$C$1604)/('1. Data'!$C$1603-'1. Data'!$C$1604)</f>
        <v>0.20000000000000004</v>
      </c>
      <c r="D1128" s="62">
        <f>('1. Data'!D1125-'1. Data'!$D$1604)/('1. Data'!$D$1603-'1. Data'!$D$1604)</f>
        <v>0.37</v>
      </c>
      <c r="E1128" s="62">
        <f>('1. Data'!E1125-'1. Data'!$E$1604)/('1. Data'!$E$1603-'1. Data'!$E$1604)</f>
        <v>6.8493150684931503E-2</v>
      </c>
      <c r="F1128" s="62">
        <f>('1. Data'!F1125-'1. Data'!$F$1604)/('1. Data'!$F$1603-'1. Data'!$F$1604)</f>
        <v>0.13500000000000001</v>
      </c>
      <c r="G1128" s="62">
        <f>('1. Data'!G1125-'1. Data'!$G$1604)/('1. Data'!$G$1603-'1. Data'!$G$1604)</f>
        <v>0.22535211267605634</v>
      </c>
      <c r="H1128" s="62">
        <f>('1. Data'!H1125-'1. Data'!$H$1604)/('1. Data'!$H$1603-'1. Data'!$H$1604)</f>
        <v>8.1272084805653705E-2</v>
      </c>
      <c r="I1128" s="62">
        <v>1</v>
      </c>
      <c r="J1128" s="62">
        <f>('1. Data'!J1125-'1. Data'!$J$1604)/('1. Data'!$J$1603-'1. Data'!$J$1604)</f>
        <v>0.32307692307692304</v>
      </c>
      <c r="K1128" s="62">
        <f>('1. Data'!K1125-'1. Data'!$K$1604)/('1. Data'!$K$1603-'1. Data'!$K$1604)</f>
        <v>0.20588235294117649</v>
      </c>
      <c r="L1128" s="62">
        <f>('1. Data'!L1125-'1. Data'!$L$1604)/('1. Data'!$L$1603-'1. Data'!$L$1604)</f>
        <v>0.43076923076923063</v>
      </c>
      <c r="M1128" s="62">
        <f>('1. Data'!M1125-'1. Data'!$M$1604)/('1. Data'!$M$1603-'1. Data'!$M$1604)</f>
        <v>0.6</v>
      </c>
    </row>
    <row r="1129" spans="1:13" ht="13.2" x14ac:dyDescent="0.25">
      <c r="A1129" s="60">
        <v>1125</v>
      </c>
      <c r="B1129" s="62">
        <f>('1. Data'!B1126-'1. Data'!$B$1604)/('1. Data'!$B$1603-'1. Data'!$B$1604)</f>
        <v>0.16814159292035399</v>
      </c>
      <c r="C1129" s="62">
        <f>('1. Data'!C1126-'1. Data'!$C$1604)/('1. Data'!$C$1603-'1. Data'!$C$1604)</f>
        <v>0.32</v>
      </c>
      <c r="D1129" s="62">
        <f>('1. Data'!D1126-'1. Data'!$D$1604)/('1. Data'!$D$1603-'1. Data'!$D$1604)</f>
        <v>0</v>
      </c>
      <c r="E1129" s="62">
        <f>('1. Data'!E1126-'1. Data'!$E$1604)/('1. Data'!$E$1603-'1. Data'!$E$1604)</f>
        <v>8.9041095890410982E-2</v>
      </c>
      <c r="F1129" s="62">
        <f>('1. Data'!F1126-'1. Data'!$F$1604)/('1. Data'!$F$1603-'1. Data'!$F$1604)</f>
        <v>0.16</v>
      </c>
      <c r="G1129" s="62">
        <f>('1. Data'!G1126-'1. Data'!$G$1604)/('1. Data'!$G$1603-'1. Data'!$G$1604)</f>
        <v>2.8169014084507043E-2</v>
      </c>
      <c r="H1129" s="62">
        <f>('1. Data'!H1126-'1. Data'!$H$1604)/('1. Data'!$H$1603-'1. Data'!$H$1604)</f>
        <v>2.4734982332155476E-2</v>
      </c>
      <c r="I1129" s="62">
        <v>1</v>
      </c>
      <c r="J1129" s="62">
        <f>('1. Data'!J1126-'1. Data'!$J$1604)/('1. Data'!$J$1603-'1. Data'!$J$1604)</f>
        <v>0.70769230769230773</v>
      </c>
      <c r="K1129" s="62">
        <f>('1. Data'!K1126-'1. Data'!$K$1604)/('1. Data'!$K$1603-'1. Data'!$K$1604)</f>
        <v>0.18823529411764706</v>
      </c>
      <c r="L1129" s="62">
        <f>('1. Data'!L1126-'1. Data'!$L$1604)/('1. Data'!$L$1603-'1. Data'!$L$1604)</f>
        <v>0.47692307692307689</v>
      </c>
      <c r="M1129" s="62">
        <f>('1. Data'!M1126-'1. Data'!$M$1604)/('1. Data'!$M$1603-'1. Data'!$M$1604)</f>
        <v>0.2</v>
      </c>
    </row>
    <row r="1130" spans="1:13" ht="13.2" x14ac:dyDescent="0.25">
      <c r="A1130" s="60">
        <v>1126</v>
      </c>
      <c r="B1130" s="62">
        <f>('1. Data'!B1127-'1. Data'!$B$1604)/('1. Data'!$B$1603-'1. Data'!$B$1604)</f>
        <v>0.37168141592920362</v>
      </c>
      <c r="C1130" s="62">
        <f>('1. Data'!C1127-'1. Data'!$C$1604)/('1. Data'!$C$1603-'1. Data'!$C$1604)</f>
        <v>9.3333333333333324E-2</v>
      </c>
      <c r="D1130" s="62">
        <f>('1. Data'!D1127-'1. Data'!$D$1604)/('1. Data'!$D$1603-'1. Data'!$D$1604)</f>
        <v>0.35</v>
      </c>
      <c r="E1130" s="62">
        <f>('1. Data'!E1127-'1. Data'!$E$1604)/('1. Data'!$E$1603-'1. Data'!$E$1604)</f>
        <v>5.4794520547945202E-2</v>
      </c>
      <c r="F1130" s="62">
        <f>('1. Data'!F1127-'1. Data'!$F$1604)/('1. Data'!$F$1603-'1. Data'!$F$1604)</f>
        <v>9.1666666666666674E-2</v>
      </c>
      <c r="G1130" s="62">
        <f>('1. Data'!G1127-'1. Data'!$G$1604)/('1. Data'!$G$1603-'1. Data'!$G$1604)</f>
        <v>0.16901408450704225</v>
      </c>
      <c r="H1130" s="62">
        <f>('1. Data'!H1127-'1. Data'!$H$1604)/('1. Data'!$H$1603-'1. Data'!$H$1604)</f>
        <v>7.4204946996466431E-2</v>
      </c>
      <c r="I1130" s="62">
        <v>1</v>
      </c>
      <c r="J1130" s="62">
        <f>('1. Data'!J1127-'1. Data'!$J$1604)/('1. Data'!$J$1603-'1. Data'!$J$1604)</f>
        <v>0.33846153846153848</v>
      </c>
      <c r="K1130" s="62">
        <f>('1. Data'!K1127-'1. Data'!$K$1604)/('1. Data'!$K$1603-'1. Data'!$K$1604)</f>
        <v>0.17058823529411765</v>
      </c>
      <c r="L1130" s="62">
        <f>('1. Data'!L1127-'1. Data'!$L$1604)/('1. Data'!$L$1603-'1. Data'!$L$1604)</f>
        <v>0.44615384615384623</v>
      </c>
      <c r="M1130" s="62">
        <f>('1. Data'!M1127-'1. Data'!$M$1604)/('1. Data'!$M$1603-'1. Data'!$M$1604)</f>
        <v>0.8</v>
      </c>
    </row>
    <row r="1131" spans="1:13" ht="13.2" x14ac:dyDescent="0.25">
      <c r="A1131" s="60">
        <v>1127</v>
      </c>
      <c r="B1131" s="62">
        <f>('1. Data'!B1128-'1. Data'!$B$1604)/('1. Data'!$B$1603-'1. Data'!$B$1604)</f>
        <v>0.10619469026548674</v>
      </c>
      <c r="C1131" s="62">
        <f>('1. Data'!C1128-'1. Data'!$C$1604)/('1. Data'!$C$1603-'1. Data'!$C$1604)</f>
        <v>0.12666666666666665</v>
      </c>
      <c r="D1131" s="62">
        <f>('1. Data'!D1128-'1. Data'!$D$1604)/('1. Data'!$D$1603-'1. Data'!$D$1604)</f>
        <v>0.26</v>
      </c>
      <c r="E1131" s="62">
        <f>('1. Data'!E1128-'1. Data'!$E$1604)/('1. Data'!$E$1603-'1. Data'!$E$1604)</f>
        <v>5.4794520547945202E-2</v>
      </c>
      <c r="F1131" s="62">
        <f>('1. Data'!F1128-'1. Data'!$F$1604)/('1. Data'!$F$1603-'1. Data'!$F$1604)</f>
        <v>0.10500000000000001</v>
      </c>
      <c r="G1131" s="62">
        <f>('1. Data'!G1128-'1. Data'!$G$1604)/('1. Data'!$G$1603-'1. Data'!$G$1604)</f>
        <v>2.8169014084507043E-2</v>
      </c>
      <c r="H1131" s="62">
        <f>('1. Data'!H1128-'1. Data'!$H$1604)/('1. Data'!$H$1603-'1. Data'!$H$1604)</f>
        <v>1.7667844522968199E-2</v>
      </c>
      <c r="I1131" s="62">
        <v>1</v>
      </c>
      <c r="J1131" s="62">
        <f>('1. Data'!J1128-'1. Data'!$J$1604)/('1. Data'!$J$1603-'1. Data'!$J$1604)</f>
        <v>0.53076923076923077</v>
      </c>
      <c r="K1131" s="62">
        <f>('1. Data'!K1128-'1. Data'!$K$1604)/('1. Data'!$K$1603-'1. Data'!$K$1604)</f>
        <v>0.14117647058823532</v>
      </c>
      <c r="L1131" s="62">
        <f>('1. Data'!L1128-'1. Data'!$L$1604)/('1. Data'!$L$1603-'1. Data'!$L$1604)</f>
        <v>0.7846153846153846</v>
      </c>
      <c r="M1131" s="62">
        <f>('1. Data'!M1128-'1. Data'!$M$1604)/('1. Data'!$M$1603-'1. Data'!$M$1604)</f>
        <v>0.6</v>
      </c>
    </row>
    <row r="1132" spans="1:13" ht="13.2" x14ac:dyDescent="0.25">
      <c r="A1132" s="60">
        <v>1128</v>
      </c>
      <c r="B1132" s="62">
        <f>('1. Data'!B1129-'1. Data'!$B$1604)/('1. Data'!$B$1603-'1. Data'!$B$1604)</f>
        <v>0.15044247787610621</v>
      </c>
      <c r="C1132" s="62">
        <f>('1. Data'!C1129-'1. Data'!$C$1604)/('1. Data'!$C$1603-'1. Data'!$C$1604)</f>
        <v>0.44</v>
      </c>
      <c r="D1132" s="62">
        <f>('1. Data'!D1129-'1. Data'!$D$1604)/('1. Data'!$D$1603-'1. Data'!$D$1604)</f>
        <v>0</v>
      </c>
      <c r="E1132" s="62">
        <f>('1. Data'!E1129-'1. Data'!$E$1604)/('1. Data'!$E$1603-'1. Data'!$E$1604)</f>
        <v>0.13698630136986301</v>
      </c>
      <c r="F1132" s="62">
        <f>('1. Data'!F1129-'1. Data'!$F$1604)/('1. Data'!$F$1603-'1. Data'!$F$1604)</f>
        <v>0.12</v>
      </c>
      <c r="G1132" s="62">
        <f>('1. Data'!G1129-'1. Data'!$G$1604)/('1. Data'!$G$1603-'1. Data'!$G$1604)</f>
        <v>0.352112676056338</v>
      </c>
      <c r="H1132" s="62">
        <f>('1. Data'!H1129-'1. Data'!$H$1604)/('1. Data'!$H$1603-'1. Data'!$H$1604)</f>
        <v>0.16254416961130741</v>
      </c>
      <c r="I1132" s="62">
        <v>1</v>
      </c>
      <c r="J1132" s="62">
        <f>('1. Data'!J1129-'1. Data'!$J$1604)/('1. Data'!$J$1603-'1. Data'!$J$1604)</f>
        <v>0.62307692307692286</v>
      </c>
      <c r="K1132" s="62">
        <f>('1. Data'!K1129-'1. Data'!$K$1604)/('1. Data'!$K$1603-'1. Data'!$K$1604)</f>
        <v>0.17647058823529413</v>
      </c>
      <c r="L1132" s="62">
        <f>('1. Data'!L1129-'1. Data'!$L$1604)/('1. Data'!$L$1603-'1. Data'!$L$1604)</f>
        <v>0.47692307692307689</v>
      </c>
      <c r="M1132" s="62">
        <f>('1. Data'!M1129-'1. Data'!$M$1604)/('1. Data'!$M$1603-'1. Data'!$M$1604)</f>
        <v>0.6</v>
      </c>
    </row>
    <row r="1133" spans="1:13" ht="13.2" x14ac:dyDescent="0.25">
      <c r="A1133" s="60">
        <v>1129</v>
      </c>
      <c r="B1133" s="62">
        <f>('1. Data'!B1130-'1. Data'!$B$1604)/('1. Data'!$B$1603-'1. Data'!$B$1604)</f>
        <v>0.47787610619469029</v>
      </c>
      <c r="C1133" s="62">
        <f>('1. Data'!C1130-'1. Data'!$C$1604)/('1. Data'!$C$1603-'1. Data'!$C$1604)</f>
        <v>0.21999999999999997</v>
      </c>
      <c r="D1133" s="62">
        <f>('1. Data'!D1130-'1. Data'!$D$1604)/('1. Data'!$D$1603-'1. Data'!$D$1604)</f>
        <v>0.33</v>
      </c>
      <c r="E1133" s="62">
        <f>('1. Data'!E1130-'1. Data'!$E$1604)/('1. Data'!$E$1603-'1. Data'!$E$1604)</f>
        <v>0.12328767123287673</v>
      </c>
      <c r="F1133" s="62">
        <f>('1. Data'!F1130-'1. Data'!$F$1604)/('1. Data'!$F$1603-'1. Data'!$F$1604)</f>
        <v>0.15833333333333335</v>
      </c>
      <c r="G1133" s="62">
        <f>('1. Data'!G1130-'1. Data'!$G$1604)/('1. Data'!$G$1603-'1. Data'!$G$1604)</f>
        <v>0.38028169014084506</v>
      </c>
      <c r="H1133" s="62">
        <f>('1. Data'!H1130-'1. Data'!$H$1604)/('1. Data'!$H$1603-'1. Data'!$H$1604)</f>
        <v>0.29328621908127206</v>
      </c>
      <c r="I1133" s="62">
        <v>1</v>
      </c>
      <c r="J1133" s="62">
        <f>('1. Data'!J1130-'1. Data'!$J$1604)/('1. Data'!$J$1603-'1. Data'!$J$1604)</f>
        <v>0.40000000000000008</v>
      </c>
      <c r="K1133" s="62">
        <f>('1. Data'!K1130-'1. Data'!$K$1604)/('1. Data'!$K$1603-'1. Data'!$K$1604)</f>
        <v>0.22352941176470592</v>
      </c>
      <c r="L1133" s="62">
        <f>('1. Data'!L1130-'1. Data'!$L$1604)/('1. Data'!$L$1603-'1. Data'!$L$1604)</f>
        <v>0.24615384615384611</v>
      </c>
      <c r="M1133" s="62">
        <f>('1. Data'!M1130-'1. Data'!$M$1604)/('1. Data'!$M$1603-'1. Data'!$M$1604)</f>
        <v>0.4</v>
      </c>
    </row>
    <row r="1134" spans="1:13" ht="13.2" x14ac:dyDescent="0.25">
      <c r="A1134" s="60">
        <v>1130</v>
      </c>
      <c r="B1134" s="62">
        <f>('1. Data'!B1131-'1. Data'!$B$1604)/('1. Data'!$B$1603-'1. Data'!$B$1604)</f>
        <v>0.52212389380530977</v>
      </c>
      <c r="C1134" s="62">
        <f>('1. Data'!C1131-'1. Data'!$C$1604)/('1. Data'!$C$1603-'1. Data'!$C$1604)</f>
        <v>0.21999999999999997</v>
      </c>
      <c r="D1134" s="62">
        <f>('1. Data'!D1131-'1. Data'!$D$1604)/('1. Data'!$D$1603-'1. Data'!$D$1604)</f>
        <v>0.35</v>
      </c>
      <c r="E1134" s="62">
        <f>('1. Data'!E1131-'1. Data'!$E$1604)/('1. Data'!$E$1603-'1. Data'!$E$1604)</f>
        <v>0.16438356164383561</v>
      </c>
      <c r="F1134" s="62">
        <f>('1. Data'!F1131-'1. Data'!$F$1604)/('1. Data'!$F$1603-'1. Data'!$F$1604)</f>
        <v>0.15333333333333335</v>
      </c>
      <c r="G1134" s="62">
        <f>('1. Data'!G1131-'1. Data'!$G$1604)/('1. Data'!$G$1603-'1. Data'!$G$1604)</f>
        <v>0.323943661971831</v>
      </c>
      <c r="H1134" s="62">
        <f>('1. Data'!H1131-'1. Data'!$H$1604)/('1. Data'!$H$1603-'1. Data'!$H$1604)</f>
        <v>0.22614840989399293</v>
      </c>
      <c r="I1134" s="62">
        <v>1</v>
      </c>
      <c r="J1134" s="62">
        <f>('1. Data'!J1131-'1. Data'!$J$1604)/('1. Data'!$J$1603-'1. Data'!$J$1604)</f>
        <v>0.39230769230769219</v>
      </c>
      <c r="K1134" s="62">
        <f>('1. Data'!K1131-'1. Data'!$K$1604)/('1. Data'!$K$1603-'1. Data'!$K$1604)</f>
        <v>0.22941176470588234</v>
      </c>
      <c r="L1134" s="62">
        <f>('1. Data'!L1131-'1. Data'!$L$1604)/('1. Data'!$L$1603-'1. Data'!$L$1604)</f>
        <v>0.32307692307692304</v>
      </c>
      <c r="M1134" s="62">
        <f>('1. Data'!M1131-'1. Data'!$M$1604)/('1. Data'!$M$1603-'1. Data'!$M$1604)</f>
        <v>0.6</v>
      </c>
    </row>
    <row r="1135" spans="1:13" ht="13.2" x14ac:dyDescent="0.25">
      <c r="A1135" s="60">
        <v>1131</v>
      </c>
      <c r="B1135" s="62">
        <f>('1. Data'!B1132-'1. Data'!$B$1604)/('1. Data'!$B$1603-'1. Data'!$B$1604)</f>
        <v>0.39823008849557517</v>
      </c>
      <c r="C1135" s="62">
        <f>('1. Data'!C1132-'1. Data'!$C$1604)/('1. Data'!$C$1603-'1. Data'!$C$1604)</f>
        <v>0.33333333333333331</v>
      </c>
      <c r="D1135" s="62">
        <f>('1. Data'!D1132-'1. Data'!$D$1604)/('1. Data'!$D$1603-'1. Data'!$D$1604)</f>
        <v>0</v>
      </c>
      <c r="E1135" s="62">
        <f>('1. Data'!E1132-'1. Data'!$E$1604)/('1. Data'!$E$1603-'1. Data'!$E$1604)</f>
        <v>6.8493150684931503E-2</v>
      </c>
      <c r="F1135" s="62">
        <f>('1. Data'!F1132-'1. Data'!$F$1604)/('1. Data'!$F$1603-'1. Data'!$F$1604)</f>
        <v>9.6666666666666498E-2</v>
      </c>
      <c r="G1135" s="62">
        <f>('1. Data'!G1132-'1. Data'!$G$1604)/('1. Data'!$G$1603-'1. Data'!$G$1604)</f>
        <v>5.6338028169014086E-2</v>
      </c>
      <c r="H1135" s="62">
        <f>('1. Data'!H1132-'1. Data'!$H$1604)/('1. Data'!$H$1603-'1. Data'!$H$1604)</f>
        <v>1.4134275618374558E-2</v>
      </c>
      <c r="I1135" s="62">
        <v>1</v>
      </c>
      <c r="J1135" s="62">
        <f>('1. Data'!J1132-'1. Data'!$J$1604)/('1. Data'!$J$1603-'1. Data'!$J$1604)</f>
        <v>0.36923076923076925</v>
      </c>
      <c r="K1135" s="62">
        <f>('1. Data'!K1132-'1. Data'!$K$1604)/('1. Data'!$K$1603-'1. Data'!$K$1604)</f>
        <v>0.19411764705882353</v>
      </c>
      <c r="L1135" s="62">
        <f>('1. Data'!L1132-'1. Data'!$L$1604)/('1. Data'!$L$1603-'1. Data'!$L$1604)</f>
        <v>0.30769230769230771</v>
      </c>
      <c r="M1135" s="62">
        <f>('1. Data'!M1132-'1. Data'!$M$1604)/('1. Data'!$M$1603-'1. Data'!$M$1604)</f>
        <v>0.6</v>
      </c>
    </row>
    <row r="1136" spans="1:13" ht="13.2" x14ac:dyDescent="0.25">
      <c r="A1136" s="60">
        <v>1132</v>
      </c>
      <c r="B1136" s="62">
        <f>('1. Data'!B1133-'1. Data'!$B$1604)/('1. Data'!$B$1603-'1. Data'!$B$1604)</f>
        <v>0.11504424778761067</v>
      </c>
      <c r="C1136" s="62">
        <f>('1. Data'!C1133-'1. Data'!$C$1604)/('1. Data'!$C$1603-'1. Data'!$C$1604)</f>
        <v>0.06</v>
      </c>
      <c r="D1136" s="62">
        <f>('1. Data'!D1133-'1. Data'!$D$1604)/('1. Data'!$D$1603-'1. Data'!$D$1604)</f>
        <v>0.21</v>
      </c>
      <c r="E1136" s="62">
        <f>('1. Data'!E1133-'1. Data'!$E$1604)/('1. Data'!$E$1603-'1. Data'!$E$1604)</f>
        <v>5.4794520547945202E-2</v>
      </c>
      <c r="F1136" s="62">
        <f>('1. Data'!F1133-'1. Data'!$F$1604)/('1. Data'!$F$1603-'1. Data'!$F$1604)</f>
        <v>7.4999999999999997E-2</v>
      </c>
      <c r="G1136" s="62">
        <f>('1. Data'!G1133-'1. Data'!$G$1604)/('1. Data'!$G$1603-'1. Data'!$G$1604)</f>
        <v>0.78873239436619713</v>
      </c>
      <c r="H1136" s="62">
        <f>('1. Data'!H1133-'1. Data'!$H$1604)/('1. Data'!$H$1603-'1. Data'!$H$1604)</f>
        <v>0.45583038869257952</v>
      </c>
      <c r="I1136" s="62">
        <v>1</v>
      </c>
      <c r="J1136" s="62">
        <f>('1. Data'!J1133-'1. Data'!$J$1604)/('1. Data'!$J$1603-'1. Data'!$J$1604)</f>
        <v>0.47692307692307673</v>
      </c>
      <c r="K1136" s="62">
        <f>('1. Data'!K1133-'1. Data'!$K$1604)/('1. Data'!$K$1603-'1. Data'!$K$1604)</f>
        <v>8.2352941176470601E-2</v>
      </c>
      <c r="L1136" s="62">
        <f>('1. Data'!L1133-'1. Data'!$L$1604)/('1. Data'!$L$1603-'1. Data'!$L$1604)</f>
        <v>0.16923076923076918</v>
      </c>
      <c r="M1136" s="62">
        <f>('1. Data'!M1133-'1. Data'!$M$1604)/('1. Data'!$M$1603-'1. Data'!$M$1604)</f>
        <v>0.4</v>
      </c>
    </row>
    <row r="1137" spans="1:13" ht="13.2" x14ac:dyDescent="0.25">
      <c r="A1137" s="60">
        <v>1133</v>
      </c>
      <c r="B1137" s="62">
        <f>('1. Data'!B1134-'1. Data'!$B$1604)/('1. Data'!$B$1603-'1. Data'!$B$1604)</f>
        <v>0.24778761061946908</v>
      </c>
      <c r="C1137" s="62">
        <f>('1. Data'!C1134-'1. Data'!$C$1604)/('1. Data'!$C$1603-'1. Data'!$C$1604)</f>
        <v>0.17333333333333334</v>
      </c>
      <c r="D1137" s="62">
        <f>('1. Data'!D1134-'1. Data'!$D$1604)/('1. Data'!$D$1603-'1. Data'!$D$1604)</f>
        <v>0.34</v>
      </c>
      <c r="E1137" s="62">
        <f>('1. Data'!E1134-'1. Data'!$E$1604)/('1. Data'!$E$1603-'1. Data'!$E$1604)</f>
        <v>6.164383561643836E-2</v>
      </c>
      <c r="F1137" s="62">
        <f>('1. Data'!F1134-'1. Data'!$F$1604)/('1. Data'!$F$1603-'1. Data'!$F$1604)</f>
        <v>0.125</v>
      </c>
      <c r="G1137" s="62">
        <f>('1. Data'!G1134-'1. Data'!$G$1604)/('1. Data'!$G$1603-'1. Data'!$G$1604)</f>
        <v>0.23943661971830985</v>
      </c>
      <c r="H1137" s="62">
        <f>('1. Data'!H1134-'1. Data'!$H$1604)/('1. Data'!$H$1603-'1. Data'!$H$1604)</f>
        <v>0.11307420494699646</v>
      </c>
      <c r="I1137" s="62">
        <v>1</v>
      </c>
      <c r="J1137" s="62">
        <f>('1. Data'!J1134-'1. Data'!$J$1604)/('1. Data'!$J$1603-'1. Data'!$J$1604)</f>
        <v>0.52307692307692288</v>
      </c>
      <c r="K1137" s="62">
        <f>('1. Data'!K1134-'1. Data'!$K$1604)/('1. Data'!$K$1603-'1. Data'!$K$1604)</f>
        <v>0.34117647058823536</v>
      </c>
      <c r="L1137" s="62">
        <f>('1. Data'!L1134-'1. Data'!$L$1604)/('1. Data'!$L$1603-'1. Data'!$L$1604)</f>
        <v>0.79999999999999993</v>
      </c>
      <c r="M1137" s="62">
        <f>('1. Data'!M1134-'1. Data'!$M$1604)/('1. Data'!$M$1603-'1. Data'!$M$1604)</f>
        <v>0.8</v>
      </c>
    </row>
    <row r="1138" spans="1:13" ht="13.2" x14ac:dyDescent="0.25">
      <c r="A1138" s="60">
        <v>1134</v>
      </c>
      <c r="B1138" s="62">
        <f>('1. Data'!B1135-'1. Data'!$B$1604)/('1. Data'!$B$1603-'1. Data'!$B$1604)</f>
        <v>0.23008849557522126</v>
      </c>
      <c r="C1138" s="62">
        <f>('1. Data'!C1135-'1. Data'!$C$1604)/('1. Data'!$C$1603-'1. Data'!$C$1604)</f>
        <v>0.25333333333333335</v>
      </c>
      <c r="D1138" s="62">
        <f>('1. Data'!D1135-'1. Data'!$D$1604)/('1. Data'!$D$1603-'1. Data'!$D$1604)</f>
        <v>7.0000000000000007E-2</v>
      </c>
      <c r="E1138" s="62">
        <f>('1. Data'!E1135-'1. Data'!$E$1604)/('1. Data'!$E$1603-'1. Data'!$E$1604)</f>
        <v>0.31506849315068491</v>
      </c>
      <c r="F1138" s="62">
        <f>('1. Data'!F1135-'1. Data'!$F$1604)/('1. Data'!$F$1603-'1. Data'!$F$1604)</f>
        <v>0.14833333333333334</v>
      </c>
      <c r="G1138" s="62">
        <f>('1. Data'!G1135-'1. Data'!$G$1604)/('1. Data'!$G$1603-'1. Data'!$G$1604)</f>
        <v>0.12676056338028169</v>
      </c>
      <c r="H1138" s="62">
        <f>('1. Data'!H1135-'1. Data'!$H$1604)/('1. Data'!$H$1603-'1. Data'!$H$1604)</f>
        <v>4.2402826855123678E-2</v>
      </c>
      <c r="I1138" s="62">
        <v>1</v>
      </c>
      <c r="J1138" s="62">
        <f>('1. Data'!J1135-'1. Data'!$J$1604)/('1. Data'!$J$1603-'1. Data'!$J$1604)</f>
        <v>0.51538461538461544</v>
      </c>
      <c r="K1138" s="62">
        <f>('1. Data'!K1135-'1. Data'!$K$1604)/('1. Data'!$K$1603-'1. Data'!$K$1604)</f>
        <v>0.22352941176470592</v>
      </c>
      <c r="L1138" s="62">
        <f>('1. Data'!L1135-'1. Data'!$L$1604)/('1. Data'!$L$1603-'1. Data'!$L$1604)</f>
        <v>0.43076923076923063</v>
      </c>
      <c r="M1138" s="62">
        <f>('1. Data'!M1135-'1. Data'!$M$1604)/('1. Data'!$M$1603-'1. Data'!$M$1604)</f>
        <v>0.8</v>
      </c>
    </row>
    <row r="1139" spans="1:13" ht="13.2" x14ac:dyDescent="0.25">
      <c r="A1139" s="60">
        <v>1135</v>
      </c>
      <c r="B1139" s="62">
        <f>('1. Data'!B1136-'1. Data'!$B$1604)/('1. Data'!$B$1603-'1. Data'!$B$1604)</f>
        <v>0.3451327433628319</v>
      </c>
      <c r="C1139" s="62">
        <f>('1. Data'!C1136-'1. Data'!$C$1604)/('1. Data'!$C$1603-'1. Data'!$C$1604)</f>
        <v>0.12000000000000001</v>
      </c>
      <c r="D1139" s="62">
        <f>('1. Data'!D1136-'1. Data'!$D$1604)/('1. Data'!$D$1603-'1. Data'!$D$1604)</f>
        <v>0.35</v>
      </c>
      <c r="E1139" s="62">
        <f>('1. Data'!E1136-'1. Data'!$E$1604)/('1. Data'!$E$1603-'1. Data'!$E$1604)</f>
        <v>5.4794520547945202E-2</v>
      </c>
      <c r="F1139" s="62">
        <f>('1. Data'!F1136-'1. Data'!$F$1604)/('1. Data'!$F$1603-'1. Data'!$F$1604)</f>
        <v>0.10166666666666667</v>
      </c>
      <c r="G1139" s="62">
        <f>('1. Data'!G1136-'1. Data'!$G$1604)/('1. Data'!$G$1603-'1. Data'!$G$1604)</f>
        <v>7.0422535211267609E-2</v>
      </c>
      <c r="H1139" s="62">
        <f>('1. Data'!H1136-'1. Data'!$H$1604)/('1. Data'!$H$1603-'1. Data'!$H$1604)</f>
        <v>3.1802120141342753E-2</v>
      </c>
      <c r="I1139" s="62">
        <v>1</v>
      </c>
      <c r="J1139" s="62">
        <f>('1. Data'!J1136-'1. Data'!$J$1604)/('1. Data'!$J$1603-'1. Data'!$J$1604)</f>
        <v>0.46153846153846134</v>
      </c>
      <c r="K1139" s="62">
        <f>('1. Data'!K1136-'1. Data'!$K$1604)/('1. Data'!$K$1603-'1. Data'!$K$1604)</f>
        <v>0.25882352941176473</v>
      </c>
      <c r="L1139" s="62">
        <f>('1. Data'!L1136-'1. Data'!$L$1604)/('1. Data'!$L$1603-'1. Data'!$L$1604)</f>
        <v>0.52307692307692311</v>
      </c>
      <c r="M1139" s="62">
        <f>('1. Data'!M1136-'1. Data'!$M$1604)/('1. Data'!$M$1603-'1. Data'!$M$1604)</f>
        <v>0.8</v>
      </c>
    </row>
    <row r="1140" spans="1:13" ht="13.2" x14ac:dyDescent="0.25">
      <c r="A1140" s="60">
        <v>1136</v>
      </c>
      <c r="B1140" s="62">
        <f>('1. Data'!B1137-'1. Data'!$B$1604)/('1. Data'!$B$1603-'1. Data'!$B$1604)</f>
        <v>0.30088495575221241</v>
      </c>
      <c r="C1140" s="62">
        <f>('1. Data'!C1137-'1. Data'!$C$1604)/('1. Data'!$C$1603-'1. Data'!$C$1604)</f>
        <v>9.9999999999999992E-2</v>
      </c>
      <c r="D1140" s="62">
        <f>('1. Data'!D1137-'1. Data'!$D$1604)/('1. Data'!$D$1603-'1. Data'!$D$1604)</f>
        <v>0.43</v>
      </c>
      <c r="E1140" s="62">
        <f>('1. Data'!E1137-'1. Data'!$E$1604)/('1. Data'!$E$1603-'1. Data'!$E$1604)</f>
        <v>5.4794520547945202E-2</v>
      </c>
      <c r="F1140" s="62">
        <f>('1. Data'!F1137-'1. Data'!$F$1604)/('1. Data'!$F$1603-'1. Data'!$F$1604)</f>
        <v>0.11166666666666668</v>
      </c>
      <c r="G1140" s="62">
        <f>('1. Data'!G1137-'1. Data'!$G$1604)/('1. Data'!$G$1603-'1. Data'!$G$1604)</f>
        <v>0.29577464788732394</v>
      </c>
      <c r="H1140" s="62">
        <f>('1. Data'!H1137-'1. Data'!$H$1604)/('1. Data'!$H$1603-'1. Data'!$H$1604)</f>
        <v>0.15547703180212014</v>
      </c>
      <c r="I1140" s="62">
        <v>1</v>
      </c>
      <c r="J1140" s="62">
        <f>('1. Data'!J1137-'1. Data'!$J$1604)/('1. Data'!$J$1603-'1. Data'!$J$1604)</f>
        <v>0.52307692307692288</v>
      </c>
      <c r="K1140" s="62">
        <f>('1. Data'!K1137-'1. Data'!$K$1604)/('1. Data'!$K$1603-'1. Data'!$K$1604)</f>
        <v>0.17647058823529413</v>
      </c>
      <c r="L1140" s="62">
        <f>('1. Data'!L1137-'1. Data'!$L$1604)/('1. Data'!$L$1603-'1. Data'!$L$1604)</f>
        <v>0.53846153846153844</v>
      </c>
      <c r="M1140" s="62">
        <f>('1. Data'!M1137-'1. Data'!$M$1604)/('1. Data'!$M$1603-'1. Data'!$M$1604)</f>
        <v>0.6</v>
      </c>
    </row>
    <row r="1141" spans="1:13" ht="13.2" x14ac:dyDescent="0.25">
      <c r="A1141" s="60">
        <v>1137</v>
      </c>
      <c r="B1141" s="62">
        <f>('1. Data'!B1138-'1. Data'!$B$1604)/('1. Data'!$B$1603-'1. Data'!$B$1604)</f>
        <v>0.51327433628318586</v>
      </c>
      <c r="C1141" s="62">
        <f>('1. Data'!C1138-'1. Data'!$C$1604)/('1. Data'!$C$1603-'1. Data'!$C$1604)</f>
        <v>0.28000000000000003</v>
      </c>
      <c r="D1141" s="62">
        <f>('1. Data'!D1138-'1. Data'!$D$1604)/('1. Data'!$D$1603-'1. Data'!$D$1604)</f>
        <v>0.45</v>
      </c>
      <c r="E1141" s="62">
        <f>('1. Data'!E1138-'1. Data'!$E$1604)/('1. Data'!$E$1603-'1. Data'!$E$1604)</f>
        <v>7.5342465753424667E-2</v>
      </c>
      <c r="F1141" s="62">
        <f>('1. Data'!F1138-'1. Data'!$F$1604)/('1. Data'!$F$1603-'1. Data'!$F$1604)</f>
        <v>0.13333333333333333</v>
      </c>
      <c r="G1141" s="62">
        <f>('1. Data'!G1138-'1. Data'!$G$1604)/('1. Data'!$G$1603-'1. Data'!$G$1604)</f>
        <v>7.0422535211267609E-2</v>
      </c>
      <c r="H1141" s="62">
        <f>('1. Data'!H1138-'1. Data'!$H$1604)/('1. Data'!$H$1603-'1. Data'!$H$1604)</f>
        <v>2.4734982332155476E-2</v>
      </c>
      <c r="I1141" s="62">
        <v>1</v>
      </c>
      <c r="J1141" s="62">
        <f>('1. Data'!J1138-'1. Data'!$J$1604)/('1. Data'!$J$1603-'1. Data'!$J$1604)</f>
        <v>0.40000000000000008</v>
      </c>
      <c r="K1141" s="62">
        <f>('1. Data'!K1138-'1. Data'!$K$1604)/('1. Data'!$K$1603-'1. Data'!$K$1604)</f>
        <v>0.27058823529411768</v>
      </c>
      <c r="L1141" s="62">
        <f>('1. Data'!L1138-'1. Data'!$L$1604)/('1. Data'!$L$1603-'1. Data'!$L$1604)</f>
        <v>0.46153846153846156</v>
      </c>
      <c r="M1141" s="62">
        <f>('1. Data'!M1138-'1. Data'!$M$1604)/('1. Data'!$M$1603-'1. Data'!$M$1604)</f>
        <v>0.6</v>
      </c>
    </row>
    <row r="1142" spans="1:13" ht="13.2" x14ac:dyDescent="0.25">
      <c r="A1142" s="60">
        <v>1138</v>
      </c>
      <c r="B1142" s="62">
        <f>('1. Data'!B1139-'1. Data'!$B$1604)/('1. Data'!$B$1603-'1. Data'!$B$1604)</f>
        <v>0.51327433628318586</v>
      </c>
      <c r="C1142" s="62">
        <f>('1. Data'!C1139-'1. Data'!$C$1604)/('1. Data'!$C$1603-'1. Data'!$C$1604)</f>
        <v>0.28000000000000003</v>
      </c>
      <c r="D1142" s="62">
        <f>('1. Data'!D1139-'1. Data'!$D$1604)/('1. Data'!$D$1603-'1. Data'!$D$1604)</f>
        <v>0.45</v>
      </c>
      <c r="E1142" s="62">
        <f>('1. Data'!E1139-'1. Data'!$E$1604)/('1. Data'!$E$1603-'1. Data'!$E$1604)</f>
        <v>7.5342465753424667E-2</v>
      </c>
      <c r="F1142" s="62">
        <f>('1. Data'!F1139-'1. Data'!$F$1604)/('1. Data'!$F$1603-'1. Data'!$F$1604)</f>
        <v>0.13333333333333333</v>
      </c>
      <c r="G1142" s="62">
        <f>('1. Data'!G1139-'1. Data'!$G$1604)/('1. Data'!$G$1603-'1. Data'!$G$1604)</f>
        <v>7.0422535211267609E-2</v>
      </c>
      <c r="H1142" s="62">
        <f>('1. Data'!H1139-'1. Data'!$H$1604)/('1. Data'!$H$1603-'1. Data'!$H$1604)</f>
        <v>2.4734982332155476E-2</v>
      </c>
      <c r="I1142" s="62">
        <v>1</v>
      </c>
      <c r="J1142" s="62">
        <f>('1. Data'!J1139-'1. Data'!$J$1604)/('1. Data'!$J$1603-'1. Data'!$J$1604)</f>
        <v>0.40000000000000008</v>
      </c>
      <c r="K1142" s="62">
        <f>('1. Data'!K1139-'1. Data'!$K$1604)/('1. Data'!$K$1603-'1. Data'!$K$1604)</f>
        <v>0.27058823529411768</v>
      </c>
      <c r="L1142" s="62">
        <f>('1. Data'!L1139-'1. Data'!$L$1604)/('1. Data'!$L$1603-'1. Data'!$L$1604)</f>
        <v>0.46153846153846156</v>
      </c>
      <c r="M1142" s="62">
        <f>('1. Data'!M1139-'1. Data'!$M$1604)/('1. Data'!$M$1603-'1. Data'!$M$1604)</f>
        <v>0.6</v>
      </c>
    </row>
    <row r="1143" spans="1:13" ht="13.2" x14ac:dyDescent="0.25">
      <c r="A1143" s="60">
        <v>1139</v>
      </c>
      <c r="B1143" s="62">
        <f>('1. Data'!B1140-'1. Data'!$B$1604)/('1. Data'!$B$1603-'1. Data'!$B$1604)</f>
        <v>0.25663716814159293</v>
      </c>
      <c r="C1143" s="62">
        <f>('1. Data'!C1140-'1. Data'!$C$1604)/('1. Data'!$C$1603-'1. Data'!$C$1604)</f>
        <v>0.20666666666666664</v>
      </c>
      <c r="D1143" s="62">
        <f>('1. Data'!D1140-'1. Data'!$D$1604)/('1. Data'!$D$1603-'1. Data'!$D$1604)</f>
        <v>0.15</v>
      </c>
      <c r="E1143" s="62">
        <f>('1. Data'!E1140-'1. Data'!$E$1604)/('1. Data'!$E$1603-'1. Data'!$E$1604)</f>
        <v>0.19178082191780824</v>
      </c>
      <c r="F1143" s="62">
        <f>('1. Data'!F1140-'1. Data'!$F$1604)/('1. Data'!$F$1603-'1. Data'!$F$1604)</f>
        <v>0.17333333333333334</v>
      </c>
      <c r="G1143" s="62">
        <f>('1. Data'!G1140-'1. Data'!$G$1604)/('1. Data'!$G$1603-'1. Data'!$G$1604)</f>
        <v>0.39436619718309857</v>
      </c>
      <c r="H1143" s="62">
        <f>('1. Data'!H1140-'1. Data'!$H$1604)/('1. Data'!$H$1603-'1. Data'!$H$1604)</f>
        <v>0.31095406360424027</v>
      </c>
      <c r="I1143" s="62">
        <v>1</v>
      </c>
      <c r="J1143" s="62">
        <f>('1. Data'!J1140-'1. Data'!$J$1604)/('1. Data'!$J$1603-'1. Data'!$J$1604)</f>
        <v>0.33846153846153848</v>
      </c>
      <c r="K1143" s="62">
        <f>('1. Data'!K1140-'1. Data'!$K$1604)/('1. Data'!$K$1603-'1. Data'!$K$1604)</f>
        <v>0.16470588235294117</v>
      </c>
      <c r="L1143" s="62">
        <f>('1. Data'!L1140-'1. Data'!$L$1604)/('1. Data'!$L$1603-'1. Data'!$L$1604)</f>
        <v>0.10769230769230759</v>
      </c>
      <c r="M1143" s="62">
        <f>('1. Data'!M1140-'1. Data'!$M$1604)/('1. Data'!$M$1603-'1. Data'!$M$1604)</f>
        <v>0.4</v>
      </c>
    </row>
    <row r="1144" spans="1:13" ht="13.2" x14ac:dyDescent="0.25">
      <c r="A1144" s="60">
        <v>1140</v>
      </c>
      <c r="B1144" s="62">
        <f>('1. Data'!B1141-'1. Data'!$B$1604)/('1. Data'!$B$1603-'1. Data'!$B$1604)</f>
        <v>0.31858407079646012</v>
      </c>
      <c r="C1144" s="62">
        <f>('1. Data'!C1141-'1. Data'!$C$1604)/('1. Data'!$C$1603-'1. Data'!$C$1604)</f>
        <v>0.27333333333333337</v>
      </c>
      <c r="D1144" s="62">
        <f>('1. Data'!D1141-'1. Data'!$D$1604)/('1. Data'!$D$1603-'1. Data'!$D$1604)</f>
        <v>0.24</v>
      </c>
      <c r="E1144" s="62">
        <f>('1. Data'!E1141-'1. Data'!$E$1604)/('1. Data'!$E$1603-'1. Data'!$E$1604)</f>
        <v>7.5342465753424667E-2</v>
      </c>
      <c r="F1144" s="62">
        <f>('1. Data'!F1141-'1. Data'!$F$1604)/('1. Data'!$F$1603-'1. Data'!$F$1604)</f>
        <v>0.13166666666666668</v>
      </c>
      <c r="G1144" s="62">
        <f>('1. Data'!G1141-'1. Data'!$G$1604)/('1. Data'!$G$1603-'1. Data'!$G$1604)</f>
        <v>0.21126760563380281</v>
      </c>
      <c r="H1144" s="62">
        <f>('1. Data'!H1141-'1. Data'!$H$1604)/('1. Data'!$H$1603-'1. Data'!$H$1604)</f>
        <v>0.28268551236749118</v>
      </c>
      <c r="I1144" s="62">
        <v>1</v>
      </c>
      <c r="J1144" s="62">
        <f>('1. Data'!J1141-'1. Data'!$J$1604)/('1. Data'!$J$1603-'1. Data'!$J$1604)</f>
        <v>0.49230769230769211</v>
      </c>
      <c r="K1144" s="62">
        <f>('1. Data'!K1141-'1. Data'!$K$1604)/('1. Data'!$K$1603-'1. Data'!$K$1604)</f>
        <v>0.2</v>
      </c>
      <c r="L1144" s="62">
        <f>('1. Data'!L1141-'1. Data'!$L$1604)/('1. Data'!$L$1603-'1. Data'!$L$1604)</f>
        <v>0.16923076923076918</v>
      </c>
      <c r="M1144" s="62">
        <f>('1. Data'!M1141-'1. Data'!$M$1604)/('1. Data'!$M$1603-'1. Data'!$M$1604)</f>
        <v>0.6</v>
      </c>
    </row>
    <row r="1145" spans="1:13" ht="13.2" x14ac:dyDescent="0.25">
      <c r="A1145" s="60">
        <v>1141</v>
      </c>
      <c r="B1145" s="62">
        <f>('1. Data'!B1142-'1. Data'!$B$1604)/('1. Data'!$B$1603-'1. Data'!$B$1604)</f>
        <v>0.23893805309734514</v>
      </c>
      <c r="C1145" s="62">
        <f>('1. Data'!C1142-'1. Data'!$C$1604)/('1. Data'!$C$1603-'1. Data'!$C$1604)</f>
        <v>0.20000000000000004</v>
      </c>
      <c r="D1145" s="62">
        <f>('1. Data'!D1142-'1. Data'!$D$1604)/('1. Data'!$D$1603-'1. Data'!$D$1604)</f>
        <v>0.3</v>
      </c>
      <c r="E1145" s="62">
        <f>('1. Data'!E1142-'1. Data'!$E$1604)/('1. Data'!$E$1603-'1. Data'!$E$1604)</f>
        <v>5.4794520547945202E-2</v>
      </c>
      <c r="F1145" s="62">
        <f>('1. Data'!F1142-'1. Data'!$F$1604)/('1. Data'!$F$1603-'1. Data'!$F$1604)</f>
        <v>0.13333333333333333</v>
      </c>
      <c r="G1145" s="62">
        <f>('1. Data'!G1142-'1. Data'!$G$1604)/('1. Data'!$G$1603-'1. Data'!$G$1604)</f>
        <v>0.45070422535211269</v>
      </c>
      <c r="H1145" s="62">
        <f>('1. Data'!H1142-'1. Data'!$H$1604)/('1. Data'!$H$1603-'1. Data'!$H$1604)</f>
        <v>0.25795053003533569</v>
      </c>
      <c r="I1145" s="62">
        <v>1</v>
      </c>
      <c r="J1145" s="62">
        <f>('1. Data'!J1142-'1. Data'!$J$1604)/('1. Data'!$J$1603-'1. Data'!$J$1604)</f>
        <v>0.54615384615384621</v>
      </c>
      <c r="K1145" s="62">
        <f>('1. Data'!K1142-'1. Data'!$K$1604)/('1. Data'!$K$1603-'1. Data'!$K$1604)</f>
        <v>0.20588235294117649</v>
      </c>
      <c r="L1145" s="62">
        <f>('1. Data'!L1142-'1. Data'!$L$1604)/('1. Data'!$L$1603-'1. Data'!$L$1604)</f>
        <v>0.16923076923076918</v>
      </c>
      <c r="M1145" s="62">
        <f>('1. Data'!M1142-'1. Data'!$M$1604)/('1. Data'!$M$1603-'1. Data'!$M$1604)</f>
        <v>0.6</v>
      </c>
    </row>
    <row r="1146" spans="1:13" ht="13.2" x14ac:dyDescent="0.25">
      <c r="A1146" s="60">
        <v>1142</v>
      </c>
      <c r="B1146" s="62">
        <f>('1. Data'!B1143-'1. Data'!$B$1604)/('1. Data'!$B$1603-'1. Data'!$B$1604)</f>
        <v>0.31858407079646012</v>
      </c>
      <c r="C1146" s="62">
        <f>('1. Data'!C1143-'1. Data'!$C$1604)/('1. Data'!$C$1603-'1. Data'!$C$1604)</f>
        <v>0.18666666666666668</v>
      </c>
      <c r="D1146" s="62">
        <f>('1. Data'!D1143-'1. Data'!$D$1604)/('1. Data'!$D$1603-'1. Data'!$D$1604)</f>
        <v>0.32</v>
      </c>
      <c r="E1146" s="62">
        <f>('1. Data'!E1143-'1. Data'!$E$1604)/('1. Data'!$E$1603-'1. Data'!$E$1604)</f>
        <v>0.10958904109589042</v>
      </c>
      <c r="F1146" s="62">
        <f>('1. Data'!F1143-'1. Data'!$F$1604)/('1. Data'!$F$1603-'1. Data'!$F$1604)</f>
        <v>0.13333333333333333</v>
      </c>
      <c r="G1146" s="62">
        <f>('1. Data'!G1143-'1. Data'!$G$1604)/('1. Data'!$G$1603-'1. Data'!$G$1604)</f>
        <v>0.323943661971831</v>
      </c>
      <c r="H1146" s="62">
        <f>('1. Data'!H1143-'1. Data'!$H$1604)/('1. Data'!$H$1603-'1. Data'!$H$1604)</f>
        <v>0.22968197879858657</v>
      </c>
      <c r="I1146" s="62">
        <v>1</v>
      </c>
      <c r="J1146" s="62">
        <f>('1. Data'!J1143-'1. Data'!$J$1604)/('1. Data'!$J$1603-'1. Data'!$J$1604)</f>
        <v>0.4384615384615384</v>
      </c>
      <c r="K1146" s="62">
        <f>('1. Data'!K1143-'1. Data'!$K$1604)/('1. Data'!$K$1603-'1. Data'!$K$1604)</f>
        <v>0.3235294117647059</v>
      </c>
      <c r="L1146" s="62">
        <f>('1. Data'!L1143-'1. Data'!$L$1604)/('1. Data'!$L$1603-'1. Data'!$L$1604)</f>
        <v>0.39999999999999997</v>
      </c>
      <c r="M1146" s="62">
        <f>('1. Data'!M1143-'1. Data'!$M$1604)/('1. Data'!$M$1603-'1. Data'!$M$1604)</f>
        <v>0.6</v>
      </c>
    </row>
    <row r="1147" spans="1:13" ht="13.2" x14ac:dyDescent="0.25">
      <c r="A1147" s="60">
        <v>1143</v>
      </c>
      <c r="B1147" s="62">
        <f>('1. Data'!B1144-'1. Data'!$B$1604)/('1. Data'!$B$1603-'1. Data'!$B$1604)</f>
        <v>0.2035398230088496</v>
      </c>
      <c r="C1147" s="62">
        <f>('1. Data'!C1144-'1. Data'!$C$1604)/('1. Data'!$C$1603-'1. Data'!$C$1604)</f>
        <v>0.23333333333333331</v>
      </c>
      <c r="D1147" s="62">
        <f>('1. Data'!D1144-'1. Data'!$D$1604)/('1. Data'!$D$1603-'1. Data'!$D$1604)</f>
        <v>0.11</v>
      </c>
      <c r="E1147" s="62">
        <f>('1. Data'!E1144-'1. Data'!$E$1604)/('1. Data'!$E$1603-'1. Data'!$E$1604)</f>
        <v>0.10273972602739727</v>
      </c>
      <c r="F1147" s="62">
        <f>('1. Data'!F1144-'1. Data'!$F$1604)/('1. Data'!$F$1603-'1. Data'!$F$1604)</f>
        <v>7.166666666666667E-2</v>
      </c>
      <c r="G1147" s="62">
        <f>('1. Data'!G1144-'1. Data'!$G$1604)/('1. Data'!$G$1603-'1. Data'!$G$1604)</f>
        <v>7.0422535211267609E-2</v>
      </c>
      <c r="H1147" s="62">
        <f>('1. Data'!H1144-'1. Data'!$H$1604)/('1. Data'!$H$1603-'1. Data'!$H$1604)</f>
        <v>2.1201413427561839E-2</v>
      </c>
      <c r="I1147" s="62">
        <v>1</v>
      </c>
      <c r="J1147" s="62">
        <f>('1. Data'!J1144-'1. Data'!$J$1604)/('1. Data'!$J$1603-'1. Data'!$J$1604)</f>
        <v>0.46153846153846134</v>
      </c>
      <c r="K1147" s="62">
        <f>('1. Data'!K1144-'1. Data'!$K$1604)/('1. Data'!$K$1603-'1. Data'!$K$1604)</f>
        <v>0.20588235294117649</v>
      </c>
      <c r="L1147" s="62">
        <f>('1. Data'!L1144-'1. Data'!$L$1604)/('1. Data'!$L$1603-'1. Data'!$L$1604)</f>
        <v>0.46153846153846156</v>
      </c>
      <c r="M1147" s="62">
        <f>('1. Data'!M1144-'1. Data'!$M$1604)/('1. Data'!$M$1603-'1. Data'!$M$1604)</f>
        <v>0.6</v>
      </c>
    </row>
    <row r="1148" spans="1:13" ht="13.2" x14ac:dyDescent="0.25">
      <c r="A1148" s="60">
        <v>1144</v>
      </c>
      <c r="B1148" s="62">
        <f>('1. Data'!B1145-'1. Data'!$B$1604)/('1. Data'!$B$1603-'1. Data'!$B$1604)</f>
        <v>0.21238938053097348</v>
      </c>
      <c r="C1148" s="62">
        <f>('1. Data'!C1145-'1. Data'!$C$1604)/('1. Data'!$C$1603-'1. Data'!$C$1604)</f>
        <v>0.08</v>
      </c>
      <c r="D1148" s="62">
        <f>('1. Data'!D1145-'1. Data'!$D$1604)/('1. Data'!$D$1603-'1. Data'!$D$1604)</f>
        <v>0.3</v>
      </c>
      <c r="E1148" s="62">
        <f>('1. Data'!E1145-'1. Data'!$E$1604)/('1. Data'!$E$1603-'1. Data'!$E$1604)</f>
        <v>6.164383561643836E-2</v>
      </c>
      <c r="F1148" s="62">
        <f>('1. Data'!F1145-'1. Data'!$F$1604)/('1. Data'!$F$1603-'1. Data'!$F$1604)</f>
        <v>0.10833333333333334</v>
      </c>
      <c r="G1148" s="62">
        <f>('1. Data'!G1145-'1. Data'!$G$1604)/('1. Data'!$G$1603-'1. Data'!$G$1604)</f>
        <v>0.21126760563380281</v>
      </c>
      <c r="H1148" s="62">
        <f>('1. Data'!H1145-'1. Data'!$H$1604)/('1. Data'!$H$1603-'1. Data'!$H$1604)</f>
        <v>4.9469964664310952E-2</v>
      </c>
      <c r="I1148" s="62">
        <v>1</v>
      </c>
      <c r="J1148" s="62">
        <f>('1. Data'!J1145-'1. Data'!$J$1604)/('1. Data'!$J$1603-'1. Data'!$J$1604)</f>
        <v>0.69999999999999984</v>
      </c>
      <c r="K1148" s="62">
        <f>('1. Data'!K1145-'1. Data'!$K$1604)/('1. Data'!$K$1603-'1. Data'!$K$1604)</f>
        <v>0.30588235294117649</v>
      </c>
      <c r="L1148" s="62">
        <f>('1. Data'!L1145-'1. Data'!$L$1604)/('1. Data'!$L$1603-'1. Data'!$L$1604)</f>
        <v>0.24615384615384611</v>
      </c>
      <c r="M1148" s="62">
        <f>('1. Data'!M1145-'1. Data'!$M$1604)/('1. Data'!$M$1603-'1. Data'!$M$1604)</f>
        <v>0.6</v>
      </c>
    </row>
    <row r="1149" spans="1:13" ht="13.2" x14ac:dyDescent="0.25">
      <c r="A1149" s="60">
        <v>1145</v>
      </c>
      <c r="B1149" s="62">
        <f>('1. Data'!B1146-'1. Data'!$B$1604)/('1. Data'!$B$1603-'1. Data'!$B$1604)</f>
        <v>0.23893805309734514</v>
      </c>
      <c r="C1149" s="62">
        <f>('1. Data'!C1146-'1. Data'!$C$1604)/('1. Data'!$C$1603-'1. Data'!$C$1604)</f>
        <v>0.14666666666666667</v>
      </c>
      <c r="D1149" s="62">
        <f>('1. Data'!D1146-'1. Data'!$D$1604)/('1. Data'!$D$1603-'1. Data'!$D$1604)</f>
        <v>0.23</v>
      </c>
      <c r="E1149" s="62">
        <f>('1. Data'!E1146-'1. Data'!$E$1604)/('1. Data'!$E$1603-'1. Data'!$E$1604)</f>
        <v>9.5890410958904104E-2</v>
      </c>
      <c r="F1149" s="62">
        <f>('1. Data'!F1146-'1. Data'!$F$1604)/('1. Data'!$F$1603-'1. Data'!$F$1604)</f>
        <v>0.11000000000000001</v>
      </c>
      <c r="G1149" s="62">
        <f>('1. Data'!G1146-'1. Data'!$G$1604)/('1. Data'!$G$1603-'1. Data'!$G$1604)</f>
        <v>0.47887323943661969</v>
      </c>
      <c r="H1149" s="62">
        <f>('1. Data'!H1146-'1. Data'!$H$1604)/('1. Data'!$H$1603-'1. Data'!$H$1604)</f>
        <v>0.22614840989399293</v>
      </c>
      <c r="I1149" s="62">
        <v>1</v>
      </c>
      <c r="J1149" s="62">
        <f>('1. Data'!J1146-'1. Data'!$J$1604)/('1. Data'!$J$1603-'1. Data'!$J$1604)</f>
        <v>0.56153846153846165</v>
      </c>
      <c r="K1149" s="62">
        <f>('1. Data'!K1146-'1. Data'!$K$1604)/('1. Data'!$K$1603-'1. Data'!$K$1604)</f>
        <v>0.18823529411764706</v>
      </c>
      <c r="L1149" s="62">
        <f>('1. Data'!L1146-'1. Data'!$L$1604)/('1. Data'!$L$1603-'1. Data'!$L$1604)</f>
        <v>0.26153846153846144</v>
      </c>
      <c r="M1149" s="62">
        <f>('1. Data'!M1146-'1. Data'!$M$1604)/('1. Data'!$M$1603-'1. Data'!$M$1604)</f>
        <v>0.4</v>
      </c>
    </row>
    <row r="1150" spans="1:13" ht="13.2" x14ac:dyDescent="0.25">
      <c r="A1150" s="60">
        <v>1146</v>
      </c>
      <c r="B1150" s="62">
        <f>('1. Data'!B1147-'1. Data'!$B$1604)/('1. Data'!$B$1603-'1. Data'!$B$1604)</f>
        <v>0.31858407079646012</v>
      </c>
      <c r="C1150" s="62">
        <f>('1. Data'!C1147-'1. Data'!$C$1604)/('1. Data'!$C$1603-'1. Data'!$C$1604)</f>
        <v>6.6666666666666666E-2</v>
      </c>
      <c r="D1150" s="62">
        <f>('1. Data'!D1147-'1. Data'!$D$1604)/('1. Data'!$D$1603-'1. Data'!$D$1604)</f>
        <v>0.43</v>
      </c>
      <c r="E1150" s="62">
        <f>('1. Data'!E1147-'1. Data'!$E$1604)/('1. Data'!$E$1603-'1. Data'!$E$1604)</f>
        <v>0.10958904109589042</v>
      </c>
      <c r="F1150" s="62">
        <f>('1. Data'!F1147-'1. Data'!$F$1604)/('1. Data'!$F$1603-'1. Data'!$F$1604)</f>
        <v>0.12666666666666668</v>
      </c>
      <c r="G1150" s="62">
        <f>('1. Data'!G1147-'1. Data'!$G$1604)/('1. Data'!$G$1603-'1. Data'!$G$1604)</f>
        <v>0.42253521126760563</v>
      </c>
      <c r="H1150" s="62">
        <f>('1. Data'!H1147-'1. Data'!$H$1604)/('1. Data'!$H$1603-'1. Data'!$H$1604)</f>
        <v>0.15901060070671377</v>
      </c>
      <c r="I1150" s="62">
        <v>1</v>
      </c>
      <c r="J1150" s="62">
        <f>('1. Data'!J1147-'1. Data'!$J$1604)/('1. Data'!$J$1603-'1. Data'!$J$1604)</f>
        <v>0.6384615384615383</v>
      </c>
      <c r="K1150" s="62">
        <f>('1. Data'!K1147-'1. Data'!$K$1604)/('1. Data'!$K$1603-'1. Data'!$K$1604)</f>
        <v>0.3</v>
      </c>
      <c r="L1150" s="62">
        <f>('1. Data'!L1147-'1. Data'!$L$1604)/('1. Data'!$L$1603-'1. Data'!$L$1604)</f>
        <v>0.30769230769230771</v>
      </c>
      <c r="M1150" s="62">
        <f>('1. Data'!M1147-'1. Data'!$M$1604)/('1. Data'!$M$1603-'1. Data'!$M$1604)</f>
        <v>0.6</v>
      </c>
    </row>
    <row r="1151" spans="1:13" ht="13.2" x14ac:dyDescent="0.25">
      <c r="A1151" s="60">
        <v>1147</v>
      </c>
      <c r="B1151" s="62">
        <f>('1. Data'!B1148-'1. Data'!$B$1604)/('1. Data'!$B$1603-'1. Data'!$B$1604)</f>
        <v>0.2831858407079646</v>
      </c>
      <c r="C1151" s="62">
        <f>('1. Data'!C1148-'1. Data'!$C$1604)/('1. Data'!$C$1603-'1. Data'!$C$1604)</f>
        <v>0.26666666666666666</v>
      </c>
      <c r="D1151" s="62">
        <f>('1. Data'!D1148-'1. Data'!$D$1604)/('1. Data'!$D$1603-'1. Data'!$D$1604)</f>
        <v>0.12</v>
      </c>
      <c r="E1151" s="62">
        <f>('1. Data'!E1148-'1. Data'!$E$1604)/('1. Data'!$E$1603-'1. Data'!$E$1604)</f>
        <v>6.164383561643836E-2</v>
      </c>
      <c r="F1151" s="62">
        <f>('1. Data'!F1148-'1. Data'!$F$1604)/('1. Data'!$F$1603-'1. Data'!$F$1604)</f>
        <v>0.29666666666666669</v>
      </c>
      <c r="G1151" s="62">
        <f>('1. Data'!G1148-'1. Data'!$G$1604)/('1. Data'!$G$1603-'1. Data'!$G$1604)</f>
        <v>7.0422535211267609E-2</v>
      </c>
      <c r="H1151" s="62">
        <f>('1. Data'!H1148-'1. Data'!$H$1604)/('1. Data'!$H$1603-'1. Data'!$H$1604)</f>
        <v>5.3003533568904596E-2</v>
      </c>
      <c r="I1151" s="62">
        <v>1</v>
      </c>
      <c r="J1151" s="62">
        <f>('1. Data'!J1148-'1. Data'!$J$1604)/('1. Data'!$J$1603-'1. Data'!$J$1604)</f>
        <v>0.4461538461538459</v>
      </c>
      <c r="K1151" s="62">
        <f>('1. Data'!K1148-'1. Data'!$K$1604)/('1. Data'!$K$1603-'1. Data'!$K$1604)</f>
        <v>0.33529411764705885</v>
      </c>
      <c r="L1151" s="62">
        <f>('1. Data'!L1148-'1. Data'!$L$1604)/('1. Data'!$L$1603-'1. Data'!$L$1604)</f>
        <v>0.21538461538461545</v>
      </c>
      <c r="M1151" s="62">
        <f>('1. Data'!M1148-'1. Data'!$M$1604)/('1. Data'!$M$1603-'1. Data'!$M$1604)</f>
        <v>0.6</v>
      </c>
    </row>
    <row r="1152" spans="1:13" ht="13.2" x14ac:dyDescent="0.25">
      <c r="A1152" s="60">
        <v>1148</v>
      </c>
      <c r="B1152" s="62">
        <f>('1. Data'!B1149-'1. Data'!$B$1604)/('1. Data'!$B$1603-'1. Data'!$B$1604)</f>
        <v>0.47787610619469029</v>
      </c>
      <c r="C1152" s="62">
        <f>('1. Data'!C1149-'1. Data'!$C$1604)/('1. Data'!$C$1603-'1. Data'!$C$1604)</f>
        <v>0.20666666666666664</v>
      </c>
      <c r="D1152" s="62">
        <f>('1. Data'!D1149-'1. Data'!$D$1604)/('1. Data'!$D$1603-'1. Data'!$D$1604)</f>
        <v>0.45</v>
      </c>
      <c r="E1152" s="62">
        <f>('1. Data'!E1149-'1. Data'!$E$1604)/('1. Data'!$E$1603-'1. Data'!$E$1604)</f>
        <v>0.36301369863013699</v>
      </c>
      <c r="F1152" s="62">
        <f>('1. Data'!F1149-'1. Data'!$F$1604)/('1. Data'!$F$1603-'1. Data'!$F$1604)</f>
        <v>0.11833333333333333</v>
      </c>
      <c r="G1152" s="62">
        <f>('1. Data'!G1149-'1. Data'!$G$1604)/('1. Data'!$G$1603-'1. Data'!$G$1604)</f>
        <v>7.0422535211267609E-2</v>
      </c>
      <c r="H1152" s="62">
        <f>('1. Data'!H1149-'1. Data'!$H$1604)/('1. Data'!$H$1603-'1. Data'!$H$1604)</f>
        <v>2.8268551236749116E-2</v>
      </c>
      <c r="I1152" s="62">
        <v>1</v>
      </c>
      <c r="J1152" s="62">
        <f>('1. Data'!J1149-'1. Data'!$J$1604)/('1. Data'!$J$1603-'1. Data'!$J$1604)</f>
        <v>0.39230769230769219</v>
      </c>
      <c r="K1152" s="62">
        <f>('1. Data'!K1149-'1. Data'!$K$1604)/('1. Data'!$K$1603-'1. Data'!$K$1604)</f>
        <v>0.11176470588235295</v>
      </c>
      <c r="L1152" s="62">
        <f>('1. Data'!L1149-'1. Data'!$L$1604)/('1. Data'!$L$1603-'1. Data'!$L$1604)</f>
        <v>0.52307692307692311</v>
      </c>
      <c r="M1152" s="62">
        <f>('1. Data'!M1149-'1. Data'!$M$1604)/('1. Data'!$M$1603-'1. Data'!$M$1604)</f>
        <v>0.8</v>
      </c>
    </row>
    <row r="1153" spans="1:13" ht="13.2" x14ac:dyDescent="0.25">
      <c r="A1153" s="60">
        <v>1149</v>
      </c>
      <c r="B1153" s="62">
        <f>('1. Data'!B1150-'1. Data'!$B$1604)/('1. Data'!$B$1603-'1. Data'!$B$1604)</f>
        <v>0.2831858407079646</v>
      </c>
      <c r="C1153" s="62">
        <f>('1. Data'!C1150-'1. Data'!$C$1604)/('1. Data'!$C$1603-'1. Data'!$C$1604)</f>
        <v>0.19333333333333336</v>
      </c>
      <c r="D1153" s="62">
        <f>('1. Data'!D1150-'1. Data'!$D$1604)/('1. Data'!$D$1603-'1. Data'!$D$1604)</f>
        <v>0.42</v>
      </c>
      <c r="E1153" s="62">
        <f>('1. Data'!E1150-'1. Data'!$E$1604)/('1. Data'!$E$1603-'1. Data'!$E$1604)</f>
        <v>7.5342465753424667E-2</v>
      </c>
      <c r="F1153" s="62">
        <f>('1. Data'!F1150-'1. Data'!$F$1604)/('1. Data'!$F$1603-'1. Data'!$F$1604)</f>
        <v>0.14333333333333334</v>
      </c>
      <c r="G1153" s="62">
        <f>('1. Data'!G1150-'1. Data'!$G$1604)/('1. Data'!$G$1603-'1. Data'!$G$1604)</f>
        <v>0.11267605633802817</v>
      </c>
      <c r="H1153" s="62">
        <f>('1. Data'!H1150-'1. Data'!$H$1604)/('1. Data'!$H$1603-'1. Data'!$H$1604)</f>
        <v>5.3003533568904596E-2</v>
      </c>
      <c r="I1153" s="62">
        <v>1</v>
      </c>
      <c r="J1153" s="62">
        <f>('1. Data'!J1150-'1. Data'!$J$1604)/('1. Data'!$J$1603-'1. Data'!$J$1604)</f>
        <v>0.53076923076923077</v>
      </c>
      <c r="K1153" s="62">
        <f>('1. Data'!K1150-'1. Data'!$K$1604)/('1. Data'!$K$1603-'1. Data'!$K$1604)</f>
        <v>0.21176470588235297</v>
      </c>
      <c r="L1153" s="62">
        <f>('1. Data'!L1150-'1. Data'!$L$1604)/('1. Data'!$L$1603-'1. Data'!$L$1604)</f>
        <v>0.49230769230769222</v>
      </c>
      <c r="M1153" s="62">
        <f>('1. Data'!M1150-'1. Data'!$M$1604)/('1. Data'!$M$1603-'1. Data'!$M$1604)</f>
        <v>0.6</v>
      </c>
    </row>
    <row r="1154" spans="1:13" ht="13.2" x14ac:dyDescent="0.25">
      <c r="A1154" s="60">
        <v>1150</v>
      </c>
      <c r="B1154" s="62">
        <f>('1. Data'!B1151-'1. Data'!$B$1604)/('1. Data'!$B$1603-'1. Data'!$B$1604)</f>
        <v>0.47787610619469029</v>
      </c>
      <c r="C1154" s="62">
        <f>('1. Data'!C1151-'1. Data'!$C$1604)/('1. Data'!$C$1603-'1. Data'!$C$1604)</f>
        <v>0.16666666666666666</v>
      </c>
      <c r="D1154" s="62">
        <f>('1. Data'!D1151-'1. Data'!$D$1604)/('1. Data'!$D$1603-'1. Data'!$D$1604)</f>
        <v>0.47</v>
      </c>
      <c r="E1154" s="62">
        <f>('1. Data'!E1151-'1. Data'!$E$1604)/('1. Data'!$E$1603-'1. Data'!$E$1604)</f>
        <v>7.5342465753424667E-2</v>
      </c>
      <c r="F1154" s="62">
        <f>('1. Data'!F1151-'1. Data'!$F$1604)/('1. Data'!$F$1603-'1. Data'!$F$1604)</f>
        <v>0.10166666666666667</v>
      </c>
      <c r="G1154" s="62">
        <f>('1. Data'!G1151-'1. Data'!$G$1604)/('1. Data'!$G$1603-'1. Data'!$G$1604)</f>
        <v>7.0422535211267609E-2</v>
      </c>
      <c r="H1154" s="62">
        <f>('1. Data'!H1151-'1. Data'!$H$1604)/('1. Data'!$H$1603-'1. Data'!$H$1604)</f>
        <v>1.7667844522968199E-2</v>
      </c>
      <c r="I1154" s="62">
        <v>1</v>
      </c>
      <c r="J1154" s="62">
        <f>('1. Data'!J1151-'1. Data'!$J$1604)/('1. Data'!$J$1603-'1. Data'!$J$1604)</f>
        <v>0.40769230769230758</v>
      </c>
      <c r="K1154" s="62">
        <f>('1. Data'!K1151-'1. Data'!$K$1604)/('1. Data'!$K$1603-'1. Data'!$K$1604)</f>
        <v>0.12941176470588237</v>
      </c>
      <c r="L1154" s="62">
        <f>('1. Data'!L1151-'1. Data'!$L$1604)/('1. Data'!$L$1603-'1. Data'!$L$1604)</f>
        <v>0.55384615384615377</v>
      </c>
      <c r="M1154" s="62">
        <f>('1. Data'!M1151-'1. Data'!$M$1604)/('1. Data'!$M$1603-'1. Data'!$M$1604)</f>
        <v>0.6</v>
      </c>
    </row>
    <row r="1155" spans="1:13" ht="13.2" x14ac:dyDescent="0.25">
      <c r="A1155" s="60">
        <v>1151</v>
      </c>
      <c r="B1155" s="62">
        <f>('1. Data'!B1152-'1. Data'!$B$1604)/('1. Data'!$B$1603-'1. Data'!$B$1604)</f>
        <v>0.31858407079646012</v>
      </c>
      <c r="C1155" s="62">
        <f>('1. Data'!C1152-'1. Data'!$C$1604)/('1. Data'!$C$1603-'1. Data'!$C$1604)</f>
        <v>0.15333333333333335</v>
      </c>
      <c r="D1155" s="62">
        <f>('1. Data'!D1152-'1. Data'!$D$1604)/('1. Data'!$D$1603-'1. Data'!$D$1604)</f>
        <v>0.32</v>
      </c>
      <c r="E1155" s="62">
        <f>('1. Data'!E1152-'1. Data'!$E$1604)/('1. Data'!$E$1603-'1. Data'!$E$1604)</f>
        <v>0.13013698630136986</v>
      </c>
      <c r="F1155" s="62">
        <f>('1. Data'!F1152-'1. Data'!$F$1604)/('1. Data'!$F$1603-'1. Data'!$F$1604)</f>
        <v>0.11166666666666668</v>
      </c>
      <c r="G1155" s="62">
        <f>('1. Data'!G1152-'1. Data'!$G$1604)/('1. Data'!$G$1603-'1. Data'!$G$1604)</f>
        <v>4.2253521126760563E-2</v>
      </c>
      <c r="H1155" s="62">
        <f>('1. Data'!H1152-'1. Data'!$H$1604)/('1. Data'!$H$1603-'1. Data'!$H$1604)</f>
        <v>2.1201413427561839E-2</v>
      </c>
      <c r="I1155" s="62">
        <v>1</v>
      </c>
      <c r="J1155" s="62">
        <f>('1. Data'!J1152-'1. Data'!$J$1604)/('1. Data'!$J$1603-'1. Data'!$J$1604)</f>
        <v>0.46153846153846134</v>
      </c>
      <c r="K1155" s="62">
        <f>('1. Data'!K1152-'1. Data'!$K$1604)/('1. Data'!$K$1603-'1. Data'!$K$1604)</f>
        <v>0.27058823529411768</v>
      </c>
      <c r="L1155" s="62">
        <f>('1. Data'!L1152-'1. Data'!$L$1604)/('1. Data'!$L$1603-'1. Data'!$L$1604)</f>
        <v>0.67692307692307696</v>
      </c>
      <c r="M1155" s="62">
        <f>('1. Data'!M1152-'1. Data'!$M$1604)/('1. Data'!$M$1603-'1. Data'!$M$1604)</f>
        <v>0.8</v>
      </c>
    </row>
    <row r="1156" spans="1:13" ht="13.2" x14ac:dyDescent="0.25">
      <c r="A1156" s="60">
        <v>1152</v>
      </c>
      <c r="B1156" s="62">
        <f>('1. Data'!B1153-'1. Data'!$B$1604)/('1. Data'!$B$1603-'1. Data'!$B$1604)</f>
        <v>0.13274336283185839</v>
      </c>
      <c r="C1156" s="62">
        <f>('1. Data'!C1153-'1. Data'!$C$1604)/('1. Data'!$C$1603-'1. Data'!$C$1604)</f>
        <v>0.32</v>
      </c>
      <c r="D1156" s="62">
        <f>('1. Data'!D1153-'1. Data'!$D$1604)/('1. Data'!$D$1603-'1. Data'!$D$1604)</f>
        <v>0.23</v>
      </c>
      <c r="E1156" s="62">
        <f>('1. Data'!E1153-'1. Data'!$E$1604)/('1. Data'!$E$1603-'1. Data'!$E$1604)</f>
        <v>0.10958904109589042</v>
      </c>
      <c r="F1156" s="62">
        <f>('1. Data'!F1153-'1. Data'!$F$1604)/('1. Data'!$F$1603-'1. Data'!$F$1604)</f>
        <v>7.3333333333333334E-2</v>
      </c>
      <c r="G1156" s="62">
        <f>('1. Data'!G1153-'1. Data'!$G$1604)/('1. Data'!$G$1603-'1. Data'!$G$1604)</f>
        <v>0.21126760563380281</v>
      </c>
      <c r="H1156" s="62">
        <f>('1. Data'!H1153-'1. Data'!$H$1604)/('1. Data'!$H$1603-'1. Data'!$H$1604)</f>
        <v>0.22614840989399293</v>
      </c>
      <c r="I1156" s="62">
        <v>1</v>
      </c>
      <c r="J1156" s="62">
        <f>('1. Data'!J1153-'1. Data'!$J$1604)/('1. Data'!$J$1603-'1. Data'!$J$1604)</f>
        <v>0.58461538461538454</v>
      </c>
      <c r="K1156" s="62">
        <f>('1. Data'!K1153-'1. Data'!$K$1604)/('1. Data'!$K$1603-'1. Data'!$K$1604)</f>
        <v>0.20588235294117649</v>
      </c>
      <c r="L1156" s="62">
        <f>('1. Data'!L1153-'1. Data'!$L$1604)/('1. Data'!$L$1603-'1. Data'!$L$1604)</f>
        <v>0.63076923076923075</v>
      </c>
      <c r="M1156" s="62">
        <f>('1. Data'!M1153-'1. Data'!$M$1604)/('1. Data'!$M$1603-'1. Data'!$M$1604)</f>
        <v>0.6</v>
      </c>
    </row>
    <row r="1157" spans="1:13" ht="13.2" x14ac:dyDescent="0.25">
      <c r="A1157" s="60">
        <v>1153</v>
      </c>
      <c r="B1157" s="62">
        <f>('1. Data'!B1154-'1. Data'!$B$1604)/('1. Data'!$B$1603-'1. Data'!$B$1604)</f>
        <v>0.32743362831858414</v>
      </c>
      <c r="C1157" s="62">
        <f>('1. Data'!C1154-'1. Data'!$C$1604)/('1. Data'!$C$1603-'1. Data'!$C$1604)</f>
        <v>0.33333333333333331</v>
      </c>
      <c r="D1157" s="62">
        <f>('1. Data'!D1154-'1. Data'!$D$1604)/('1. Data'!$D$1603-'1. Data'!$D$1604)</f>
        <v>0.25</v>
      </c>
      <c r="E1157" s="62">
        <f>('1. Data'!E1154-'1. Data'!$E$1604)/('1. Data'!$E$1603-'1. Data'!$E$1604)</f>
        <v>8.9041095890410982E-2</v>
      </c>
      <c r="F1157" s="62">
        <f>('1. Data'!F1154-'1. Data'!$F$1604)/('1. Data'!$F$1603-'1. Data'!$F$1604)</f>
        <v>0.19666666666666666</v>
      </c>
      <c r="G1157" s="62">
        <f>('1. Data'!G1154-'1. Data'!$G$1604)/('1. Data'!$G$1603-'1. Data'!$G$1604)</f>
        <v>0.11267605633802817</v>
      </c>
      <c r="H1157" s="62">
        <f>('1. Data'!H1154-'1. Data'!$H$1604)/('1. Data'!$H$1603-'1. Data'!$H$1604)</f>
        <v>0.11307420494699646</v>
      </c>
      <c r="I1157" s="62">
        <v>1</v>
      </c>
      <c r="J1157" s="62">
        <f>('1. Data'!J1154-'1. Data'!$J$1604)/('1. Data'!$J$1603-'1. Data'!$J$1604)</f>
        <v>0.34615384615384598</v>
      </c>
      <c r="K1157" s="62">
        <f>('1. Data'!K1154-'1. Data'!$K$1604)/('1. Data'!$K$1603-'1. Data'!$K$1604)</f>
        <v>0.13529411764705884</v>
      </c>
      <c r="L1157" s="62">
        <f>('1. Data'!L1154-'1. Data'!$L$1604)/('1. Data'!$L$1603-'1. Data'!$L$1604)</f>
        <v>0.21538461538461545</v>
      </c>
      <c r="M1157" s="62">
        <f>('1. Data'!M1154-'1. Data'!$M$1604)/('1. Data'!$M$1603-'1. Data'!$M$1604)</f>
        <v>0.4</v>
      </c>
    </row>
    <row r="1158" spans="1:13" ht="13.2" x14ac:dyDescent="0.25">
      <c r="A1158" s="60">
        <v>1154</v>
      </c>
      <c r="B1158" s="62">
        <f>('1. Data'!B1155-'1. Data'!$B$1604)/('1. Data'!$B$1603-'1. Data'!$B$1604)</f>
        <v>0.44247787610619466</v>
      </c>
      <c r="C1158" s="62">
        <f>('1. Data'!C1155-'1. Data'!$C$1604)/('1. Data'!$C$1603-'1. Data'!$C$1604)</f>
        <v>0.21333333333333329</v>
      </c>
      <c r="D1158" s="62">
        <f>('1. Data'!D1155-'1. Data'!$D$1604)/('1. Data'!$D$1603-'1. Data'!$D$1604)</f>
        <v>0.35</v>
      </c>
      <c r="E1158" s="62">
        <f>('1. Data'!E1155-'1. Data'!$E$1604)/('1. Data'!$E$1603-'1. Data'!$E$1604)</f>
        <v>8.2191780821917818E-2</v>
      </c>
      <c r="F1158" s="62">
        <f>('1. Data'!F1155-'1. Data'!$F$1604)/('1. Data'!$F$1603-'1. Data'!$F$1604)</f>
        <v>0.13833333333333334</v>
      </c>
      <c r="G1158" s="62">
        <f>('1. Data'!G1155-'1. Data'!$G$1604)/('1. Data'!$G$1603-'1. Data'!$G$1604)</f>
        <v>0.22535211267605634</v>
      </c>
      <c r="H1158" s="62">
        <f>('1. Data'!H1155-'1. Data'!$H$1604)/('1. Data'!$H$1603-'1. Data'!$H$1604)</f>
        <v>0.11307420494699646</v>
      </c>
      <c r="I1158" s="62">
        <v>1</v>
      </c>
      <c r="J1158" s="62">
        <f>('1. Data'!J1155-'1. Data'!$J$1604)/('1. Data'!$J$1603-'1. Data'!$J$1604)</f>
        <v>0.40769230769230758</v>
      </c>
      <c r="K1158" s="62">
        <f>('1. Data'!K1155-'1. Data'!$K$1604)/('1. Data'!$K$1603-'1. Data'!$K$1604)</f>
        <v>0.21176470588235297</v>
      </c>
      <c r="L1158" s="62">
        <f>('1. Data'!L1155-'1. Data'!$L$1604)/('1. Data'!$L$1603-'1. Data'!$L$1604)</f>
        <v>0.4153846153846153</v>
      </c>
      <c r="M1158" s="62">
        <f>('1. Data'!M1155-'1. Data'!$M$1604)/('1. Data'!$M$1603-'1. Data'!$M$1604)</f>
        <v>0.6</v>
      </c>
    </row>
    <row r="1159" spans="1:13" ht="13.2" x14ac:dyDescent="0.25">
      <c r="A1159" s="60">
        <v>1155</v>
      </c>
      <c r="B1159" s="62">
        <f>('1. Data'!B1156-'1. Data'!$B$1604)/('1. Data'!$B$1603-'1. Data'!$B$1604)</f>
        <v>0.17699115044247787</v>
      </c>
      <c r="C1159" s="62">
        <f>('1. Data'!C1156-'1. Data'!$C$1604)/('1. Data'!$C$1603-'1. Data'!$C$1604)</f>
        <v>0.32</v>
      </c>
      <c r="D1159" s="62">
        <f>('1. Data'!D1156-'1. Data'!$D$1604)/('1. Data'!$D$1603-'1. Data'!$D$1604)</f>
        <v>0</v>
      </c>
      <c r="E1159" s="62">
        <f>('1. Data'!E1156-'1. Data'!$E$1604)/('1. Data'!$E$1603-'1. Data'!$E$1604)</f>
        <v>8.9041095890410982E-2</v>
      </c>
      <c r="F1159" s="62">
        <f>('1. Data'!F1156-'1. Data'!$F$1604)/('1. Data'!$F$1603-'1. Data'!$F$1604)</f>
        <v>0.16666666666666669</v>
      </c>
      <c r="G1159" s="62">
        <f>('1. Data'!G1156-'1. Data'!$G$1604)/('1. Data'!$G$1603-'1. Data'!$G$1604)</f>
        <v>0.6901408450704225</v>
      </c>
      <c r="H1159" s="62">
        <f>('1. Data'!H1156-'1. Data'!$H$1604)/('1. Data'!$H$1603-'1. Data'!$H$1604)</f>
        <v>0.20141342756183744</v>
      </c>
      <c r="I1159" s="62">
        <v>1</v>
      </c>
      <c r="J1159" s="62">
        <f>('1. Data'!J1156-'1. Data'!$J$1604)/('1. Data'!$J$1603-'1. Data'!$J$1604)</f>
        <v>0.68461538461538451</v>
      </c>
      <c r="K1159" s="62">
        <f>('1. Data'!K1156-'1. Data'!$K$1604)/('1. Data'!$K$1603-'1. Data'!$K$1604)</f>
        <v>0.22352941176470592</v>
      </c>
      <c r="L1159" s="62">
        <f>('1. Data'!L1156-'1. Data'!$L$1604)/('1. Data'!$L$1603-'1. Data'!$L$1604)</f>
        <v>0.46153846153846156</v>
      </c>
      <c r="M1159" s="62">
        <f>('1. Data'!M1156-'1. Data'!$M$1604)/('1. Data'!$M$1603-'1. Data'!$M$1604)</f>
        <v>0.6</v>
      </c>
    </row>
    <row r="1160" spans="1:13" ht="13.2" x14ac:dyDescent="0.25">
      <c r="A1160" s="60">
        <v>1156</v>
      </c>
      <c r="B1160" s="62">
        <f>('1. Data'!B1157-'1. Data'!$B$1604)/('1. Data'!$B$1603-'1. Data'!$B$1604)</f>
        <v>0.32743362831858414</v>
      </c>
      <c r="C1160" s="62">
        <f>('1. Data'!C1157-'1. Data'!$C$1604)/('1. Data'!$C$1603-'1. Data'!$C$1604)</f>
        <v>0.33333333333333331</v>
      </c>
      <c r="D1160" s="62">
        <f>('1. Data'!D1157-'1. Data'!$D$1604)/('1. Data'!$D$1603-'1. Data'!$D$1604)</f>
        <v>0.25</v>
      </c>
      <c r="E1160" s="62">
        <f>('1. Data'!E1157-'1. Data'!$E$1604)/('1. Data'!$E$1603-'1. Data'!$E$1604)</f>
        <v>8.9041095890410982E-2</v>
      </c>
      <c r="F1160" s="62">
        <f>('1. Data'!F1157-'1. Data'!$F$1604)/('1. Data'!$F$1603-'1. Data'!$F$1604)</f>
        <v>0.19666666666666666</v>
      </c>
      <c r="G1160" s="62">
        <f>('1. Data'!G1157-'1. Data'!$G$1604)/('1. Data'!$G$1603-'1. Data'!$G$1604)</f>
        <v>0.11267605633802817</v>
      </c>
      <c r="H1160" s="62">
        <f>('1. Data'!H1157-'1. Data'!$H$1604)/('1. Data'!$H$1603-'1. Data'!$H$1604)</f>
        <v>0.11307420494699646</v>
      </c>
      <c r="I1160" s="62">
        <v>1</v>
      </c>
      <c r="J1160" s="62">
        <f>('1. Data'!J1157-'1. Data'!$J$1604)/('1. Data'!$J$1603-'1. Data'!$J$1604)</f>
        <v>0.34615384615384598</v>
      </c>
      <c r="K1160" s="62">
        <f>('1. Data'!K1157-'1. Data'!$K$1604)/('1. Data'!$K$1603-'1. Data'!$K$1604)</f>
        <v>0.13529411764705884</v>
      </c>
      <c r="L1160" s="62">
        <f>('1. Data'!L1157-'1. Data'!$L$1604)/('1. Data'!$L$1603-'1. Data'!$L$1604)</f>
        <v>0.21538461538461545</v>
      </c>
      <c r="M1160" s="62">
        <f>('1. Data'!M1157-'1. Data'!$M$1604)/('1. Data'!$M$1603-'1. Data'!$M$1604)</f>
        <v>0.4</v>
      </c>
    </row>
    <row r="1161" spans="1:13" ht="13.2" x14ac:dyDescent="0.25">
      <c r="A1161" s="60">
        <v>1157</v>
      </c>
      <c r="B1161" s="62">
        <f>('1. Data'!B1158-'1. Data'!$B$1604)/('1. Data'!$B$1603-'1. Data'!$B$1604)</f>
        <v>0.3451327433628319</v>
      </c>
      <c r="C1161" s="62">
        <f>('1. Data'!C1158-'1. Data'!$C$1604)/('1. Data'!$C$1603-'1. Data'!$C$1604)</f>
        <v>5.3333333333333323E-2</v>
      </c>
      <c r="D1161" s="62">
        <f>('1. Data'!D1158-'1. Data'!$D$1604)/('1. Data'!$D$1603-'1. Data'!$D$1604)</f>
        <v>0.51</v>
      </c>
      <c r="E1161" s="62">
        <f>('1. Data'!E1158-'1. Data'!$E$1604)/('1. Data'!$E$1603-'1. Data'!$E$1604)</f>
        <v>5.8219178082191778E-2</v>
      </c>
      <c r="F1161" s="62">
        <f>('1. Data'!F1158-'1. Data'!$F$1604)/('1. Data'!$F$1603-'1. Data'!$F$1604)</f>
        <v>0.11833333333333333</v>
      </c>
      <c r="G1161" s="62">
        <f>('1. Data'!G1158-'1. Data'!$G$1604)/('1. Data'!$G$1603-'1. Data'!$G$1604)</f>
        <v>0.61971830985915488</v>
      </c>
      <c r="H1161" s="62">
        <f>('1. Data'!H1158-'1. Data'!$H$1604)/('1. Data'!$H$1603-'1. Data'!$H$1604)</f>
        <v>0.28975265017667845</v>
      </c>
      <c r="I1161" s="62">
        <v>1</v>
      </c>
      <c r="J1161" s="62">
        <f>('1. Data'!J1158-'1. Data'!$J$1604)/('1. Data'!$J$1603-'1. Data'!$J$1604)</f>
        <v>0.48461538461538461</v>
      </c>
      <c r="K1161" s="62">
        <f>('1. Data'!K1158-'1. Data'!$K$1604)/('1. Data'!$K$1603-'1. Data'!$K$1604)</f>
        <v>0.27058823529411768</v>
      </c>
      <c r="L1161" s="62">
        <f>('1. Data'!L1158-'1. Data'!$L$1604)/('1. Data'!$L$1603-'1. Data'!$L$1604)</f>
        <v>0.52307692307692311</v>
      </c>
      <c r="M1161" s="62">
        <f>('1. Data'!M1158-'1. Data'!$M$1604)/('1. Data'!$M$1603-'1. Data'!$M$1604)</f>
        <v>0.8</v>
      </c>
    </row>
    <row r="1162" spans="1:13" ht="13.2" x14ac:dyDescent="0.25">
      <c r="A1162" s="60">
        <v>1158</v>
      </c>
      <c r="B1162" s="62">
        <f>('1. Data'!B1159-'1. Data'!$B$1604)/('1. Data'!$B$1603-'1. Data'!$B$1604)</f>
        <v>4.4247787610619468E-2</v>
      </c>
      <c r="C1162" s="62">
        <f>('1. Data'!C1159-'1. Data'!$C$1604)/('1. Data'!$C$1603-'1. Data'!$C$1604)</f>
        <v>0.27333333333333337</v>
      </c>
      <c r="D1162" s="62">
        <f>('1. Data'!D1159-'1. Data'!$D$1604)/('1. Data'!$D$1603-'1. Data'!$D$1604)</f>
        <v>0.18</v>
      </c>
      <c r="E1162" s="62">
        <f>('1. Data'!E1159-'1. Data'!$E$1604)/('1. Data'!$E$1603-'1. Data'!$E$1604)</f>
        <v>8.2191780821917818E-2</v>
      </c>
      <c r="F1162" s="62">
        <f>('1. Data'!F1159-'1. Data'!$F$1604)/('1. Data'!$F$1603-'1. Data'!$F$1604)</f>
        <v>7.0000000000000007E-2</v>
      </c>
      <c r="G1162" s="62">
        <f>('1. Data'!G1159-'1. Data'!$G$1604)/('1. Data'!$G$1603-'1. Data'!$G$1604)</f>
        <v>0.21126760563380281</v>
      </c>
      <c r="H1162" s="62">
        <f>('1. Data'!H1159-'1. Data'!$H$1604)/('1. Data'!$H$1603-'1. Data'!$H$1604)</f>
        <v>0.33568904593639576</v>
      </c>
      <c r="I1162" s="62">
        <v>1</v>
      </c>
      <c r="J1162" s="62">
        <f>('1. Data'!J1159-'1. Data'!$J$1604)/('1. Data'!$J$1603-'1. Data'!$J$1604)</f>
        <v>0.58461538461538454</v>
      </c>
      <c r="K1162" s="62">
        <f>('1. Data'!K1159-'1. Data'!$K$1604)/('1. Data'!$K$1603-'1. Data'!$K$1604)</f>
        <v>0.33529411764705885</v>
      </c>
      <c r="L1162" s="62">
        <f>('1. Data'!L1159-'1. Data'!$L$1604)/('1. Data'!$L$1603-'1. Data'!$L$1604)</f>
        <v>0.69230769230769229</v>
      </c>
      <c r="M1162" s="62">
        <f>('1. Data'!M1159-'1. Data'!$M$1604)/('1. Data'!$M$1603-'1. Data'!$M$1604)</f>
        <v>0.8</v>
      </c>
    </row>
    <row r="1163" spans="1:13" ht="13.2" x14ac:dyDescent="0.25">
      <c r="A1163" s="60">
        <v>1159</v>
      </c>
      <c r="B1163" s="62">
        <f>('1. Data'!B1160-'1. Data'!$B$1604)/('1. Data'!$B$1603-'1. Data'!$B$1604)</f>
        <v>0.18584070796460181</v>
      </c>
      <c r="C1163" s="62">
        <f>('1. Data'!C1160-'1. Data'!$C$1604)/('1. Data'!$C$1603-'1. Data'!$C$1604)</f>
        <v>0.20666666666666664</v>
      </c>
      <c r="D1163" s="62">
        <f>('1. Data'!D1160-'1. Data'!$D$1604)/('1. Data'!$D$1603-'1. Data'!$D$1604)</f>
        <v>0.43</v>
      </c>
      <c r="E1163" s="62">
        <f>('1. Data'!E1160-'1. Data'!$E$1604)/('1. Data'!$E$1603-'1. Data'!$E$1604)</f>
        <v>0.13013698630136986</v>
      </c>
      <c r="F1163" s="62">
        <f>('1. Data'!F1160-'1. Data'!$F$1604)/('1. Data'!$F$1603-'1. Data'!$F$1604)</f>
        <v>0.12666666666666668</v>
      </c>
      <c r="G1163" s="62">
        <f>('1. Data'!G1160-'1. Data'!$G$1604)/('1. Data'!$G$1603-'1. Data'!$G$1604)</f>
        <v>0.29577464788732394</v>
      </c>
      <c r="H1163" s="62">
        <f>('1. Data'!H1160-'1. Data'!$H$1604)/('1. Data'!$H$1603-'1. Data'!$H$1604)</f>
        <v>0.16961130742049471</v>
      </c>
      <c r="I1163" s="62">
        <v>1</v>
      </c>
      <c r="J1163" s="62">
        <f>('1. Data'!J1160-'1. Data'!$J$1604)/('1. Data'!$J$1603-'1. Data'!$J$1604)</f>
        <v>0.55384615384615377</v>
      </c>
      <c r="K1163" s="62">
        <f>('1. Data'!K1160-'1. Data'!$K$1604)/('1. Data'!$K$1603-'1. Data'!$K$1604)</f>
        <v>0.50588235294117645</v>
      </c>
      <c r="L1163" s="62">
        <f>('1. Data'!L1160-'1. Data'!$L$1604)/('1. Data'!$L$1603-'1. Data'!$L$1604)</f>
        <v>0.33846153846153837</v>
      </c>
      <c r="M1163" s="62">
        <f>('1. Data'!M1160-'1. Data'!$M$1604)/('1. Data'!$M$1603-'1. Data'!$M$1604)</f>
        <v>0.6</v>
      </c>
    </row>
    <row r="1164" spans="1:13" ht="13.2" x14ac:dyDescent="0.25">
      <c r="A1164" s="60">
        <v>1160</v>
      </c>
      <c r="B1164" s="62">
        <f>('1. Data'!B1161-'1. Data'!$B$1604)/('1. Data'!$B$1603-'1. Data'!$B$1604)</f>
        <v>0.49557522123893799</v>
      </c>
      <c r="C1164" s="62">
        <f>('1. Data'!C1161-'1. Data'!$C$1604)/('1. Data'!$C$1603-'1. Data'!$C$1604)</f>
        <v>0.20666666666666664</v>
      </c>
      <c r="D1164" s="62">
        <f>('1. Data'!D1161-'1. Data'!$D$1604)/('1. Data'!$D$1603-'1. Data'!$D$1604)</f>
        <v>0.43</v>
      </c>
      <c r="E1164" s="62">
        <f>('1. Data'!E1161-'1. Data'!$E$1604)/('1. Data'!$E$1603-'1. Data'!$E$1604)</f>
        <v>8.9041095890410982E-2</v>
      </c>
      <c r="F1164" s="62">
        <f>('1. Data'!F1161-'1. Data'!$F$1604)/('1. Data'!$F$1603-'1. Data'!$F$1604)</f>
        <v>0.18333333333333335</v>
      </c>
      <c r="G1164" s="62">
        <f>('1. Data'!G1161-'1. Data'!$G$1604)/('1. Data'!$G$1603-'1. Data'!$G$1604)</f>
        <v>0.14084507042253522</v>
      </c>
      <c r="H1164" s="62">
        <f>('1. Data'!H1161-'1. Data'!$H$1604)/('1. Data'!$H$1603-'1. Data'!$H$1604)</f>
        <v>0.10954063604240283</v>
      </c>
      <c r="I1164" s="62">
        <v>1</v>
      </c>
      <c r="J1164" s="62">
        <f>('1. Data'!J1161-'1. Data'!$J$1604)/('1. Data'!$J$1603-'1. Data'!$J$1604)</f>
        <v>0.35384615384615387</v>
      </c>
      <c r="K1164" s="62">
        <f>('1. Data'!K1161-'1. Data'!$K$1604)/('1. Data'!$K$1603-'1. Data'!$K$1604)</f>
        <v>0.21764705882352944</v>
      </c>
      <c r="L1164" s="62">
        <f>('1. Data'!L1161-'1. Data'!$L$1604)/('1. Data'!$L$1603-'1. Data'!$L$1604)</f>
        <v>0.36923076923076931</v>
      </c>
      <c r="M1164" s="62">
        <f>('1. Data'!M1161-'1. Data'!$M$1604)/('1. Data'!$M$1603-'1. Data'!$M$1604)</f>
        <v>0.4</v>
      </c>
    </row>
    <row r="1165" spans="1:13" ht="13.2" x14ac:dyDescent="0.25">
      <c r="A1165" s="60">
        <v>1161</v>
      </c>
      <c r="B1165" s="62">
        <f>('1. Data'!B1162-'1. Data'!$B$1604)/('1. Data'!$B$1603-'1. Data'!$B$1604)</f>
        <v>0.53097345132743357</v>
      </c>
      <c r="C1165" s="62">
        <f>('1. Data'!C1162-'1. Data'!$C$1604)/('1. Data'!$C$1603-'1. Data'!$C$1604)</f>
        <v>0.17333333333333334</v>
      </c>
      <c r="D1165" s="62">
        <f>('1. Data'!D1162-'1. Data'!$D$1604)/('1. Data'!$D$1603-'1. Data'!$D$1604)</f>
        <v>0.56999999999999995</v>
      </c>
      <c r="E1165" s="62">
        <f>('1. Data'!E1162-'1. Data'!$E$1604)/('1. Data'!$E$1603-'1. Data'!$E$1604)</f>
        <v>9.5890410958904104E-2</v>
      </c>
      <c r="F1165" s="62">
        <f>('1. Data'!F1162-'1. Data'!$F$1604)/('1. Data'!$F$1603-'1. Data'!$F$1604)</f>
        <v>0.14499999999999999</v>
      </c>
      <c r="G1165" s="62">
        <f>('1. Data'!G1162-'1. Data'!$G$1604)/('1. Data'!$G$1603-'1. Data'!$G$1604)</f>
        <v>7.0422535211267609E-2</v>
      </c>
      <c r="H1165" s="62">
        <f>('1. Data'!H1162-'1. Data'!$H$1604)/('1. Data'!$H$1603-'1. Data'!$H$1604)</f>
        <v>4.9469964664310952E-2</v>
      </c>
      <c r="I1165" s="62">
        <v>1</v>
      </c>
      <c r="J1165" s="62">
        <f>('1. Data'!J1162-'1. Data'!$J$1604)/('1. Data'!$J$1603-'1. Data'!$J$1604)</f>
        <v>0.33846153846153848</v>
      </c>
      <c r="K1165" s="62">
        <f>('1. Data'!K1162-'1. Data'!$K$1604)/('1. Data'!$K$1603-'1. Data'!$K$1604)</f>
        <v>0.24705882352941178</v>
      </c>
      <c r="L1165" s="62">
        <f>('1. Data'!L1162-'1. Data'!$L$1604)/('1. Data'!$L$1603-'1. Data'!$L$1604)</f>
        <v>0.4153846153846153</v>
      </c>
      <c r="M1165" s="62">
        <f>('1. Data'!M1162-'1. Data'!$M$1604)/('1. Data'!$M$1603-'1. Data'!$M$1604)</f>
        <v>0.8</v>
      </c>
    </row>
    <row r="1166" spans="1:13" ht="13.2" x14ac:dyDescent="0.25">
      <c r="A1166" s="60">
        <v>1162</v>
      </c>
      <c r="B1166" s="62">
        <f>('1. Data'!B1163-'1. Data'!$B$1604)/('1. Data'!$B$1603-'1. Data'!$B$1604)</f>
        <v>0.37168141592920362</v>
      </c>
      <c r="C1166" s="62">
        <f>('1. Data'!C1163-'1. Data'!$C$1604)/('1. Data'!$C$1603-'1. Data'!$C$1604)</f>
        <v>0.23333333333333331</v>
      </c>
      <c r="D1166" s="62">
        <f>('1. Data'!D1163-'1. Data'!$D$1604)/('1. Data'!$D$1603-'1. Data'!$D$1604)</f>
        <v>0.43</v>
      </c>
      <c r="E1166" s="62">
        <f>('1. Data'!E1163-'1. Data'!$E$1604)/('1. Data'!$E$1603-'1. Data'!$E$1604)</f>
        <v>3.4246575342465745E-2</v>
      </c>
      <c r="F1166" s="62">
        <f>('1. Data'!F1163-'1. Data'!$F$1604)/('1. Data'!$F$1603-'1. Data'!$F$1604)</f>
        <v>0.12666666666666668</v>
      </c>
      <c r="G1166" s="62">
        <f>('1. Data'!G1163-'1. Data'!$G$1604)/('1. Data'!$G$1603-'1. Data'!$G$1604)</f>
        <v>0.15492957746478872</v>
      </c>
      <c r="H1166" s="62">
        <f>('1. Data'!H1163-'1. Data'!$H$1604)/('1. Data'!$H$1603-'1. Data'!$H$1604)</f>
        <v>5.3003533568904596E-2</v>
      </c>
      <c r="I1166" s="62">
        <v>1</v>
      </c>
      <c r="J1166" s="62">
        <f>('1. Data'!J1163-'1. Data'!$J$1604)/('1. Data'!$J$1603-'1. Data'!$J$1604)</f>
        <v>0.39230769230769219</v>
      </c>
      <c r="K1166" s="62">
        <f>('1. Data'!K1163-'1. Data'!$K$1604)/('1. Data'!$K$1603-'1. Data'!$K$1604)</f>
        <v>0.26470588235294118</v>
      </c>
      <c r="L1166" s="62">
        <f>('1. Data'!L1163-'1. Data'!$L$1604)/('1. Data'!$L$1603-'1. Data'!$L$1604)</f>
        <v>0.27692307692307677</v>
      </c>
      <c r="M1166" s="62">
        <f>('1. Data'!M1163-'1. Data'!$M$1604)/('1. Data'!$M$1603-'1. Data'!$M$1604)</f>
        <v>0.6</v>
      </c>
    </row>
    <row r="1167" spans="1:13" ht="13.2" x14ac:dyDescent="0.25">
      <c r="A1167" s="60">
        <v>1163</v>
      </c>
      <c r="B1167" s="62">
        <f>('1. Data'!B1164-'1. Data'!$B$1604)/('1. Data'!$B$1603-'1. Data'!$B$1604)</f>
        <v>0.3451327433628319</v>
      </c>
      <c r="C1167" s="62">
        <f>('1. Data'!C1164-'1. Data'!$C$1604)/('1. Data'!$C$1603-'1. Data'!$C$1604)</f>
        <v>0.14666666666666667</v>
      </c>
      <c r="D1167" s="62">
        <f>('1. Data'!D1164-'1. Data'!$D$1604)/('1. Data'!$D$1603-'1. Data'!$D$1604)</f>
        <v>0.42</v>
      </c>
      <c r="E1167" s="62">
        <f>('1. Data'!E1164-'1. Data'!$E$1604)/('1. Data'!$E$1603-'1. Data'!$E$1604)</f>
        <v>9.5890410958904104E-2</v>
      </c>
      <c r="F1167" s="62">
        <f>('1. Data'!F1164-'1. Data'!$F$1604)/('1. Data'!$F$1603-'1. Data'!$F$1604)</f>
        <v>0.125</v>
      </c>
      <c r="G1167" s="62">
        <f>('1. Data'!G1164-'1. Data'!$G$1604)/('1. Data'!$G$1603-'1. Data'!$G$1604)</f>
        <v>0.15492957746478872</v>
      </c>
      <c r="H1167" s="62">
        <f>('1. Data'!H1164-'1. Data'!$H$1604)/('1. Data'!$H$1603-'1. Data'!$H$1604)</f>
        <v>4.5936395759717315E-2</v>
      </c>
      <c r="I1167" s="62">
        <v>1</v>
      </c>
      <c r="J1167" s="62">
        <f>('1. Data'!J1164-'1. Data'!$J$1604)/('1. Data'!$J$1603-'1. Data'!$J$1604)</f>
        <v>0.33846153846153848</v>
      </c>
      <c r="K1167" s="62">
        <f>('1. Data'!K1164-'1. Data'!$K$1604)/('1. Data'!$K$1603-'1. Data'!$K$1604)</f>
        <v>0.2411764705882353</v>
      </c>
      <c r="L1167" s="62">
        <f>('1. Data'!L1164-'1. Data'!$L$1604)/('1. Data'!$L$1603-'1. Data'!$L$1604)</f>
        <v>0.52307692307692311</v>
      </c>
      <c r="M1167" s="62">
        <f>('1. Data'!M1164-'1. Data'!$M$1604)/('1. Data'!$M$1603-'1. Data'!$M$1604)</f>
        <v>0.8</v>
      </c>
    </row>
    <row r="1168" spans="1:13" ht="13.2" x14ac:dyDescent="0.25">
      <c r="A1168" s="60">
        <v>1164</v>
      </c>
      <c r="B1168" s="62">
        <f>('1. Data'!B1165-'1. Data'!$B$1604)/('1. Data'!$B$1603-'1. Data'!$B$1604)</f>
        <v>0.38938053097345132</v>
      </c>
      <c r="C1168" s="62">
        <f>('1. Data'!C1165-'1. Data'!$C$1604)/('1. Data'!$C$1603-'1. Data'!$C$1604)</f>
        <v>0.45666666666666672</v>
      </c>
      <c r="D1168" s="62">
        <f>('1. Data'!D1165-'1. Data'!$D$1604)/('1. Data'!$D$1603-'1. Data'!$D$1604)</f>
        <v>0.24</v>
      </c>
      <c r="E1168" s="62">
        <f>('1. Data'!E1165-'1. Data'!$E$1604)/('1. Data'!$E$1603-'1. Data'!$E$1604)</f>
        <v>5.4794520547945202E-2</v>
      </c>
      <c r="F1168" s="62">
        <f>('1. Data'!F1165-'1. Data'!$F$1604)/('1. Data'!$F$1603-'1. Data'!$F$1604)</f>
        <v>0.13</v>
      </c>
      <c r="G1168" s="62">
        <f>('1. Data'!G1165-'1. Data'!$G$1604)/('1. Data'!$G$1603-'1. Data'!$G$1604)</f>
        <v>0.12676056338028169</v>
      </c>
      <c r="H1168" s="62">
        <f>('1. Data'!H1165-'1. Data'!$H$1604)/('1. Data'!$H$1603-'1. Data'!$H$1604)</f>
        <v>5.3003533568904596E-2</v>
      </c>
      <c r="I1168" s="62">
        <v>1</v>
      </c>
      <c r="J1168" s="62">
        <f>('1. Data'!J1165-'1. Data'!$J$1604)/('1. Data'!$J$1603-'1. Data'!$J$1604)</f>
        <v>0.45384615384615379</v>
      </c>
      <c r="K1168" s="62">
        <f>('1. Data'!K1165-'1. Data'!$K$1604)/('1. Data'!$K$1603-'1. Data'!$K$1604)</f>
        <v>0.21764705882352944</v>
      </c>
      <c r="L1168" s="62">
        <f>('1. Data'!L1165-'1. Data'!$L$1604)/('1. Data'!$L$1603-'1. Data'!$L$1604)</f>
        <v>0.24615384615384611</v>
      </c>
      <c r="M1168" s="62">
        <f>('1. Data'!M1165-'1. Data'!$M$1604)/('1. Data'!$M$1603-'1. Data'!$M$1604)</f>
        <v>0.4</v>
      </c>
    </row>
    <row r="1169" spans="1:13" ht="13.2" x14ac:dyDescent="0.25">
      <c r="A1169" s="60">
        <v>1165</v>
      </c>
      <c r="B1169" s="62">
        <f>('1. Data'!B1166-'1. Data'!$B$1604)/('1. Data'!$B$1603-'1. Data'!$B$1604)</f>
        <v>0.38938053097345132</v>
      </c>
      <c r="C1169" s="62">
        <f>('1. Data'!C1166-'1. Data'!$C$1604)/('1. Data'!$C$1603-'1. Data'!$C$1604)</f>
        <v>0.45666666666666672</v>
      </c>
      <c r="D1169" s="62">
        <f>('1. Data'!D1166-'1. Data'!$D$1604)/('1. Data'!$D$1603-'1. Data'!$D$1604)</f>
        <v>0.24</v>
      </c>
      <c r="E1169" s="62">
        <f>('1. Data'!E1166-'1. Data'!$E$1604)/('1. Data'!$E$1603-'1. Data'!$E$1604)</f>
        <v>5.4794520547945202E-2</v>
      </c>
      <c r="F1169" s="62">
        <f>('1. Data'!F1166-'1. Data'!$F$1604)/('1. Data'!$F$1603-'1. Data'!$F$1604)</f>
        <v>0.13</v>
      </c>
      <c r="G1169" s="62">
        <f>('1. Data'!G1166-'1. Data'!$G$1604)/('1. Data'!$G$1603-'1. Data'!$G$1604)</f>
        <v>0.12676056338028169</v>
      </c>
      <c r="H1169" s="62">
        <f>('1. Data'!H1166-'1. Data'!$H$1604)/('1. Data'!$H$1603-'1. Data'!$H$1604)</f>
        <v>5.3003533568904596E-2</v>
      </c>
      <c r="I1169" s="62">
        <v>1</v>
      </c>
      <c r="J1169" s="62">
        <f>('1. Data'!J1166-'1. Data'!$J$1604)/('1. Data'!$J$1603-'1. Data'!$J$1604)</f>
        <v>0.45384615384615379</v>
      </c>
      <c r="K1169" s="62">
        <f>('1. Data'!K1166-'1. Data'!$K$1604)/('1. Data'!$K$1603-'1. Data'!$K$1604)</f>
        <v>0.21764705882352944</v>
      </c>
      <c r="L1169" s="62">
        <f>('1. Data'!L1166-'1. Data'!$L$1604)/('1. Data'!$L$1603-'1. Data'!$L$1604)</f>
        <v>0.24615384615384611</v>
      </c>
      <c r="M1169" s="62">
        <f>('1. Data'!M1166-'1. Data'!$M$1604)/('1. Data'!$M$1603-'1. Data'!$M$1604)</f>
        <v>0.4</v>
      </c>
    </row>
    <row r="1170" spans="1:13" ht="13.2" x14ac:dyDescent="0.25">
      <c r="A1170" s="60">
        <v>1166</v>
      </c>
      <c r="B1170" s="62">
        <f>('1. Data'!B1167-'1. Data'!$B$1604)/('1. Data'!$B$1603-'1. Data'!$B$1604)</f>
        <v>0.3451327433628319</v>
      </c>
      <c r="C1170" s="62">
        <f>('1. Data'!C1167-'1. Data'!$C$1604)/('1. Data'!$C$1603-'1. Data'!$C$1604)</f>
        <v>0.22666666666666666</v>
      </c>
      <c r="D1170" s="62">
        <f>('1. Data'!D1167-'1. Data'!$D$1604)/('1. Data'!$D$1603-'1. Data'!$D$1604)</f>
        <v>0.5</v>
      </c>
      <c r="E1170" s="62">
        <f>('1. Data'!E1167-'1. Data'!$E$1604)/('1. Data'!$E$1603-'1. Data'!$E$1604)</f>
        <v>6.8493150684931503E-2</v>
      </c>
      <c r="F1170" s="62">
        <f>('1. Data'!F1167-'1. Data'!$F$1604)/('1. Data'!$F$1603-'1. Data'!$F$1604)</f>
        <v>0.61499999999999999</v>
      </c>
      <c r="G1170" s="62">
        <f>('1. Data'!G1167-'1. Data'!$G$1604)/('1. Data'!$G$1603-'1. Data'!$G$1604)</f>
        <v>0.19718309859154928</v>
      </c>
      <c r="H1170" s="62">
        <f>('1. Data'!H1167-'1. Data'!$H$1604)/('1. Data'!$H$1603-'1. Data'!$H$1604)</f>
        <v>0.11307420494699646</v>
      </c>
      <c r="I1170" s="62">
        <v>1</v>
      </c>
      <c r="J1170" s="62">
        <f>('1. Data'!J1167-'1. Data'!$J$1604)/('1. Data'!$J$1603-'1. Data'!$J$1604)</f>
        <v>0.2384615384615382</v>
      </c>
      <c r="K1170" s="62">
        <f>('1. Data'!K1167-'1. Data'!$K$1604)/('1. Data'!$K$1603-'1. Data'!$K$1604)</f>
        <v>0.4705882352941177</v>
      </c>
      <c r="L1170" s="62">
        <f>('1. Data'!L1167-'1. Data'!$L$1604)/('1. Data'!$L$1603-'1. Data'!$L$1604)</f>
        <v>0.15384615384615385</v>
      </c>
      <c r="M1170" s="62">
        <f>('1. Data'!M1167-'1. Data'!$M$1604)/('1. Data'!$M$1603-'1. Data'!$M$1604)</f>
        <v>0.4</v>
      </c>
    </row>
    <row r="1171" spans="1:13" ht="13.2" x14ac:dyDescent="0.25">
      <c r="A1171" s="60">
        <v>1167</v>
      </c>
      <c r="B1171" s="62">
        <f>('1. Data'!B1168-'1. Data'!$B$1604)/('1. Data'!$B$1603-'1. Data'!$B$1604)</f>
        <v>0.46902654867256638</v>
      </c>
      <c r="C1171" s="62">
        <f>('1. Data'!C1168-'1. Data'!$C$1604)/('1. Data'!$C$1603-'1. Data'!$C$1604)</f>
        <v>0.29333333333333339</v>
      </c>
      <c r="D1171" s="62">
        <f>('1. Data'!D1168-'1. Data'!$D$1604)/('1. Data'!$D$1603-'1. Data'!$D$1604)</f>
        <v>0.26</v>
      </c>
      <c r="E1171" s="62">
        <f>('1. Data'!E1168-'1. Data'!$E$1604)/('1. Data'!$E$1603-'1. Data'!$E$1604)</f>
        <v>7.5342465753424667E-2</v>
      </c>
      <c r="F1171" s="62">
        <f>('1. Data'!F1168-'1. Data'!$F$1604)/('1. Data'!$F$1603-'1. Data'!$F$1604)</f>
        <v>0.185</v>
      </c>
      <c r="G1171" s="62">
        <f>('1. Data'!G1168-'1. Data'!$G$1604)/('1. Data'!$G$1603-'1. Data'!$G$1604)</f>
        <v>8.4507042253521125E-2</v>
      </c>
      <c r="H1171" s="62">
        <f>('1. Data'!H1168-'1. Data'!$H$1604)/('1. Data'!$H$1603-'1. Data'!$H$1604)</f>
        <v>0.19081272084805653</v>
      </c>
      <c r="I1171" s="62">
        <v>1</v>
      </c>
      <c r="J1171" s="62">
        <f>('1. Data'!J1168-'1. Data'!$J$1604)/('1. Data'!$J$1603-'1. Data'!$J$1604)</f>
        <v>0.18461538461538446</v>
      </c>
      <c r="K1171" s="62">
        <f>('1. Data'!K1168-'1. Data'!$K$1604)/('1. Data'!$K$1603-'1. Data'!$K$1604)</f>
        <v>0.39999999999999997</v>
      </c>
      <c r="L1171" s="62">
        <f>('1. Data'!L1168-'1. Data'!$L$1604)/('1. Data'!$L$1603-'1. Data'!$L$1604)</f>
        <v>0.27692307692307677</v>
      </c>
      <c r="M1171" s="62">
        <f>('1. Data'!M1168-'1. Data'!$M$1604)/('1. Data'!$M$1603-'1. Data'!$M$1604)</f>
        <v>0.4</v>
      </c>
    </row>
    <row r="1172" spans="1:13" ht="13.2" x14ac:dyDescent="0.25">
      <c r="A1172" s="60">
        <v>1168</v>
      </c>
      <c r="B1172" s="62">
        <f>('1. Data'!B1169-'1. Data'!$B$1604)/('1. Data'!$B$1603-'1. Data'!$B$1604)</f>
        <v>0.31858407079646012</v>
      </c>
      <c r="C1172" s="62">
        <f>('1. Data'!C1169-'1. Data'!$C$1604)/('1. Data'!$C$1603-'1. Data'!$C$1604)</f>
        <v>0.15333333333333335</v>
      </c>
      <c r="D1172" s="62">
        <f>('1. Data'!D1169-'1. Data'!$D$1604)/('1. Data'!$D$1603-'1. Data'!$D$1604)</f>
        <v>0.39</v>
      </c>
      <c r="E1172" s="62">
        <f>('1. Data'!E1169-'1. Data'!$E$1604)/('1. Data'!$E$1603-'1. Data'!$E$1604)</f>
        <v>0.10958904109589042</v>
      </c>
      <c r="F1172" s="62">
        <f>('1. Data'!F1169-'1. Data'!$F$1604)/('1. Data'!$F$1603-'1. Data'!$F$1604)</f>
        <v>0.12333333333333334</v>
      </c>
      <c r="G1172" s="62">
        <f>('1. Data'!G1169-'1. Data'!$G$1604)/('1. Data'!$G$1603-'1. Data'!$G$1604)</f>
        <v>0.39436619718309857</v>
      </c>
      <c r="H1172" s="62">
        <f>('1. Data'!H1169-'1. Data'!$H$1604)/('1. Data'!$H$1603-'1. Data'!$H$1604)</f>
        <v>0.14840989399293286</v>
      </c>
      <c r="I1172" s="62">
        <v>1</v>
      </c>
      <c r="J1172" s="62">
        <f>('1. Data'!J1169-'1. Data'!$J$1604)/('1. Data'!$J$1603-'1. Data'!$J$1604)</f>
        <v>0.47692307692307673</v>
      </c>
      <c r="K1172" s="62">
        <f>('1. Data'!K1169-'1. Data'!$K$1604)/('1. Data'!$K$1603-'1. Data'!$K$1604)</f>
        <v>0.34117647058823536</v>
      </c>
      <c r="L1172" s="62">
        <f>('1. Data'!L1169-'1. Data'!$L$1604)/('1. Data'!$L$1603-'1. Data'!$L$1604)</f>
        <v>0.61538461538461542</v>
      </c>
      <c r="M1172" s="62">
        <f>('1. Data'!M1169-'1. Data'!$M$1604)/('1. Data'!$M$1603-'1. Data'!$M$1604)</f>
        <v>0.8</v>
      </c>
    </row>
    <row r="1173" spans="1:13" ht="13.2" x14ac:dyDescent="0.25">
      <c r="A1173" s="60">
        <v>1169</v>
      </c>
      <c r="B1173" s="62">
        <f>('1. Data'!B1170-'1. Data'!$B$1604)/('1. Data'!$B$1603-'1. Data'!$B$1604)</f>
        <v>0.16814159292035399</v>
      </c>
      <c r="C1173" s="62">
        <f>('1. Data'!C1170-'1. Data'!$C$1604)/('1. Data'!$C$1603-'1. Data'!$C$1604)</f>
        <v>0.16</v>
      </c>
      <c r="D1173" s="62">
        <f>('1. Data'!D1170-'1. Data'!$D$1604)/('1. Data'!$D$1603-'1. Data'!$D$1604)</f>
        <v>0.27</v>
      </c>
      <c r="E1173" s="62">
        <f>('1. Data'!E1170-'1. Data'!$E$1604)/('1. Data'!$E$1603-'1. Data'!$E$1604)</f>
        <v>0.13013698630136986</v>
      </c>
      <c r="F1173" s="62">
        <f>('1. Data'!F1170-'1. Data'!$F$1604)/('1. Data'!$F$1603-'1. Data'!$F$1604)</f>
        <v>0.11166666666666668</v>
      </c>
      <c r="G1173" s="62">
        <f>('1. Data'!G1170-'1. Data'!$G$1604)/('1. Data'!$G$1603-'1. Data'!$G$1604)</f>
        <v>9.8591549295774641E-2</v>
      </c>
      <c r="H1173" s="62">
        <f>('1. Data'!H1170-'1. Data'!$H$1604)/('1. Data'!$H$1603-'1. Data'!$H$1604)</f>
        <v>0.13427561837455831</v>
      </c>
      <c r="I1173" s="62">
        <v>1</v>
      </c>
      <c r="J1173" s="62">
        <f>('1. Data'!J1170-'1. Data'!$J$1604)/('1. Data'!$J$1603-'1. Data'!$J$1604)</f>
        <v>0.39230769230769219</v>
      </c>
      <c r="K1173" s="62">
        <f>('1. Data'!K1170-'1. Data'!$K$1604)/('1. Data'!$K$1603-'1. Data'!$K$1604)</f>
        <v>0.15294117647058827</v>
      </c>
      <c r="L1173" s="62">
        <f>('1. Data'!L1170-'1. Data'!$L$1604)/('1. Data'!$L$1603-'1. Data'!$L$1604)</f>
        <v>0.55384615384615377</v>
      </c>
      <c r="M1173" s="62">
        <f>('1. Data'!M1170-'1. Data'!$M$1604)/('1. Data'!$M$1603-'1. Data'!$M$1604)</f>
        <v>0.6</v>
      </c>
    </row>
    <row r="1174" spans="1:13" ht="13.2" x14ac:dyDescent="0.25">
      <c r="A1174" s="60">
        <v>1170</v>
      </c>
      <c r="B1174" s="62">
        <f>('1. Data'!B1171-'1. Data'!$B$1604)/('1. Data'!$B$1603-'1. Data'!$B$1604)</f>
        <v>0.26548672566371678</v>
      </c>
      <c r="C1174" s="62">
        <f>('1. Data'!C1171-'1. Data'!$C$1604)/('1. Data'!$C$1603-'1. Data'!$C$1604)</f>
        <v>0.26666666666666666</v>
      </c>
      <c r="D1174" s="62">
        <f>('1. Data'!D1171-'1. Data'!$D$1604)/('1. Data'!$D$1603-'1. Data'!$D$1604)</f>
        <v>0.28999999999999998</v>
      </c>
      <c r="E1174" s="62">
        <f>('1. Data'!E1171-'1. Data'!$E$1604)/('1. Data'!$E$1603-'1. Data'!$E$1604)</f>
        <v>9.5890410958904104E-2</v>
      </c>
      <c r="F1174" s="62">
        <f>('1. Data'!F1171-'1. Data'!$F$1604)/('1. Data'!$F$1603-'1. Data'!$F$1604)</f>
        <v>0.14333333333333334</v>
      </c>
      <c r="G1174" s="62">
        <f>('1. Data'!G1171-'1. Data'!$G$1604)/('1. Data'!$G$1603-'1. Data'!$G$1604)</f>
        <v>5.6338028169014086E-2</v>
      </c>
      <c r="H1174" s="62">
        <f>('1. Data'!H1171-'1. Data'!$H$1604)/('1. Data'!$H$1603-'1. Data'!$H$1604)</f>
        <v>2.8268551236749116E-2</v>
      </c>
      <c r="I1174" s="62">
        <v>1</v>
      </c>
      <c r="J1174" s="62">
        <f>('1. Data'!J1171-'1. Data'!$J$1604)/('1. Data'!$J$1603-'1. Data'!$J$1604)</f>
        <v>0.47692307692307673</v>
      </c>
      <c r="K1174" s="62">
        <f>('1. Data'!K1171-'1. Data'!$K$1604)/('1. Data'!$K$1603-'1. Data'!$K$1604)</f>
        <v>0.18823529411764706</v>
      </c>
      <c r="L1174" s="62">
        <f>('1. Data'!L1171-'1. Data'!$L$1604)/('1. Data'!$L$1603-'1. Data'!$L$1604)</f>
        <v>0.47692307692307689</v>
      </c>
      <c r="M1174" s="62">
        <f>('1. Data'!M1171-'1. Data'!$M$1604)/('1. Data'!$M$1603-'1. Data'!$M$1604)</f>
        <v>0.6</v>
      </c>
    </row>
    <row r="1175" spans="1:13" ht="13.2" x14ac:dyDescent="0.25">
      <c r="A1175" s="60">
        <v>1171</v>
      </c>
      <c r="B1175" s="62">
        <f>('1. Data'!B1172-'1. Data'!$B$1604)/('1. Data'!$B$1603-'1. Data'!$B$1604)</f>
        <v>0.40707964601769908</v>
      </c>
      <c r="C1175" s="62">
        <f>('1. Data'!C1172-'1. Data'!$C$1604)/('1. Data'!$C$1603-'1. Data'!$C$1604)</f>
        <v>0.17333333333333334</v>
      </c>
      <c r="D1175" s="62">
        <f>('1. Data'!D1172-'1. Data'!$D$1604)/('1. Data'!$D$1603-'1. Data'!$D$1604)</f>
        <v>0.34</v>
      </c>
      <c r="E1175" s="62">
        <f>('1. Data'!E1172-'1. Data'!$E$1604)/('1. Data'!$E$1603-'1. Data'!$E$1604)</f>
        <v>4.7945205479452059E-2</v>
      </c>
      <c r="F1175" s="62">
        <f>('1. Data'!F1172-'1. Data'!$F$1604)/('1. Data'!$F$1603-'1. Data'!$F$1604)</f>
        <v>0.10333333333333333</v>
      </c>
      <c r="G1175" s="62">
        <f>('1. Data'!G1172-'1. Data'!$G$1604)/('1. Data'!$G$1603-'1. Data'!$G$1604)</f>
        <v>5.6338028169014086E-2</v>
      </c>
      <c r="H1175" s="62">
        <f>('1. Data'!H1172-'1. Data'!$H$1604)/('1. Data'!$H$1603-'1. Data'!$H$1604)</f>
        <v>2.1201413427561839E-2</v>
      </c>
      <c r="I1175" s="62">
        <v>1</v>
      </c>
      <c r="J1175" s="62">
        <f>('1. Data'!J1172-'1. Data'!$J$1604)/('1. Data'!$J$1603-'1. Data'!$J$1604)</f>
        <v>0.38461538461538469</v>
      </c>
      <c r="K1175" s="62">
        <f>('1. Data'!K1172-'1. Data'!$K$1604)/('1. Data'!$K$1603-'1. Data'!$K$1604)</f>
        <v>0.21764705882352944</v>
      </c>
      <c r="L1175" s="62">
        <f>('1. Data'!L1172-'1. Data'!$L$1604)/('1. Data'!$L$1603-'1. Data'!$L$1604)</f>
        <v>0.32307692307692304</v>
      </c>
      <c r="M1175" s="62">
        <f>('1. Data'!M1172-'1. Data'!$M$1604)/('1. Data'!$M$1603-'1. Data'!$M$1604)</f>
        <v>0.6</v>
      </c>
    </row>
    <row r="1176" spans="1:13" ht="13.2" x14ac:dyDescent="0.25">
      <c r="A1176" s="60">
        <v>1172</v>
      </c>
      <c r="B1176" s="62">
        <f>('1. Data'!B1173-'1. Data'!$B$1604)/('1. Data'!$B$1603-'1. Data'!$B$1604)</f>
        <v>0.22123893805309733</v>
      </c>
      <c r="C1176" s="62">
        <f>('1. Data'!C1173-'1. Data'!$C$1604)/('1. Data'!$C$1603-'1. Data'!$C$1604)</f>
        <v>0.32666666666666666</v>
      </c>
      <c r="D1176" s="62">
        <f>('1. Data'!D1173-'1. Data'!$D$1604)/('1. Data'!$D$1603-'1. Data'!$D$1604)</f>
        <v>0</v>
      </c>
      <c r="E1176" s="62">
        <f>('1. Data'!E1173-'1. Data'!$E$1604)/('1. Data'!$E$1603-'1. Data'!$E$1604)</f>
        <v>8.9041095890410982E-2</v>
      </c>
      <c r="F1176" s="62">
        <f>('1. Data'!F1173-'1. Data'!$F$1604)/('1. Data'!$F$1603-'1. Data'!$F$1604)</f>
        <v>0.13</v>
      </c>
      <c r="G1176" s="62">
        <f>('1. Data'!G1173-'1. Data'!$G$1604)/('1. Data'!$G$1603-'1. Data'!$G$1604)</f>
        <v>0.352112676056338</v>
      </c>
      <c r="H1176" s="62">
        <f>('1. Data'!H1173-'1. Data'!$H$1604)/('1. Data'!$H$1603-'1. Data'!$H$1604)</f>
        <v>0.13427561837455831</v>
      </c>
      <c r="I1176" s="62">
        <v>1</v>
      </c>
      <c r="J1176" s="62">
        <f>('1. Data'!J1173-'1. Data'!$J$1604)/('1. Data'!$J$1603-'1. Data'!$J$1604)</f>
        <v>0.55384615384615377</v>
      </c>
      <c r="K1176" s="62">
        <f>('1. Data'!K1173-'1. Data'!$K$1604)/('1. Data'!$K$1603-'1. Data'!$K$1604)</f>
        <v>0.22352941176470592</v>
      </c>
      <c r="L1176" s="62">
        <f>('1. Data'!L1173-'1. Data'!$L$1604)/('1. Data'!$L$1603-'1. Data'!$L$1604)</f>
        <v>0.36923076923076931</v>
      </c>
      <c r="M1176" s="62">
        <f>('1. Data'!M1173-'1. Data'!$M$1604)/('1. Data'!$M$1603-'1. Data'!$M$1604)</f>
        <v>0.6</v>
      </c>
    </row>
    <row r="1177" spans="1:13" ht="13.2" x14ac:dyDescent="0.25">
      <c r="A1177" s="60">
        <v>1173</v>
      </c>
      <c r="B1177" s="62">
        <f>('1. Data'!B1174-'1. Data'!$B$1604)/('1. Data'!$B$1603-'1. Data'!$B$1604)</f>
        <v>0.45132743362831851</v>
      </c>
      <c r="C1177" s="62">
        <f>('1. Data'!C1174-'1. Data'!$C$1604)/('1. Data'!$C$1603-'1. Data'!$C$1604)</f>
        <v>0.21333333333333329</v>
      </c>
      <c r="D1177" s="62">
        <f>('1. Data'!D1174-'1. Data'!$D$1604)/('1. Data'!$D$1603-'1. Data'!$D$1604)</f>
        <v>0.46</v>
      </c>
      <c r="E1177" s="62">
        <f>('1. Data'!E1174-'1. Data'!$E$1604)/('1. Data'!$E$1603-'1. Data'!$E$1604)</f>
        <v>8.2191780821917818E-2</v>
      </c>
      <c r="F1177" s="62">
        <f>('1. Data'!F1174-'1. Data'!$F$1604)/('1. Data'!$F$1603-'1. Data'!$F$1604)</f>
        <v>0.12333333333333334</v>
      </c>
      <c r="G1177" s="62">
        <f>('1. Data'!G1174-'1. Data'!$G$1604)/('1. Data'!$G$1603-'1. Data'!$G$1604)</f>
        <v>5.6338028169014086E-2</v>
      </c>
      <c r="H1177" s="62">
        <f>('1. Data'!H1174-'1. Data'!$H$1604)/('1. Data'!$H$1603-'1. Data'!$H$1604)</f>
        <v>3.5335689045936397E-2</v>
      </c>
      <c r="I1177" s="62">
        <v>1</v>
      </c>
      <c r="J1177" s="62">
        <f>('1. Data'!J1174-'1. Data'!$J$1604)/('1. Data'!$J$1603-'1. Data'!$J$1604)</f>
        <v>0.4384615384615384</v>
      </c>
      <c r="K1177" s="62">
        <f>('1. Data'!K1174-'1. Data'!$K$1604)/('1. Data'!$K$1603-'1. Data'!$K$1604)</f>
        <v>0.25882352941176473</v>
      </c>
      <c r="L1177" s="62">
        <f>('1. Data'!L1174-'1. Data'!$L$1604)/('1. Data'!$L$1603-'1. Data'!$L$1604)</f>
        <v>0.60000000000000009</v>
      </c>
      <c r="M1177" s="62">
        <f>('1. Data'!M1174-'1. Data'!$M$1604)/('1. Data'!$M$1603-'1. Data'!$M$1604)</f>
        <v>0.6</v>
      </c>
    </row>
    <row r="1178" spans="1:13" ht="13.2" x14ac:dyDescent="0.25">
      <c r="A1178" s="60">
        <v>1174</v>
      </c>
      <c r="B1178" s="62">
        <f>('1. Data'!B1175-'1. Data'!$B$1604)/('1. Data'!$B$1603-'1. Data'!$B$1604)</f>
        <v>0.26548672566371678</v>
      </c>
      <c r="C1178" s="62">
        <f>('1. Data'!C1175-'1. Data'!$C$1604)/('1. Data'!$C$1603-'1. Data'!$C$1604)</f>
        <v>0.17333333333333334</v>
      </c>
      <c r="D1178" s="62">
        <f>('1. Data'!D1175-'1. Data'!$D$1604)/('1. Data'!$D$1603-'1. Data'!$D$1604)</f>
        <v>0.31</v>
      </c>
      <c r="E1178" s="62">
        <f>('1. Data'!E1175-'1. Data'!$E$1604)/('1. Data'!$E$1603-'1. Data'!$E$1604)</f>
        <v>5.4794520547945202E-2</v>
      </c>
      <c r="F1178" s="62">
        <f>('1. Data'!F1175-'1. Data'!$F$1604)/('1. Data'!$F$1603-'1. Data'!$F$1604)</f>
        <v>0.13166666666666668</v>
      </c>
      <c r="G1178" s="62">
        <f>('1. Data'!G1175-'1. Data'!$G$1604)/('1. Data'!$G$1603-'1. Data'!$G$1604)</f>
        <v>0.352112676056338</v>
      </c>
      <c r="H1178" s="62">
        <f>('1. Data'!H1175-'1. Data'!$H$1604)/('1. Data'!$H$1603-'1. Data'!$H$1604)</f>
        <v>0.20848056537102475</v>
      </c>
      <c r="I1178" s="62">
        <v>1</v>
      </c>
      <c r="J1178" s="62">
        <f>('1. Data'!J1175-'1. Data'!$J$1604)/('1. Data'!$J$1603-'1. Data'!$J$1604)</f>
        <v>0.58461538461538454</v>
      </c>
      <c r="K1178" s="62">
        <f>('1. Data'!K1175-'1. Data'!$K$1604)/('1. Data'!$K$1603-'1. Data'!$K$1604)</f>
        <v>0.18823529411764706</v>
      </c>
      <c r="L1178" s="62">
        <f>('1. Data'!L1175-'1. Data'!$L$1604)/('1. Data'!$L$1603-'1. Data'!$L$1604)</f>
        <v>0.16923076923076918</v>
      </c>
      <c r="M1178" s="62">
        <f>('1. Data'!M1175-'1. Data'!$M$1604)/('1. Data'!$M$1603-'1. Data'!$M$1604)</f>
        <v>0.6</v>
      </c>
    </row>
    <row r="1179" spans="1:13" ht="13.2" x14ac:dyDescent="0.25">
      <c r="A1179" s="60">
        <v>1175</v>
      </c>
      <c r="B1179" s="62">
        <f>('1. Data'!B1176-'1. Data'!$B$1604)/('1. Data'!$B$1603-'1. Data'!$B$1604)</f>
        <v>0.26548672566371678</v>
      </c>
      <c r="C1179" s="62">
        <f>('1. Data'!C1176-'1. Data'!$C$1604)/('1. Data'!$C$1603-'1. Data'!$C$1604)</f>
        <v>0.17333333333333334</v>
      </c>
      <c r="D1179" s="62">
        <f>('1. Data'!D1176-'1. Data'!$D$1604)/('1. Data'!$D$1603-'1. Data'!$D$1604)</f>
        <v>0.31</v>
      </c>
      <c r="E1179" s="62">
        <f>('1. Data'!E1176-'1. Data'!$E$1604)/('1. Data'!$E$1603-'1. Data'!$E$1604)</f>
        <v>5.4794520547945202E-2</v>
      </c>
      <c r="F1179" s="62">
        <f>('1. Data'!F1176-'1. Data'!$F$1604)/('1. Data'!$F$1603-'1. Data'!$F$1604)</f>
        <v>0.13166666666666668</v>
      </c>
      <c r="G1179" s="62">
        <f>('1. Data'!G1176-'1. Data'!$G$1604)/('1. Data'!$G$1603-'1. Data'!$G$1604)</f>
        <v>0.352112676056338</v>
      </c>
      <c r="H1179" s="62">
        <f>('1. Data'!H1176-'1. Data'!$H$1604)/('1. Data'!$H$1603-'1. Data'!$H$1604)</f>
        <v>0.20848056537102475</v>
      </c>
      <c r="I1179" s="62">
        <v>1</v>
      </c>
      <c r="J1179" s="62">
        <f>('1. Data'!J1176-'1. Data'!$J$1604)/('1. Data'!$J$1603-'1. Data'!$J$1604)</f>
        <v>0.58461538461538454</v>
      </c>
      <c r="K1179" s="62">
        <f>('1. Data'!K1176-'1. Data'!$K$1604)/('1. Data'!$K$1603-'1. Data'!$K$1604)</f>
        <v>0.18823529411764706</v>
      </c>
      <c r="L1179" s="62">
        <f>('1. Data'!L1176-'1. Data'!$L$1604)/('1. Data'!$L$1603-'1. Data'!$L$1604)</f>
        <v>0.16923076923076918</v>
      </c>
      <c r="M1179" s="62">
        <f>('1. Data'!M1176-'1. Data'!$M$1604)/('1. Data'!$M$1603-'1. Data'!$M$1604)</f>
        <v>0.6</v>
      </c>
    </row>
    <row r="1180" spans="1:13" ht="13.2" x14ac:dyDescent="0.25">
      <c r="A1180" s="60">
        <v>1176</v>
      </c>
      <c r="B1180" s="62">
        <f>('1. Data'!B1177-'1. Data'!$B$1604)/('1. Data'!$B$1603-'1. Data'!$B$1604)</f>
        <v>0.16814159292035399</v>
      </c>
      <c r="C1180" s="62">
        <f>('1. Data'!C1177-'1. Data'!$C$1604)/('1. Data'!$C$1603-'1. Data'!$C$1604)</f>
        <v>0.34</v>
      </c>
      <c r="D1180" s="62">
        <f>('1. Data'!D1177-'1. Data'!$D$1604)/('1. Data'!$D$1603-'1. Data'!$D$1604)</f>
        <v>0</v>
      </c>
      <c r="E1180" s="62">
        <f>('1. Data'!E1177-'1. Data'!$E$1604)/('1. Data'!$E$1603-'1. Data'!$E$1604)</f>
        <v>8.9041095890410982E-2</v>
      </c>
      <c r="F1180" s="62">
        <f>('1. Data'!F1177-'1. Data'!$F$1604)/('1. Data'!$F$1603-'1. Data'!$F$1604)</f>
        <v>0.15833333333333335</v>
      </c>
      <c r="G1180" s="62">
        <f>('1. Data'!G1177-'1. Data'!$G$1604)/('1. Data'!$G$1603-'1. Data'!$G$1604)</f>
        <v>0.6619718309859155</v>
      </c>
      <c r="H1180" s="62">
        <f>('1. Data'!H1177-'1. Data'!$H$1604)/('1. Data'!$H$1603-'1. Data'!$H$1604)</f>
        <v>0.1872791519434629</v>
      </c>
      <c r="I1180" s="62">
        <v>1</v>
      </c>
      <c r="J1180" s="62">
        <f>('1. Data'!J1177-'1. Data'!$J$1604)/('1. Data'!$J$1603-'1. Data'!$J$1604)</f>
        <v>0.69999999999999984</v>
      </c>
      <c r="K1180" s="62">
        <f>('1. Data'!K1177-'1. Data'!$K$1604)/('1. Data'!$K$1603-'1. Data'!$K$1604)</f>
        <v>0.23529411764705882</v>
      </c>
      <c r="L1180" s="62">
        <f>('1. Data'!L1177-'1. Data'!$L$1604)/('1. Data'!$L$1603-'1. Data'!$L$1604)</f>
        <v>0.47692307692307689</v>
      </c>
      <c r="M1180" s="62">
        <f>('1. Data'!M1177-'1. Data'!$M$1604)/('1. Data'!$M$1603-'1. Data'!$M$1604)</f>
        <v>0.6</v>
      </c>
    </row>
    <row r="1181" spans="1:13" ht="13.2" x14ac:dyDescent="0.25">
      <c r="A1181" s="60">
        <v>1177</v>
      </c>
      <c r="B1181" s="62">
        <f>('1. Data'!B1178-'1. Data'!$B$1604)/('1. Data'!$B$1603-'1. Data'!$B$1604)</f>
        <v>0.16814159292035399</v>
      </c>
      <c r="C1181" s="62">
        <f>('1. Data'!C1178-'1. Data'!$C$1604)/('1. Data'!$C$1603-'1. Data'!$C$1604)</f>
        <v>0.52</v>
      </c>
      <c r="D1181" s="62">
        <f>('1. Data'!D1178-'1. Data'!$D$1604)/('1. Data'!$D$1603-'1. Data'!$D$1604)</f>
        <v>0.03</v>
      </c>
      <c r="E1181" s="62">
        <f>('1. Data'!E1178-'1. Data'!$E$1604)/('1. Data'!$E$1603-'1. Data'!$E$1604)</f>
        <v>0.32191780821917804</v>
      </c>
      <c r="F1181" s="62">
        <f>('1. Data'!F1178-'1. Data'!$F$1604)/('1. Data'!$F$1603-'1. Data'!$F$1604)</f>
        <v>0.13166666666666668</v>
      </c>
      <c r="G1181" s="62">
        <f>('1. Data'!G1178-'1. Data'!$G$1604)/('1. Data'!$G$1603-'1. Data'!$G$1604)</f>
        <v>0.30985915492957744</v>
      </c>
      <c r="H1181" s="62">
        <f>('1. Data'!H1178-'1. Data'!$H$1604)/('1. Data'!$H$1603-'1. Data'!$H$1604)</f>
        <v>0.14487632508833923</v>
      </c>
      <c r="I1181" s="62">
        <v>1</v>
      </c>
      <c r="J1181" s="62">
        <f>('1. Data'!J1178-'1. Data'!$J$1604)/('1. Data'!$J$1603-'1. Data'!$J$1604)</f>
        <v>0.67692307692307696</v>
      </c>
      <c r="K1181" s="62">
        <f>('1. Data'!K1178-'1. Data'!$K$1604)/('1. Data'!$K$1603-'1. Data'!$K$1604)</f>
        <v>0.11764705882352942</v>
      </c>
      <c r="L1181" s="62">
        <f>('1. Data'!L1178-'1. Data'!$L$1604)/('1. Data'!$L$1603-'1. Data'!$L$1604)</f>
        <v>0.43076923076923063</v>
      </c>
      <c r="M1181" s="62">
        <f>('1. Data'!M1178-'1. Data'!$M$1604)/('1. Data'!$M$1603-'1. Data'!$M$1604)</f>
        <v>0.2</v>
      </c>
    </row>
    <row r="1182" spans="1:13" ht="13.2" x14ac:dyDescent="0.25">
      <c r="A1182" s="60">
        <v>1178</v>
      </c>
      <c r="B1182" s="62">
        <f>('1. Data'!B1179-'1. Data'!$B$1604)/('1. Data'!$B$1603-'1. Data'!$B$1604)</f>
        <v>0.22123893805309733</v>
      </c>
      <c r="C1182" s="62">
        <f>('1. Data'!C1179-'1. Data'!$C$1604)/('1. Data'!$C$1603-'1. Data'!$C$1604)</f>
        <v>0.37333333333333335</v>
      </c>
      <c r="D1182" s="62">
        <f>('1. Data'!D1179-'1. Data'!$D$1604)/('1. Data'!$D$1603-'1. Data'!$D$1604)</f>
        <v>0</v>
      </c>
      <c r="E1182" s="62">
        <f>('1. Data'!E1179-'1. Data'!$E$1604)/('1. Data'!$E$1603-'1. Data'!$E$1604)</f>
        <v>0.10273972602739727</v>
      </c>
      <c r="F1182" s="62">
        <f>('1. Data'!F1179-'1. Data'!$F$1604)/('1. Data'!$F$1603-'1. Data'!$F$1604)</f>
        <v>8.666666666666667E-2</v>
      </c>
      <c r="G1182" s="62">
        <f>('1. Data'!G1179-'1. Data'!$G$1604)/('1. Data'!$G$1603-'1. Data'!$G$1604)</f>
        <v>7.0422535211267609E-2</v>
      </c>
      <c r="H1182" s="62">
        <f>('1. Data'!H1179-'1. Data'!$H$1604)/('1. Data'!$H$1603-'1. Data'!$H$1604)</f>
        <v>1.7667844522968199E-2</v>
      </c>
      <c r="I1182" s="62">
        <v>1</v>
      </c>
      <c r="J1182" s="62">
        <f>('1. Data'!J1179-'1. Data'!$J$1604)/('1. Data'!$J$1603-'1. Data'!$J$1604)</f>
        <v>0.5</v>
      </c>
      <c r="K1182" s="62">
        <f>('1. Data'!K1179-'1. Data'!$K$1604)/('1. Data'!$K$1603-'1. Data'!$K$1604)</f>
        <v>0.21176470588235297</v>
      </c>
      <c r="L1182" s="62">
        <f>('1. Data'!L1179-'1. Data'!$L$1604)/('1. Data'!$L$1603-'1. Data'!$L$1604)</f>
        <v>0.66153846153846141</v>
      </c>
      <c r="M1182" s="62">
        <f>('1. Data'!M1179-'1. Data'!$M$1604)/('1. Data'!$M$1603-'1. Data'!$M$1604)</f>
        <v>0.8</v>
      </c>
    </row>
    <row r="1183" spans="1:13" ht="13.2" x14ac:dyDescent="0.25">
      <c r="A1183" s="60">
        <v>1179</v>
      </c>
      <c r="B1183" s="62">
        <f>('1. Data'!B1180-'1. Data'!$B$1604)/('1. Data'!$B$1603-'1. Data'!$B$1604)</f>
        <v>8.8495575221238937E-2</v>
      </c>
      <c r="C1183" s="62">
        <f>('1. Data'!C1180-'1. Data'!$C$1604)/('1. Data'!$C$1603-'1. Data'!$C$1604)</f>
        <v>0.54333333333333333</v>
      </c>
      <c r="D1183" s="62">
        <f>('1. Data'!D1180-'1. Data'!$D$1604)/('1. Data'!$D$1603-'1. Data'!$D$1604)</f>
        <v>0</v>
      </c>
      <c r="E1183" s="62">
        <f>('1. Data'!E1180-'1. Data'!$E$1604)/('1. Data'!$E$1603-'1. Data'!$E$1604)</f>
        <v>8.2191780821917818E-2</v>
      </c>
      <c r="F1183" s="62">
        <f>('1. Data'!F1180-'1. Data'!$F$1604)/('1. Data'!$F$1603-'1. Data'!$F$1604)</f>
        <v>6.8333333333333163E-2</v>
      </c>
      <c r="G1183" s="62">
        <f>('1. Data'!G1180-'1. Data'!$G$1604)/('1. Data'!$G$1603-'1. Data'!$G$1604)</f>
        <v>0.22535211267605634</v>
      </c>
      <c r="H1183" s="62">
        <f>('1. Data'!H1180-'1. Data'!$H$1604)/('1. Data'!$H$1603-'1. Data'!$H$1604)</f>
        <v>0.25441696113074203</v>
      </c>
      <c r="I1183" s="62">
        <v>1</v>
      </c>
      <c r="J1183" s="62">
        <f>('1. Data'!J1180-'1. Data'!$J$1604)/('1. Data'!$J$1603-'1. Data'!$J$1604)</f>
        <v>0.75384615384615394</v>
      </c>
      <c r="K1183" s="62">
        <f>('1. Data'!K1180-'1. Data'!$K$1604)/('1. Data'!$K$1603-'1. Data'!$K$1604)</f>
        <v>0.25294117647058822</v>
      </c>
      <c r="L1183" s="62">
        <f>('1. Data'!L1180-'1. Data'!$L$1604)/('1. Data'!$L$1603-'1. Data'!$L$1604)</f>
        <v>0.46153846153846156</v>
      </c>
      <c r="M1183" s="62">
        <f>('1. Data'!M1180-'1. Data'!$M$1604)/('1. Data'!$M$1603-'1. Data'!$M$1604)</f>
        <v>0.4</v>
      </c>
    </row>
    <row r="1184" spans="1:13" ht="13.2" x14ac:dyDescent="0.25">
      <c r="A1184" s="60">
        <v>1180</v>
      </c>
      <c r="B1184" s="62">
        <f>('1. Data'!B1181-'1. Data'!$B$1604)/('1. Data'!$B$1603-'1. Data'!$B$1604)</f>
        <v>0.31858407079646012</v>
      </c>
      <c r="C1184" s="62">
        <f>('1. Data'!C1181-'1. Data'!$C$1604)/('1. Data'!$C$1603-'1. Data'!$C$1604)</f>
        <v>0.16666666666666666</v>
      </c>
      <c r="D1184" s="62">
        <f>('1. Data'!D1181-'1. Data'!$D$1604)/('1. Data'!$D$1603-'1. Data'!$D$1604)</f>
        <v>0.33</v>
      </c>
      <c r="E1184" s="62">
        <f>('1. Data'!E1181-'1. Data'!$E$1604)/('1. Data'!$E$1603-'1. Data'!$E$1604)</f>
        <v>0.10273972602739727</v>
      </c>
      <c r="F1184" s="62">
        <f>('1. Data'!F1181-'1. Data'!$F$1604)/('1. Data'!$F$1603-'1. Data'!$F$1604)</f>
        <v>0.12666666666666668</v>
      </c>
      <c r="G1184" s="62">
        <f>('1. Data'!G1181-'1. Data'!$G$1604)/('1. Data'!$G$1603-'1. Data'!$G$1604)</f>
        <v>0.14084507042253522</v>
      </c>
      <c r="H1184" s="62">
        <f>('1. Data'!H1181-'1. Data'!$H$1604)/('1. Data'!$H$1603-'1. Data'!$H$1604)</f>
        <v>0.14487632508833923</v>
      </c>
      <c r="I1184" s="62">
        <v>1</v>
      </c>
      <c r="J1184" s="62">
        <f>('1. Data'!J1181-'1. Data'!$J$1604)/('1. Data'!$J$1603-'1. Data'!$J$1604)</f>
        <v>0.4384615384615384</v>
      </c>
      <c r="K1184" s="62">
        <f>('1. Data'!K1181-'1. Data'!$K$1604)/('1. Data'!$K$1603-'1. Data'!$K$1604)</f>
        <v>0.3</v>
      </c>
      <c r="L1184" s="62">
        <f>('1. Data'!L1181-'1. Data'!$L$1604)/('1. Data'!$L$1603-'1. Data'!$L$1604)</f>
        <v>0.39999999999999997</v>
      </c>
      <c r="M1184" s="62">
        <f>('1. Data'!M1181-'1. Data'!$M$1604)/('1. Data'!$M$1603-'1. Data'!$M$1604)</f>
        <v>0.6</v>
      </c>
    </row>
    <row r="1185" spans="1:13" ht="13.2" x14ac:dyDescent="0.25">
      <c r="A1185" s="60">
        <v>1181</v>
      </c>
      <c r="B1185" s="62">
        <f>('1. Data'!B1182-'1. Data'!$B$1604)/('1. Data'!$B$1603-'1. Data'!$B$1604)</f>
        <v>0.31858407079646012</v>
      </c>
      <c r="C1185" s="62">
        <f>('1. Data'!C1182-'1. Data'!$C$1604)/('1. Data'!$C$1603-'1. Data'!$C$1604)</f>
        <v>0.16666666666666666</v>
      </c>
      <c r="D1185" s="62">
        <f>('1. Data'!D1182-'1. Data'!$D$1604)/('1. Data'!$D$1603-'1. Data'!$D$1604)</f>
        <v>0.33</v>
      </c>
      <c r="E1185" s="62">
        <f>('1. Data'!E1182-'1. Data'!$E$1604)/('1. Data'!$E$1603-'1. Data'!$E$1604)</f>
        <v>0.10273972602739727</v>
      </c>
      <c r="F1185" s="62">
        <f>('1. Data'!F1182-'1. Data'!$F$1604)/('1. Data'!$F$1603-'1. Data'!$F$1604)</f>
        <v>0.12666666666666668</v>
      </c>
      <c r="G1185" s="62">
        <f>('1. Data'!G1182-'1. Data'!$G$1604)/('1. Data'!$G$1603-'1. Data'!$G$1604)</f>
        <v>0.14084507042253522</v>
      </c>
      <c r="H1185" s="62">
        <f>('1. Data'!H1182-'1. Data'!$H$1604)/('1. Data'!$H$1603-'1. Data'!$H$1604)</f>
        <v>0.14487632508833923</v>
      </c>
      <c r="I1185" s="62">
        <v>1</v>
      </c>
      <c r="J1185" s="62">
        <f>('1. Data'!J1182-'1. Data'!$J$1604)/('1. Data'!$J$1603-'1. Data'!$J$1604)</f>
        <v>0.4384615384615384</v>
      </c>
      <c r="K1185" s="62">
        <f>('1. Data'!K1182-'1. Data'!$K$1604)/('1. Data'!$K$1603-'1. Data'!$K$1604)</f>
        <v>0.3</v>
      </c>
      <c r="L1185" s="62">
        <f>('1. Data'!L1182-'1. Data'!$L$1604)/('1. Data'!$L$1603-'1. Data'!$L$1604)</f>
        <v>0.39999999999999997</v>
      </c>
      <c r="M1185" s="62">
        <f>('1. Data'!M1182-'1. Data'!$M$1604)/('1. Data'!$M$1603-'1. Data'!$M$1604)</f>
        <v>0.6</v>
      </c>
    </row>
    <row r="1186" spans="1:13" ht="13.2" x14ac:dyDescent="0.25">
      <c r="A1186" s="60">
        <v>1182</v>
      </c>
      <c r="B1186" s="62">
        <f>('1. Data'!B1183-'1. Data'!$B$1604)/('1. Data'!$B$1603-'1. Data'!$B$1604)</f>
        <v>0.46017699115044253</v>
      </c>
      <c r="C1186" s="62">
        <f>('1. Data'!C1183-'1. Data'!$C$1604)/('1. Data'!$C$1603-'1. Data'!$C$1604)</f>
        <v>0.19333333333333336</v>
      </c>
      <c r="D1186" s="62">
        <f>('1. Data'!D1183-'1. Data'!$D$1604)/('1. Data'!$D$1603-'1. Data'!$D$1604)</f>
        <v>0.43</v>
      </c>
      <c r="E1186" s="62">
        <f>('1. Data'!E1183-'1. Data'!$E$1604)/('1. Data'!$E$1603-'1. Data'!$E$1604)</f>
        <v>5.136986301369862E-2</v>
      </c>
      <c r="F1186" s="62">
        <f>('1. Data'!F1183-'1. Data'!$F$1604)/('1. Data'!$F$1603-'1. Data'!$F$1604)</f>
        <v>0.11333333333333334</v>
      </c>
      <c r="G1186" s="62">
        <f>('1. Data'!G1183-'1. Data'!$G$1604)/('1. Data'!$G$1603-'1. Data'!$G$1604)</f>
        <v>5.6338028169014086E-2</v>
      </c>
      <c r="H1186" s="62">
        <f>('1. Data'!H1183-'1. Data'!$H$1604)/('1. Data'!$H$1603-'1. Data'!$H$1604)</f>
        <v>1.7667844522968199E-2</v>
      </c>
      <c r="I1186" s="62">
        <v>1</v>
      </c>
      <c r="J1186" s="62">
        <f>('1. Data'!J1183-'1. Data'!$J$1604)/('1. Data'!$J$1603-'1. Data'!$J$1604)</f>
        <v>0.37692307692307681</v>
      </c>
      <c r="K1186" s="62">
        <f>('1. Data'!K1183-'1. Data'!$K$1604)/('1. Data'!$K$1603-'1. Data'!$K$1604)</f>
        <v>9.4117647058823556E-2</v>
      </c>
      <c r="L1186" s="62">
        <f>('1. Data'!L1183-'1. Data'!$L$1604)/('1. Data'!$L$1603-'1. Data'!$L$1604)</f>
        <v>0.46153846153846156</v>
      </c>
      <c r="M1186" s="62">
        <f>('1. Data'!M1183-'1. Data'!$M$1604)/('1. Data'!$M$1603-'1. Data'!$M$1604)</f>
        <v>0.4</v>
      </c>
    </row>
    <row r="1187" spans="1:13" ht="13.2" x14ac:dyDescent="0.25">
      <c r="A1187" s="60">
        <v>1183</v>
      </c>
      <c r="B1187" s="62">
        <f>('1. Data'!B1184-'1. Data'!$B$1604)/('1. Data'!$B$1603-'1. Data'!$B$1604)</f>
        <v>0.49557522123893799</v>
      </c>
      <c r="C1187" s="62">
        <f>('1. Data'!C1184-'1. Data'!$C$1604)/('1. Data'!$C$1603-'1. Data'!$C$1604)</f>
        <v>0.20000000000000004</v>
      </c>
      <c r="D1187" s="62">
        <f>('1. Data'!D1184-'1. Data'!$D$1604)/('1. Data'!$D$1603-'1. Data'!$D$1604)</f>
        <v>0.4</v>
      </c>
      <c r="E1187" s="62">
        <f>('1. Data'!E1184-'1. Data'!$E$1604)/('1. Data'!$E$1603-'1. Data'!$E$1604)</f>
        <v>0.10958904109589042</v>
      </c>
      <c r="F1187" s="62">
        <f>('1. Data'!F1184-'1. Data'!$F$1604)/('1. Data'!$F$1603-'1. Data'!$F$1604)</f>
        <v>0.11333333333333334</v>
      </c>
      <c r="G1187" s="62">
        <f>('1. Data'!G1184-'1. Data'!$G$1604)/('1. Data'!$G$1603-'1. Data'!$G$1604)</f>
        <v>0.56338028169014087</v>
      </c>
      <c r="H1187" s="62">
        <f>('1. Data'!H1184-'1. Data'!$H$1604)/('1. Data'!$H$1603-'1. Data'!$H$1604)</f>
        <v>0.16961130742049471</v>
      </c>
      <c r="I1187" s="62">
        <v>1</v>
      </c>
      <c r="J1187" s="62">
        <f>('1. Data'!J1184-'1. Data'!$J$1604)/('1. Data'!$J$1603-'1. Data'!$J$1604)</f>
        <v>0.52307692307692288</v>
      </c>
      <c r="K1187" s="62">
        <f>('1. Data'!K1184-'1. Data'!$K$1604)/('1. Data'!$K$1603-'1. Data'!$K$1604)</f>
        <v>0.3294117647058824</v>
      </c>
      <c r="L1187" s="62">
        <f>('1. Data'!L1184-'1. Data'!$L$1604)/('1. Data'!$L$1603-'1. Data'!$L$1604)</f>
        <v>0.32307692307692304</v>
      </c>
      <c r="M1187" s="62">
        <f>('1. Data'!M1184-'1. Data'!$M$1604)/('1. Data'!$M$1603-'1. Data'!$M$1604)</f>
        <v>0.6</v>
      </c>
    </row>
    <row r="1188" spans="1:13" ht="13.2" x14ac:dyDescent="0.25">
      <c r="A1188" s="60">
        <v>1184</v>
      </c>
      <c r="B1188" s="62">
        <f>('1. Data'!B1185-'1. Data'!$B$1604)/('1. Data'!$B$1603-'1. Data'!$B$1604)</f>
        <v>0.19469026548672566</v>
      </c>
      <c r="C1188" s="62">
        <f>('1. Data'!C1185-'1. Data'!$C$1604)/('1. Data'!$C$1603-'1. Data'!$C$1604)</f>
        <v>0.37333333333333335</v>
      </c>
      <c r="D1188" s="62">
        <f>('1. Data'!D1185-'1. Data'!$D$1604)/('1. Data'!$D$1603-'1. Data'!$D$1604)</f>
        <v>7.0000000000000007E-2</v>
      </c>
      <c r="E1188" s="62">
        <f>('1. Data'!E1185-'1. Data'!$E$1604)/('1. Data'!$E$1603-'1. Data'!$E$1604)</f>
        <v>4.7945205479452059E-2</v>
      </c>
      <c r="F1188" s="62">
        <f>('1. Data'!F1185-'1. Data'!$F$1604)/('1. Data'!$F$1603-'1. Data'!$F$1604)</f>
        <v>0.11666666666666668</v>
      </c>
      <c r="G1188" s="62">
        <f>('1. Data'!G1185-'1. Data'!$G$1604)/('1. Data'!$G$1603-'1. Data'!$G$1604)</f>
        <v>0.21126760563380281</v>
      </c>
      <c r="H1188" s="62">
        <f>('1. Data'!H1185-'1. Data'!$H$1604)/('1. Data'!$H$1603-'1. Data'!$H$1604)</f>
        <v>0.19434628975265017</v>
      </c>
      <c r="I1188" s="62">
        <v>1</v>
      </c>
      <c r="J1188" s="62">
        <f>('1. Data'!J1185-'1. Data'!$J$1604)/('1. Data'!$J$1603-'1. Data'!$J$1604)</f>
        <v>0.45384615384615379</v>
      </c>
      <c r="K1188" s="62">
        <f>('1. Data'!K1185-'1. Data'!$K$1604)/('1. Data'!$K$1603-'1. Data'!$K$1604)</f>
        <v>0.17647058823529413</v>
      </c>
      <c r="L1188" s="62">
        <f>('1. Data'!L1185-'1. Data'!$L$1604)/('1. Data'!$L$1603-'1. Data'!$L$1604)</f>
        <v>0.13846153846153852</v>
      </c>
      <c r="M1188" s="62">
        <f>('1. Data'!M1185-'1. Data'!$M$1604)/('1. Data'!$M$1603-'1. Data'!$M$1604)</f>
        <v>0.4</v>
      </c>
    </row>
    <row r="1189" spans="1:13" ht="13.2" x14ac:dyDescent="0.25">
      <c r="A1189" s="60">
        <v>1185</v>
      </c>
      <c r="B1189" s="62">
        <f>('1. Data'!B1186-'1. Data'!$B$1604)/('1. Data'!$B$1603-'1. Data'!$B$1604)</f>
        <v>0.18584070796460181</v>
      </c>
      <c r="C1189" s="62">
        <f>('1. Data'!C1186-'1. Data'!$C$1604)/('1. Data'!$C$1603-'1. Data'!$C$1604)</f>
        <v>0.36000000000000004</v>
      </c>
      <c r="D1189" s="62">
        <f>('1. Data'!D1186-'1. Data'!$D$1604)/('1. Data'!$D$1603-'1. Data'!$D$1604)</f>
        <v>0.23</v>
      </c>
      <c r="E1189" s="62">
        <f>('1. Data'!E1186-'1. Data'!$E$1604)/('1. Data'!$E$1603-'1. Data'!$E$1604)</f>
        <v>8.2191780821917818E-2</v>
      </c>
      <c r="F1189" s="62">
        <f>('1. Data'!F1186-'1. Data'!$F$1604)/('1. Data'!$F$1603-'1. Data'!$F$1604)</f>
        <v>0.13333333333333333</v>
      </c>
      <c r="G1189" s="62">
        <f>('1. Data'!G1186-'1. Data'!$G$1604)/('1. Data'!$G$1603-'1. Data'!$G$1604)</f>
        <v>0.14084507042253522</v>
      </c>
      <c r="H1189" s="62">
        <f>('1. Data'!H1186-'1. Data'!$H$1604)/('1. Data'!$H$1603-'1. Data'!$H$1604)</f>
        <v>0.39929328621908128</v>
      </c>
      <c r="I1189" s="62">
        <v>1</v>
      </c>
      <c r="J1189" s="62">
        <f>('1. Data'!J1186-'1. Data'!$J$1604)/('1. Data'!$J$1603-'1. Data'!$J$1604)</f>
        <v>0.50769230769230755</v>
      </c>
      <c r="K1189" s="62">
        <f>('1. Data'!K1186-'1. Data'!$K$1604)/('1. Data'!$K$1603-'1. Data'!$K$1604)</f>
        <v>0.23529411764705882</v>
      </c>
      <c r="L1189" s="62">
        <f>('1. Data'!L1186-'1. Data'!$L$1604)/('1. Data'!$L$1603-'1. Data'!$L$1604)</f>
        <v>0.38461538461538464</v>
      </c>
      <c r="M1189" s="62">
        <f>('1. Data'!M1186-'1. Data'!$M$1604)/('1. Data'!$M$1603-'1. Data'!$M$1604)</f>
        <v>0.4</v>
      </c>
    </row>
    <row r="1190" spans="1:13" ht="13.2" x14ac:dyDescent="0.25">
      <c r="A1190" s="60">
        <v>1186</v>
      </c>
      <c r="B1190" s="62">
        <f>('1. Data'!B1187-'1. Data'!$B$1604)/('1. Data'!$B$1603-'1. Data'!$B$1604)</f>
        <v>0.21238938053097348</v>
      </c>
      <c r="C1190" s="62">
        <f>('1. Data'!C1187-'1. Data'!$C$1604)/('1. Data'!$C$1603-'1. Data'!$C$1604)</f>
        <v>0.21999999999999997</v>
      </c>
      <c r="D1190" s="62">
        <f>('1. Data'!D1187-'1. Data'!$D$1604)/('1. Data'!$D$1603-'1. Data'!$D$1604)</f>
        <v>0.3</v>
      </c>
      <c r="E1190" s="62">
        <f>('1. Data'!E1187-'1. Data'!$E$1604)/('1. Data'!$E$1603-'1. Data'!$E$1604)</f>
        <v>7.5342465753424667E-2</v>
      </c>
      <c r="F1190" s="62">
        <f>('1. Data'!F1187-'1. Data'!$F$1604)/('1. Data'!$F$1603-'1. Data'!$F$1604)</f>
        <v>0.14166666666666669</v>
      </c>
      <c r="G1190" s="62">
        <f>('1. Data'!G1187-'1. Data'!$G$1604)/('1. Data'!$G$1603-'1. Data'!$G$1604)</f>
        <v>7.0422535211267609E-2</v>
      </c>
      <c r="H1190" s="62">
        <f>('1. Data'!H1187-'1. Data'!$H$1604)/('1. Data'!$H$1603-'1. Data'!$H$1604)</f>
        <v>0.1166077738515901</v>
      </c>
      <c r="I1190" s="62">
        <v>1</v>
      </c>
      <c r="J1190" s="62">
        <f>('1. Data'!J1187-'1. Data'!$J$1604)/('1. Data'!$J$1603-'1. Data'!$J$1604)</f>
        <v>0.48461538461538461</v>
      </c>
      <c r="K1190" s="62">
        <f>('1. Data'!K1187-'1. Data'!$K$1604)/('1. Data'!$K$1603-'1. Data'!$K$1604)</f>
        <v>9.4117647058823556E-2</v>
      </c>
      <c r="L1190" s="62">
        <f>('1. Data'!L1187-'1. Data'!$L$1604)/('1. Data'!$L$1603-'1. Data'!$L$1604)</f>
        <v>0.53846153846153844</v>
      </c>
      <c r="M1190" s="62">
        <f>('1. Data'!M1187-'1. Data'!$M$1604)/('1. Data'!$M$1603-'1. Data'!$M$1604)</f>
        <v>0.6</v>
      </c>
    </row>
    <row r="1191" spans="1:13" ht="13.2" x14ac:dyDescent="0.25">
      <c r="A1191" s="60">
        <v>1187</v>
      </c>
      <c r="B1191" s="62">
        <f>('1. Data'!B1188-'1. Data'!$B$1604)/('1. Data'!$B$1603-'1. Data'!$B$1604)</f>
        <v>0.17699115044247787</v>
      </c>
      <c r="C1191" s="62">
        <f>('1. Data'!C1188-'1. Data'!$C$1604)/('1. Data'!$C$1603-'1. Data'!$C$1604)</f>
        <v>0.46666666666666673</v>
      </c>
      <c r="D1191" s="62">
        <f>('1. Data'!D1188-'1. Data'!$D$1604)/('1. Data'!$D$1603-'1. Data'!$D$1604)</f>
        <v>0.03</v>
      </c>
      <c r="E1191" s="62">
        <f>('1. Data'!E1188-'1. Data'!$E$1604)/('1. Data'!$E$1603-'1. Data'!$E$1604)</f>
        <v>0.4726027397260274</v>
      </c>
      <c r="F1191" s="62">
        <f>('1. Data'!F1188-'1. Data'!$F$1604)/('1. Data'!$F$1603-'1. Data'!$F$1604)</f>
        <v>0.13166666666666668</v>
      </c>
      <c r="G1191" s="62">
        <f>('1. Data'!G1188-'1. Data'!$G$1604)/('1. Data'!$G$1603-'1. Data'!$G$1604)</f>
        <v>7.0422535211267609E-2</v>
      </c>
      <c r="H1191" s="62">
        <f>('1. Data'!H1188-'1. Data'!$H$1604)/('1. Data'!$H$1603-'1. Data'!$H$1604)</f>
        <v>2.1201413427561839E-2</v>
      </c>
      <c r="I1191" s="62">
        <v>1</v>
      </c>
      <c r="J1191" s="62">
        <f>('1. Data'!J1188-'1. Data'!$J$1604)/('1. Data'!$J$1603-'1. Data'!$J$1604)</f>
        <v>0.63076923076923075</v>
      </c>
      <c r="K1191" s="62">
        <f>('1. Data'!K1188-'1. Data'!$K$1604)/('1. Data'!$K$1603-'1. Data'!$K$1604)</f>
        <v>0.11764705882352942</v>
      </c>
      <c r="L1191" s="62">
        <f>('1. Data'!L1188-'1. Data'!$L$1604)/('1. Data'!$L$1603-'1. Data'!$L$1604)</f>
        <v>0.58461538461538443</v>
      </c>
      <c r="M1191" s="62">
        <f>('1. Data'!M1188-'1. Data'!$M$1604)/('1. Data'!$M$1603-'1. Data'!$M$1604)</f>
        <v>0.4</v>
      </c>
    </row>
    <row r="1192" spans="1:13" ht="13.2" x14ac:dyDescent="0.25">
      <c r="A1192" s="60">
        <v>1188</v>
      </c>
      <c r="B1192" s="62">
        <f>('1. Data'!B1189-'1. Data'!$B$1604)/('1. Data'!$B$1603-'1. Data'!$B$1604)</f>
        <v>0.21238938053097348</v>
      </c>
      <c r="C1192" s="62">
        <f>('1. Data'!C1189-'1. Data'!$C$1604)/('1. Data'!$C$1603-'1. Data'!$C$1604)</f>
        <v>0.21999999999999997</v>
      </c>
      <c r="D1192" s="62">
        <f>('1. Data'!D1189-'1. Data'!$D$1604)/('1. Data'!$D$1603-'1. Data'!$D$1604)</f>
        <v>0.3</v>
      </c>
      <c r="E1192" s="62">
        <f>('1. Data'!E1189-'1. Data'!$E$1604)/('1. Data'!$E$1603-'1. Data'!$E$1604)</f>
        <v>7.5342465753424667E-2</v>
      </c>
      <c r="F1192" s="62">
        <f>('1. Data'!F1189-'1. Data'!$F$1604)/('1. Data'!$F$1603-'1. Data'!$F$1604)</f>
        <v>0.14166666666666669</v>
      </c>
      <c r="G1192" s="62">
        <f>('1. Data'!G1189-'1. Data'!$G$1604)/('1. Data'!$G$1603-'1. Data'!$G$1604)</f>
        <v>7.0422535211267609E-2</v>
      </c>
      <c r="H1192" s="62">
        <f>('1. Data'!H1189-'1. Data'!$H$1604)/('1. Data'!$H$1603-'1. Data'!$H$1604)</f>
        <v>0.1166077738515901</v>
      </c>
      <c r="I1192" s="62">
        <v>1</v>
      </c>
      <c r="J1192" s="62">
        <f>('1. Data'!J1189-'1. Data'!$J$1604)/('1. Data'!$J$1603-'1. Data'!$J$1604)</f>
        <v>0.48461538461538461</v>
      </c>
      <c r="K1192" s="62">
        <f>('1. Data'!K1189-'1. Data'!$K$1604)/('1. Data'!$K$1603-'1. Data'!$K$1604)</f>
        <v>9.4117647058823556E-2</v>
      </c>
      <c r="L1192" s="62">
        <f>('1. Data'!L1189-'1. Data'!$L$1604)/('1. Data'!$L$1603-'1. Data'!$L$1604)</f>
        <v>0.53846153846153844</v>
      </c>
      <c r="M1192" s="62">
        <f>('1. Data'!M1189-'1. Data'!$M$1604)/('1. Data'!$M$1603-'1. Data'!$M$1604)</f>
        <v>0.6</v>
      </c>
    </row>
    <row r="1193" spans="1:13" ht="13.2" x14ac:dyDescent="0.25">
      <c r="A1193" s="60">
        <v>1189</v>
      </c>
      <c r="B1193" s="62">
        <f>('1. Data'!B1190-'1. Data'!$B$1604)/('1. Data'!$B$1603-'1. Data'!$B$1604)</f>
        <v>0.18584070796460181</v>
      </c>
      <c r="C1193" s="62">
        <f>('1. Data'!C1190-'1. Data'!$C$1604)/('1. Data'!$C$1603-'1. Data'!$C$1604)</f>
        <v>0.36000000000000004</v>
      </c>
      <c r="D1193" s="62">
        <f>('1. Data'!D1190-'1. Data'!$D$1604)/('1. Data'!$D$1603-'1. Data'!$D$1604)</f>
        <v>0.23</v>
      </c>
      <c r="E1193" s="62">
        <f>('1. Data'!E1190-'1. Data'!$E$1604)/('1. Data'!$E$1603-'1. Data'!$E$1604)</f>
        <v>8.2191780821917818E-2</v>
      </c>
      <c r="F1193" s="62">
        <f>('1. Data'!F1190-'1. Data'!$F$1604)/('1. Data'!$F$1603-'1. Data'!$F$1604)</f>
        <v>0.13333333333333333</v>
      </c>
      <c r="G1193" s="62">
        <f>('1. Data'!G1190-'1. Data'!$G$1604)/('1. Data'!$G$1603-'1. Data'!$G$1604)</f>
        <v>0.14084507042253522</v>
      </c>
      <c r="H1193" s="62">
        <f>('1. Data'!H1190-'1. Data'!$H$1604)/('1. Data'!$H$1603-'1. Data'!$H$1604)</f>
        <v>0.39929328621908128</v>
      </c>
      <c r="I1193" s="62">
        <v>1</v>
      </c>
      <c r="J1193" s="62">
        <f>('1. Data'!J1190-'1. Data'!$J$1604)/('1. Data'!$J$1603-'1. Data'!$J$1604)</f>
        <v>0.50769230769230755</v>
      </c>
      <c r="K1193" s="62">
        <f>('1. Data'!K1190-'1. Data'!$K$1604)/('1. Data'!$K$1603-'1. Data'!$K$1604)</f>
        <v>0.23529411764705882</v>
      </c>
      <c r="L1193" s="62">
        <f>('1. Data'!L1190-'1. Data'!$L$1604)/('1. Data'!$L$1603-'1. Data'!$L$1604)</f>
        <v>0.38461538461538464</v>
      </c>
      <c r="M1193" s="62">
        <f>('1. Data'!M1190-'1. Data'!$M$1604)/('1. Data'!$M$1603-'1. Data'!$M$1604)</f>
        <v>0.4</v>
      </c>
    </row>
    <row r="1194" spans="1:13" ht="13.2" x14ac:dyDescent="0.25">
      <c r="A1194" s="60">
        <v>1190</v>
      </c>
      <c r="B1194" s="62">
        <f>('1. Data'!B1191-'1. Data'!$B$1604)/('1. Data'!$B$1603-'1. Data'!$B$1604)</f>
        <v>0.37168141592920362</v>
      </c>
      <c r="C1194" s="62">
        <f>('1. Data'!C1191-'1. Data'!$C$1604)/('1. Data'!$C$1603-'1. Data'!$C$1604)</f>
        <v>0.56999999999999995</v>
      </c>
      <c r="D1194" s="62">
        <f>('1. Data'!D1191-'1. Data'!$D$1604)/('1. Data'!$D$1603-'1. Data'!$D$1604)</f>
        <v>0.05</v>
      </c>
      <c r="E1194" s="62">
        <f>('1. Data'!E1191-'1. Data'!$E$1604)/('1. Data'!$E$1603-'1. Data'!$E$1604)</f>
        <v>6.164383561643836E-2</v>
      </c>
      <c r="F1194" s="62">
        <f>('1. Data'!F1191-'1. Data'!$F$1604)/('1. Data'!$F$1603-'1. Data'!$F$1604)</f>
        <v>0.125</v>
      </c>
      <c r="G1194" s="62">
        <f>('1. Data'!G1191-'1. Data'!$G$1604)/('1. Data'!$G$1603-'1. Data'!$G$1604)</f>
        <v>5.6338028169014086E-2</v>
      </c>
      <c r="H1194" s="62">
        <f>('1. Data'!H1191-'1. Data'!$H$1604)/('1. Data'!$H$1603-'1. Data'!$H$1604)</f>
        <v>4.5936395759717315E-2</v>
      </c>
      <c r="I1194" s="62">
        <v>1</v>
      </c>
      <c r="J1194" s="62">
        <f>('1. Data'!J1191-'1. Data'!$J$1604)/('1. Data'!$J$1603-'1. Data'!$J$1604)</f>
        <v>0.46153846153846134</v>
      </c>
      <c r="K1194" s="62">
        <f>('1. Data'!K1191-'1. Data'!$K$1604)/('1. Data'!$K$1603-'1. Data'!$K$1604)</f>
        <v>8.2352941176470601E-2</v>
      </c>
      <c r="L1194" s="62">
        <f>('1. Data'!L1191-'1. Data'!$L$1604)/('1. Data'!$L$1603-'1. Data'!$L$1604)</f>
        <v>0.18461538461538451</v>
      </c>
      <c r="M1194" s="62">
        <f>('1. Data'!M1191-'1. Data'!$M$1604)/('1. Data'!$M$1603-'1. Data'!$M$1604)</f>
        <v>0.2</v>
      </c>
    </row>
    <row r="1195" spans="1:13" ht="13.2" x14ac:dyDescent="0.25">
      <c r="A1195" s="60">
        <v>1191</v>
      </c>
      <c r="B1195" s="62">
        <f>('1. Data'!B1192-'1. Data'!$B$1604)/('1. Data'!$B$1603-'1. Data'!$B$1604)</f>
        <v>0.39823008849557517</v>
      </c>
      <c r="C1195" s="62">
        <f>('1. Data'!C1192-'1. Data'!$C$1604)/('1. Data'!$C$1603-'1. Data'!$C$1604)</f>
        <v>0.20000000000000004</v>
      </c>
      <c r="D1195" s="62">
        <f>('1. Data'!D1192-'1. Data'!$D$1604)/('1. Data'!$D$1603-'1. Data'!$D$1604)</f>
        <v>0.56999999999999995</v>
      </c>
      <c r="E1195" s="62">
        <f>('1. Data'!E1192-'1. Data'!$E$1604)/('1. Data'!$E$1603-'1. Data'!$E$1604)</f>
        <v>0.25342465753424659</v>
      </c>
      <c r="F1195" s="62">
        <f>('1. Data'!F1192-'1. Data'!$F$1604)/('1. Data'!$F$1603-'1. Data'!$F$1604)</f>
        <v>0.13333333333333333</v>
      </c>
      <c r="G1195" s="62">
        <f>('1. Data'!G1192-'1. Data'!$G$1604)/('1. Data'!$G$1603-'1. Data'!$G$1604)</f>
        <v>7.0422535211267609E-2</v>
      </c>
      <c r="H1195" s="62">
        <f>('1. Data'!H1192-'1. Data'!$H$1604)/('1. Data'!$H$1603-'1. Data'!$H$1604)</f>
        <v>4.9469964664310952E-2</v>
      </c>
      <c r="I1195" s="62">
        <v>1</v>
      </c>
      <c r="J1195" s="62">
        <f>('1. Data'!J1192-'1. Data'!$J$1604)/('1. Data'!$J$1603-'1. Data'!$J$1604)</f>
        <v>0.4461538461538459</v>
      </c>
      <c r="K1195" s="62">
        <f>('1. Data'!K1192-'1. Data'!$K$1604)/('1. Data'!$K$1603-'1. Data'!$K$1604)</f>
        <v>0.1588235294117647</v>
      </c>
      <c r="L1195" s="62">
        <f>('1. Data'!L1192-'1. Data'!$L$1604)/('1. Data'!$L$1603-'1. Data'!$L$1604)</f>
        <v>0.63076923076923075</v>
      </c>
      <c r="M1195" s="62">
        <f>('1. Data'!M1192-'1. Data'!$M$1604)/('1. Data'!$M$1603-'1. Data'!$M$1604)</f>
        <v>0.6</v>
      </c>
    </row>
    <row r="1196" spans="1:13" ht="13.2" x14ac:dyDescent="0.25">
      <c r="A1196" s="60">
        <v>1192</v>
      </c>
      <c r="B1196" s="62">
        <f>('1. Data'!B1193-'1. Data'!$B$1604)/('1. Data'!$B$1603-'1. Data'!$B$1604)</f>
        <v>0.16814159292035399</v>
      </c>
      <c r="C1196" s="62">
        <f>('1. Data'!C1193-'1. Data'!$C$1604)/('1. Data'!$C$1603-'1. Data'!$C$1604)</f>
        <v>0.52333333333333332</v>
      </c>
      <c r="D1196" s="62">
        <f>('1. Data'!D1193-'1. Data'!$D$1604)/('1. Data'!$D$1603-'1. Data'!$D$1604)</f>
        <v>0</v>
      </c>
      <c r="E1196" s="62">
        <f>('1. Data'!E1193-'1. Data'!$E$1604)/('1. Data'!$E$1603-'1. Data'!$E$1604)</f>
        <v>9.5890410958904104E-2</v>
      </c>
      <c r="F1196" s="62">
        <f>('1. Data'!F1193-'1. Data'!$F$1604)/('1. Data'!$F$1603-'1. Data'!$F$1604)</f>
        <v>0.27666666666666667</v>
      </c>
      <c r="G1196" s="62">
        <f>('1. Data'!G1193-'1. Data'!$G$1604)/('1. Data'!$G$1603-'1. Data'!$G$1604)</f>
        <v>7.0422535211267609E-2</v>
      </c>
      <c r="H1196" s="62">
        <f>('1. Data'!H1193-'1. Data'!$H$1604)/('1. Data'!$H$1603-'1. Data'!$H$1604)</f>
        <v>2.1201413427561839E-2</v>
      </c>
      <c r="I1196" s="62">
        <v>1</v>
      </c>
      <c r="J1196" s="62">
        <f>('1. Data'!J1193-'1. Data'!$J$1604)/('1. Data'!$J$1603-'1. Data'!$J$1604)</f>
        <v>0.66153846153846152</v>
      </c>
      <c r="K1196" s="62">
        <f>('1. Data'!K1193-'1. Data'!$K$1604)/('1. Data'!$K$1603-'1. Data'!$K$1604)</f>
        <v>0.1235294117647059</v>
      </c>
      <c r="L1196" s="62">
        <f>('1. Data'!L1193-'1. Data'!$L$1604)/('1. Data'!$L$1603-'1. Data'!$L$1604)</f>
        <v>0.36923076923076931</v>
      </c>
      <c r="M1196" s="62">
        <f>('1. Data'!M1193-'1. Data'!$M$1604)/('1. Data'!$M$1603-'1. Data'!$M$1604)</f>
        <v>0.4</v>
      </c>
    </row>
    <row r="1197" spans="1:13" ht="13.2" x14ac:dyDescent="0.25">
      <c r="A1197" s="60">
        <v>1193</v>
      </c>
      <c r="B1197" s="62">
        <f>('1. Data'!B1194-'1. Data'!$B$1604)/('1. Data'!$B$1603-'1. Data'!$B$1604)</f>
        <v>0.23008849557522126</v>
      </c>
      <c r="C1197" s="62">
        <f>('1. Data'!C1194-'1. Data'!$C$1604)/('1. Data'!$C$1603-'1. Data'!$C$1604)</f>
        <v>9.9999999999999992E-2</v>
      </c>
      <c r="D1197" s="62">
        <f>('1. Data'!D1194-'1. Data'!$D$1604)/('1. Data'!$D$1603-'1. Data'!$D$1604)</f>
        <v>0.37</v>
      </c>
      <c r="E1197" s="62">
        <f>('1. Data'!E1194-'1. Data'!$E$1604)/('1. Data'!$E$1603-'1. Data'!$E$1604)</f>
        <v>0.10958904109589042</v>
      </c>
      <c r="F1197" s="62">
        <f>('1. Data'!F1194-'1. Data'!$F$1604)/('1. Data'!$F$1603-'1. Data'!$F$1604)</f>
        <v>0.10500000000000001</v>
      </c>
      <c r="G1197" s="62">
        <f>('1. Data'!G1194-'1. Data'!$G$1604)/('1. Data'!$G$1603-'1. Data'!$G$1604)</f>
        <v>0.14084507042253522</v>
      </c>
      <c r="H1197" s="62">
        <f>('1. Data'!H1194-'1. Data'!$H$1604)/('1. Data'!$H$1603-'1. Data'!$H$1604)</f>
        <v>0.12367491166077739</v>
      </c>
      <c r="I1197" s="62">
        <v>1</v>
      </c>
      <c r="J1197" s="62">
        <f>('1. Data'!J1194-'1. Data'!$J$1604)/('1. Data'!$J$1603-'1. Data'!$J$1604)</f>
        <v>0.63076923076923075</v>
      </c>
      <c r="K1197" s="62">
        <f>('1. Data'!K1194-'1. Data'!$K$1604)/('1. Data'!$K$1603-'1. Data'!$K$1604)</f>
        <v>0.29411764705882354</v>
      </c>
      <c r="L1197" s="62">
        <f>('1. Data'!L1194-'1. Data'!$L$1604)/('1. Data'!$L$1603-'1. Data'!$L$1604)</f>
        <v>0.61538461538461542</v>
      </c>
      <c r="M1197" s="62">
        <f>('1. Data'!M1194-'1. Data'!$M$1604)/('1. Data'!$M$1603-'1. Data'!$M$1604)</f>
        <v>0.8</v>
      </c>
    </row>
    <row r="1198" spans="1:13" ht="13.2" x14ac:dyDescent="0.25">
      <c r="A1198" s="60">
        <v>1194</v>
      </c>
      <c r="B1198" s="62">
        <f>('1. Data'!B1195-'1. Data'!$B$1604)/('1. Data'!$B$1603-'1. Data'!$B$1604)</f>
        <v>0.15929203539823014</v>
      </c>
      <c r="C1198" s="62">
        <f>('1. Data'!C1195-'1. Data'!$C$1604)/('1. Data'!$C$1603-'1. Data'!$C$1604)</f>
        <v>0.52333333333333332</v>
      </c>
      <c r="D1198" s="62">
        <f>('1. Data'!D1195-'1. Data'!$D$1604)/('1. Data'!$D$1603-'1. Data'!$D$1604)</f>
        <v>0</v>
      </c>
      <c r="E1198" s="62">
        <f>('1. Data'!E1195-'1. Data'!$E$1604)/('1. Data'!$E$1603-'1. Data'!$E$1604)</f>
        <v>9.5890410958904104E-2</v>
      </c>
      <c r="F1198" s="62">
        <f>('1. Data'!F1195-'1. Data'!$F$1604)/('1. Data'!$F$1603-'1. Data'!$F$1604)</f>
        <v>0.27666666666666667</v>
      </c>
      <c r="G1198" s="62">
        <f>('1. Data'!G1195-'1. Data'!$G$1604)/('1. Data'!$G$1603-'1. Data'!$G$1604)</f>
        <v>7.0422535211267609E-2</v>
      </c>
      <c r="H1198" s="62">
        <f>('1. Data'!H1195-'1. Data'!$H$1604)/('1. Data'!$H$1603-'1. Data'!$H$1604)</f>
        <v>2.1201413427561839E-2</v>
      </c>
      <c r="I1198" s="62">
        <v>1</v>
      </c>
      <c r="J1198" s="62">
        <f>('1. Data'!J1195-'1. Data'!$J$1604)/('1. Data'!$J$1603-'1. Data'!$J$1604)</f>
        <v>0.66153846153846152</v>
      </c>
      <c r="K1198" s="62">
        <f>('1. Data'!K1195-'1. Data'!$K$1604)/('1. Data'!$K$1603-'1. Data'!$K$1604)</f>
        <v>0.1235294117647059</v>
      </c>
      <c r="L1198" s="62">
        <f>('1. Data'!L1195-'1. Data'!$L$1604)/('1. Data'!$L$1603-'1. Data'!$L$1604)</f>
        <v>0.36923076923076931</v>
      </c>
      <c r="M1198" s="62">
        <f>('1. Data'!M1195-'1. Data'!$M$1604)/('1. Data'!$M$1603-'1. Data'!$M$1604)</f>
        <v>0.4</v>
      </c>
    </row>
    <row r="1199" spans="1:13" ht="13.2" x14ac:dyDescent="0.25">
      <c r="A1199" s="60">
        <v>1195</v>
      </c>
      <c r="B1199" s="62">
        <f>('1. Data'!B1196-'1. Data'!$B$1604)/('1. Data'!$B$1603-'1. Data'!$B$1604)</f>
        <v>0.21238938053097348</v>
      </c>
      <c r="C1199" s="62">
        <f>('1. Data'!C1196-'1. Data'!$C$1604)/('1. Data'!$C$1603-'1. Data'!$C$1604)</f>
        <v>0.43</v>
      </c>
      <c r="D1199" s="62">
        <f>('1. Data'!D1196-'1. Data'!$D$1604)/('1. Data'!$D$1603-'1. Data'!$D$1604)</f>
        <v>0.12</v>
      </c>
      <c r="E1199" s="62">
        <f>('1. Data'!E1196-'1. Data'!$E$1604)/('1. Data'!$E$1603-'1. Data'!$E$1604)</f>
        <v>6.164383561643836E-2</v>
      </c>
      <c r="F1199" s="62">
        <f>('1. Data'!F1196-'1. Data'!$F$1604)/('1. Data'!$F$1603-'1. Data'!$F$1604)</f>
        <v>0.19</v>
      </c>
      <c r="G1199" s="62">
        <f>('1. Data'!G1196-'1. Data'!$G$1604)/('1. Data'!$G$1603-'1. Data'!$G$1604)</f>
        <v>0.19718309859154928</v>
      </c>
      <c r="H1199" s="62">
        <f>('1. Data'!H1196-'1. Data'!$H$1604)/('1. Data'!$H$1603-'1. Data'!$H$1604)</f>
        <v>0.20494699646643111</v>
      </c>
      <c r="I1199" s="62">
        <v>1</v>
      </c>
      <c r="J1199" s="62">
        <f>('1. Data'!J1196-'1. Data'!$J$1604)/('1. Data'!$J$1603-'1. Data'!$J$1604)</f>
        <v>0.40000000000000008</v>
      </c>
      <c r="K1199" s="62">
        <f>('1. Data'!K1196-'1. Data'!$K$1604)/('1. Data'!$K$1603-'1. Data'!$K$1604)</f>
        <v>0.17058823529411765</v>
      </c>
      <c r="L1199" s="62">
        <f>('1. Data'!L1196-'1. Data'!$L$1604)/('1. Data'!$L$1603-'1. Data'!$L$1604)</f>
        <v>0.16923076923076918</v>
      </c>
      <c r="M1199" s="62">
        <f>('1. Data'!M1196-'1. Data'!$M$1604)/('1. Data'!$M$1603-'1. Data'!$M$1604)</f>
        <v>0.6</v>
      </c>
    </row>
    <row r="1200" spans="1:13" ht="13.2" x14ac:dyDescent="0.25">
      <c r="A1200" s="60">
        <v>1196</v>
      </c>
      <c r="B1200" s="62">
        <f>('1. Data'!B1197-'1. Data'!$B$1604)/('1. Data'!$B$1603-'1. Data'!$B$1604)</f>
        <v>0.14159292035398233</v>
      </c>
      <c r="C1200" s="62">
        <f>('1. Data'!C1197-'1. Data'!$C$1604)/('1. Data'!$C$1603-'1. Data'!$C$1604)</f>
        <v>0.21999999999999997</v>
      </c>
      <c r="D1200" s="62">
        <f>('1. Data'!D1197-'1. Data'!$D$1604)/('1. Data'!$D$1603-'1. Data'!$D$1604)</f>
        <v>0.22</v>
      </c>
      <c r="E1200" s="62">
        <f>('1. Data'!E1197-'1. Data'!$E$1604)/('1. Data'!$E$1603-'1. Data'!$E$1604)</f>
        <v>6.164383561643836E-2</v>
      </c>
      <c r="F1200" s="62">
        <f>('1. Data'!F1197-'1. Data'!$F$1604)/('1. Data'!$F$1603-'1. Data'!$F$1604)</f>
        <v>0.13</v>
      </c>
      <c r="G1200" s="62">
        <f>('1. Data'!G1197-'1. Data'!$G$1604)/('1. Data'!$G$1603-'1. Data'!$G$1604)</f>
        <v>0.28169014084507044</v>
      </c>
      <c r="H1200" s="62">
        <f>('1. Data'!H1197-'1. Data'!$H$1604)/('1. Data'!$H$1603-'1. Data'!$H$1604)</f>
        <v>0.17667844522968199</v>
      </c>
      <c r="I1200" s="62">
        <v>1</v>
      </c>
      <c r="J1200" s="62">
        <f>('1. Data'!J1197-'1. Data'!$J$1604)/('1. Data'!$J$1603-'1. Data'!$J$1604)</f>
        <v>0.63076923076923075</v>
      </c>
      <c r="K1200" s="62">
        <f>('1. Data'!K1197-'1. Data'!$K$1604)/('1. Data'!$K$1603-'1. Data'!$K$1604)</f>
        <v>0.17647058823529413</v>
      </c>
      <c r="L1200" s="62">
        <f>('1. Data'!L1197-'1. Data'!$L$1604)/('1. Data'!$L$1603-'1. Data'!$L$1604)</f>
        <v>0.16923076923076918</v>
      </c>
      <c r="M1200" s="62">
        <f>('1. Data'!M1197-'1. Data'!$M$1604)/('1. Data'!$M$1603-'1. Data'!$M$1604)</f>
        <v>0.6</v>
      </c>
    </row>
    <row r="1201" spans="1:13" ht="13.2" x14ac:dyDescent="0.25">
      <c r="A1201" s="60">
        <v>1197</v>
      </c>
      <c r="B1201" s="62">
        <f>('1. Data'!B1198-'1. Data'!$B$1604)/('1. Data'!$B$1603-'1. Data'!$B$1604)</f>
        <v>0.29203539823008856</v>
      </c>
      <c r="C1201" s="62">
        <f>('1. Data'!C1198-'1. Data'!$C$1604)/('1. Data'!$C$1603-'1. Data'!$C$1604)</f>
        <v>0.32</v>
      </c>
      <c r="D1201" s="62">
        <f>('1. Data'!D1198-'1. Data'!$D$1604)/('1. Data'!$D$1603-'1. Data'!$D$1604)</f>
        <v>0.23</v>
      </c>
      <c r="E1201" s="62">
        <f>('1. Data'!E1198-'1. Data'!$E$1604)/('1. Data'!$E$1603-'1. Data'!$E$1604)</f>
        <v>9.5890410958904104E-2</v>
      </c>
      <c r="F1201" s="62">
        <f>('1. Data'!F1198-'1. Data'!$F$1604)/('1. Data'!$F$1603-'1. Data'!$F$1604)</f>
        <v>0.12666666666666668</v>
      </c>
      <c r="G1201" s="62">
        <f>('1. Data'!G1198-'1. Data'!$G$1604)/('1. Data'!$G$1603-'1. Data'!$G$1604)</f>
        <v>0.30985915492957744</v>
      </c>
      <c r="H1201" s="62">
        <f>('1. Data'!H1198-'1. Data'!$H$1604)/('1. Data'!$H$1603-'1. Data'!$H$1604)</f>
        <v>0.31095406360424027</v>
      </c>
      <c r="I1201" s="62">
        <v>1</v>
      </c>
      <c r="J1201" s="62">
        <f>('1. Data'!J1198-'1. Data'!$J$1604)/('1. Data'!$J$1603-'1. Data'!$J$1604)</f>
        <v>0.39230769230769219</v>
      </c>
      <c r="K1201" s="62">
        <f>('1. Data'!K1198-'1. Data'!$K$1604)/('1. Data'!$K$1603-'1. Data'!$K$1604)</f>
        <v>0.16470588235294117</v>
      </c>
      <c r="L1201" s="62">
        <f>('1. Data'!L1198-'1. Data'!$L$1604)/('1. Data'!$L$1603-'1. Data'!$L$1604)</f>
        <v>0.16923076923076918</v>
      </c>
      <c r="M1201" s="62">
        <f>('1. Data'!M1198-'1. Data'!$M$1604)/('1. Data'!$M$1603-'1. Data'!$M$1604)</f>
        <v>0.6</v>
      </c>
    </row>
    <row r="1202" spans="1:13" ht="13.2" x14ac:dyDescent="0.25">
      <c r="A1202" s="60">
        <v>1198</v>
      </c>
      <c r="B1202" s="62">
        <f>('1. Data'!B1199-'1. Data'!$B$1604)/('1. Data'!$B$1603-'1. Data'!$B$1604)</f>
        <v>0.27433628318584075</v>
      </c>
      <c r="C1202" s="62">
        <f>('1. Data'!C1199-'1. Data'!$C$1604)/('1. Data'!$C$1603-'1. Data'!$C$1604)</f>
        <v>0.3133333333333333</v>
      </c>
      <c r="D1202" s="62">
        <f>('1. Data'!D1199-'1. Data'!$D$1604)/('1. Data'!$D$1603-'1. Data'!$D$1604)</f>
        <v>0.21</v>
      </c>
      <c r="E1202" s="62">
        <f>('1. Data'!E1199-'1. Data'!$E$1604)/('1. Data'!$E$1603-'1. Data'!$E$1604)</f>
        <v>4.1095890410958902E-2</v>
      </c>
      <c r="F1202" s="62">
        <f>('1. Data'!F1199-'1. Data'!$F$1604)/('1. Data'!$F$1603-'1. Data'!$F$1604)</f>
        <v>0.11500000000000002</v>
      </c>
      <c r="G1202" s="62">
        <f>('1. Data'!G1199-'1. Data'!$G$1604)/('1. Data'!$G$1603-'1. Data'!$G$1604)</f>
        <v>4.2253521126760563E-2</v>
      </c>
      <c r="H1202" s="62">
        <f>('1. Data'!H1199-'1. Data'!$H$1604)/('1. Data'!$H$1603-'1. Data'!$H$1604)</f>
        <v>1.0600706713780919E-2</v>
      </c>
      <c r="I1202" s="62">
        <v>1</v>
      </c>
      <c r="J1202" s="62">
        <f>('1. Data'!J1199-'1. Data'!$J$1604)/('1. Data'!$J$1603-'1. Data'!$J$1604)</f>
        <v>0.35384615384615387</v>
      </c>
      <c r="K1202" s="62">
        <f>('1. Data'!K1199-'1. Data'!$K$1604)/('1. Data'!$K$1603-'1. Data'!$K$1604)</f>
        <v>0.14117647058823532</v>
      </c>
      <c r="L1202" s="62">
        <f>('1. Data'!L1199-'1. Data'!$L$1604)/('1. Data'!$L$1603-'1. Data'!$L$1604)</f>
        <v>0.21538461538461545</v>
      </c>
      <c r="M1202" s="62">
        <f>('1. Data'!M1199-'1. Data'!$M$1604)/('1. Data'!$M$1603-'1. Data'!$M$1604)</f>
        <v>0.6</v>
      </c>
    </row>
    <row r="1203" spans="1:13" ht="13.2" x14ac:dyDescent="0.25">
      <c r="A1203" s="60">
        <v>1199</v>
      </c>
      <c r="B1203" s="62">
        <f>('1. Data'!B1200-'1. Data'!$B$1604)/('1. Data'!$B$1603-'1. Data'!$B$1604)</f>
        <v>0.27433628318584075</v>
      </c>
      <c r="C1203" s="62">
        <f>('1. Data'!C1200-'1. Data'!$C$1604)/('1. Data'!$C$1603-'1. Data'!$C$1604)</f>
        <v>0.10666666666666667</v>
      </c>
      <c r="D1203" s="62">
        <f>('1. Data'!D1200-'1. Data'!$D$1604)/('1. Data'!$D$1603-'1. Data'!$D$1604)</f>
        <v>0.26</v>
      </c>
      <c r="E1203" s="62">
        <f>('1. Data'!E1200-'1. Data'!$E$1604)/('1. Data'!$E$1603-'1. Data'!$E$1604)</f>
        <v>7.5342465753424667E-2</v>
      </c>
      <c r="F1203" s="62">
        <f>('1. Data'!F1200-'1. Data'!$F$1604)/('1. Data'!$F$1603-'1. Data'!$F$1604)</f>
        <v>8.666666666666667E-2</v>
      </c>
      <c r="G1203" s="62">
        <f>('1. Data'!G1200-'1. Data'!$G$1604)/('1. Data'!$G$1603-'1. Data'!$G$1604)</f>
        <v>0.25352112676056338</v>
      </c>
      <c r="H1203" s="62">
        <f>('1. Data'!H1200-'1. Data'!$H$1604)/('1. Data'!$H$1603-'1. Data'!$H$1604)</f>
        <v>0.25088339222614842</v>
      </c>
      <c r="I1203" s="62">
        <v>1</v>
      </c>
      <c r="J1203" s="62">
        <f>('1. Data'!J1200-'1. Data'!$J$1604)/('1. Data'!$J$1603-'1. Data'!$J$1604)</f>
        <v>0.34615384615384598</v>
      </c>
      <c r="K1203" s="62">
        <f>('1. Data'!K1200-'1. Data'!$K$1604)/('1. Data'!$K$1603-'1. Data'!$K$1604)</f>
        <v>0.28823529411764709</v>
      </c>
      <c r="L1203" s="62">
        <f>('1. Data'!L1200-'1. Data'!$L$1604)/('1. Data'!$L$1603-'1. Data'!$L$1604)</f>
        <v>0.38461538461538464</v>
      </c>
      <c r="M1203" s="62">
        <f>('1. Data'!M1200-'1. Data'!$M$1604)/('1. Data'!$M$1603-'1. Data'!$M$1604)</f>
        <v>0.6</v>
      </c>
    </row>
    <row r="1204" spans="1:13" ht="13.2" x14ac:dyDescent="0.25">
      <c r="A1204" s="60">
        <v>1200</v>
      </c>
      <c r="B1204" s="62">
        <f>('1. Data'!B1201-'1. Data'!$B$1604)/('1. Data'!$B$1603-'1. Data'!$B$1604)</f>
        <v>0.29203539823008856</v>
      </c>
      <c r="C1204" s="62">
        <f>('1. Data'!C1201-'1. Data'!$C$1604)/('1. Data'!$C$1603-'1. Data'!$C$1604)</f>
        <v>0.32</v>
      </c>
      <c r="D1204" s="62">
        <f>('1. Data'!D1201-'1. Data'!$D$1604)/('1. Data'!$D$1603-'1. Data'!$D$1604)</f>
        <v>0.23</v>
      </c>
      <c r="E1204" s="62">
        <f>('1. Data'!E1201-'1. Data'!$E$1604)/('1. Data'!$E$1603-'1. Data'!$E$1604)</f>
        <v>9.5890410958904104E-2</v>
      </c>
      <c r="F1204" s="62">
        <f>('1. Data'!F1201-'1. Data'!$F$1604)/('1. Data'!$F$1603-'1. Data'!$F$1604)</f>
        <v>0.12666666666666668</v>
      </c>
      <c r="G1204" s="62">
        <f>('1. Data'!G1201-'1. Data'!$G$1604)/('1. Data'!$G$1603-'1. Data'!$G$1604)</f>
        <v>0.30985915492957744</v>
      </c>
      <c r="H1204" s="62">
        <f>('1. Data'!H1201-'1. Data'!$H$1604)/('1. Data'!$H$1603-'1. Data'!$H$1604)</f>
        <v>0.31095406360424027</v>
      </c>
      <c r="I1204" s="62">
        <v>1</v>
      </c>
      <c r="J1204" s="62">
        <f>('1. Data'!J1201-'1. Data'!$J$1604)/('1. Data'!$J$1603-'1. Data'!$J$1604)</f>
        <v>0.39230769230769219</v>
      </c>
      <c r="K1204" s="62">
        <f>('1. Data'!K1201-'1. Data'!$K$1604)/('1. Data'!$K$1603-'1. Data'!$K$1604)</f>
        <v>0.16470588235294117</v>
      </c>
      <c r="L1204" s="62">
        <f>('1. Data'!L1201-'1. Data'!$L$1604)/('1. Data'!$L$1603-'1. Data'!$L$1604)</f>
        <v>0.16923076923076918</v>
      </c>
      <c r="M1204" s="62">
        <f>('1. Data'!M1201-'1. Data'!$M$1604)/('1. Data'!$M$1603-'1. Data'!$M$1604)</f>
        <v>0.6</v>
      </c>
    </row>
    <row r="1205" spans="1:13" ht="13.2" x14ac:dyDescent="0.25">
      <c r="A1205" s="60">
        <v>1201</v>
      </c>
      <c r="B1205" s="62">
        <f>('1. Data'!B1202-'1. Data'!$B$1604)/('1. Data'!$B$1603-'1. Data'!$B$1604)</f>
        <v>0.27433628318584075</v>
      </c>
      <c r="C1205" s="62">
        <f>('1. Data'!C1202-'1. Data'!$C$1604)/('1. Data'!$C$1603-'1. Data'!$C$1604)</f>
        <v>0.3133333333333333</v>
      </c>
      <c r="D1205" s="62">
        <f>('1. Data'!D1202-'1. Data'!$D$1604)/('1. Data'!$D$1603-'1. Data'!$D$1604)</f>
        <v>0.21</v>
      </c>
      <c r="E1205" s="62">
        <f>('1. Data'!E1202-'1. Data'!$E$1604)/('1. Data'!$E$1603-'1. Data'!$E$1604)</f>
        <v>4.1095890410958902E-2</v>
      </c>
      <c r="F1205" s="62">
        <f>('1. Data'!F1202-'1. Data'!$F$1604)/('1. Data'!$F$1603-'1. Data'!$F$1604)</f>
        <v>0.11500000000000002</v>
      </c>
      <c r="G1205" s="62">
        <f>('1. Data'!G1202-'1. Data'!$G$1604)/('1. Data'!$G$1603-'1. Data'!$G$1604)</f>
        <v>4.2253521126760563E-2</v>
      </c>
      <c r="H1205" s="62">
        <f>('1. Data'!H1202-'1. Data'!$H$1604)/('1. Data'!$H$1603-'1. Data'!$H$1604)</f>
        <v>1.0600706713780919E-2</v>
      </c>
      <c r="I1205" s="62">
        <v>1</v>
      </c>
      <c r="J1205" s="62">
        <f>('1. Data'!J1202-'1. Data'!$J$1604)/('1. Data'!$J$1603-'1. Data'!$J$1604)</f>
        <v>0.35384615384615387</v>
      </c>
      <c r="K1205" s="62">
        <f>('1. Data'!K1202-'1. Data'!$K$1604)/('1. Data'!$K$1603-'1. Data'!$K$1604)</f>
        <v>0.14117647058823532</v>
      </c>
      <c r="L1205" s="62">
        <f>('1. Data'!L1202-'1. Data'!$L$1604)/('1. Data'!$L$1603-'1. Data'!$L$1604)</f>
        <v>0.21538461538461545</v>
      </c>
      <c r="M1205" s="62">
        <f>('1. Data'!M1202-'1. Data'!$M$1604)/('1. Data'!$M$1603-'1. Data'!$M$1604)</f>
        <v>0.6</v>
      </c>
    </row>
    <row r="1206" spans="1:13" ht="13.2" x14ac:dyDescent="0.25">
      <c r="A1206" s="60">
        <v>1202</v>
      </c>
      <c r="B1206" s="62">
        <f>('1. Data'!B1203-'1. Data'!$B$1604)/('1. Data'!$B$1603-'1. Data'!$B$1604)</f>
        <v>0.29203539823008856</v>
      </c>
      <c r="C1206" s="62">
        <f>('1. Data'!C1203-'1. Data'!$C$1604)/('1. Data'!$C$1603-'1. Data'!$C$1604)</f>
        <v>0.16</v>
      </c>
      <c r="D1206" s="62">
        <f>('1. Data'!D1203-'1. Data'!$D$1604)/('1. Data'!$D$1603-'1. Data'!$D$1604)</f>
        <v>0.36</v>
      </c>
      <c r="E1206" s="62">
        <f>('1. Data'!E1203-'1. Data'!$E$1604)/('1. Data'!$E$1603-'1. Data'!$E$1604)</f>
        <v>6.8493150684931503E-2</v>
      </c>
      <c r="F1206" s="62">
        <f>('1. Data'!F1203-'1. Data'!$F$1604)/('1. Data'!$F$1603-'1. Data'!$F$1604)</f>
        <v>0.10833333333333334</v>
      </c>
      <c r="G1206" s="62">
        <f>('1. Data'!G1203-'1. Data'!$G$1604)/('1. Data'!$G$1603-'1. Data'!$G$1604)</f>
        <v>5.6338028169014086E-2</v>
      </c>
      <c r="H1206" s="62">
        <f>('1. Data'!H1203-'1. Data'!$H$1604)/('1. Data'!$H$1603-'1. Data'!$H$1604)</f>
        <v>1.4134275618374558E-2</v>
      </c>
      <c r="I1206" s="62">
        <v>1</v>
      </c>
      <c r="J1206" s="62">
        <f>('1. Data'!J1203-'1. Data'!$J$1604)/('1. Data'!$J$1603-'1. Data'!$J$1604)</f>
        <v>0.4384615384615384</v>
      </c>
      <c r="K1206" s="62">
        <f>('1. Data'!K1203-'1. Data'!$K$1604)/('1. Data'!$K$1603-'1. Data'!$K$1604)</f>
        <v>0.14117647058823532</v>
      </c>
      <c r="L1206" s="62">
        <f>('1. Data'!L1203-'1. Data'!$L$1604)/('1. Data'!$L$1603-'1. Data'!$L$1604)</f>
        <v>0.43076923076923063</v>
      </c>
      <c r="M1206" s="62">
        <f>('1. Data'!M1203-'1. Data'!$M$1604)/('1. Data'!$M$1603-'1. Data'!$M$1604)</f>
        <v>0.8</v>
      </c>
    </row>
    <row r="1207" spans="1:13" ht="13.2" x14ac:dyDescent="0.25">
      <c r="A1207" s="60">
        <v>1203</v>
      </c>
      <c r="B1207" s="62">
        <f>('1. Data'!B1204-'1. Data'!$B$1604)/('1. Data'!$B$1603-'1. Data'!$B$1604)</f>
        <v>0.35398230088495575</v>
      </c>
      <c r="C1207" s="62">
        <f>('1. Data'!C1204-'1. Data'!$C$1604)/('1. Data'!$C$1603-'1. Data'!$C$1604)</f>
        <v>0.21333333333333329</v>
      </c>
      <c r="D1207" s="62">
        <f>('1. Data'!D1204-'1. Data'!$D$1604)/('1. Data'!$D$1603-'1. Data'!$D$1604)</f>
        <v>0.39</v>
      </c>
      <c r="E1207" s="62">
        <f>('1. Data'!E1204-'1. Data'!$E$1604)/('1. Data'!$E$1603-'1. Data'!$E$1604)</f>
        <v>6.164383561643836E-2</v>
      </c>
      <c r="F1207" s="62">
        <f>('1. Data'!F1204-'1. Data'!$F$1604)/('1. Data'!$F$1603-'1. Data'!$F$1604)</f>
        <v>0.11333333333333334</v>
      </c>
      <c r="G1207" s="62">
        <f>('1. Data'!G1204-'1. Data'!$G$1604)/('1. Data'!$G$1603-'1. Data'!$G$1604)</f>
        <v>7.0422535211267609E-2</v>
      </c>
      <c r="H1207" s="62">
        <f>('1. Data'!H1204-'1. Data'!$H$1604)/('1. Data'!$H$1603-'1. Data'!$H$1604)</f>
        <v>2.1201413427561839E-2</v>
      </c>
      <c r="I1207" s="62">
        <v>1</v>
      </c>
      <c r="J1207" s="62">
        <f>('1. Data'!J1204-'1. Data'!$J$1604)/('1. Data'!$J$1603-'1. Data'!$J$1604)</f>
        <v>0.5</v>
      </c>
      <c r="K1207" s="62">
        <f>('1. Data'!K1204-'1. Data'!$K$1604)/('1. Data'!$K$1603-'1. Data'!$K$1604)</f>
        <v>0.22941176470588234</v>
      </c>
      <c r="L1207" s="62">
        <f>('1. Data'!L1204-'1. Data'!$L$1604)/('1. Data'!$L$1603-'1. Data'!$L$1604)</f>
        <v>0.50769230769230755</v>
      </c>
      <c r="M1207" s="62">
        <f>('1. Data'!M1204-'1. Data'!$M$1604)/('1. Data'!$M$1603-'1. Data'!$M$1604)</f>
        <v>1</v>
      </c>
    </row>
    <row r="1208" spans="1:13" ht="13.2" x14ac:dyDescent="0.25">
      <c r="A1208" s="60">
        <v>1204</v>
      </c>
      <c r="B1208" s="62">
        <f>('1. Data'!B1205-'1. Data'!$B$1604)/('1. Data'!$B$1603-'1. Data'!$B$1604)</f>
        <v>0.46902654867256638</v>
      </c>
      <c r="C1208" s="62">
        <f>('1. Data'!C1205-'1. Data'!$C$1604)/('1. Data'!$C$1603-'1. Data'!$C$1604)</f>
        <v>0.42666666666666669</v>
      </c>
      <c r="D1208" s="62">
        <f>('1. Data'!D1205-'1. Data'!$D$1604)/('1. Data'!$D$1603-'1. Data'!$D$1604)</f>
        <v>0.19</v>
      </c>
      <c r="E1208" s="62">
        <f>('1. Data'!E1205-'1. Data'!$E$1604)/('1. Data'!$E$1603-'1. Data'!$E$1604)</f>
        <v>0.33561643835616434</v>
      </c>
      <c r="F1208" s="62">
        <f>('1. Data'!F1205-'1. Data'!$F$1604)/('1. Data'!$F$1603-'1. Data'!$F$1604)</f>
        <v>0.185</v>
      </c>
      <c r="G1208" s="62">
        <f>('1. Data'!G1205-'1. Data'!$G$1604)/('1. Data'!$G$1603-'1. Data'!$G$1604)</f>
        <v>0.45070422535211269</v>
      </c>
      <c r="H1208" s="62">
        <f>('1. Data'!H1205-'1. Data'!$H$1604)/('1. Data'!$H$1603-'1. Data'!$H$1604)</f>
        <v>0.24734982332155478</v>
      </c>
      <c r="I1208" s="62">
        <v>1</v>
      </c>
      <c r="J1208" s="62">
        <f>('1. Data'!J1205-'1. Data'!$J$1604)/('1. Data'!$J$1603-'1. Data'!$J$1604)</f>
        <v>0.33846153846153848</v>
      </c>
      <c r="K1208" s="62">
        <f>('1. Data'!K1205-'1. Data'!$K$1604)/('1. Data'!$K$1603-'1. Data'!$K$1604)</f>
        <v>0.1470588235294118</v>
      </c>
      <c r="L1208" s="62">
        <f>('1. Data'!L1205-'1. Data'!$L$1604)/('1. Data'!$L$1603-'1. Data'!$L$1604)</f>
        <v>0.15384615384615385</v>
      </c>
      <c r="M1208" s="62">
        <f>('1. Data'!M1205-'1. Data'!$M$1604)/('1. Data'!$M$1603-'1. Data'!$M$1604)</f>
        <v>0.4</v>
      </c>
    </row>
    <row r="1209" spans="1:13" ht="13.2" x14ac:dyDescent="0.25">
      <c r="A1209" s="60">
        <v>1205</v>
      </c>
      <c r="B1209" s="62">
        <f>('1. Data'!B1206-'1. Data'!$B$1604)/('1. Data'!$B$1603-'1. Data'!$B$1604)</f>
        <v>0.23008849557522126</v>
      </c>
      <c r="C1209" s="62">
        <f>('1. Data'!C1206-'1. Data'!$C$1604)/('1. Data'!$C$1603-'1. Data'!$C$1604)</f>
        <v>0.17333333333333334</v>
      </c>
      <c r="D1209" s="62">
        <f>('1. Data'!D1206-'1. Data'!$D$1604)/('1. Data'!$D$1603-'1. Data'!$D$1604)</f>
        <v>0.46</v>
      </c>
      <c r="E1209" s="62">
        <f>('1. Data'!E1206-'1. Data'!$E$1604)/('1. Data'!$E$1603-'1. Data'!$E$1604)</f>
        <v>8.2191780821917818E-2</v>
      </c>
      <c r="F1209" s="62">
        <f>('1. Data'!F1206-'1. Data'!$F$1604)/('1. Data'!$F$1603-'1. Data'!$F$1604)</f>
        <v>0.12333333333333334</v>
      </c>
      <c r="G1209" s="62">
        <f>('1. Data'!G1206-'1. Data'!$G$1604)/('1. Data'!$G$1603-'1. Data'!$G$1604)</f>
        <v>0.323943661971831</v>
      </c>
      <c r="H1209" s="62">
        <f>('1. Data'!H1206-'1. Data'!$H$1604)/('1. Data'!$H$1603-'1. Data'!$H$1604)</f>
        <v>0.13427561837455831</v>
      </c>
      <c r="I1209" s="62">
        <v>1</v>
      </c>
      <c r="J1209" s="62">
        <f>('1. Data'!J1206-'1. Data'!$J$1604)/('1. Data'!$J$1603-'1. Data'!$J$1604)</f>
        <v>0.53846153846153832</v>
      </c>
      <c r="K1209" s="62">
        <f>('1. Data'!K1206-'1. Data'!$K$1604)/('1. Data'!$K$1603-'1. Data'!$K$1604)</f>
        <v>0.3235294117647059</v>
      </c>
      <c r="L1209" s="62">
        <f>('1. Data'!L1206-'1. Data'!$L$1604)/('1. Data'!$L$1603-'1. Data'!$L$1604)</f>
        <v>0.39999999999999997</v>
      </c>
      <c r="M1209" s="62">
        <f>('1. Data'!M1206-'1. Data'!$M$1604)/('1. Data'!$M$1603-'1. Data'!$M$1604)</f>
        <v>0.8</v>
      </c>
    </row>
    <row r="1210" spans="1:13" ht="13.2" x14ac:dyDescent="0.25">
      <c r="A1210" s="60">
        <v>1206</v>
      </c>
      <c r="B1210" s="62">
        <f>('1. Data'!B1207-'1. Data'!$B$1604)/('1. Data'!$B$1603-'1. Data'!$B$1604)</f>
        <v>0.23008849557522126</v>
      </c>
      <c r="C1210" s="62">
        <f>('1. Data'!C1207-'1. Data'!$C$1604)/('1. Data'!$C$1603-'1. Data'!$C$1604)</f>
        <v>0.17333333333333334</v>
      </c>
      <c r="D1210" s="62">
        <f>('1. Data'!D1207-'1. Data'!$D$1604)/('1. Data'!$D$1603-'1. Data'!$D$1604)</f>
        <v>0.46</v>
      </c>
      <c r="E1210" s="62">
        <f>('1. Data'!E1207-'1. Data'!$E$1604)/('1. Data'!$E$1603-'1. Data'!$E$1604)</f>
        <v>8.2191780821917818E-2</v>
      </c>
      <c r="F1210" s="62">
        <f>('1. Data'!F1207-'1. Data'!$F$1604)/('1. Data'!$F$1603-'1. Data'!$F$1604)</f>
        <v>0.12333333333333334</v>
      </c>
      <c r="G1210" s="62">
        <f>('1. Data'!G1207-'1. Data'!$G$1604)/('1. Data'!$G$1603-'1. Data'!$G$1604)</f>
        <v>0.323943661971831</v>
      </c>
      <c r="H1210" s="62">
        <f>('1. Data'!H1207-'1. Data'!$H$1604)/('1. Data'!$H$1603-'1. Data'!$H$1604)</f>
        <v>0.13427561837455831</v>
      </c>
      <c r="I1210" s="62">
        <v>1</v>
      </c>
      <c r="J1210" s="62">
        <f>('1. Data'!J1207-'1. Data'!$J$1604)/('1. Data'!$J$1603-'1. Data'!$J$1604)</f>
        <v>0.53846153846153832</v>
      </c>
      <c r="K1210" s="62">
        <f>('1. Data'!K1207-'1. Data'!$K$1604)/('1. Data'!$K$1603-'1. Data'!$K$1604)</f>
        <v>0.3235294117647059</v>
      </c>
      <c r="L1210" s="62">
        <f>('1. Data'!L1207-'1. Data'!$L$1604)/('1. Data'!$L$1603-'1. Data'!$L$1604)</f>
        <v>0.39999999999999997</v>
      </c>
      <c r="M1210" s="62">
        <f>('1. Data'!M1207-'1. Data'!$M$1604)/('1. Data'!$M$1603-'1. Data'!$M$1604)</f>
        <v>0.8</v>
      </c>
    </row>
    <row r="1211" spans="1:13" ht="13.2" x14ac:dyDescent="0.25">
      <c r="A1211" s="60">
        <v>1207</v>
      </c>
      <c r="B1211" s="62">
        <f>('1. Data'!B1208-'1. Data'!$B$1604)/('1. Data'!$B$1603-'1. Data'!$B$1604)</f>
        <v>0.23008849557522126</v>
      </c>
      <c r="C1211" s="62">
        <f>('1. Data'!C1208-'1. Data'!$C$1604)/('1. Data'!$C$1603-'1. Data'!$C$1604)</f>
        <v>0.17333333333333334</v>
      </c>
      <c r="D1211" s="62">
        <f>('1. Data'!D1208-'1. Data'!$D$1604)/('1. Data'!$D$1603-'1. Data'!$D$1604)</f>
        <v>0.46</v>
      </c>
      <c r="E1211" s="62">
        <f>('1. Data'!E1208-'1. Data'!$E$1604)/('1. Data'!$E$1603-'1. Data'!$E$1604)</f>
        <v>8.2191780821917818E-2</v>
      </c>
      <c r="F1211" s="62">
        <f>('1. Data'!F1208-'1. Data'!$F$1604)/('1. Data'!$F$1603-'1. Data'!$F$1604)</f>
        <v>0.12333333333333334</v>
      </c>
      <c r="G1211" s="62">
        <f>('1. Data'!G1208-'1. Data'!$G$1604)/('1. Data'!$G$1603-'1. Data'!$G$1604)</f>
        <v>0.323943661971831</v>
      </c>
      <c r="H1211" s="62">
        <f>('1. Data'!H1208-'1. Data'!$H$1604)/('1. Data'!$H$1603-'1. Data'!$H$1604)</f>
        <v>0.13427561837455831</v>
      </c>
      <c r="I1211" s="62">
        <v>1</v>
      </c>
      <c r="J1211" s="62">
        <f>('1. Data'!J1208-'1. Data'!$J$1604)/('1. Data'!$J$1603-'1. Data'!$J$1604)</f>
        <v>0.53846153846153832</v>
      </c>
      <c r="K1211" s="62">
        <f>('1. Data'!K1208-'1. Data'!$K$1604)/('1. Data'!$K$1603-'1. Data'!$K$1604)</f>
        <v>0.3235294117647059</v>
      </c>
      <c r="L1211" s="62">
        <f>('1. Data'!L1208-'1. Data'!$L$1604)/('1. Data'!$L$1603-'1. Data'!$L$1604)</f>
        <v>0.39999999999999997</v>
      </c>
      <c r="M1211" s="62">
        <f>('1. Data'!M1208-'1. Data'!$M$1604)/('1. Data'!$M$1603-'1. Data'!$M$1604)</f>
        <v>0.8</v>
      </c>
    </row>
    <row r="1212" spans="1:13" ht="13.2" x14ac:dyDescent="0.25">
      <c r="A1212" s="60">
        <v>1208</v>
      </c>
      <c r="B1212" s="62">
        <f>('1. Data'!B1209-'1. Data'!$B$1604)/('1. Data'!$B$1603-'1. Data'!$B$1604)</f>
        <v>0.46902654867256638</v>
      </c>
      <c r="C1212" s="62">
        <f>('1. Data'!C1209-'1. Data'!$C$1604)/('1. Data'!$C$1603-'1. Data'!$C$1604)</f>
        <v>0.41333333333333333</v>
      </c>
      <c r="D1212" s="62">
        <f>('1. Data'!D1209-'1. Data'!$D$1604)/('1. Data'!$D$1603-'1. Data'!$D$1604)</f>
        <v>0.55000000000000004</v>
      </c>
      <c r="E1212" s="62">
        <f>('1. Data'!E1209-'1. Data'!$E$1604)/('1. Data'!$E$1603-'1. Data'!$E$1604)</f>
        <v>5.4794520547945202E-2</v>
      </c>
      <c r="F1212" s="62">
        <f>('1. Data'!F1209-'1. Data'!$F$1604)/('1. Data'!$F$1603-'1. Data'!$F$1604)</f>
        <v>0.22666666666666668</v>
      </c>
      <c r="G1212" s="62">
        <f>('1. Data'!G1209-'1. Data'!$G$1604)/('1. Data'!$G$1603-'1. Data'!$G$1604)</f>
        <v>0.323943661971831</v>
      </c>
      <c r="H1212" s="62">
        <f>('1. Data'!H1209-'1. Data'!$H$1604)/('1. Data'!$H$1603-'1. Data'!$H$1604)</f>
        <v>0.16254416961130741</v>
      </c>
      <c r="I1212" s="62">
        <v>1</v>
      </c>
      <c r="J1212" s="62">
        <f>('1. Data'!J1209-'1. Data'!$J$1604)/('1. Data'!$J$1603-'1. Data'!$J$1604)</f>
        <v>0.5</v>
      </c>
      <c r="K1212" s="62">
        <f>('1. Data'!K1209-'1. Data'!$K$1604)/('1. Data'!$K$1603-'1. Data'!$K$1604)</f>
        <v>0.37647058823529406</v>
      </c>
      <c r="L1212" s="62">
        <f>('1. Data'!L1209-'1. Data'!$L$1604)/('1. Data'!$L$1603-'1. Data'!$L$1604)</f>
        <v>0.24615384615384611</v>
      </c>
      <c r="M1212" s="62">
        <f>('1. Data'!M1209-'1. Data'!$M$1604)/('1. Data'!$M$1603-'1. Data'!$M$1604)</f>
        <v>0.4</v>
      </c>
    </row>
    <row r="1213" spans="1:13" ht="13.2" x14ac:dyDescent="0.25">
      <c r="A1213" s="60">
        <v>1209</v>
      </c>
      <c r="B1213" s="62">
        <f>('1. Data'!B1210-'1. Data'!$B$1604)/('1. Data'!$B$1603-'1. Data'!$B$1604)</f>
        <v>0.23008849557522126</v>
      </c>
      <c r="C1213" s="62">
        <f>('1. Data'!C1210-'1. Data'!$C$1604)/('1. Data'!$C$1603-'1. Data'!$C$1604)</f>
        <v>0.17333333333333334</v>
      </c>
      <c r="D1213" s="62">
        <f>('1. Data'!D1210-'1. Data'!$D$1604)/('1. Data'!$D$1603-'1. Data'!$D$1604)</f>
        <v>0.46</v>
      </c>
      <c r="E1213" s="62">
        <f>('1. Data'!E1210-'1. Data'!$E$1604)/('1. Data'!$E$1603-'1. Data'!$E$1604)</f>
        <v>8.2191780821917818E-2</v>
      </c>
      <c r="F1213" s="62">
        <f>('1. Data'!F1210-'1. Data'!$F$1604)/('1. Data'!$F$1603-'1. Data'!$F$1604)</f>
        <v>0.12333333333333334</v>
      </c>
      <c r="G1213" s="62">
        <f>('1. Data'!G1210-'1. Data'!$G$1604)/('1. Data'!$G$1603-'1. Data'!$G$1604)</f>
        <v>0.323943661971831</v>
      </c>
      <c r="H1213" s="62">
        <f>('1. Data'!H1210-'1. Data'!$H$1604)/('1. Data'!$H$1603-'1. Data'!$H$1604)</f>
        <v>0.13427561837455831</v>
      </c>
      <c r="I1213" s="62">
        <v>1</v>
      </c>
      <c r="J1213" s="62">
        <f>('1. Data'!J1210-'1. Data'!$J$1604)/('1. Data'!$J$1603-'1. Data'!$J$1604)</f>
        <v>0.53846153846153832</v>
      </c>
      <c r="K1213" s="62">
        <f>('1. Data'!K1210-'1. Data'!$K$1604)/('1. Data'!$K$1603-'1. Data'!$K$1604)</f>
        <v>0.3235294117647059</v>
      </c>
      <c r="L1213" s="62">
        <f>('1. Data'!L1210-'1. Data'!$L$1604)/('1. Data'!$L$1603-'1. Data'!$L$1604)</f>
        <v>0.39999999999999997</v>
      </c>
      <c r="M1213" s="62">
        <f>('1. Data'!M1210-'1. Data'!$M$1604)/('1. Data'!$M$1603-'1. Data'!$M$1604)</f>
        <v>0.8</v>
      </c>
    </row>
    <row r="1214" spans="1:13" ht="13.2" x14ac:dyDescent="0.25">
      <c r="A1214" s="60">
        <v>1210</v>
      </c>
      <c r="B1214" s="62">
        <f>('1. Data'!B1211-'1. Data'!$B$1604)/('1. Data'!$B$1603-'1. Data'!$B$1604)</f>
        <v>0.14159292035398233</v>
      </c>
      <c r="C1214" s="62">
        <f>('1. Data'!C1211-'1. Data'!$C$1604)/('1. Data'!$C$1603-'1. Data'!$C$1604)</f>
        <v>0.19333333333333336</v>
      </c>
      <c r="D1214" s="62">
        <f>('1. Data'!D1211-'1. Data'!$D$1604)/('1. Data'!$D$1603-'1. Data'!$D$1604)</f>
        <v>0.43</v>
      </c>
      <c r="E1214" s="62">
        <f>('1. Data'!E1211-'1. Data'!$E$1604)/('1. Data'!$E$1603-'1. Data'!$E$1604)</f>
        <v>7.5342465753424667E-2</v>
      </c>
      <c r="F1214" s="62">
        <f>('1. Data'!F1211-'1. Data'!$F$1604)/('1. Data'!$F$1603-'1. Data'!$F$1604)</f>
        <v>0.11833333333333333</v>
      </c>
      <c r="G1214" s="62">
        <f>('1. Data'!G1211-'1. Data'!$G$1604)/('1. Data'!$G$1603-'1. Data'!$G$1604)</f>
        <v>0.18309859154929578</v>
      </c>
      <c r="H1214" s="62">
        <f>('1. Data'!H1211-'1. Data'!$H$1604)/('1. Data'!$H$1603-'1. Data'!$H$1604)</f>
        <v>6.3604240282685506E-2</v>
      </c>
      <c r="I1214" s="62">
        <v>1</v>
      </c>
      <c r="J1214" s="62">
        <f>('1. Data'!J1211-'1. Data'!$J$1604)/('1. Data'!$J$1603-'1. Data'!$J$1604)</f>
        <v>0.57692307692307698</v>
      </c>
      <c r="K1214" s="62">
        <f>('1. Data'!K1211-'1. Data'!$K$1604)/('1. Data'!$K$1603-'1. Data'!$K$1604)</f>
        <v>0.33529411764705885</v>
      </c>
      <c r="L1214" s="62">
        <f>('1. Data'!L1211-'1. Data'!$L$1604)/('1. Data'!$L$1603-'1. Data'!$L$1604)</f>
        <v>0.43076923076923063</v>
      </c>
      <c r="M1214" s="62">
        <f>('1. Data'!M1211-'1. Data'!$M$1604)/('1. Data'!$M$1603-'1. Data'!$M$1604)</f>
        <v>0.8</v>
      </c>
    </row>
    <row r="1215" spans="1:13" ht="13.2" x14ac:dyDescent="0.25">
      <c r="A1215" s="60">
        <v>1211</v>
      </c>
      <c r="B1215" s="62">
        <f>('1. Data'!B1212-'1. Data'!$B$1604)/('1. Data'!$B$1603-'1. Data'!$B$1604)</f>
        <v>0.19469026548672566</v>
      </c>
      <c r="C1215" s="62">
        <f>('1. Data'!C1212-'1. Data'!$C$1604)/('1. Data'!$C$1603-'1. Data'!$C$1604)</f>
        <v>0.3666666666666667</v>
      </c>
      <c r="D1215" s="62">
        <f>('1. Data'!D1212-'1. Data'!$D$1604)/('1. Data'!$D$1603-'1. Data'!$D$1604)</f>
        <v>0.02</v>
      </c>
      <c r="E1215" s="62">
        <f>('1. Data'!E1212-'1. Data'!$E$1604)/('1. Data'!$E$1603-'1. Data'!$E$1604)</f>
        <v>8.2191780821917818E-2</v>
      </c>
      <c r="F1215" s="62">
        <f>('1. Data'!F1212-'1. Data'!$F$1604)/('1. Data'!$F$1603-'1. Data'!$F$1604)</f>
        <v>0.13</v>
      </c>
      <c r="G1215" s="62">
        <f>('1. Data'!G1212-'1. Data'!$G$1604)/('1. Data'!$G$1603-'1. Data'!$G$1604)</f>
        <v>9.8591549295774641E-2</v>
      </c>
      <c r="H1215" s="62">
        <f>('1. Data'!H1212-'1. Data'!$H$1604)/('1. Data'!$H$1603-'1. Data'!$H$1604)</f>
        <v>3.1802120141342753E-2</v>
      </c>
      <c r="I1215" s="62">
        <v>1</v>
      </c>
      <c r="J1215" s="62">
        <f>('1. Data'!J1212-'1. Data'!$J$1604)/('1. Data'!$J$1603-'1. Data'!$J$1604)</f>
        <v>0.5</v>
      </c>
      <c r="K1215" s="62">
        <f>('1. Data'!K1212-'1. Data'!$K$1604)/('1. Data'!$K$1603-'1. Data'!$K$1604)</f>
        <v>0.18823529411764706</v>
      </c>
      <c r="L1215" s="62">
        <f>('1. Data'!L1212-'1. Data'!$L$1604)/('1. Data'!$L$1603-'1. Data'!$L$1604)</f>
        <v>0.30769230769230771</v>
      </c>
      <c r="M1215" s="62">
        <f>('1. Data'!M1212-'1. Data'!$M$1604)/('1. Data'!$M$1603-'1. Data'!$M$1604)</f>
        <v>0.6</v>
      </c>
    </row>
    <row r="1216" spans="1:13" ht="13.2" x14ac:dyDescent="0.25">
      <c r="A1216" s="60">
        <v>1212</v>
      </c>
      <c r="B1216" s="62">
        <f>('1. Data'!B1213-'1. Data'!$B$1604)/('1. Data'!$B$1603-'1. Data'!$B$1604)</f>
        <v>0.17699115044247787</v>
      </c>
      <c r="C1216" s="62">
        <f>('1. Data'!C1213-'1. Data'!$C$1604)/('1. Data'!$C$1603-'1. Data'!$C$1604)</f>
        <v>0.22666666666666666</v>
      </c>
      <c r="D1216" s="62">
        <f>('1. Data'!D1213-'1. Data'!$D$1604)/('1. Data'!$D$1603-'1. Data'!$D$1604)</f>
        <v>0.15</v>
      </c>
      <c r="E1216" s="62">
        <f>('1. Data'!E1213-'1. Data'!$E$1604)/('1. Data'!$E$1603-'1. Data'!$E$1604)</f>
        <v>8.2191780821917818E-2</v>
      </c>
      <c r="F1216" s="62">
        <f>('1. Data'!F1213-'1. Data'!$F$1604)/('1. Data'!$F$1603-'1. Data'!$F$1604)</f>
        <v>0.12666666666666668</v>
      </c>
      <c r="G1216" s="62">
        <f>('1. Data'!G1213-'1. Data'!$G$1604)/('1. Data'!$G$1603-'1. Data'!$G$1604)</f>
        <v>0.29577464788732394</v>
      </c>
      <c r="H1216" s="62">
        <f>('1. Data'!H1213-'1. Data'!$H$1604)/('1. Data'!$H$1603-'1. Data'!$H$1604)</f>
        <v>0.16607773851590105</v>
      </c>
      <c r="I1216" s="62">
        <v>1</v>
      </c>
      <c r="J1216" s="62">
        <f>('1. Data'!J1213-'1. Data'!$J$1604)/('1. Data'!$J$1603-'1. Data'!$J$1604)</f>
        <v>0.47692307692307673</v>
      </c>
      <c r="K1216" s="62">
        <f>('1. Data'!K1213-'1. Data'!$K$1604)/('1. Data'!$K$1603-'1. Data'!$K$1604)</f>
        <v>0.18823529411764706</v>
      </c>
      <c r="L1216" s="62">
        <f>('1. Data'!L1213-'1. Data'!$L$1604)/('1. Data'!$L$1603-'1. Data'!$L$1604)</f>
        <v>0.13846153846153852</v>
      </c>
      <c r="M1216" s="62">
        <f>('1. Data'!M1213-'1. Data'!$M$1604)/('1. Data'!$M$1603-'1. Data'!$M$1604)</f>
        <v>0.4</v>
      </c>
    </row>
    <row r="1217" spans="1:13" ht="13.2" x14ac:dyDescent="0.25">
      <c r="A1217" s="60">
        <v>1213</v>
      </c>
      <c r="B1217" s="62">
        <f>('1. Data'!B1214-'1. Data'!$B$1604)/('1. Data'!$B$1603-'1. Data'!$B$1604)</f>
        <v>0.19469026548672566</v>
      </c>
      <c r="C1217" s="62">
        <f>('1. Data'!C1214-'1. Data'!$C$1604)/('1. Data'!$C$1603-'1. Data'!$C$1604)</f>
        <v>0.3666666666666667</v>
      </c>
      <c r="D1217" s="62">
        <f>('1. Data'!D1214-'1. Data'!$D$1604)/('1. Data'!$D$1603-'1. Data'!$D$1604)</f>
        <v>0.02</v>
      </c>
      <c r="E1217" s="62">
        <f>('1. Data'!E1214-'1. Data'!$E$1604)/('1. Data'!$E$1603-'1. Data'!$E$1604)</f>
        <v>8.2191780821917818E-2</v>
      </c>
      <c r="F1217" s="62">
        <f>('1. Data'!F1214-'1. Data'!$F$1604)/('1. Data'!$F$1603-'1. Data'!$F$1604)</f>
        <v>0.13</v>
      </c>
      <c r="G1217" s="62">
        <f>('1. Data'!G1214-'1. Data'!$G$1604)/('1. Data'!$G$1603-'1. Data'!$G$1604)</f>
        <v>9.8591549295774641E-2</v>
      </c>
      <c r="H1217" s="62">
        <f>('1. Data'!H1214-'1. Data'!$H$1604)/('1. Data'!$H$1603-'1. Data'!$H$1604)</f>
        <v>3.1802120141342753E-2</v>
      </c>
      <c r="I1217" s="62">
        <v>1</v>
      </c>
      <c r="J1217" s="62">
        <f>('1. Data'!J1214-'1. Data'!$J$1604)/('1. Data'!$J$1603-'1. Data'!$J$1604)</f>
        <v>0.5</v>
      </c>
      <c r="K1217" s="62">
        <f>('1. Data'!K1214-'1. Data'!$K$1604)/('1. Data'!$K$1603-'1. Data'!$K$1604)</f>
        <v>0.18823529411764706</v>
      </c>
      <c r="L1217" s="62">
        <f>('1. Data'!L1214-'1. Data'!$L$1604)/('1. Data'!$L$1603-'1. Data'!$L$1604)</f>
        <v>0.30769230769230771</v>
      </c>
      <c r="M1217" s="62">
        <f>('1. Data'!M1214-'1. Data'!$M$1604)/('1. Data'!$M$1603-'1. Data'!$M$1604)</f>
        <v>0.6</v>
      </c>
    </row>
    <row r="1218" spans="1:13" ht="13.2" x14ac:dyDescent="0.25">
      <c r="A1218" s="60">
        <v>1214</v>
      </c>
      <c r="B1218" s="62">
        <f>('1. Data'!B1215-'1. Data'!$B$1604)/('1. Data'!$B$1603-'1. Data'!$B$1604)</f>
        <v>0.44247787610619466</v>
      </c>
      <c r="C1218" s="62">
        <f>('1. Data'!C1215-'1. Data'!$C$1604)/('1. Data'!$C$1603-'1. Data'!$C$1604)</f>
        <v>0.18666666666666668</v>
      </c>
      <c r="D1218" s="62">
        <f>('1. Data'!D1215-'1. Data'!$D$1604)/('1. Data'!$D$1603-'1. Data'!$D$1604)</f>
        <v>0.42</v>
      </c>
      <c r="E1218" s="62">
        <f>('1. Data'!E1215-'1. Data'!$E$1604)/('1. Data'!$E$1603-'1. Data'!$E$1604)</f>
        <v>6.8493150684931503E-2</v>
      </c>
      <c r="F1218" s="62">
        <f>('1. Data'!F1215-'1. Data'!$F$1604)/('1. Data'!$F$1603-'1. Data'!$F$1604)</f>
        <v>0.11833333333333333</v>
      </c>
      <c r="G1218" s="62">
        <f>('1. Data'!G1215-'1. Data'!$G$1604)/('1. Data'!$G$1603-'1. Data'!$G$1604)</f>
        <v>5.6338028169014086E-2</v>
      </c>
      <c r="H1218" s="62">
        <f>('1. Data'!H1215-'1. Data'!$H$1604)/('1. Data'!$H$1603-'1. Data'!$H$1604)</f>
        <v>2.4734982332155476E-2</v>
      </c>
      <c r="I1218" s="62">
        <v>1</v>
      </c>
      <c r="J1218" s="62">
        <f>('1. Data'!J1215-'1. Data'!$J$1604)/('1. Data'!$J$1603-'1. Data'!$J$1604)</f>
        <v>0.34615384615384598</v>
      </c>
      <c r="K1218" s="62">
        <f>('1. Data'!K1215-'1. Data'!$K$1604)/('1. Data'!$K$1603-'1. Data'!$K$1604)</f>
        <v>0.26470588235294118</v>
      </c>
      <c r="L1218" s="62">
        <f>('1. Data'!L1215-'1. Data'!$L$1604)/('1. Data'!$L$1603-'1. Data'!$L$1604)</f>
        <v>0.32307692307692304</v>
      </c>
      <c r="M1218" s="62">
        <f>('1. Data'!M1215-'1. Data'!$M$1604)/('1. Data'!$M$1603-'1. Data'!$M$1604)</f>
        <v>0.6</v>
      </c>
    </row>
    <row r="1219" spans="1:13" ht="13.2" x14ac:dyDescent="0.25">
      <c r="A1219" s="60">
        <v>1215</v>
      </c>
      <c r="B1219" s="62">
        <f>('1. Data'!B1216-'1. Data'!$B$1604)/('1. Data'!$B$1603-'1. Data'!$B$1604)</f>
        <v>0.49557522123893799</v>
      </c>
      <c r="C1219" s="62">
        <f>('1. Data'!C1216-'1. Data'!$C$1604)/('1. Data'!$C$1603-'1. Data'!$C$1604)</f>
        <v>0.15333333333333335</v>
      </c>
      <c r="D1219" s="62">
        <f>('1. Data'!D1216-'1. Data'!$D$1604)/('1. Data'!$D$1603-'1. Data'!$D$1604)</f>
        <v>0.46</v>
      </c>
      <c r="E1219" s="62">
        <f>('1. Data'!E1216-'1. Data'!$E$1604)/('1. Data'!$E$1603-'1. Data'!$E$1604)</f>
        <v>6.8493150684931503E-2</v>
      </c>
      <c r="F1219" s="62">
        <f>('1. Data'!F1216-'1. Data'!$F$1604)/('1. Data'!$F$1603-'1. Data'!$F$1604)</f>
        <v>0.13500000000000001</v>
      </c>
      <c r="G1219" s="62">
        <f>('1. Data'!G1216-'1. Data'!$G$1604)/('1. Data'!$G$1603-'1. Data'!$G$1604)</f>
        <v>7.0422535211267609E-2</v>
      </c>
      <c r="H1219" s="62">
        <f>('1. Data'!H1216-'1. Data'!$H$1604)/('1. Data'!$H$1603-'1. Data'!$H$1604)</f>
        <v>1.0600706713780919E-2</v>
      </c>
      <c r="I1219" s="62">
        <v>1</v>
      </c>
      <c r="J1219" s="62">
        <f>('1. Data'!J1216-'1. Data'!$J$1604)/('1. Data'!$J$1603-'1. Data'!$J$1604)</f>
        <v>0.30769230769230765</v>
      </c>
      <c r="K1219" s="62">
        <f>('1. Data'!K1216-'1. Data'!$K$1604)/('1. Data'!$K$1603-'1. Data'!$K$1604)</f>
        <v>0.10588235294117647</v>
      </c>
      <c r="L1219" s="62">
        <f>('1. Data'!L1216-'1. Data'!$L$1604)/('1. Data'!$L$1603-'1. Data'!$L$1604)</f>
        <v>0.30769230769230771</v>
      </c>
      <c r="M1219" s="62">
        <f>('1. Data'!M1216-'1. Data'!$M$1604)/('1. Data'!$M$1603-'1. Data'!$M$1604)</f>
        <v>0.6</v>
      </c>
    </row>
    <row r="1220" spans="1:13" ht="13.2" x14ac:dyDescent="0.25">
      <c r="A1220" s="60">
        <v>1216</v>
      </c>
      <c r="B1220" s="62">
        <f>('1. Data'!B1217-'1. Data'!$B$1604)/('1. Data'!$B$1603-'1. Data'!$B$1604)</f>
        <v>0.37168141592920362</v>
      </c>
      <c r="C1220" s="62">
        <f>('1. Data'!C1217-'1. Data'!$C$1604)/('1. Data'!$C$1603-'1. Data'!$C$1604)</f>
        <v>0.11333333333333334</v>
      </c>
      <c r="D1220" s="62">
        <f>('1. Data'!D1217-'1. Data'!$D$1604)/('1. Data'!$D$1603-'1. Data'!$D$1604)</f>
        <v>0.46</v>
      </c>
      <c r="E1220" s="62">
        <f>('1. Data'!E1217-'1. Data'!$E$1604)/('1. Data'!$E$1603-'1. Data'!$E$1604)</f>
        <v>8.2191780821917818E-2</v>
      </c>
      <c r="F1220" s="62">
        <f>('1. Data'!F1217-'1. Data'!$F$1604)/('1. Data'!$F$1603-'1. Data'!$F$1604)</f>
        <v>0.15833333333333335</v>
      </c>
      <c r="G1220" s="62">
        <f>('1. Data'!G1217-'1. Data'!$G$1604)/('1. Data'!$G$1603-'1. Data'!$G$1604)</f>
        <v>0.26760563380281688</v>
      </c>
      <c r="H1220" s="62">
        <f>('1. Data'!H1217-'1. Data'!$H$1604)/('1. Data'!$H$1603-'1. Data'!$H$1604)</f>
        <v>8.1272084805653705E-2</v>
      </c>
      <c r="I1220" s="62">
        <v>1</v>
      </c>
      <c r="J1220" s="62">
        <f>('1. Data'!J1217-'1. Data'!$J$1604)/('1. Data'!$J$1603-'1. Data'!$J$1604)</f>
        <v>0.43076923076923052</v>
      </c>
      <c r="K1220" s="62">
        <f>('1. Data'!K1217-'1. Data'!$K$1604)/('1. Data'!$K$1603-'1. Data'!$K$1604)</f>
        <v>0.15294117647058827</v>
      </c>
      <c r="L1220" s="62">
        <f>('1. Data'!L1217-'1. Data'!$L$1604)/('1. Data'!$L$1603-'1. Data'!$L$1604)</f>
        <v>0.44615384615384623</v>
      </c>
      <c r="M1220" s="62">
        <f>('1. Data'!M1217-'1. Data'!$M$1604)/('1. Data'!$M$1603-'1. Data'!$M$1604)</f>
        <v>0.6</v>
      </c>
    </row>
    <row r="1221" spans="1:13" ht="13.2" x14ac:dyDescent="0.25">
      <c r="A1221" s="60">
        <v>1217</v>
      </c>
      <c r="B1221" s="62">
        <f>('1. Data'!B1218-'1. Data'!$B$1604)/('1. Data'!$B$1603-'1. Data'!$B$1604)</f>
        <v>0.29203539823008856</v>
      </c>
      <c r="C1221" s="62">
        <f>('1. Data'!C1218-'1. Data'!$C$1604)/('1. Data'!$C$1603-'1. Data'!$C$1604)</f>
        <v>0.3133333333333333</v>
      </c>
      <c r="D1221" s="62">
        <f>('1. Data'!D1218-'1. Data'!$D$1604)/('1. Data'!$D$1603-'1. Data'!$D$1604)</f>
        <v>0.31</v>
      </c>
      <c r="E1221" s="62">
        <f>('1. Data'!E1218-'1. Data'!$E$1604)/('1. Data'!$E$1603-'1. Data'!$E$1604)</f>
        <v>7.5342465753424667E-2</v>
      </c>
      <c r="F1221" s="62">
        <f>('1. Data'!F1218-'1. Data'!$F$1604)/('1. Data'!$F$1603-'1. Data'!$F$1604)</f>
        <v>0.13166666666666668</v>
      </c>
      <c r="G1221" s="62">
        <f>('1. Data'!G1218-'1. Data'!$G$1604)/('1. Data'!$G$1603-'1. Data'!$G$1604)</f>
        <v>0.12676056338028169</v>
      </c>
      <c r="H1221" s="62">
        <f>('1. Data'!H1218-'1. Data'!$H$1604)/('1. Data'!$H$1603-'1. Data'!$H$1604)</f>
        <v>0.25795053003533569</v>
      </c>
      <c r="I1221" s="62">
        <v>1</v>
      </c>
      <c r="J1221" s="62">
        <f>('1. Data'!J1218-'1. Data'!$J$1604)/('1. Data'!$J$1603-'1. Data'!$J$1604)</f>
        <v>0.45384615384615379</v>
      </c>
      <c r="K1221" s="62">
        <f>('1. Data'!K1218-'1. Data'!$K$1604)/('1. Data'!$K$1603-'1. Data'!$K$1604)</f>
        <v>0.22941176470588234</v>
      </c>
      <c r="L1221" s="62">
        <f>('1. Data'!L1218-'1. Data'!$L$1604)/('1. Data'!$L$1603-'1. Data'!$L$1604)</f>
        <v>0.16923076923076918</v>
      </c>
      <c r="M1221" s="62">
        <f>('1. Data'!M1218-'1. Data'!$M$1604)/('1. Data'!$M$1603-'1. Data'!$M$1604)</f>
        <v>0.6</v>
      </c>
    </row>
    <row r="1222" spans="1:13" ht="13.2" x14ac:dyDescent="0.25">
      <c r="A1222" s="60">
        <v>1218</v>
      </c>
      <c r="B1222" s="62">
        <f>('1. Data'!B1219-'1. Data'!$B$1604)/('1. Data'!$B$1603-'1. Data'!$B$1604)</f>
        <v>0.31858407079646012</v>
      </c>
      <c r="C1222" s="62">
        <f>('1. Data'!C1219-'1. Data'!$C$1604)/('1. Data'!$C$1603-'1. Data'!$C$1604)</f>
        <v>0.16</v>
      </c>
      <c r="D1222" s="62">
        <f>('1. Data'!D1219-'1. Data'!$D$1604)/('1. Data'!$D$1603-'1. Data'!$D$1604)</f>
        <v>0.37</v>
      </c>
      <c r="E1222" s="62">
        <f>('1. Data'!E1219-'1. Data'!$E$1604)/('1. Data'!$E$1603-'1. Data'!$E$1604)</f>
        <v>6.8493150684931503E-2</v>
      </c>
      <c r="F1222" s="62">
        <f>('1. Data'!F1219-'1. Data'!$F$1604)/('1. Data'!$F$1603-'1. Data'!$F$1604)</f>
        <v>9.5000000000000001E-2</v>
      </c>
      <c r="G1222" s="62">
        <f>('1. Data'!G1219-'1. Data'!$G$1604)/('1. Data'!$G$1603-'1. Data'!$G$1604)</f>
        <v>0.59154929577464788</v>
      </c>
      <c r="H1222" s="62">
        <f>('1. Data'!H1219-'1. Data'!$H$1604)/('1. Data'!$H$1603-'1. Data'!$H$1604)</f>
        <v>0.24028268551236748</v>
      </c>
      <c r="I1222" s="62">
        <v>1</v>
      </c>
      <c r="J1222" s="62">
        <f>('1. Data'!J1219-'1. Data'!$J$1604)/('1. Data'!$J$1603-'1. Data'!$J$1604)</f>
        <v>0.40769230769230758</v>
      </c>
      <c r="K1222" s="62">
        <f>('1. Data'!K1219-'1. Data'!$K$1604)/('1. Data'!$K$1603-'1. Data'!$K$1604)</f>
        <v>0.3</v>
      </c>
      <c r="L1222" s="62">
        <f>('1. Data'!L1219-'1. Data'!$L$1604)/('1. Data'!$L$1603-'1. Data'!$L$1604)</f>
        <v>0.55384615384615377</v>
      </c>
      <c r="M1222" s="62">
        <f>('1. Data'!M1219-'1. Data'!$M$1604)/('1. Data'!$M$1603-'1. Data'!$M$1604)</f>
        <v>0.6</v>
      </c>
    </row>
    <row r="1223" spans="1:13" ht="13.2" x14ac:dyDescent="0.25">
      <c r="A1223" s="60">
        <v>1219</v>
      </c>
      <c r="B1223" s="62">
        <f>('1. Data'!B1220-'1. Data'!$B$1604)/('1. Data'!$B$1603-'1. Data'!$B$1604)</f>
        <v>0.31858407079646012</v>
      </c>
      <c r="C1223" s="62">
        <f>('1. Data'!C1220-'1. Data'!$C$1604)/('1. Data'!$C$1603-'1. Data'!$C$1604)</f>
        <v>0.20000000000000004</v>
      </c>
      <c r="D1223" s="62">
        <f>('1. Data'!D1220-'1. Data'!$D$1604)/('1. Data'!$D$1603-'1. Data'!$D$1604)</f>
        <v>0.31</v>
      </c>
      <c r="E1223" s="62">
        <f>('1. Data'!E1220-'1. Data'!$E$1604)/('1. Data'!$E$1603-'1. Data'!$E$1604)</f>
        <v>6.8493150684931503E-2</v>
      </c>
      <c r="F1223" s="62">
        <f>('1. Data'!F1220-'1. Data'!$F$1604)/('1. Data'!$F$1603-'1. Data'!$F$1604)</f>
        <v>0.13666666666666652</v>
      </c>
      <c r="G1223" s="62">
        <f>('1. Data'!G1220-'1. Data'!$G$1604)/('1. Data'!$G$1603-'1. Data'!$G$1604)</f>
        <v>9.8591549295774641E-2</v>
      </c>
      <c r="H1223" s="62">
        <f>('1. Data'!H1220-'1. Data'!$H$1604)/('1. Data'!$H$1603-'1. Data'!$H$1604)</f>
        <v>6.3604240282685506E-2</v>
      </c>
      <c r="I1223" s="62">
        <v>1</v>
      </c>
      <c r="J1223" s="62">
        <f>('1. Data'!J1220-'1. Data'!$J$1604)/('1. Data'!$J$1603-'1. Data'!$J$1604)</f>
        <v>0.41538461538461546</v>
      </c>
      <c r="K1223" s="62">
        <f>('1. Data'!K1220-'1. Data'!$K$1604)/('1. Data'!$K$1603-'1. Data'!$K$1604)</f>
        <v>0.22941176470588234</v>
      </c>
      <c r="L1223" s="62">
        <f>('1. Data'!L1220-'1. Data'!$L$1604)/('1. Data'!$L$1603-'1. Data'!$L$1604)</f>
        <v>0.33846153846153837</v>
      </c>
      <c r="M1223" s="62">
        <f>('1. Data'!M1220-'1. Data'!$M$1604)/('1. Data'!$M$1603-'1. Data'!$M$1604)</f>
        <v>0.6</v>
      </c>
    </row>
    <row r="1224" spans="1:13" ht="13.2" x14ac:dyDescent="0.25">
      <c r="A1224" s="60">
        <v>1220</v>
      </c>
      <c r="B1224" s="62">
        <f>('1. Data'!B1221-'1. Data'!$B$1604)/('1. Data'!$B$1603-'1. Data'!$B$1604)</f>
        <v>0.38938053097345132</v>
      </c>
      <c r="C1224" s="62">
        <f>('1. Data'!C1221-'1. Data'!$C$1604)/('1. Data'!$C$1603-'1. Data'!$C$1604)</f>
        <v>0.19333333333333336</v>
      </c>
      <c r="D1224" s="62">
        <f>('1. Data'!D1221-'1. Data'!$D$1604)/('1. Data'!$D$1603-'1. Data'!$D$1604)</f>
        <v>0.4</v>
      </c>
      <c r="E1224" s="62">
        <f>('1. Data'!E1221-'1. Data'!$E$1604)/('1. Data'!$E$1603-'1. Data'!$E$1604)</f>
        <v>2.7397260273972605E-2</v>
      </c>
      <c r="F1224" s="62">
        <f>('1. Data'!F1221-'1. Data'!$F$1604)/('1. Data'!$F$1603-'1. Data'!$F$1604)</f>
        <v>7.3333333333333334E-2</v>
      </c>
      <c r="G1224" s="62">
        <f>('1. Data'!G1221-'1. Data'!$G$1604)/('1. Data'!$G$1603-'1. Data'!$G$1604)</f>
        <v>0.3380281690140845</v>
      </c>
      <c r="H1224" s="62">
        <f>('1. Data'!H1221-'1. Data'!$H$1604)/('1. Data'!$H$1603-'1. Data'!$H$1604)</f>
        <v>0.15547703180212014</v>
      </c>
      <c r="I1224" s="62">
        <v>1</v>
      </c>
      <c r="J1224" s="62">
        <f>('1. Data'!J1221-'1. Data'!$J$1604)/('1. Data'!$J$1603-'1. Data'!$J$1604)</f>
        <v>0.38461538461538469</v>
      </c>
      <c r="K1224" s="62">
        <f>('1. Data'!K1221-'1. Data'!$K$1604)/('1. Data'!$K$1603-'1. Data'!$K$1604)</f>
        <v>0.31176470588235294</v>
      </c>
      <c r="L1224" s="62">
        <f>('1. Data'!L1221-'1. Data'!$L$1604)/('1. Data'!$L$1603-'1. Data'!$L$1604)</f>
        <v>0.38461538461538464</v>
      </c>
      <c r="M1224" s="62">
        <f>('1. Data'!M1221-'1. Data'!$M$1604)/('1. Data'!$M$1603-'1. Data'!$M$1604)</f>
        <v>0.6</v>
      </c>
    </row>
    <row r="1225" spans="1:13" ht="13.2" x14ac:dyDescent="0.25">
      <c r="A1225" s="60">
        <v>1221</v>
      </c>
      <c r="B1225" s="62">
        <f>('1. Data'!B1222-'1. Data'!$B$1604)/('1. Data'!$B$1603-'1. Data'!$B$1604)</f>
        <v>0.55752212389380529</v>
      </c>
      <c r="C1225" s="62">
        <f>('1. Data'!C1222-'1. Data'!$C$1604)/('1. Data'!$C$1603-'1. Data'!$C$1604)</f>
        <v>0.14666666666666667</v>
      </c>
      <c r="D1225" s="62">
        <f>('1. Data'!D1222-'1. Data'!$D$1604)/('1. Data'!$D$1603-'1. Data'!$D$1604)</f>
        <v>0.52</v>
      </c>
      <c r="E1225" s="62">
        <f>('1. Data'!E1222-'1. Data'!$E$1604)/('1. Data'!$E$1603-'1. Data'!$E$1604)</f>
        <v>6.164383561643836E-2</v>
      </c>
      <c r="F1225" s="62">
        <f>('1. Data'!F1222-'1. Data'!$F$1604)/('1. Data'!$F$1603-'1. Data'!$F$1604)</f>
        <v>0.22000000000000003</v>
      </c>
      <c r="G1225" s="62">
        <f>('1. Data'!G1222-'1. Data'!$G$1604)/('1. Data'!$G$1603-'1. Data'!$G$1604)</f>
        <v>0.22535211267605634</v>
      </c>
      <c r="H1225" s="62">
        <f>('1. Data'!H1222-'1. Data'!$H$1604)/('1. Data'!$H$1603-'1. Data'!$H$1604)</f>
        <v>0.13427561837455831</v>
      </c>
      <c r="I1225" s="62">
        <v>1</v>
      </c>
      <c r="J1225" s="62">
        <f>('1. Data'!J1222-'1. Data'!$J$1604)/('1. Data'!$J$1603-'1. Data'!$J$1604)</f>
        <v>0.4461538461538459</v>
      </c>
      <c r="K1225" s="62">
        <f>('1. Data'!K1222-'1. Data'!$K$1604)/('1. Data'!$K$1603-'1. Data'!$K$1604)</f>
        <v>0.27647058823529413</v>
      </c>
      <c r="L1225" s="62">
        <f>('1. Data'!L1222-'1. Data'!$L$1604)/('1. Data'!$L$1603-'1. Data'!$L$1604)</f>
        <v>0.47692307692307689</v>
      </c>
      <c r="M1225" s="62">
        <f>('1. Data'!M1222-'1. Data'!$M$1604)/('1. Data'!$M$1603-'1. Data'!$M$1604)</f>
        <v>0.6</v>
      </c>
    </row>
    <row r="1226" spans="1:13" ht="13.2" x14ac:dyDescent="0.25">
      <c r="A1226" s="60">
        <v>1222</v>
      </c>
      <c r="B1226" s="62">
        <f>('1. Data'!B1223-'1. Data'!$B$1604)/('1. Data'!$B$1603-'1. Data'!$B$1604)</f>
        <v>0.55752212389380529</v>
      </c>
      <c r="C1226" s="62">
        <f>('1. Data'!C1223-'1. Data'!$C$1604)/('1. Data'!$C$1603-'1. Data'!$C$1604)</f>
        <v>0.14666666666666667</v>
      </c>
      <c r="D1226" s="62">
        <f>('1. Data'!D1223-'1. Data'!$D$1604)/('1. Data'!$D$1603-'1. Data'!$D$1604)</f>
        <v>0.52</v>
      </c>
      <c r="E1226" s="62">
        <f>('1. Data'!E1223-'1. Data'!$E$1604)/('1. Data'!$E$1603-'1. Data'!$E$1604)</f>
        <v>6.164383561643836E-2</v>
      </c>
      <c r="F1226" s="62">
        <f>('1. Data'!F1223-'1. Data'!$F$1604)/('1. Data'!$F$1603-'1. Data'!$F$1604)</f>
        <v>0.22000000000000003</v>
      </c>
      <c r="G1226" s="62">
        <f>('1. Data'!G1223-'1. Data'!$G$1604)/('1. Data'!$G$1603-'1. Data'!$G$1604)</f>
        <v>0.22535211267605634</v>
      </c>
      <c r="H1226" s="62">
        <f>('1. Data'!H1223-'1. Data'!$H$1604)/('1. Data'!$H$1603-'1. Data'!$H$1604)</f>
        <v>0.13427561837455831</v>
      </c>
      <c r="I1226" s="62">
        <v>1</v>
      </c>
      <c r="J1226" s="62">
        <f>('1. Data'!J1223-'1. Data'!$J$1604)/('1. Data'!$J$1603-'1. Data'!$J$1604)</f>
        <v>0.4461538461538459</v>
      </c>
      <c r="K1226" s="62">
        <f>('1. Data'!K1223-'1. Data'!$K$1604)/('1. Data'!$K$1603-'1. Data'!$K$1604)</f>
        <v>0.27647058823529413</v>
      </c>
      <c r="L1226" s="62">
        <f>('1. Data'!L1223-'1. Data'!$L$1604)/('1. Data'!$L$1603-'1. Data'!$L$1604)</f>
        <v>0.47692307692307689</v>
      </c>
      <c r="M1226" s="62">
        <f>('1. Data'!M1223-'1. Data'!$M$1604)/('1. Data'!$M$1603-'1. Data'!$M$1604)</f>
        <v>0.6</v>
      </c>
    </row>
    <row r="1227" spans="1:13" ht="13.2" x14ac:dyDescent="0.25">
      <c r="A1227" s="60">
        <v>1223</v>
      </c>
      <c r="B1227" s="62">
        <f>('1. Data'!B1224-'1. Data'!$B$1604)/('1. Data'!$B$1603-'1. Data'!$B$1604)</f>
        <v>0.30973451327433627</v>
      </c>
      <c r="C1227" s="62">
        <f>('1. Data'!C1224-'1. Data'!$C$1604)/('1. Data'!$C$1603-'1. Data'!$C$1604)</f>
        <v>0.28666666666666668</v>
      </c>
      <c r="D1227" s="62">
        <f>('1. Data'!D1224-'1. Data'!$D$1604)/('1. Data'!$D$1603-'1. Data'!$D$1604)</f>
        <v>0.22</v>
      </c>
      <c r="E1227" s="62">
        <f>('1. Data'!E1224-'1. Data'!$E$1604)/('1. Data'!$E$1603-'1. Data'!$E$1604)</f>
        <v>8.9041095890410982E-2</v>
      </c>
      <c r="F1227" s="62">
        <f>('1. Data'!F1224-'1. Data'!$F$1604)/('1. Data'!$F$1603-'1. Data'!$F$1604)</f>
        <v>0.13</v>
      </c>
      <c r="G1227" s="62">
        <f>('1. Data'!G1224-'1. Data'!$G$1604)/('1. Data'!$G$1603-'1. Data'!$G$1604)</f>
        <v>0.45070422535211269</v>
      </c>
      <c r="H1227" s="62">
        <f>('1. Data'!H1224-'1. Data'!$H$1604)/('1. Data'!$H$1603-'1. Data'!$H$1604)</f>
        <v>0.29328621908127206</v>
      </c>
      <c r="I1227" s="62">
        <v>1</v>
      </c>
      <c r="J1227" s="62">
        <f>('1. Data'!J1224-'1. Data'!$J$1604)/('1. Data'!$J$1603-'1. Data'!$J$1604)</f>
        <v>0.43076923076923052</v>
      </c>
      <c r="K1227" s="62">
        <f>('1. Data'!K1224-'1. Data'!$K$1604)/('1. Data'!$K$1603-'1. Data'!$K$1604)</f>
        <v>9.4117647058823556E-2</v>
      </c>
      <c r="L1227" s="62">
        <f>('1. Data'!L1224-'1. Data'!$L$1604)/('1. Data'!$L$1603-'1. Data'!$L$1604)</f>
        <v>0.18461538461538451</v>
      </c>
      <c r="M1227" s="62">
        <f>('1. Data'!M1224-'1. Data'!$M$1604)/('1. Data'!$M$1603-'1. Data'!$M$1604)</f>
        <v>0.6</v>
      </c>
    </row>
    <row r="1228" spans="1:13" ht="13.2" x14ac:dyDescent="0.25">
      <c r="A1228" s="60">
        <v>1224</v>
      </c>
      <c r="B1228" s="62">
        <f>('1. Data'!B1225-'1. Data'!$B$1604)/('1. Data'!$B$1603-'1. Data'!$B$1604)</f>
        <v>0.52212389380530977</v>
      </c>
      <c r="C1228" s="62">
        <f>('1. Data'!C1225-'1. Data'!$C$1604)/('1. Data'!$C$1603-'1. Data'!$C$1604)</f>
        <v>0.17333333333333334</v>
      </c>
      <c r="D1228" s="62">
        <f>('1. Data'!D1225-'1. Data'!$D$1604)/('1. Data'!$D$1603-'1. Data'!$D$1604)</f>
        <v>0.47</v>
      </c>
      <c r="E1228" s="62">
        <f>('1. Data'!E1225-'1. Data'!$E$1604)/('1. Data'!$E$1603-'1. Data'!$E$1604)</f>
        <v>8.9041095890410982E-2</v>
      </c>
      <c r="F1228" s="62">
        <f>('1. Data'!F1225-'1. Data'!$F$1604)/('1. Data'!$F$1603-'1. Data'!$F$1604)</f>
        <v>0.12333333333333334</v>
      </c>
      <c r="G1228" s="62">
        <f>('1. Data'!G1225-'1. Data'!$G$1604)/('1. Data'!$G$1603-'1. Data'!$G$1604)</f>
        <v>0.11267605633802817</v>
      </c>
      <c r="H1228" s="62">
        <f>('1. Data'!H1225-'1. Data'!$H$1604)/('1. Data'!$H$1603-'1. Data'!$H$1604)</f>
        <v>6.0070671378091869E-2</v>
      </c>
      <c r="I1228" s="62">
        <v>1</v>
      </c>
      <c r="J1228" s="62">
        <f>('1. Data'!J1225-'1. Data'!$J$1604)/('1. Data'!$J$1603-'1. Data'!$J$1604)</f>
        <v>0.40769230769230758</v>
      </c>
      <c r="K1228" s="62">
        <f>('1. Data'!K1225-'1. Data'!$K$1604)/('1. Data'!$K$1603-'1. Data'!$K$1604)</f>
        <v>0.27058823529411768</v>
      </c>
      <c r="L1228" s="62">
        <f>('1. Data'!L1225-'1. Data'!$L$1604)/('1. Data'!$L$1603-'1. Data'!$L$1604)</f>
        <v>0.55384615384615377</v>
      </c>
      <c r="M1228" s="62">
        <f>('1. Data'!M1225-'1. Data'!$M$1604)/('1. Data'!$M$1603-'1. Data'!$M$1604)</f>
        <v>0.6</v>
      </c>
    </row>
    <row r="1229" spans="1:13" ht="13.2" x14ac:dyDescent="0.25">
      <c r="A1229" s="60">
        <v>1225</v>
      </c>
      <c r="B1229" s="62">
        <f>('1. Data'!B1226-'1. Data'!$B$1604)/('1. Data'!$B$1603-'1. Data'!$B$1604)</f>
        <v>0.70796460176991149</v>
      </c>
      <c r="C1229" s="62">
        <f>('1. Data'!C1226-'1. Data'!$C$1604)/('1. Data'!$C$1603-'1. Data'!$C$1604)</f>
        <v>0.19333333333333336</v>
      </c>
      <c r="D1229" s="62">
        <f>('1. Data'!D1226-'1. Data'!$D$1604)/('1. Data'!$D$1603-'1. Data'!$D$1604)</f>
        <v>0.49</v>
      </c>
      <c r="E1229" s="62">
        <f>('1. Data'!E1226-'1. Data'!$E$1604)/('1. Data'!$E$1603-'1. Data'!$E$1604)</f>
        <v>0.10958904109589042</v>
      </c>
      <c r="F1229" s="62">
        <f>('1. Data'!F1226-'1. Data'!$F$1604)/('1. Data'!$F$1603-'1. Data'!$F$1604)</f>
        <v>0.13333333333333333</v>
      </c>
      <c r="G1229" s="62">
        <f>('1. Data'!G1226-'1. Data'!$G$1604)/('1. Data'!$G$1603-'1. Data'!$G$1604)</f>
        <v>9.8591549295774641E-2</v>
      </c>
      <c r="H1229" s="62">
        <f>('1. Data'!H1226-'1. Data'!$H$1604)/('1. Data'!$H$1603-'1. Data'!$H$1604)</f>
        <v>4.9469964664310952E-2</v>
      </c>
      <c r="I1229" s="62">
        <v>1</v>
      </c>
      <c r="J1229" s="62">
        <f>('1. Data'!J1226-'1. Data'!$J$1604)/('1. Data'!$J$1603-'1. Data'!$J$1604)</f>
        <v>0.28461538461538438</v>
      </c>
      <c r="K1229" s="62">
        <f>('1. Data'!K1226-'1. Data'!$K$1604)/('1. Data'!$K$1603-'1. Data'!$K$1604)</f>
        <v>0.30588235294117649</v>
      </c>
      <c r="L1229" s="62">
        <f>('1. Data'!L1226-'1. Data'!$L$1604)/('1. Data'!$L$1603-'1. Data'!$L$1604)</f>
        <v>0.29230769230769238</v>
      </c>
      <c r="M1229" s="62">
        <f>('1. Data'!M1226-'1. Data'!$M$1604)/('1. Data'!$M$1603-'1. Data'!$M$1604)</f>
        <v>0.6</v>
      </c>
    </row>
    <row r="1230" spans="1:13" ht="13.2" x14ac:dyDescent="0.25">
      <c r="A1230" s="60">
        <v>1226</v>
      </c>
      <c r="B1230" s="62">
        <f>('1. Data'!B1227-'1. Data'!$B$1604)/('1. Data'!$B$1603-'1. Data'!$B$1604)</f>
        <v>0.40707964601769908</v>
      </c>
      <c r="C1230" s="62">
        <f>('1. Data'!C1227-'1. Data'!$C$1604)/('1. Data'!$C$1603-'1. Data'!$C$1604)</f>
        <v>0.24</v>
      </c>
      <c r="D1230" s="62">
        <f>('1. Data'!D1227-'1. Data'!$D$1604)/('1. Data'!$D$1603-'1. Data'!$D$1604)</f>
        <v>0.23</v>
      </c>
      <c r="E1230" s="62">
        <f>('1. Data'!E1227-'1. Data'!$E$1604)/('1. Data'!$E$1603-'1. Data'!$E$1604)</f>
        <v>0.11643835616438358</v>
      </c>
      <c r="F1230" s="62">
        <f>('1. Data'!F1227-'1. Data'!$F$1604)/('1. Data'!$F$1603-'1. Data'!$F$1604)</f>
        <v>0.15166666666666667</v>
      </c>
      <c r="G1230" s="62">
        <f>('1. Data'!G1227-'1. Data'!$G$1604)/('1. Data'!$G$1603-'1. Data'!$G$1604)</f>
        <v>0.23943661971830985</v>
      </c>
      <c r="H1230" s="62">
        <f>('1. Data'!H1227-'1. Data'!$H$1604)/('1. Data'!$H$1603-'1. Data'!$H$1604)</f>
        <v>0.25088339222614842</v>
      </c>
      <c r="I1230" s="62">
        <v>1</v>
      </c>
      <c r="J1230" s="62">
        <f>('1. Data'!J1227-'1. Data'!$J$1604)/('1. Data'!$J$1603-'1. Data'!$J$1604)</f>
        <v>0.34615384615384598</v>
      </c>
      <c r="K1230" s="62">
        <f>('1. Data'!K1227-'1. Data'!$K$1604)/('1. Data'!$K$1603-'1. Data'!$K$1604)</f>
        <v>0.1235294117647059</v>
      </c>
      <c r="L1230" s="62">
        <f>('1. Data'!L1227-'1. Data'!$L$1604)/('1. Data'!$L$1603-'1. Data'!$L$1604)</f>
        <v>0.15384615384615385</v>
      </c>
      <c r="M1230" s="62">
        <f>('1. Data'!M1227-'1. Data'!$M$1604)/('1. Data'!$M$1603-'1. Data'!$M$1604)</f>
        <v>0.4</v>
      </c>
    </row>
    <row r="1231" spans="1:13" ht="13.2" x14ac:dyDescent="0.25">
      <c r="A1231" s="60">
        <v>1227</v>
      </c>
      <c r="B1231" s="62">
        <f>('1. Data'!B1228-'1. Data'!$B$1604)/('1. Data'!$B$1603-'1. Data'!$B$1604)</f>
        <v>0.25663716814159293</v>
      </c>
      <c r="C1231" s="62">
        <f>('1. Data'!C1228-'1. Data'!$C$1604)/('1. Data'!$C$1603-'1. Data'!$C$1604)</f>
        <v>0.32</v>
      </c>
      <c r="D1231" s="62">
        <f>('1. Data'!D1228-'1. Data'!$D$1604)/('1. Data'!$D$1603-'1. Data'!$D$1604)</f>
        <v>0.03</v>
      </c>
      <c r="E1231" s="62">
        <f>('1. Data'!E1228-'1. Data'!$E$1604)/('1. Data'!$E$1603-'1. Data'!$E$1604)</f>
        <v>0.21917808219178081</v>
      </c>
      <c r="F1231" s="62">
        <f>('1. Data'!F1228-'1. Data'!$F$1604)/('1. Data'!$F$1603-'1. Data'!$F$1604)</f>
        <v>0.13333333333333333</v>
      </c>
      <c r="G1231" s="62">
        <f>('1. Data'!G1228-'1. Data'!$G$1604)/('1. Data'!$G$1603-'1. Data'!$G$1604)</f>
        <v>0.36619718309859156</v>
      </c>
      <c r="H1231" s="62">
        <f>('1. Data'!H1228-'1. Data'!$H$1604)/('1. Data'!$H$1603-'1. Data'!$H$1604)</f>
        <v>0.14134275618374559</v>
      </c>
      <c r="I1231" s="62">
        <v>1</v>
      </c>
      <c r="J1231" s="62">
        <f>('1. Data'!J1228-'1. Data'!$J$1604)/('1. Data'!$J$1603-'1. Data'!$J$1604)</f>
        <v>0.24615384615384606</v>
      </c>
      <c r="K1231" s="62">
        <f>('1. Data'!K1228-'1. Data'!$K$1604)/('1. Data'!$K$1603-'1. Data'!$K$1604)</f>
        <v>9.9999999999999992E-2</v>
      </c>
      <c r="L1231" s="62">
        <f>('1. Data'!L1228-'1. Data'!$L$1604)/('1. Data'!$L$1603-'1. Data'!$L$1604)</f>
        <v>0.12307692307692292</v>
      </c>
      <c r="M1231" s="62">
        <f>('1. Data'!M1228-'1. Data'!$M$1604)/('1. Data'!$M$1603-'1. Data'!$M$1604)</f>
        <v>0.4</v>
      </c>
    </row>
    <row r="1232" spans="1:13" ht="13.2" x14ac:dyDescent="0.25">
      <c r="A1232" s="60">
        <v>1228</v>
      </c>
      <c r="B1232" s="62">
        <f>('1. Data'!B1229-'1. Data'!$B$1604)/('1. Data'!$B$1603-'1. Data'!$B$1604)</f>
        <v>0.38938053097345132</v>
      </c>
      <c r="C1232" s="62">
        <f>('1. Data'!C1229-'1. Data'!$C$1604)/('1. Data'!$C$1603-'1. Data'!$C$1604)</f>
        <v>0.32</v>
      </c>
      <c r="D1232" s="62">
        <f>('1. Data'!D1229-'1. Data'!$D$1604)/('1. Data'!$D$1603-'1. Data'!$D$1604)</f>
        <v>0.25</v>
      </c>
      <c r="E1232" s="62">
        <f>('1. Data'!E1229-'1. Data'!$E$1604)/('1. Data'!$E$1603-'1. Data'!$E$1604)</f>
        <v>7.5342465753424667E-2</v>
      </c>
      <c r="F1232" s="62">
        <f>('1. Data'!F1229-'1. Data'!$F$1604)/('1. Data'!$F$1603-'1. Data'!$F$1604)</f>
        <v>0.17333333333333334</v>
      </c>
      <c r="G1232" s="62">
        <f>('1. Data'!G1229-'1. Data'!$G$1604)/('1. Data'!$G$1603-'1. Data'!$G$1604)</f>
        <v>9.8591549295774641E-2</v>
      </c>
      <c r="H1232" s="62">
        <f>('1. Data'!H1229-'1. Data'!$H$1604)/('1. Data'!$H$1603-'1. Data'!$H$1604)</f>
        <v>5.3003533568904596E-2</v>
      </c>
      <c r="I1232" s="62">
        <v>1</v>
      </c>
      <c r="J1232" s="62">
        <f>('1. Data'!J1229-'1. Data'!$J$1604)/('1. Data'!$J$1603-'1. Data'!$J$1604)</f>
        <v>0.4384615384615384</v>
      </c>
      <c r="K1232" s="62">
        <f>('1. Data'!K1229-'1. Data'!$K$1604)/('1. Data'!$K$1603-'1. Data'!$K$1604)</f>
        <v>0.24705882352941178</v>
      </c>
      <c r="L1232" s="62">
        <f>('1. Data'!L1229-'1. Data'!$L$1604)/('1. Data'!$L$1603-'1. Data'!$L$1604)</f>
        <v>0.18461538461538451</v>
      </c>
      <c r="M1232" s="62">
        <f>('1. Data'!M1229-'1. Data'!$M$1604)/('1. Data'!$M$1603-'1. Data'!$M$1604)</f>
        <v>0.4</v>
      </c>
    </row>
    <row r="1233" spans="1:13" ht="13.2" x14ac:dyDescent="0.25">
      <c r="A1233" s="60">
        <v>1229</v>
      </c>
      <c r="B1233" s="62">
        <f>('1. Data'!B1230-'1. Data'!$B$1604)/('1. Data'!$B$1603-'1. Data'!$B$1604)</f>
        <v>4.4247787610619468E-2</v>
      </c>
      <c r="C1233" s="62">
        <f>('1. Data'!C1230-'1. Data'!$C$1604)/('1. Data'!$C$1603-'1. Data'!$C$1604)</f>
        <v>0.21333333333333329</v>
      </c>
      <c r="D1233" s="62">
        <f>('1. Data'!D1230-'1. Data'!$D$1604)/('1. Data'!$D$1603-'1. Data'!$D$1604)</f>
        <v>0</v>
      </c>
      <c r="E1233" s="62">
        <f>('1. Data'!E1230-'1. Data'!$E$1604)/('1. Data'!$E$1603-'1. Data'!$E$1604)</f>
        <v>6.164383561643836E-2</v>
      </c>
      <c r="F1233" s="62">
        <f>('1. Data'!F1230-'1. Data'!$F$1604)/('1. Data'!$F$1603-'1. Data'!$F$1604)</f>
        <v>7.3333333333333334E-2</v>
      </c>
      <c r="G1233" s="62">
        <f>('1. Data'!G1230-'1. Data'!$G$1604)/('1. Data'!$G$1603-'1. Data'!$G$1604)</f>
        <v>0.23943661971830985</v>
      </c>
      <c r="H1233" s="62">
        <f>('1. Data'!H1230-'1. Data'!$H$1604)/('1. Data'!$H$1603-'1. Data'!$H$1604)</f>
        <v>0.28975265017667845</v>
      </c>
      <c r="I1233" s="62">
        <v>1</v>
      </c>
      <c r="J1233" s="62">
        <f>('1. Data'!J1230-'1. Data'!$J$1604)/('1. Data'!$J$1603-'1. Data'!$J$1604)</f>
        <v>0.75384615384615394</v>
      </c>
      <c r="K1233" s="62">
        <f>('1. Data'!K1230-'1. Data'!$K$1604)/('1. Data'!$K$1603-'1. Data'!$K$1604)</f>
        <v>0.25294117647058822</v>
      </c>
      <c r="L1233" s="62">
        <f>('1. Data'!L1230-'1. Data'!$L$1604)/('1. Data'!$L$1603-'1. Data'!$L$1604)</f>
        <v>0.79999999999999993</v>
      </c>
      <c r="M1233" s="62">
        <f>('1. Data'!M1230-'1. Data'!$M$1604)/('1. Data'!$M$1603-'1. Data'!$M$1604)</f>
        <v>0.8</v>
      </c>
    </row>
    <row r="1234" spans="1:13" ht="13.2" x14ac:dyDescent="0.25">
      <c r="A1234" s="60">
        <v>1230</v>
      </c>
      <c r="B1234" s="62">
        <f>('1. Data'!B1231-'1. Data'!$B$1604)/('1. Data'!$B$1603-'1. Data'!$B$1604)</f>
        <v>0.26548672566371678</v>
      </c>
      <c r="C1234" s="62">
        <f>('1. Data'!C1231-'1. Data'!$C$1604)/('1. Data'!$C$1603-'1. Data'!$C$1604)</f>
        <v>0.21999999999999997</v>
      </c>
      <c r="D1234" s="62">
        <f>('1. Data'!D1231-'1. Data'!$D$1604)/('1. Data'!$D$1603-'1. Data'!$D$1604)</f>
        <v>0.28999999999999998</v>
      </c>
      <c r="E1234" s="62">
        <f>('1. Data'!E1231-'1. Data'!$E$1604)/('1. Data'!$E$1603-'1. Data'!$E$1604)</f>
        <v>8.2191780821917818E-2</v>
      </c>
      <c r="F1234" s="62">
        <f>('1. Data'!F1231-'1. Data'!$F$1604)/('1. Data'!$F$1603-'1. Data'!$F$1604)</f>
        <v>0.125</v>
      </c>
      <c r="G1234" s="62">
        <f>('1. Data'!G1231-'1. Data'!$G$1604)/('1. Data'!$G$1603-'1. Data'!$G$1604)</f>
        <v>0.25352112676056338</v>
      </c>
      <c r="H1234" s="62">
        <f>('1. Data'!H1231-'1. Data'!$H$1604)/('1. Data'!$H$1603-'1. Data'!$H$1604)</f>
        <v>0.21201413427561838</v>
      </c>
      <c r="I1234" s="62">
        <v>1</v>
      </c>
      <c r="J1234" s="62">
        <f>('1. Data'!J1231-'1. Data'!$J$1604)/('1. Data'!$J$1603-'1. Data'!$J$1604)</f>
        <v>0.53846153846153832</v>
      </c>
      <c r="K1234" s="62">
        <f>('1. Data'!K1231-'1. Data'!$K$1604)/('1. Data'!$K$1603-'1. Data'!$K$1604)</f>
        <v>0.2</v>
      </c>
      <c r="L1234" s="62">
        <f>('1. Data'!L1231-'1. Data'!$L$1604)/('1. Data'!$L$1603-'1. Data'!$L$1604)</f>
        <v>0.16923076923076918</v>
      </c>
      <c r="M1234" s="62">
        <f>('1. Data'!M1231-'1. Data'!$M$1604)/('1. Data'!$M$1603-'1. Data'!$M$1604)</f>
        <v>0.4</v>
      </c>
    </row>
    <row r="1235" spans="1:13" ht="13.2" x14ac:dyDescent="0.25">
      <c r="A1235" s="60">
        <v>1231</v>
      </c>
      <c r="B1235" s="62">
        <f>('1. Data'!B1232-'1. Data'!$B$1604)/('1. Data'!$B$1603-'1. Data'!$B$1604)</f>
        <v>0.27433628318584075</v>
      </c>
      <c r="C1235" s="62">
        <f>('1. Data'!C1232-'1. Data'!$C$1604)/('1. Data'!$C$1603-'1. Data'!$C$1604)</f>
        <v>5.3333333333333323E-2</v>
      </c>
      <c r="D1235" s="62">
        <f>('1. Data'!D1232-'1. Data'!$D$1604)/('1. Data'!$D$1603-'1. Data'!$D$1604)</f>
        <v>0.34</v>
      </c>
      <c r="E1235" s="62">
        <f>('1. Data'!E1232-'1. Data'!$E$1604)/('1. Data'!$E$1603-'1. Data'!$E$1604)</f>
        <v>0.12328767123287673</v>
      </c>
      <c r="F1235" s="62">
        <f>('1. Data'!F1232-'1. Data'!$F$1604)/('1. Data'!$F$1603-'1. Data'!$F$1604)</f>
        <v>0.11000000000000001</v>
      </c>
      <c r="G1235" s="62">
        <f>('1. Data'!G1232-'1. Data'!$G$1604)/('1. Data'!$G$1603-'1. Data'!$G$1604)</f>
        <v>0.19718309859154928</v>
      </c>
      <c r="H1235" s="62">
        <f>('1. Data'!H1232-'1. Data'!$H$1604)/('1. Data'!$H$1603-'1. Data'!$H$1604)</f>
        <v>0.18374558303886926</v>
      </c>
      <c r="I1235" s="62">
        <v>1</v>
      </c>
      <c r="J1235" s="62">
        <f>('1. Data'!J1232-'1. Data'!$J$1604)/('1. Data'!$J$1603-'1. Data'!$J$1604)</f>
        <v>0.51538461538461544</v>
      </c>
      <c r="K1235" s="62">
        <f>('1. Data'!K1232-'1. Data'!$K$1604)/('1. Data'!$K$1603-'1. Data'!$K$1604)</f>
        <v>0.28235294117647064</v>
      </c>
      <c r="L1235" s="62">
        <f>('1. Data'!L1232-'1. Data'!$L$1604)/('1. Data'!$L$1603-'1. Data'!$L$1604)</f>
        <v>0.52307692307692311</v>
      </c>
      <c r="M1235" s="62">
        <f>('1. Data'!M1232-'1. Data'!$M$1604)/('1. Data'!$M$1603-'1. Data'!$M$1604)</f>
        <v>0.6</v>
      </c>
    </row>
    <row r="1236" spans="1:13" ht="13.2" x14ac:dyDescent="0.25">
      <c r="A1236" s="60">
        <v>1232</v>
      </c>
      <c r="B1236" s="62">
        <f>('1. Data'!B1233-'1. Data'!$B$1604)/('1. Data'!$B$1603-'1. Data'!$B$1604)</f>
        <v>0.2831858407079646</v>
      </c>
      <c r="C1236" s="62">
        <f>('1. Data'!C1233-'1. Data'!$C$1604)/('1. Data'!$C$1603-'1. Data'!$C$1604)</f>
        <v>0.47666666666666663</v>
      </c>
      <c r="D1236" s="62">
        <f>('1. Data'!D1233-'1. Data'!$D$1604)/('1. Data'!$D$1603-'1. Data'!$D$1604)</f>
        <v>0.01</v>
      </c>
      <c r="E1236" s="62">
        <f>('1. Data'!E1233-'1. Data'!$E$1604)/('1. Data'!$E$1603-'1. Data'!$E$1604)</f>
        <v>0.11643835616438358</v>
      </c>
      <c r="F1236" s="62">
        <f>('1. Data'!F1233-'1. Data'!$F$1604)/('1. Data'!$F$1603-'1. Data'!$F$1604)</f>
        <v>0.12333333333333334</v>
      </c>
      <c r="G1236" s="62">
        <f>('1. Data'!G1233-'1. Data'!$G$1604)/('1. Data'!$G$1603-'1. Data'!$G$1604)</f>
        <v>0.6619718309859155</v>
      </c>
      <c r="H1236" s="62">
        <f>('1. Data'!H1233-'1. Data'!$H$1604)/('1. Data'!$H$1603-'1. Data'!$H$1604)</f>
        <v>0.29681978798586572</v>
      </c>
      <c r="I1236" s="62">
        <v>1</v>
      </c>
      <c r="J1236" s="62">
        <f>('1. Data'!J1233-'1. Data'!$J$1604)/('1. Data'!$J$1603-'1. Data'!$J$1604)</f>
        <v>0.52307692307692288</v>
      </c>
      <c r="K1236" s="62">
        <f>('1. Data'!K1233-'1. Data'!$K$1604)/('1. Data'!$K$1603-'1. Data'!$K$1604)</f>
        <v>0.18823529411764706</v>
      </c>
      <c r="L1236" s="62">
        <f>('1. Data'!L1233-'1. Data'!$L$1604)/('1. Data'!$L$1603-'1. Data'!$L$1604)</f>
        <v>0.36923076923076931</v>
      </c>
      <c r="M1236" s="62">
        <f>('1. Data'!M1233-'1. Data'!$M$1604)/('1. Data'!$M$1603-'1. Data'!$M$1604)</f>
        <v>0.4</v>
      </c>
    </row>
    <row r="1237" spans="1:13" ht="13.2" x14ac:dyDescent="0.25">
      <c r="A1237" s="60">
        <v>1233</v>
      </c>
      <c r="B1237" s="62">
        <f>('1. Data'!B1234-'1. Data'!$B$1604)/('1. Data'!$B$1603-'1. Data'!$B$1604)</f>
        <v>0.26548672566371678</v>
      </c>
      <c r="C1237" s="62">
        <f>('1. Data'!C1234-'1. Data'!$C$1604)/('1. Data'!$C$1603-'1. Data'!$C$1604)</f>
        <v>0.21999999999999997</v>
      </c>
      <c r="D1237" s="62">
        <f>('1. Data'!D1234-'1. Data'!$D$1604)/('1. Data'!$D$1603-'1. Data'!$D$1604)</f>
        <v>0.28999999999999998</v>
      </c>
      <c r="E1237" s="62">
        <f>('1. Data'!E1234-'1. Data'!$E$1604)/('1. Data'!$E$1603-'1. Data'!$E$1604)</f>
        <v>8.2191780821917818E-2</v>
      </c>
      <c r="F1237" s="62">
        <f>('1. Data'!F1234-'1. Data'!$F$1604)/('1. Data'!$F$1603-'1. Data'!$F$1604)</f>
        <v>0.125</v>
      </c>
      <c r="G1237" s="62">
        <f>('1. Data'!G1234-'1. Data'!$G$1604)/('1. Data'!$G$1603-'1. Data'!$G$1604)</f>
        <v>0.25352112676056338</v>
      </c>
      <c r="H1237" s="62">
        <f>('1. Data'!H1234-'1. Data'!$H$1604)/('1. Data'!$H$1603-'1. Data'!$H$1604)</f>
        <v>0.21201413427561838</v>
      </c>
      <c r="I1237" s="62">
        <v>1</v>
      </c>
      <c r="J1237" s="62">
        <f>('1. Data'!J1234-'1. Data'!$J$1604)/('1. Data'!$J$1603-'1. Data'!$J$1604)</f>
        <v>0.53846153846153832</v>
      </c>
      <c r="K1237" s="62">
        <f>('1. Data'!K1234-'1. Data'!$K$1604)/('1. Data'!$K$1603-'1. Data'!$K$1604)</f>
        <v>0.2</v>
      </c>
      <c r="L1237" s="62">
        <f>('1. Data'!L1234-'1. Data'!$L$1604)/('1. Data'!$L$1603-'1. Data'!$L$1604)</f>
        <v>0.16923076923076918</v>
      </c>
      <c r="M1237" s="62">
        <f>('1. Data'!M1234-'1. Data'!$M$1604)/('1. Data'!$M$1603-'1. Data'!$M$1604)</f>
        <v>0.4</v>
      </c>
    </row>
    <row r="1238" spans="1:13" ht="13.2" x14ac:dyDescent="0.25">
      <c r="A1238" s="60">
        <v>1234</v>
      </c>
      <c r="B1238" s="62">
        <f>('1. Data'!B1235-'1. Data'!$B$1604)/('1. Data'!$B$1603-'1. Data'!$B$1604)</f>
        <v>0.49557522123893799</v>
      </c>
      <c r="C1238" s="62">
        <f>('1. Data'!C1235-'1. Data'!$C$1604)/('1. Data'!$C$1603-'1. Data'!$C$1604)</f>
        <v>8.666666666666667E-2</v>
      </c>
      <c r="D1238" s="62">
        <f>('1. Data'!D1235-'1. Data'!$D$1604)/('1. Data'!$D$1603-'1. Data'!$D$1604)</f>
        <v>0.37</v>
      </c>
      <c r="E1238" s="62">
        <f>('1. Data'!E1235-'1. Data'!$E$1604)/('1. Data'!$E$1603-'1. Data'!$E$1604)</f>
        <v>8.9041095890410982E-2</v>
      </c>
      <c r="F1238" s="62">
        <f>('1. Data'!F1235-'1. Data'!$F$1604)/('1. Data'!$F$1603-'1. Data'!$F$1604)</f>
        <v>9.5000000000000001E-2</v>
      </c>
      <c r="G1238" s="62">
        <f>('1. Data'!G1235-'1. Data'!$G$1604)/('1. Data'!$G$1603-'1. Data'!$G$1604)</f>
        <v>0.18309859154929578</v>
      </c>
      <c r="H1238" s="62">
        <f>('1. Data'!H1235-'1. Data'!$H$1604)/('1. Data'!$H$1603-'1. Data'!$H$1604)</f>
        <v>0.10600706713780919</v>
      </c>
      <c r="I1238" s="62">
        <v>1</v>
      </c>
      <c r="J1238" s="62">
        <f>('1. Data'!J1235-'1. Data'!$J$1604)/('1. Data'!$J$1603-'1. Data'!$J$1604)</f>
        <v>0.40769230769230758</v>
      </c>
      <c r="K1238" s="62">
        <f>('1. Data'!K1235-'1. Data'!$K$1604)/('1. Data'!$K$1603-'1. Data'!$K$1604)</f>
        <v>0.11176470588235295</v>
      </c>
      <c r="L1238" s="62">
        <f>('1. Data'!L1235-'1. Data'!$L$1604)/('1. Data'!$L$1603-'1. Data'!$L$1604)</f>
        <v>0.13846153846153852</v>
      </c>
      <c r="M1238" s="62">
        <f>('1. Data'!M1235-'1. Data'!$M$1604)/('1. Data'!$M$1603-'1. Data'!$M$1604)</f>
        <v>0.2</v>
      </c>
    </row>
    <row r="1239" spans="1:13" ht="13.2" x14ac:dyDescent="0.25">
      <c r="A1239" s="60">
        <v>1235</v>
      </c>
      <c r="B1239" s="62">
        <f>('1. Data'!B1236-'1. Data'!$B$1604)/('1. Data'!$B$1603-'1. Data'!$B$1604)</f>
        <v>0.22123893805309733</v>
      </c>
      <c r="C1239" s="62">
        <f>('1. Data'!C1236-'1. Data'!$C$1604)/('1. Data'!$C$1603-'1. Data'!$C$1604)</f>
        <v>0.43333333333333335</v>
      </c>
      <c r="D1239" s="62">
        <f>('1. Data'!D1236-'1. Data'!$D$1604)/('1. Data'!$D$1603-'1. Data'!$D$1604)</f>
        <v>0.01</v>
      </c>
      <c r="E1239" s="62">
        <f>('1. Data'!E1236-'1. Data'!$E$1604)/('1. Data'!$E$1603-'1. Data'!$E$1604)</f>
        <v>8.9041095890410982E-2</v>
      </c>
      <c r="F1239" s="62">
        <f>('1. Data'!F1236-'1. Data'!$F$1604)/('1. Data'!$F$1603-'1. Data'!$F$1604)</f>
        <v>9.8333333333333328E-2</v>
      </c>
      <c r="G1239" s="62">
        <f>('1. Data'!G1236-'1. Data'!$G$1604)/('1. Data'!$G$1603-'1. Data'!$G$1604)</f>
        <v>0.14084507042253522</v>
      </c>
      <c r="H1239" s="62">
        <f>('1. Data'!H1236-'1. Data'!$H$1604)/('1. Data'!$H$1603-'1. Data'!$H$1604)</f>
        <v>4.2402826855123678E-2</v>
      </c>
      <c r="I1239" s="62">
        <v>1</v>
      </c>
      <c r="J1239" s="62">
        <f>('1. Data'!J1236-'1. Data'!$J$1604)/('1. Data'!$J$1603-'1. Data'!$J$1604)</f>
        <v>0.53076923076923077</v>
      </c>
      <c r="K1239" s="62">
        <f>('1. Data'!K1236-'1. Data'!$K$1604)/('1. Data'!$K$1603-'1. Data'!$K$1604)</f>
        <v>5.8823529411764726E-2</v>
      </c>
      <c r="L1239" s="62">
        <f>('1. Data'!L1236-'1. Data'!$L$1604)/('1. Data'!$L$1603-'1. Data'!$L$1604)</f>
        <v>0.67692307692307696</v>
      </c>
      <c r="M1239" s="62">
        <f>('1. Data'!M1236-'1. Data'!$M$1604)/('1. Data'!$M$1603-'1. Data'!$M$1604)</f>
        <v>0.6</v>
      </c>
    </row>
    <row r="1240" spans="1:13" ht="13.2" x14ac:dyDescent="0.25">
      <c r="A1240" s="60">
        <v>1236</v>
      </c>
      <c r="B1240" s="62">
        <f>('1. Data'!B1237-'1. Data'!$B$1604)/('1. Data'!$B$1603-'1. Data'!$B$1604)</f>
        <v>0.12389380530973454</v>
      </c>
      <c r="C1240" s="62">
        <f>('1. Data'!C1237-'1. Data'!$C$1604)/('1. Data'!$C$1603-'1. Data'!$C$1604)</f>
        <v>0.15333333333333335</v>
      </c>
      <c r="D1240" s="62">
        <f>('1. Data'!D1237-'1. Data'!$D$1604)/('1. Data'!$D$1603-'1. Data'!$D$1604)</f>
        <v>0.32</v>
      </c>
      <c r="E1240" s="62">
        <f>('1. Data'!E1237-'1. Data'!$E$1604)/('1. Data'!$E$1603-'1. Data'!$E$1604)</f>
        <v>0.82191780821917815</v>
      </c>
      <c r="F1240" s="62">
        <f>('1. Data'!F1237-'1. Data'!$F$1604)/('1. Data'!$F$1603-'1. Data'!$F$1604)</f>
        <v>0.09</v>
      </c>
      <c r="G1240" s="62">
        <f>('1. Data'!G1237-'1. Data'!$G$1604)/('1. Data'!$G$1603-'1. Data'!$G$1604)</f>
        <v>7.0422535211267609E-2</v>
      </c>
      <c r="H1240" s="62">
        <f>('1. Data'!H1237-'1. Data'!$H$1604)/('1. Data'!$H$1603-'1. Data'!$H$1604)</f>
        <v>0.37809187279151946</v>
      </c>
      <c r="I1240" s="62">
        <v>1</v>
      </c>
      <c r="J1240" s="62">
        <f>('1. Data'!J1237-'1. Data'!$J$1604)/('1. Data'!$J$1603-'1. Data'!$J$1604)</f>
        <v>0.46153846153846134</v>
      </c>
      <c r="K1240" s="62">
        <f>('1. Data'!K1237-'1. Data'!$K$1604)/('1. Data'!$K$1603-'1. Data'!$K$1604)</f>
        <v>0.15294117647058827</v>
      </c>
      <c r="L1240" s="62">
        <f>('1. Data'!L1237-'1. Data'!$L$1604)/('1. Data'!$L$1603-'1. Data'!$L$1604)</f>
        <v>0.47692307692307689</v>
      </c>
      <c r="M1240" s="62">
        <f>('1. Data'!M1237-'1. Data'!$M$1604)/('1. Data'!$M$1603-'1. Data'!$M$1604)</f>
        <v>0.2</v>
      </c>
    </row>
    <row r="1241" spans="1:13" ht="13.2" x14ac:dyDescent="0.25">
      <c r="A1241" s="60">
        <v>1237</v>
      </c>
      <c r="B1241" s="62">
        <f>('1. Data'!B1238-'1. Data'!$B$1604)/('1. Data'!$B$1603-'1. Data'!$B$1604)</f>
        <v>0.2831858407079646</v>
      </c>
      <c r="C1241" s="62">
        <f>('1. Data'!C1238-'1. Data'!$C$1604)/('1. Data'!$C$1603-'1. Data'!$C$1604)</f>
        <v>0.30000000000000004</v>
      </c>
      <c r="D1241" s="62">
        <f>('1. Data'!D1238-'1. Data'!$D$1604)/('1. Data'!$D$1603-'1. Data'!$D$1604)</f>
        <v>0</v>
      </c>
      <c r="E1241" s="62">
        <f>('1. Data'!E1238-'1. Data'!$E$1604)/('1. Data'!$E$1603-'1. Data'!$E$1604)</f>
        <v>5.4794520547945202E-2</v>
      </c>
      <c r="F1241" s="62">
        <f>('1. Data'!F1238-'1. Data'!$F$1604)/('1. Data'!$F$1603-'1. Data'!$F$1604)</f>
        <v>0.11666666666666668</v>
      </c>
      <c r="G1241" s="62">
        <f>('1. Data'!G1238-'1. Data'!$G$1604)/('1. Data'!$G$1603-'1. Data'!$G$1604)</f>
        <v>8.4507042253521125E-2</v>
      </c>
      <c r="H1241" s="62">
        <f>('1. Data'!H1238-'1. Data'!$H$1604)/('1. Data'!$H$1603-'1. Data'!$H$1604)</f>
        <v>3.8869257950530034E-2</v>
      </c>
      <c r="I1241" s="62">
        <v>1</v>
      </c>
      <c r="J1241" s="62">
        <f>('1. Data'!J1238-'1. Data'!$J$1604)/('1. Data'!$J$1603-'1. Data'!$J$1604)</f>
        <v>0.43076923076923052</v>
      </c>
      <c r="K1241" s="62">
        <f>('1. Data'!K1238-'1. Data'!$K$1604)/('1. Data'!$K$1603-'1. Data'!$K$1604)</f>
        <v>0.2</v>
      </c>
      <c r="L1241" s="62">
        <f>('1. Data'!L1238-'1. Data'!$L$1604)/('1. Data'!$L$1603-'1. Data'!$L$1604)</f>
        <v>0.15384615384615385</v>
      </c>
      <c r="M1241" s="62">
        <f>('1. Data'!M1238-'1. Data'!$M$1604)/('1. Data'!$M$1603-'1. Data'!$M$1604)</f>
        <v>0.6</v>
      </c>
    </row>
    <row r="1242" spans="1:13" ht="13.2" x14ac:dyDescent="0.25">
      <c r="A1242" s="60">
        <v>1238</v>
      </c>
      <c r="B1242" s="62">
        <f>('1. Data'!B1239-'1. Data'!$B$1604)/('1. Data'!$B$1603-'1. Data'!$B$1604)</f>
        <v>0.22123893805309733</v>
      </c>
      <c r="C1242" s="62">
        <f>('1. Data'!C1239-'1. Data'!$C$1604)/('1. Data'!$C$1603-'1. Data'!$C$1604)</f>
        <v>0.43333333333333335</v>
      </c>
      <c r="D1242" s="62">
        <f>('1. Data'!D1239-'1. Data'!$D$1604)/('1. Data'!$D$1603-'1. Data'!$D$1604)</f>
        <v>0.01</v>
      </c>
      <c r="E1242" s="62">
        <f>('1. Data'!E1239-'1. Data'!$E$1604)/('1. Data'!$E$1603-'1. Data'!$E$1604)</f>
        <v>8.9041095890410982E-2</v>
      </c>
      <c r="F1242" s="62">
        <f>('1. Data'!F1239-'1. Data'!$F$1604)/('1. Data'!$F$1603-'1. Data'!$F$1604)</f>
        <v>9.8333333333333328E-2</v>
      </c>
      <c r="G1242" s="62">
        <f>('1. Data'!G1239-'1. Data'!$G$1604)/('1. Data'!$G$1603-'1. Data'!$G$1604)</f>
        <v>0.14084507042253522</v>
      </c>
      <c r="H1242" s="62">
        <f>('1. Data'!H1239-'1. Data'!$H$1604)/('1. Data'!$H$1603-'1. Data'!$H$1604)</f>
        <v>4.2402826855123678E-2</v>
      </c>
      <c r="I1242" s="62">
        <v>1</v>
      </c>
      <c r="J1242" s="62">
        <f>('1. Data'!J1239-'1. Data'!$J$1604)/('1. Data'!$J$1603-'1. Data'!$J$1604)</f>
        <v>0.53076923076923077</v>
      </c>
      <c r="K1242" s="62">
        <f>('1. Data'!K1239-'1. Data'!$K$1604)/('1. Data'!$K$1603-'1. Data'!$K$1604)</f>
        <v>5.8823529411764726E-2</v>
      </c>
      <c r="L1242" s="62">
        <f>('1. Data'!L1239-'1. Data'!$L$1604)/('1. Data'!$L$1603-'1. Data'!$L$1604)</f>
        <v>0.67692307692307696</v>
      </c>
      <c r="M1242" s="62">
        <f>('1. Data'!M1239-'1. Data'!$M$1604)/('1. Data'!$M$1603-'1. Data'!$M$1604)</f>
        <v>0.6</v>
      </c>
    </row>
    <row r="1243" spans="1:13" ht="13.2" x14ac:dyDescent="0.25">
      <c r="A1243" s="60">
        <v>1239</v>
      </c>
      <c r="B1243" s="62">
        <f>('1. Data'!B1240-'1. Data'!$B$1604)/('1. Data'!$B$1603-'1. Data'!$B$1604)</f>
        <v>0.30973451327433627</v>
      </c>
      <c r="C1243" s="62">
        <f>('1. Data'!C1240-'1. Data'!$C$1604)/('1. Data'!$C$1603-'1. Data'!$C$1604)</f>
        <v>0.42</v>
      </c>
      <c r="D1243" s="62">
        <f>('1. Data'!D1240-'1. Data'!$D$1604)/('1. Data'!$D$1603-'1. Data'!$D$1604)</f>
        <v>0</v>
      </c>
      <c r="E1243" s="62">
        <f>('1. Data'!E1240-'1. Data'!$E$1604)/('1. Data'!$E$1603-'1. Data'!$E$1604)</f>
        <v>0.10958904109589042</v>
      </c>
      <c r="F1243" s="62">
        <f>('1. Data'!F1240-'1. Data'!$F$1604)/('1. Data'!$F$1603-'1. Data'!$F$1604)</f>
        <v>0.13500000000000001</v>
      </c>
      <c r="G1243" s="62">
        <f>('1. Data'!G1240-'1. Data'!$G$1604)/('1. Data'!$G$1603-'1. Data'!$G$1604)</f>
        <v>0.15492957746478872</v>
      </c>
      <c r="H1243" s="62">
        <f>('1. Data'!H1240-'1. Data'!$H$1604)/('1. Data'!$H$1603-'1. Data'!$H$1604)</f>
        <v>6.3604240282685506E-2</v>
      </c>
      <c r="I1243" s="62">
        <v>1</v>
      </c>
      <c r="J1243" s="62">
        <f>('1. Data'!J1240-'1. Data'!$J$1604)/('1. Data'!$J$1603-'1. Data'!$J$1604)</f>
        <v>0.52307692307692288</v>
      </c>
      <c r="K1243" s="62">
        <f>('1. Data'!K1240-'1. Data'!$K$1604)/('1. Data'!$K$1603-'1. Data'!$K$1604)</f>
        <v>9.4117647058823556E-2</v>
      </c>
      <c r="L1243" s="62">
        <f>('1. Data'!L1240-'1. Data'!$L$1604)/('1. Data'!$L$1603-'1. Data'!$L$1604)</f>
        <v>0.18461538461538451</v>
      </c>
      <c r="M1243" s="62">
        <f>('1. Data'!M1240-'1. Data'!$M$1604)/('1. Data'!$M$1603-'1. Data'!$M$1604)</f>
        <v>0.2</v>
      </c>
    </row>
    <row r="1244" spans="1:13" ht="13.2" x14ac:dyDescent="0.25">
      <c r="A1244" s="60">
        <v>1240</v>
      </c>
      <c r="B1244" s="62">
        <f>('1. Data'!B1241-'1. Data'!$B$1604)/('1. Data'!$B$1603-'1. Data'!$B$1604)</f>
        <v>0.16814159292035399</v>
      </c>
      <c r="C1244" s="62">
        <f>('1. Data'!C1241-'1. Data'!$C$1604)/('1. Data'!$C$1603-'1. Data'!$C$1604)</f>
        <v>0.38000000000000006</v>
      </c>
      <c r="D1244" s="62">
        <f>('1. Data'!D1241-'1. Data'!$D$1604)/('1. Data'!$D$1603-'1. Data'!$D$1604)</f>
        <v>0</v>
      </c>
      <c r="E1244" s="62">
        <f>('1. Data'!E1241-'1. Data'!$E$1604)/('1. Data'!$E$1603-'1. Data'!$E$1604)</f>
        <v>0.23287671232876711</v>
      </c>
      <c r="F1244" s="62">
        <f>('1. Data'!F1241-'1. Data'!$F$1604)/('1. Data'!$F$1603-'1. Data'!$F$1604)</f>
        <v>9.5000000000000001E-2</v>
      </c>
      <c r="G1244" s="62">
        <f>('1. Data'!G1241-'1. Data'!$G$1604)/('1. Data'!$G$1603-'1. Data'!$G$1604)</f>
        <v>0.14084507042253522</v>
      </c>
      <c r="H1244" s="62">
        <f>('1. Data'!H1241-'1. Data'!$H$1604)/('1. Data'!$H$1603-'1. Data'!$H$1604)</f>
        <v>4.9469964664310952E-2</v>
      </c>
      <c r="I1244" s="62">
        <v>1</v>
      </c>
      <c r="J1244" s="62">
        <f>('1. Data'!J1241-'1. Data'!$J$1604)/('1. Data'!$J$1603-'1. Data'!$J$1604)</f>
        <v>0.57692307692307698</v>
      </c>
      <c r="K1244" s="62">
        <f>('1. Data'!K1241-'1. Data'!$K$1604)/('1. Data'!$K$1603-'1. Data'!$K$1604)</f>
        <v>0.15294117647058827</v>
      </c>
      <c r="L1244" s="62">
        <f>('1. Data'!L1241-'1. Data'!$L$1604)/('1. Data'!$L$1603-'1. Data'!$L$1604)</f>
        <v>0.52307692307692311</v>
      </c>
      <c r="M1244" s="62">
        <f>('1. Data'!M1241-'1. Data'!$M$1604)/('1. Data'!$M$1603-'1. Data'!$M$1604)</f>
        <v>0.2</v>
      </c>
    </row>
    <row r="1245" spans="1:13" ht="13.2" x14ac:dyDescent="0.25">
      <c r="A1245" s="60">
        <v>1241</v>
      </c>
      <c r="B1245" s="62">
        <f>('1. Data'!B1242-'1. Data'!$B$1604)/('1. Data'!$B$1603-'1. Data'!$B$1604)</f>
        <v>0.25663716814159293</v>
      </c>
      <c r="C1245" s="62">
        <f>('1. Data'!C1242-'1. Data'!$C$1604)/('1. Data'!$C$1603-'1. Data'!$C$1604)</f>
        <v>0.34</v>
      </c>
      <c r="D1245" s="62">
        <f>('1. Data'!D1242-'1. Data'!$D$1604)/('1. Data'!$D$1603-'1. Data'!$D$1604)</f>
        <v>0.2</v>
      </c>
      <c r="E1245" s="62">
        <f>('1. Data'!E1242-'1. Data'!$E$1604)/('1. Data'!$E$1603-'1. Data'!$E$1604)</f>
        <v>5.4794520547945202E-2</v>
      </c>
      <c r="F1245" s="62">
        <f>('1. Data'!F1242-'1. Data'!$F$1604)/('1. Data'!$F$1603-'1. Data'!$F$1604)</f>
        <v>0.12666666666666668</v>
      </c>
      <c r="G1245" s="62">
        <f>('1. Data'!G1242-'1. Data'!$G$1604)/('1. Data'!$G$1603-'1. Data'!$G$1604)</f>
        <v>0.49295774647887325</v>
      </c>
      <c r="H1245" s="62">
        <f>('1. Data'!H1242-'1. Data'!$H$1604)/('1. Data'!$H$1603-'1. Data'!$H$1604)</f>
        <v>0.19081272084805653</v>
      </c>
      <c r="I1245" s="62">
        <v>1</v>
      </c>
      <c r="J1245" s="62">
        <f>('1. Data'!J1242-'1. Data'!$J$1604)/('1. Data'!$J$1603-'1. Data'!$J$1604)</f>
        <v>0.30769230769230765</v>
      </c>
      <c r="K1245" s="62">
        <f>('1. Data'!K1242-'1. Data'!$K$1604)/('1. Data'!$K$1603-'1. Data'!$K$1604)</f>
        <v>5.8823529411764726E-2</v>
      </c>
      <c r="L1245" s="62">
        <f>('1. Data'!L1242-'1. Data'!$L$1604)/('1. Data'!$L$1603-'1. Data'!$L$1604)</f>
        <v>0.13846153846153852</v>
      </c>
      <c r="M1245" s="62">
        <f>('1. Data'!M1242-'1. Data'!$M$1604)/('1. Data'!$M$1603-'1. Data'!$M$1604)</f>
        <v>0.4</v>
      </c>
    </row>
    <row r="1246" spans="1:13" ht="13.2" x14ac:dyDescent="0.25">
      <c r="A1246" s="60">
        <v>1242</v>
      </c>
      <c r="B1246" s="62">
        <f>('1. Data'!B1243-'1. Data'!$B$1604)/('1. Data'!$B$1603-'1. Data'!$B$1604)</f>
        <v>0.46017699115044253</v>
      </c>
      <c r="C1246" s="62">
        <f>('1. Data'!C1243-'1. Data'!$C$1604)/('1. Data'!$C$1603-'1. Data'!$C$1604)</f>
        <v>0.18000000000000002</v>
      </c>
      <c r="D1246" s="62">
        <f>('1. Data'!D1243-'1. Data'!$D$1604)/('1. Data'!$D$1603-'1. Data'!$D$1604)</f>
        <v>0.39</v>
      </c>
      <c r="E1246" s="62">
        <f>('1. Data'!E1243-'1. Data'!$E$1604)/('1. Data'!$E$1603-'1. Data'!$E$1604)</f>
        <v>0.10958904109589042</v>
      </c>
      <c r="F1246" s="62">
        <f>('1. Data'!F1243-'1. Data'!$F$1604)/('1. Data'!$F$1603-'1. Data'!$F$1604)</f>
        <v>0.13166666666666668</v>
      </c>
      <c r="G1246" s="62">
        <f>('1. Data'!G1243-'1. Data'!$G$1604)/('1. Data'!$G$1603-'1. Data'!$G$1604)</f>
        <v>0.38028169014084506</v>
      </c>
      <c r="H1246" s="62">
        <f>('1. Data'!H1243-'1. Data'!$H$1604)/('1. Data'!$H$1603-'1. Data'!$H$1604)</f>
        <v>0.20848056537102475</v>
      </c>
      <c r="I1246" s="62">
        <v>1</v>
      </c>
      <c r="J1246" s="62">
        <f>('1. Data'!J1243-'1. Data'!$J$1604)/('1. Data'!$J$1603-'1. Data'!$J$1604)</f>
        <v>0.35384615384615387</v>
      </c>
      <c r="K1246" s="62">
        <f>('1. Data'!K1243-'1. Data'!$K$1604)/('1. Data'!$K$1603-'1. Data'!$K$1604)</f>
        <v>0.17058823529411765</v>
      </c>
      <c r="L1246" s="62">
        <f>('1. Data'!L1243-'1. Data'!$L$1604)/('1. Data'!$L$1603-'1. Data'!$L$1604)</f>
        <v>0.21538461538461545</v>
      </c>
      <c r="M1246" s="62">
        <f>('1. Data'!M1243-'1. Data'!$M$1604)/('1. Data'!$M$1603-'1. Data'!$M$1604)</f>
        <v>0.4</v>
      </c>
    </row>
    <row r="1247" spans="1:13" ht="13.2" x14ac:dyDescent="0.25">
      <c r="A1247" s="60">
        <v>1243</v>
      </c>
      <c r="B1247" s="62">
        <f>('1. Data'!B1244-'1. Data'!$B$1604)/('1. Data'!$B$1603-'1. Data'!$B$1604)</f>
        <v>0.38938053097345132</v>
      </c>
      <c r="C1247" s="62">
        <f>('1. Data'!C1244-'1. Data'!$C$1604)/('1. Data'!$C$1603-'1. Data'!$C$1604)</f>
        <v>0.20000000000000004</v>
      </c>
      <c r="D1247" s="62">
        <f>('1. Data'!D1244-'1. Data'!$D$1604)/('1. Data'!$D$1603-'1. Data'!$D$1604)</f>
        <v>0.41</v>
      </c>
      <c r="E1247" s="62">
        <f>('1. Data'!E1244-'1. Data'!$E$1604)/('1. Data'!$E$1603-'1. Data'!$E$1604)</f>
        <v>7.5342465753424667E-2</v>
      </c>
      <c r="F1247" s="62">
        <f>('1. Data'!F1244-'1. Data'!$F$1604)/('1. Data'!$F$1603-'1. Data'!$F$1604)</f>
        <v>9.6666666666666498E-2</v>
      </c>
      <c r="G1247" s="62">
        <f>('1. Data'!G1244-'1. Data'!$G$1604)/('1. Data'!$G$1603-'1. Data'!$G$1604)</f>
        <v>0.19718309859154928</v>
      </c>
      <c r="H1247" s="62">
        <f>('1. Data'!H1244-'1. Data'!$H$1604)/('1. Data'!$H$1603-'1. Data'!$H$1604)</f>
        <v>0.12014134275618374</v>
      </c>
      <c r="I1247" s="62">
        <v>1</v>
      </c>
      <c r="J1247" s="62">
        <f>('1. Data'!J1244-'1. Data'!$J$1604)/('1. Data'!$J$1603-'1. Data'!$J$1604)</f>
        <v>0.40000000000000008</v>
      </c>
      <c r="K1247" s="62">
        <f>('1. Data'!K1244-'1. Data'!$K$1604)/('1. Data'!$K$1603-'1. Data'!$K$1604)</f>
        <v>0.17647058823529413</v>
      </c>
      <c r="L1247" s="62">
        <f>('1. Data'!L1244-'1. Data'!$L$1604)/('1. Data'!$L$1603-'1. Data'!$L$1604)</f>
        <v>0.58461538461538443</v>
      </c>
      <c r="M1247" s="62">
        <f>('1. Data'!M1244-'1. Data'!$M$1604)/('1. Data'!$M$1603-'1. Data'!$M$1604)</f>
        <v>0.6</v>
      </c>
    </row>
    <row r="1248" spans="1:13" ht="13.2" x14ac:dyDescent="0.25">
      <c r="A1248" s="60">
        <v>1244</v>
      </c>
      <c r="B1248" s="62">
        <f>('1. Data'!B1245-'1. Data'!$B$1604)/('1. Data'!$B$1603-'1. Data'!$B$1604)</f>
        <v>0.32743362831858414</v>
      </c>
      <c r="C1248" s="62">
        <f>('1. Data'!C1245-'1. Data'!$C$1604)/('1. Data'!$C$1603-'1. Data'!$C$1604)</f>
        <v>0.3066666666666667</v>
      </c>
      <c r="D1248" s="62">
        <f>('1. Data'!D1245-'1. Data'!$D$1604)/('1. Data'!$D$1603-'1. Data'!$D$1604)</f>
        <v>0.22</v>
      </c>
      <c r="E1248" s="62">
        <f>('1. Data'!E1245-'1. Data'!$E$1604)/('1. Data'!$E$1603-'1. Data'!$E$1604)</f>
        <v>0.10273972602739727</v>
      </c>
      <c r="F1248" s="62">
        <f>('1. Data'!F1245-'1. Data'!$F$1604)/('1. Data'!$F$1603-'1. Data'!$F$1604)</f>
        <v>0.13666666666666652</v>
      </c>
      <c r="G1248" s="62">
        <f>('1. Data'!G1245-'1. Data'!$G$1604)/('1. Data'!$G$1603-'1. Data'!$G$1604)</f>
        <v>0.12676056338028169</v>
      </c>
      <c r="H1248" s="62">
        <f>('1. Data'!H1245-'1. Data'!$H$1604)/('1. Data'!$H$1603-'1. Data'!$H$1604)</f>
        <v>0.28268551236749118</v>
      </c>
      <c r="I1248" s="62">
        <v>1</v>
      </c>
      <c r="J1248" s="62">
        <f>('1. Data'!J1245-'1. Data'!$J$1604)/('1. Data'!$J$1603-'1. Data'!$J$1604)</f>
        <v>0.51538461538461544</v>
      </c>
      <c r="K1248" s="62">
        <f>('1. Data'!K1245-'1. Data'!$K$1604)/('1. Data'!$K$1603-'1. Data'!$K$1604)</f>
        <v>0.18823529411764706</v>
      </c>
      <c r="L1248" s="62">
        <f>('1. Data'!L1245-'1. Data'!$L$1604)/('1. Data'!$L$1603-'1. Data'!$L$1604)</f>
        <v>0.16923076923076918</v>
      </c>
      <c r="M1248" s="62">
        <f>('1. Data'!M1245-'1. Data'!$M$1604)/('1. Data'!$M$1603-'1. Data'!$M$1604)</f>
        <v>0.4</v>
      </c>
    </row>
    <row r="1249" spans="1:13" ht="13.2" x14ac:dyDescent="0.25">
      <c r="A1249" s="60">
        <v>1245</v>
      </c>
      <c r="B1249" s="62">
        <f>('1. Data'!B1246-'1. Data'!$B$1604)/('1. Data'!$B$1603-'1. Data'!$B$1604)</f>
        <v>0.11504424778761067</v>
      </c>
      <c r="C1249" s="62">
        <f>('1. Data'!C1246-'1. Data'!$C$1604)/('1. Data'!$C$1603-'1. Data'!$C$1604)</f>
        <v>0.12666666666666665</v>
      </c>
      <c r="D1249" s="62">
        <f>('1. Data'!D1246-'1. Data'!$D$1604)/('1. Data'!$D$1603-'1. Data'!$D$1604)</f>
        <v>0.25</v>
      </c>
      <c r="E1249" s="62">
        <f>('1. Data'!E1246-'1. Data'!$E$1604)/('1. Data'!$E$1603-'1. Data'!$E$1604)</f>
        <v>0.85616438356164382</v>
      </c>
      <c r="F1249" s="62">
        <f>('1. Data'!F1246-'1. Data'!$F$1604)/('1. Data'!$F$1603-'1. Data'!$F$1604)</f>
        <v>0.11166666666666668</v>
      </c>
      <c r="G1249" s="62">
        <f>('1. Data'!G1246-'1. Data'!$G$1604)/('1. Data'!$G$1603-'1. Data'!$G$1604)</f>
        <v>1</v>
      </c>
      <c r="H1249" s="62">
        <f>('1. Data'!H1246-'1. Data'!$H$1604)/('1. Data'!$H$1603-'1. Data'!$H$1604)</f>
        <v>0.54416961130742048</v>
      </c>
      <c r="I1249" s="62">
        <v>1</v>
      </c>
      <c r="J1249" s="62">
        <f>('1. Data'!J1246-'1. Data'!$J$1604)/('1. Data'!$J$1603-'1. Data'!$J$1604)</f>
        <v>0.48461538461538461</v>
      </c>
      <c r="K1249" s="62">
        <f>('1. Data'!K1246-'1. Data'!$K$1604)/('1. Data'!$K$1603-'1. Data'!$K$1604)</f>
        <v>0.14117647058823532</v>
      </c>
      <c r="L1249" s="62">
        <f>('1. Data'!L1246-'1. Data'!$L$1604)/('1. Data'!$L$1603-'1. Data'!$L$1604)</f>
        <v>0.29230769230769238</v>
      </c>
      <c r="M1249" s="62">
        <f>('1. Data'!M1246-'1. Data'!$M$1604)/('1. Data'!$M$1603-'1. Data'!$M$1604)</f>
        <v>0.6</v>
      </c>
    </row>
    <row r="1250" spans="1:13" ht="13.2" x14ac:dyDescent="0.25">
      <c r="A1250" s="60">
        <v>1246</v>
      </c>
      <c r="B1250" s="62">
        <f>('1. Data'!B1247-'1. Data'!$B$1604)/('1. Data'!$B$1603-'1. Data'!$B$1604)</f>
        <v>0.24778761061946908</v>
      </c>
      <c r="C1250" s="62">
        <f>('1. Data'!C1247-'1. Data'!$C$1604)/('1. Data'!$C$1603-'1. Data'!$C$1604)</f>
        <v>0.30000000000000004</v>
      </c>
      <c r="D1250" s="62">
        <f>('1. Data'!D1247-'1. Data'!$D$1604)/('1. Data'!$D$1603-'1. Data'!$D$1604)</f>
        <v>0.19</v>
      </c>
      <c r="E1250" s="62">
        <f>('1. Data'!E1247-'1. Data'!$E$1604)/('1. Data'!$E$1603-'1. Data'!$E$1604)</f>
        <v>6.164383561643836E-2</v>
      </c>
      <c r="F1250" s="62">
        <f>('1. Data'!F1247-'1. Data'!$F$1604)/('1. Data'!$F$1603-'1. Data'!$F$1604)</f>
        <v>0.13666666666666652</v>
      </c>
      <c r="G1250" s="62">
        <f>('1. Data'!G1247-'1. Data'!$G$1604)/('1. Data'!$G$1603-'1. Data'!$G$1604)</f>
        <v>0.19718309859154928</v>
      </c>
      <c r="H1250" s="62">
        <f>('1. Data'!H1247-'1. Data'!$H$1604)/('1. Data'!$H$1603-'1. Data'!$H$1604)</f>
        <v>9.8939929328621903E-2</v>
      </c>
      <c r="I1250" s="62">
        <v>1</v>
      </c>
      <c r="J1250" s="62">
        <f>('1. Data'!J1247-'1. Data'!$J$1604)/('1. Data'!$J$1603-'1. Data'!$J$1604)</f>
        <v>0.60769230769230775</v>
      </c>
      <c r="K1250" s="62">
        <f>('1. Data'!K1247-'1. Data'!$K$1604)/('1. Data'!$K$1603-'1. Data'!$K$1604)</f>
        <v>0.22352941176470592</v>
      </c>
      <c r="L1250" s="62">
        <f>('1. Data'!L1247-'1. Data'!$L$1604)/('1. Data'!$L$1603-'1. Data'!$L$1604)</f>
        <v>0.32307692307692304</v>
      </c>
      <c r="M1250" s="62">
        <f>('1. Data'!M1247-'1. Data'!$M$1604)/('1. Data'!$M$1603-'1. Data'!$M$1604)</f>
        <v>0.4</v>
      </c>
    </row>
    <row r="1251" spans="1:13" ht="13.2" x14ac:dyDescent="0.25">
      <c r="A1251" s="60">
        <v>1247</v>
      </c>
      <c r="B1251" s="62">
        <f>('1. Data'!B1248-'1. Data'!$B$1604)/('1. Data'!$B$1603-'1. Data'!$B$1604)</f>
        <v>0.24778761061946908</v>
      </c>
      <c r="C1251" s="62">
        <f>('1. Data'!C1248-'1. Data'!$C$1604)/('1. Data'!$C$1603-'1. Data'!$C$1604)</f>
        <v>0.42666666666666669</v>
      </c>
      <c r="D1251" s="62">
        <f>('1. Data'!D1248-'1. Data'!$D$1604)/('1. Data'!$D$1603-'1. Data'!$D$1604)</f>
        <v>7.0000000000000007E-2</v>
      </c>
      <c r="E1251" s="62">
        <f>('1. Data'!E1248-'1. Data'!$E$1604)/('1. Data'!$E$1603-'1. Data'!$E$1604)</f>
        <v>5.4794520547945202E-2</v>
      </c>
      <c r="F1251" s="62">
        <f>('1. Data'!F1248-'1. Data'!$F$1604)/('1. Data'!$F$1603-'1. Data'!$F$1604)</f>
        <v>0.14333333333333334</v>
      </c>
      <c r="G1251" s="62">
        <f>('1. Data'!G1248-'1. Data'!$G$1604)/('1. Data'!$G$1603-'1. Data'!$G$1604)</f>
        <v>0.19718309859154928</v>
      </c>
      <c r="H1251" s="62">
        <f>('1. Data'!H1248-'1. Data'!$H$1604)/('1. Data'!$H$1603-'1. Data'!$H$1604)</f>
        <v>0.14840989399293286</v>
      </c>
      <c r="I1251" s="62">
        <v>1</v>
      </c>
      <c r="J1251" s="62">
        <f>('1. Data'!J1248-'1. Data'!$J$1604)/('1. Data'!$J$1603-'1. Data'!$J$1604)</f>
        <v>0.32307692307692304</v>
      </c>
      <c r="K1251" s="62">
        <f>('1. Data'!K1248-'1. Data'!$K$1604)/('1. Data'!$K$1603-'1. Data'!$K$1604)</f>
        <v>0.10588235294117647</v>
      </c>
      <c r="L1251" s="62">
        <f>('1. Data'!L1248-'1. Data'!$L$1604)/('1. Data'!$L$1603-'1. Data'!$L$1604)</f>
        <v>0.24615384615384611</v>
      </c>
      <c r="M1251" s="62">
        <f>('1. Data'!M1248-'1. Data'!$M$1604)/('1. Data'!$M$1603-'1. Data'!$M$1604)</f>
        <v>0.4</v>
      </c>
    </row>
    <row r="1252" spans="1:13" ht="13.2" x14ac:dyDescent="0.25">
      <c r="A1252" s="60">
        <v>1248</v>
      </c>
      <c r="B1252" s="62">
        <f>('1. Data'!B1249-'1. Data'!$B$1604)/('1. Data'!$B$1603-'1. Data'!$B$1604)</f>
        <v>0.24778761061946908</v>
      </c>
      <c r="C1252" s="62">
        <f>('1. Data'!C1249-'1. Data'!$C$1604)/('1. Data'!$C$1603-'1. Data'!$C$1604)</f>
        <v>0.30000000000000004</v>
      </c>
      <c r="D1252" s="62">
        <f>('1. Data'!D1249-'1. Data'!$D$1604)/('1. Data'!$D$1603-'1. Data'!$D$1604)</f>
        <v>0.19</v>
      </c>
      <c r="E1252" s="62">
        <f>('1. Data'!E1249-'1. Data'!$E$1604)/('1. Data'!$E$1603-'1. Data'!$E$1604)</f>
        <v>6.164383561643836E-2</v>
      </c>
      <c r="F1252" s="62">
        <f>('1. Data'!F1249-'1. Data'!$F$1604)/('1. Data'!$F$1603-'1. Data'!$F$1604)</f>
        <v>0.13666666666666652</v>
      </c>
      <c r="G1252" s="62">
        <f>('1. Data'!G1249-'1. Data'!$G$1604)/('1. Data'!$G$1603-'1. Data'!$G$1604)</f>
        <v>0.19718309859154928</v>
      </c>
      <c r="H1252" s="62">
        <f>('1. Data'!H1249-'1. Data'!$H$1604)/('1. Data'!$H$1603-'1. Data'!$H$1604)</f>
        <v>9.8939929328621903E-2</v>
      </c>
      <c r="I1252" s="62">
        <v>1</v>
      </c>
      <c r="J1252" s="62">
        <f>('1. Data'!J1249-'1. Data'!$J$1604)/('1. Data'!$J$1603-'1. Data'!$J$1604)</f>
        <v>0.60769230769230775</v>
      </c>
      <c r="K1252" s="62">
        <f>('1. Data'!K1249-'1. Data'!$K$1604)/('1. Data'!$K$1603-'1. Data'!$K$1604)</f>
        <v>0.22352941176470592</v>
      </c>
      <c r="L1252" s="62">
        <f>('1. Data'!L1249-'1. Data'!$L$1604)/('1. Data'!$L$1603-'1. Data'!$L$1604)</f>
        <v>0.32307692307692304</v>
      </c>
      <c r="M1252" s="62">
        <f>('1. Data'!M1249-'1. Data'!$M$1604)/('1. Data'!$M$1603-'1. Data'!$M$1604)</f>
        <v>0.4</v>
      </c>
    </row>
    <row r="1253" spans="1:13" ht="13.2" x14ac:dyDescent="0.25">
      <c r="A1253" s="60">
        <v>1249</v>
      </c>
      <c r="B1253" s="62">
        <f>('1. Data'!B1250-'1. Data'!$B$1604)/('1. Data'!$B$1603-'1. Data'!$B$1604)</f>
        <v>0.2035398230088496</v>
      </c>
      <c r="C1253" s="62">
        <f>('1. Data'!C1250-'1. Data'!$C$1604)/('1. Data'!$C$1603-'1. Data'!$C$1604)</f>
        <v>0.20666666666666664</v>
      </c>
      <c r="D1253" s="62">
        <f>('1. Data'!D1250-'1. Data'!$D$1604)/('1. Data'!$D$1603-'1. Data'!$D$1604)</f>
        <v>0.33</v>
      </c>
      <c r="E1253" s="62">
        <f>('1. Data'!E1250-'1. Data'!$E$1604)/('1. Data'!$E$1603-'1. Data'!$E$1604)</f>
        <v>8.9041095890410982E-2</v>
      </c>
      <c r="F1253" s="62">
        <f>('1. Data'!F1250-'1. Data'!$F$1604)/('1. Data'!$F$1603-'1. Data'!$F$1604)</f>
        <v>0.13500000000000001</v>
      </c>
      <c r="G1253" s="62">
        <f>('1. Data'!G1250-'1. Data'!$G$1604)/('1. Data'!$G$1603-'1. Data'!$G$1604)</f>
        <v>0.29577464788732394</v>
      </c>
      <c r="H1253" s="62">
        <f>('1. Data'!H1250-'1. Data'!$H$1604)/('1. Data'!$H$1603-'1. Data'!$H$1604)</f>
        <v>0.10600706713780919</v>
      </c>
      <c r="I1253" s="62">
        <v>1</v>
      </c>
      <c r="J1253" s="62">
        <f>('1. Data'!J1250-'1. Data'!$J$1604)/('1. Data'!$J$1603-'1. Data'!$J$1604)</f>
        <v>0.54615384615384621</v>
      </c>
      <c r="K1253" s="62">
        <f>('1. Data'!K1250-'1. Data'!$K$1604)/('1. Data'!$K$1603-'1. Data'!$K$1604)</f>
        <v>0.26470588235294118</v>
      </c>
      <c r="L1253" s="62">
        <f>('1. Data'!L1250-'1. Data'!$L$1604)/('1. Data'!$L$1603-'1. Data'!$L$1604)</f>
        <v>0.4153846153846153</v>
      </c>
      <c r="M1253" s="62">
        <f>('1. Data'!M1250-'1. Data'!$M$1604)/('1. Data'!$M$1603-'1. Data'!$M$1604)</f>
        <v>0.6</v>
      </c>
    </row>
    <row r="1254" spans="1:13" ht="13.2" x14ac:dyDescent="0.25">
      <c r="A1254" s="60">
        <v>1250</v>
      </c>
      <c r="B1254" s="62">
        <f>('1. Data'!B1251-'1. Data'!$B$1604)/('1. Data'!$B$1603-'1. Data'!$B$1604)</f>
        <v>0.22123893805309733</v>
      </c>
      <c r="C1254" s="62">
        <f>('1. Data'!C1251-'1. Data'!$C$1604)/('1. Data'!$C$1603-'1. Data'!$C$1604)</f>
        <v>0.33333333333333331</v>
      </c>
      <c r="D1254" s="62">
        <f>('1. Data'!D1251-'1. Data'!$D$1604)/('1. Data'!$D$1603-'1. Data'!$D$1604)</f>
        <v>0.01</v>
      </c>
      <c r="E1254" s="62">
        <f>('1. Data'!E1251-'1. Data'!$E$1604)/('1. Data'!$E$1603-'1. Data'!$E$1604)</f>
        <v>9.5890410958904104E-2</v>
      </c>
      <c r="F1254" s="62">
        <f>('1. Data'!F1251-'1. Data'!$F$1604)/('1. Data'!$F$1603-'1. Data'!$F$1604)</f>
        <v>0.13166666666666668</v>
      </c>
      <c r="G1254" s="62">
        <f>('1. Data'!G1251-'1. Data'!$G$1604)/('1. Data'!$G$1603-'1. Data'!$G$1604)</f>
        <v>0.323943661971831</v>
      </c>
      <c r="H1254" s="62">
        <f>('1. Data'!H1251-'1. Data'!$H$1604)/('1. Data'!$H$1603-'1. Data'!$H$1604)</f>
        <v>0.10954063604240283</v>
      </c>
      <c r="I1254" s="62">
        <v>1</v>
      </c>
      <c r="J1254" s="62">
        <f>('1. Data'!J1251-'1. Data'!$J$1604)/('1. Data'!$J$1603-'1. Data'!$J$1604)</f>
        <v>0.53846153846153832</v>
      </c>
      <c r="K1254" s="62">
        <f>('1. Data'!K1251-'1. Data'!$K$1604)/('1. Data'!$K$1603-'1. Data'!$K$1604)</f>
        <v>0.18235294117647058</v>
      </c>
      <c r="L1254" s="62">
        <f>('1. Data'!L1251-'1. Data'!$L$1604)/('1. Data'!$L$1603-'1. Data'!$L$1604)</f>
        <v>0.38461538461538464</v>
      </c>
      <c r="M1254" s="62">
        <f>('1. Data'!M1251-'1. Data'!$M$1604)/('1. Data'!$M$1603-'1. Data'!$M$1604)</f>
        <v>0.6</v>
      </c>
    </row>
    <row r="1255" spans="1:13" ht="13.2" x14ac:dyDescent="0.25">
      <c r="A1255" s="60">
        <v>1251</v>
      </c>
      <c r="B1255" s="62">
        <f>('1. Data'!B1252-'1. Data'!$B$1604)/('1. Data'!$B$1603-'1. Data'!$B$1604)</f>
        <v>0.22123893805309733</v>
      </c>
      <c r="C1255" s="62">
        <f>('1. Data'!C1252-'1. Data'!$C$1604)/('1. Data'!$C$1603-'1. Data'!$C$1604)</f>
        <v>0.33333333333333331</v>
      </c>
      <c r="D1255" s="62">
        <f>('1. Data'!D1252-'1. Data'!$D$1604)/('1. Data'!$D$1603-'1. Data'!$D$1604)</f>
        <v>0.01</v>
      </c>
      <c r="E1255" s="62">
        <f>('1. Data'!E1252-'1. Data'!$E$1604)/('1. Data'!$E$1603-'1. Data'!$E$1604)</f>
        <v>9.5890410958904104E-2</v>
      </c>
      <c r="F1255" s="62">
        <f>('1. Data'!F1252-'1. Data'!$F$1604)/('1. Data'!$F$1603-'1. Data'!$F$1604)</f>
        <v>0.13166666666666668</v>
      </c>
      <c r="G1255" s="62">
        <f>('1. Data'!G1252-'1. Data'!$G$1604)/('1. Data'!$G$1603-'1. Data'!$G$1604)</f>
        <v>0.323943661971831</v>
      </c>
      <c r="H1255" s="62">
        <f>('1. Data'!H1252-'1. Data'!$H$1604)/('1. Data'!$H$1603-'1. Data'!$H$1604)</f>
        <v>0.10954063604240283</v>
      </c>
      <c r="I1255" s="62">
        <v>1</v>
      </c>
      <c r="J1255" s="62">
        <f>('1. Data'!J1252-'1. Data'!$J$1604)/('1. Data'!$J$1603-'1. Data'!$J$1604)</f>
        <v>0.53846153846153832</v>
      </c>
      <c r="K1255" s="62">
        <f>('1. Data'!K1252-'1. Data'!$K$1604)/('1. Data'!$K$1603-'1. Data'!$K$1604)</f>
        <v>0.18235294117647058</v>
      </c>
      <c r="L1255" s="62">
        <f>('1. Data'!L1252-'1. Data'!$L$1604)/('1. Data'!$L$1603-'1. Data'!$L$1604)</f>
        <v>0.38461538461538464</v>
      </c>
      <c r="M1255" s="62">
        <f>('1. Data'!M1252-'1. Data'!$M$1604)/('1. Data'!$M$1603-'1. Data'!$M$1604)</f>
        <v>0.6</v>
      </c>
    </row>
    <row r="1256" spans="1:13" ht="13.2" x14ac:dyDescent="0.25">
      <c r="A1256" s="60">
        <v>1252</v>
      </c>
      <c r="B1256" s="62">
        <f>('1. Data'!B1253-'1. Data'!$B$1604)/('1. Data'!$B$1603-'1. Data'!$B$1604)</f>
        <v>0.25663716814159293</v>
      </c>
      <c r="C1256" s="62">
        <f>('1. Data'!C1253-'1. Data'!$C$1604)/('1. Data'!$C$1603-'1. Data'!$C$1604)</f>
        <v>0.32</v>
      </c>
      <c r="D1256" s="62">
        <f>('1. Data'!D1253-'1. Data'!$D$1604)/('1. Data'!$D$1603-'1. Data'!$D$1604)</f>
        <v>0.14000000000000001</v>
      </c>
      <c r="E1256" s="62">
        <f>('1. Data'!E1253-'1. Data'!$E$1604)/('1. Data'!$E$1603-'1. Data'!$E$1604)</f>
        <v>8.9041095890410982E-2</v>
      </c>
      <c r="F1256" s="62">
        <f>('1. Data'!F1253-'1. Data'!$F$1604)/('1. Data'!$F$1603-'1. Data'!$F$1604)</f>
        <v>0.12833333333333333</v>
      </c>
      <c r="G1256" s="62">
        <f>('1. Data'!G1253-'1. Data'!$G$1604)/('1. Data'!$G$1603-'1. Data'!$G$1604)</f>
        <v>0.36619718309859156</v>
      </c>
      <c r="H1256" s="62">
        <f>('1. Data'!H1253-'1. Data'!$H$1604)/('1. Data'!$H$1603-'1. Data'!$H$1604)</f>
        <v>0.19081272084805653</v>
      </c>
      <c r="I1256" s="62">
        <v>1</v>
      </c>
      <c r="J1256" s="62">
        <f>('1. Data'!J1253-'1. Data'!$J$1604)/('1. Data'!$J$1603-'1. Data'!$J$1604)</f>
        <v>0.4461538461538459</v>
      </c>
      <c r="K1256" s="62">
        <f>('1. Data'!K1253-'1. Data'!$K$1604)/('1. Data'!$K$1603-'1. Data'!$K$1604)</f>
        <v>0.17058823529411765</v>
      </c>
      <c r="L1256" s="62">
        <f>('1. Data'!L1253-'1. Data'!$L$1604)/('1. Data'!$L$1603-'1. Data'!$L$1604)</f>
        <v>0.21538461538461545</v>
      </c>
      <c r="M1256" s="62">
        <f>('1. Data'!M1253-'1. Data'!$M$1604)/('1. Data'!$M$1603-'1. Data'!$M$1604)</f>
        <v>0.4</v>
      </c>
    </row>
    <row r="1257" spans="1:13" ht="13.2" x14ac:dyDescent="0.25">
      <c r="A1257" s="60">
        <v>1253</v>
      </c>
      <c r="B1257" s="62">
        <f>('1. Data'!B1254-'1. Data'!$B$1604)/('1. Data'!$B$1603-'1. Data'!$B$1604)</f>
        <v>0.22123893805309733</v>
      </c>
      <c r="C1257" s="62">
        <f>('1. Data'!C1254-'1. Data'!$C$1604)/('1. Data'!$C$1603-'1. Data'!$C$1604)</f>
        <v>0.41333333333333333</v>
      </c>
      <c r="D1257" s="62">
        <f>('1. Data'!D1254-'1. Data'!$D$1604)/('1. Data'!$D$1603-'1. Data'!$D$1604)</f>
        <v>0</v>
      </c>
      <c r="E1257" s="62">
        <f>('1. Data'!E1254-'1. Data'!$E$1604)/('1. Data'!$E$1603-'1. Data'!$E$1604)</f>
        <v>6.164383561643836E-2</v>
      </c>
      <c r="F1257" s="62">
        <f>('1. Data'!F1254-'1. Data'!$F$1604)/('1. Data'!$F$1603-'1. Data'!$F$1604)</f>
        <v>0.20500000000000002</v>
      </c>
      <c r="G1257" s="62">
        <f>('1. Data'!G1254-'1. Data'!$G$1604)/('1. Data'!$G$1603-'1. Data'!$G$1604)</f>
        <v>7.0422535211267609E-2</v>
      </c>
      <c r="H1257" s="62">
        <f>('1. Data'!H1254-'1. Data'!$H$1604)/('1. Data'!$H$1603-'1. Data'!$H$1604)</f>
        <v>2.8268551236749116E-2</v>
      </c>
      <c r="I1257" s="62">
        <v>1</v>
      </c>
      <c r="J1257" s="62">
        <f>('1. Data'!J1254-'1. Data'!$J$1604)/('1. Data'!$J$1603-'1. Data'!$J$1604)</f>
        <v>0.57692307692307698</v>
      </c>
      <c r="K1257" s="62">
        <f>('1. Data'!K1254-'1. Data'!$K$1604)/('1. Data'!$K$1603-'1. Data'!$K$1604)</f>
        <v>0.16470588235294117</v>
      </c>
      <c r="L1257" s="62">
        <f>('1. Data'!L1254-'1. Data'!$L$1604)/('1. Data'!$L$1603-'1. Data'!$L$1604)</f>
        <v>0.21538461538461545</v>
      </c>
      <c r="M1257" s="62">
        <f>('1. Data'!M1254-'1. Data'!$M$1604)/('1. Data'!$M$1603-'1. Data'!$M$1604)</f>
        <v>0.4</v>
      </c>
    </row>
    <row r="1258" spans="1:13" ht="13.2" x14ac:dyDescent="0.25">
      <c r="A1258" s="60">
        <v>1254</v>
      </c>
      <c r="B1258" s="62">
        <f>('1. Data'!B1255-'1. Data'!$B$1604)/('1. Data'!$B$1603-'1. Data'!$B$1604)</f>
        <v>0.29203539823008856</v>
      </c>
      <c r="C1258" s="62">
        <f>('1. Data'!C1255-'1. Data'!$C$1604)/('1. Data'!$C$1603-'1. Data'!$C$1604)</f>
        <v>0.37333333333333335</v>
      </c>
      <c r="D1258" s="62">
        <f>('1. Data'!D1255-'1. Data'!$D$1604)/('1. Data'!$D$1603-'1. Data'!$D$1604)</f>
        <v>0</v>
      </c>
      <c r="E1258" s="62">
        <f>('1. Data'!E1255-'1. Data'!$E$1604)/('1. Data'!$E$1603-'1. Data'!$E$1604)</f>
        <v>3.4246575342465745E-2</v>
      </c>
      <c r="F1258" s="62">
        <f>('1. Data'!F1255-'1. Data'!$F$1604)/('1. Data'!$F$1603-'1. Data'!$F$1604)</f>
        <v>0.16</v>
      </c>
      <c r="G1258" s="62">
        <f>('1. Data'!G1255-'1. Data'!$G$1604)/('1. Data'!$G$1603-'1. Data'!$G$1604)</f>
        <v>7.0422535211267609E-2</v>
      </c>
      <c r="H1258" s="62">
        <f>('1. Data'!H1255-'1. Data'!$H$1604)/('1. Data'!$H$1603-'1. Data'!$H$1604)</f>
        <v>2.4734982332155476E-2</v>
      </c>
      <c r="I1258" s="62">
        <v>1</v>
      </c>
      <c r="J1258" s="62">
        <f>('1. Data'!J1255-'1. Data'!$J$1604)/('1. Data'!$J$1603-'1. Data'!$J$1604)</f>
        <v>0.56153846153846165</v>
      </c>
      <c r="K1258" s="62">
        <f>('1. Data'!K1255-'1. Data'!$K$1604)/('1. Data'!$K$1603-'1. Data'!$K$1604)</f>
        <v>0.16470588235294117</v>
      </c>
      <c r="L1258" s="62">
        <f>('1. Data'!L1255-'1. Data'!$L$1604)/('1. Data'!$L$1603-'1. Data'!$L$1604)</f>
        <v>0.16923076923076918</v>
      </c>
      <c r="M1258" s="62">
        <f>('1. Data'!M1255-'1. Data'!$M$1604)/('1. Data'!$M$1603-'1. Data'!$M$1604)</f>
        <v>0.4</v>
      </c>
    </row>
    <row r="1259" spans="1:13" ht="13.2" x14ac:dyDescent="0.25">
      <c r="A1259" s="60">
        <v>1255</v>
      </c>
      <c r="B1259" s="62">
        <f>('1. Data'!B1256-'1. Data'!$B$1604)/('1. Data'!$B$1603-'1. Data'!$B$1604)</f>
        <v>0.2831858407079646</v>
      </c>
      <c r="C1259" s="62">
        <f>('1. Data'!C1256-'1. Data'!$C$1604)/('1. Data'!$C$1603-'1. Data'!$C$1604)</f>
        <v>0.39999999999999997</v>
      </c>
      <c r="D1259" s="62">
        <f>('1. Data'!D1256-'1. Data'!$D$1604)/('1. Data'!$D$1603-'1. Data'!$D$1604)</f>
        <v>0.06</v>
      </c>
      <c r="E1259" s="62">
        <f>('1. Data'!E1256-'1. Data'!$E$1604)/('1. Data'!$E$1603-'1. Data'!$E$1604)</f>
        <v>6.8493150684931503E-2</v>
      </c>
      <c r="F1259" s="62">
        <f>('1. Data'!F1256-'1. Data'!$F$1604)/('1. Data'!$F$1603-'1. Data'!$F$1604)</f>
        <v>0.13166666666666668</v>
      </c>
      <c r="G1259" s="62">
        <f>('1. Data'!G1256-'1. Data'!$G$1604)/('1. Data'!$G$1603-'1. Data'!$G$1604)</f>
        <v>0.26760563380281688</v>
      </c>
      <c r="H1259" s="62">
        <f>('1. Data'!H1256-'1. Data'!$H$1604)/('1. Data'!$H$1603-'1. Data'!$H$1604)</f>
        <v>0.10247349823321555</v>
      </c>
      <c r="I1259" s="62">
        <v>1</v>
      </c>
      <c r="J1259" s="62">
        <f>('1. Data'!J1256-'1. Data'!$J$1604)/('1. Data'!$J$1603-'1. Data'!$J$1604)</f>
        <v>0.53846153846153832</v>
      </c>
      <c r="K1259" s="62">
        <f>('1. Data'!K1256-'1. Data'!$K$1604)/('1. Data'!$K$1603-'1. Data'!$K$1604)</f>
        <v>0.22941176470588234</v>
      </c>
      <c r="L1259" s="62">
        <f>('1. Data'!L1256-'1. Data'!$L$1604)/('1. Data'!$L$1603-'1. Data'!$L$1604)</f>
        <v>0.38461538461538464</v>
      </c>
      <c r="M1259" s="62">
        <f>('1. Data'!M1256-'1. Data'!$M$1604)/('1. Data'!$M$1603-'1. Data'!$M$1604)</f>
        <v>0.4</v>
      </c>
    </row>
    <row r="1260" spans="1:13" ht="13.2" x14ac:dyDescent="0.25">
      <c r="A1260" s="60">
        <v>1256</v>
      </c>
      <c r="B1260" s="62">
        <f>('1. Data'!B1257-'1. Data'!$B$1604)/('1. Data'!$B$1603-'1. Data'!$B$1604)</f>
        <v>0.13274336283185839</v>
      </c>
      <c r="C1260" s="62">
        <f>('1. Data'!C1257-'1. Data'!$C$1604)/('1. Data'!$C$1603-'1. Data'!$C$1604)</f>
        <v>0.36000000000000004</v>
      </c>
      <c r="D1260" s="62">
        <f>('1. Data'!D1257-'1. Data'!$D$1604)/('1. Data'!$D$1603-'1. Data'!$D$1604)</f>
        <v>0.02</v>
      </c>
      <c r="E1260" s="62">
        <f>('1. Data'!E1257-'1. Data'!$E$1604)/('1. Data'!$E$1603-'1. Data'!$E$1604)</f>
        <v>0.10273972602739727</v>
      </c>
      <c r="F1260" s="62">
        <f>('1. Data'!F1257-'1. Data'!$F$1604)/('1. Data'!$F$1603-'1. Data'!$F$1604)</f>
        <v>0.11500000000000002</v>
      </c>
      <c r="G1260" s="62">
        <f>('1. Data'!G1257-'1. Data'!$G$1604)/('1. Data'!$G$1603-'1. Data'!$G$1604)</f>
        <v>0.352112676056338</v>
      </c>
      <c r="H1260" s="62">
        <f>('1. Data'!H1257-'1. Data'!$H$1604)/('1. Data'!$H$1603-'1. Data'!$H$1604)</f>
        <v>0.14134275618374559</v>
      </c>
      <c r="I1260" s="62">
        <v>1</v>
      </c>
      <c r="J1260" s="62">
        <f>('1. Data'!J1257-'1. Data'!$J$1604)/('1. Data'!$J$1603-'1. Data'!$J$1604)</f>
        <v>0.59230769230769242</v>
      </c>
      <c r="K1260" s="62">
        <f>('1. Data'!K1257-'1. Data'!$K$1604)/('1. Data'!$K$1603-'1. Data'!$K$1604)</f>
        <v>8.8235294117647078E-2</v>
      </c>
      <c r="L1260" s="62">
        <f>('1. Data'!L1257-'1. Data'!$L$1604)/('1. Data'!$L$1603-'1. Data'!$L$1604)</f>
        <v>0.39999999999999997</v>
      </c>
      <c r="M1260" s="62">
        <f>('1. Data'!M1257-'1. Data'!$M$1604)/('1. Data'!$M$1603-'1. Data'!$M$1604)</f>
        <v>0.4</v>
      </c>
    </row>
    <row r="1261" spans="1:13" ht="13.2" x14ac:dyDescent="0.25">
      <c r="A1261" s="60">
        <v>1257</v>
      </c>
      <c r="B1261" s="62">
        <f>('1. Data'!B1258-'1. Data'!$B$1604)/('1. Data'!$B$1603-'1. Data'!$B$1604)</f>
        <v>0.25663716814159293</v>
      </c>
      <c r="C1261" s="62">
        <f>('1. Data'!C1258-'1. Data'!$C$1604)/('1. Data'!$C$1603-'1. Data'!$C$1604)</f>
        <v>0.32666666666666666</v>
      </c>
      <c r="D1261" s="62">
        <f>('1. Data'!D1258-'1. Data'!$D$1604)/('1. Data'!$D$1603-'1. Data'!$D$1604)</f>
        <v>0.22</v>
      </c>
      <c r="E1261" s="62">
        <f>('1. Data'!E1258-'1. Data'!$E$1604)/('1. Data'!$E$1603-'1. Data'!$E$1604)</f>
        <v>6.164383561643836E-2</v>
      </c>
      <c r="F1261" s="62">
        <f>('1. Data'!F1258-'1. Data'!$F$1604)/('1. Data'!$F$1603-'1. Data'!$F$1604)</f>
        <v>0.13666666666666652</v>
      </c>
      <c r="G1261" s="62">
        <f>('1. Data'!G1258-'1. Data'!$G$1604)/('1. Data'!$G$1603-'1. Data'!$G$1604)</f>
        <v>0.59154929577464788</v>
      </c>
      <c r="H1261" s="62">
        <f>('1. Data'!H1258-'1. Data'!$H$1604)/('1. Data'!$H$1603-'1. Data'!$H$1604)</f>
        <v>0.19081272084805653</v>
      </c>
      <c r="I1261" s="62">
        <v>1</v>
      </c>
      <c r="J1261" s="62">
        <f>('1. Data'!J1258-'1. Data'!$J$1604)/('1. Data'!$J$1603-'1. Data'!$J$1604)</f>
        <v>0.30769230769230765</v>
      </c>
      <c r="K1261" s="62">
        <f>('1. Data'!K1258-'1. Data'!$K$1604)/('1. Data'!$K$1603-'1. Data'!$K$1604)</f>
        <v>7.0588235294117646E-2</v>
      </c>
      <c r="L1261" s="62">
        <f>('1. Data'!L1258-'1. Data'!$L$1604)/('1. Data'!$L$1603-'1. Data'!$L$1604)</f>
        <v>0.12307692307692292</v>
      </c>
      <c r="M1261" s="62">
        <f>('1. Data'!M1258-'1. Data'!$M$1604)/('1. Data'!$M$1603-'1. Data'!$M$1604)</f>
        <v>0.4</v>
      </c>
    </row>
    <row r="1262" spans="1:13" ht="13.2" x14ac:dyDescent="0.25">
      <c r="A1262" s="60">
        <v>1258</v>
      </c>
      <c r="B1262" s="62">
        <f>('1. Data'!B1259-'1. Data'!$B$1604)/('1. Data'!$B$1603-'1. Data'!$B$1604)</f>
        <v>0.21238938053097348</v>
      </c>
      <c r="C1262" s="62">
        <f>('1. Data'!C1259-'1. Data'!$C$1604)/('1. Data'!$C$1603-'1. Data'!$C$1604)</f>
        <v>0.32</v>
      </c>
      <c r="D1262" s="62">
        <f>('1. Data'!D1259-'1. Data'!$D$1604)/('1. Data'!$D$1603-'1. Data'!$D$1604)</f>
        <v>0.28000000000000003</v>
      </c>
      <c r="E1262" s="62">
        <f>('1. Data'!E1259-'1. Data'!$E$1604)/('1. Data'!$E$1603-'1. Data'!$E$1604)</f>
        <v>0.26712328767123289</v>
      </c>
      <c r="F1262" s="62">
        <f>('1. Data'!F1259-'1. Data'!$F$1604)/('1. Data'!$F$1603-'1. Data'!$F$1604)</f>
        <v>0.14166666666666669</v>
      </c>
      <c r="G1262" s="62">
        <f>('1. Data'!G1259-'1. Data'!$G$1604)/('1. Data'!$G$1603-'1. Data'!$G$1604)</f>
        <v>0.15492957746478872</v>
      </c>
      <c r="H1262" s="62">
        <f>('1. Data'!H1259-'1. Data'!$H$1604)/('1. Data'!$H$1603-'1. Data'!$H$1604)</f>
        <v>0.22261484098939929</v>
      </c>
      <c r="I1262" s="62">
        <v>1</v>
      </c>
      <c r="J1262" s="62">
        <f>('1. Data'!J1259-'1. Data'!$J$1604)/('1. Data'!$J$1603-'1. Data'!$J$1604)</f>
        <v>0.47692307692307673</v>
      </c>
      <c r="K1262" s="62">
        <f>('1. Data'!K1259-'1. Data'!$K$1604)/('1. Data'!$K$1603-'1. Data'!$K$1604)</f>
        <v>0.23529411764705882</v>
      </c>
      <c r="L1262" s="62">
        <f>('1. Data'!L1259-'1. Data'!$L$1604)/('1. Data'!$L$1603-'1. Data'!$L$1604)</f>
        <v>0.39999999999999997</v>
      </c>
      <c r="M1262" s="62">
        <f>('1. Data'!M1259-'1. Data'!$M$1604)/('1. Data'!$M$1603-'1. Data'!$M$1604)</f>
        <v>0.6</v>
      </c>
    </row>
    <row r="1263" spans="1:13" ht="13.2" x14ac:dyDescent="0.25">
      <c r="A1263" s="60">
        <v>1259</v>
      </c>
      <c r="B1263" s="62">
        <f>('1. Data'!B1260-'1. Data'!$B$1604)/('1. Data'!$B$1603-'1. Data'!$B$1604)</f>
        <v>0.19469026548672566</v>
      </c>
      <c r="C1263" s="62">
        <f>('1. Data'!C1260-'1. Data'!$C$1604)/('1. Data'!$C$1603-'1. Data'!$C$1604)</f>
        <v>0.36000000000000004</v>
      </c>
      <c r="D1263" s="62">
        <f>('1. Data'!D1260-'1. Data'!$D$1604)/('1. Data'!$D$1603-'1. Data'!$D$1604)</f>
        <v>0</v>
      </c>
      <c r="E1263" s="62">
        <f>('1. Data'!E1260-'1. Data'!$E$1604)/('1. Data'!$E$1603-'1. Data'!$E$1604)</f>
        <v>0.12328767123287673</v>
      </c>
      <c r="F1263" s="62">
        <f>('1. Data'!F1260-'1. Data'!$F$1604)/('1. Data'!$F$1603-'1. Data'!$F$1604)</f>
        <v>0.20500000000000002</v>
      </c>
      <c r="G1263" s="62">
        <f>('1. Data'!G1260-'1. Data'!$G$1604)/('1. Data'!$G$1603-'1. Data'!$G$1604)</f>
        <v>0.19718309859154928</v>
      </c>
      <c r="H1263" s="62">
        <f>('1. Data'!H1260-'1. Data'!$H$1604)/('1. Data'!$H$1603-'1. Data'!$H$1604)</f>
        <v>9.5406360424028266E-2</v>
      </c>
      <c r="I1263" s="62">
        <v>1</v>
      </c>
      <c r="J1263" s="62">
        <f>('1. Data'!J1260-'1. Data'!$J$1604)/('1. Data'!$J$1603-'1. Data'!$J$1604)</f>
        <v>0.5692307692307691</v>
      </c>
      <c r="K1263" s="62">
        <f>('1. Data'!K1260-'1. Data'!$K$1604)/('1. Data'!$K$1603-'1. Data'!$K$1604)</f>
        <v>0.19411764705882353</v>
      </c>
      <c r="L1263" s="62">
        <f>('1. Data'!L1260-'1. Data'!$L$1604)/('1. Data'!$L$1603-'1. Data'!$L$1604)</f>
        <v>0.44615384615384623</v>
      </c>
      <c r="M1263" s="62">
        <f>('1. Data'!M1260-'1. Data'!$M$1604)/('1. Data'!$M$1603-'1. Data'!$M$1604)</f>
        <v>0.6</v>
      </c>
    </row>
    <row r="1264" spans="1:13" ht="13.2" x14ac:dyDescent="0.25">
      <c r="A1264" s="60">
        <v>1260</v>
      </c>
      <c r="B1264" s="62">
        <f>('1. Data'!B1261-'1. Data'!$B$1604)/('1. Data'!$B$1603-'1. Data'!$B$1604)</f>
        <v>0.19469026548672566</v>
      </c>
      <c r="C1264" s="62">
        <f>('1. Data'!C1261-'1. Data'!$C$1604)/('1. Data'!$C$1603-'1. Data'!$C$1604)</f>
        <v>0.36000000000000004</v>
      </c>
      <c r="D1264" s="62">
        <f>('1. Data'!D1261-'1. Data'!$D$1604)/('1. Data'!$D$1603-'1. Data'!$D$1604)</f>
        <v>0</v>
      </c>
      <c r="E1264" s="62">
        <f>('1. Data'!E1261-'1. Data'!$E$1604)/('1. Data'!$E$1603-'1. Data'!$E$1604)</f>
        <v>0.12328767123287673</v>
      </c>
      <c r="F1264" s="62">
        <f>('1. Data'!F1261-'1. Data'!$F$1604)/('1. Data'!$F$1603-'1. Data'!$F$1604)</f>
        <v>0.20500000000000002</v>
      </c>
      <c r="G1264" s="62">
        <f>('1. Data'!G1261-'1. Data'!$G$1604)/('1. Data'!$G$1603-'1. Data'!$G$1604)</f>
        <v>0.19718309859154928</v>
      </c>
      <c r="H1264" s="62">
        <f>('1. Data'!H1261-'1. Data'!$H$1604)/('1. Data'!$H$1603-'1. Data'!$H$1604)</f>
        <v>9.5406360424028266E-2</v>
      </c>
      <c r="I1264" s="62">
        <v>1</v>
      </c>
      <c r="J1264" s="62">
        <f>('1. Data'!J1261-'1. Data'!$J$1604)/('1. Data'!$J$1603-'1. Data'!$J$1604)</f>
        <v>0.5692307692307691</v>
      </c>
      <c r="K1264" s="62">
        <f>('1. Data'!K1261-'1. Data'!$K$1604)/('1. Data'!$K$1603-'1. Data'!$K$1604)</f>
        <v>0.19411764705882353</v>
      </c>
      <c r="L1264" s="62">
        <f>('1. Data'!L1261-'1. Data'!$L$1604)/('1. Data'!$L$1603-'1. Data'!$L$1604)</f>
        <v>0.44615384615384623</v>
      </c>
      <c r="M1264" s="62">
        <f>('1. Data'!M1261-'1. Data'!$M$1604)/('1. Data'!$M$1603-'1. Data'!$M$1604)</f>
        <v>0.6</v>
      </c>
    </row>
    <row r="1265" spans="1:13" ht="13.2" x14ac:dyDescent="0.25">
      <c r="A1265" s="60">
        <v>1261</v>
      </c>
      <c r="B1265" s="62">
        <f>('1. Data'!B1262-'1. Data'!$B$1604)/('1. Data'!$B$1603-'1. Data'!$B$1604)</f>
        <v>0.35398230088495575</v>
      </c>
      <c r="C1265" s="62">
        <f>('1. Data'!C1262-'1. Data'!$C$1604)/('1. Data'!$C$1603-'1. Data'!$C$1604)</f>
        <v>0.35666666666666669</v>
      </c>
      <c r="D1265" s="62">
        <f>('1. Data'!D1262-'1. Data'!$D$1604)/('1. Data'!$D$1603-'1. Data'!$D$1604)</f>
        <v>0.68</v>
      </c>
      <c r="E1265" s="62">
        <f>('1. Data'!E1262-'1. Data'!$E$1604)/('1. Data'!$E$1603-'1. Data'!$E$1604)</f>
        <v>6.164383561643836E-2</v>
      </c>
      <c r="F1265" s="62">
        <f>('1. Data'!F1262-'1. Data'!$F$1604)/('1. Data'!$F$1603-'1. Data'!$F$1604)</f>
        <v>0.67166666666666508</v>
      </c>
      <c r="G1265" s="62">
        <f>('1. Data'!G1262-'1. Data'!$G$1604)/('1. Data'!$G$1603-'1. Data'!$G$1604)</f>
        <v>0.25352112676056338</v>
      </c>
      <c r="H1265" s="62">
        <f>('1. Data'!H1262-'1. Data'!$H$1604)/('1. Data'!$H$1603-'1. Data'!$H$1604)</f>
        <v>0.17667844522968199</v>
      </c>
      <c r="I1265" s="62">
        <v>1</v>
      </c>
      <c r="J1265" s="62">
        <f>('1. Data'!J1262-'1. Data'!$J$1604)/('1. Data'!$J$1603-'1. Data'!$J$1604)</f>
        <v>0.24615384615384606</v>
      </c>
      <c r="K1265" s="62">
        <f>('1. Data'!K1262-'1. Data'!$K$1604)/('1. Data'!$K$1603-'1. Data'!$K$1604)</f>
        <v>0.49999999999999994</v>
      </c>
      <c r="L1265" s="62">
        <f>('1. Data'!L1262-'1. Data'!$L$1604)/('1. Data'!$L$1603-'1. Data'!$L$1604)</f>
        <v>0.13846153846153852</v>
      </c>
      <c r="M1265" s="62">
        <f>('1. Data'!M1262-'1. Data'!$M$1604)/('1. Data'!$M$1603-'1. Data'!$M$1604)</f>
        <v>0.4</v>
      </c>
    </row>
    <row r="1266" spans="1:13" ht="13.2" x14ac:dyDescent="0.25">
      <c r="A1266" s="60">
        <v>1262</v>
      </c>
      <c r="B1266" s="62">
        <f>('1. Data'!B1263-'1. Data'!$B$1604)/('1. Data'!$B$1603-'1. Data'!$B$1604)</f>
        <v>0.15044247787610621</v>
      </c>
      <c r="C1266" s="62">
        <f>('1. Data'!C1263-'1. Data'!$C$1604)/('1. Data'!$C$1603-'1. Data'!$C$1604)</f>
        <v>0.6133333333333334</v>
      </c>
      <c r="D1266" s="62">
        <f>('1. Data'!D1263-'1. Data'!$D$1604)/('1. Data'!$D$1603-'1. Data'!$D$1604)</f>
        <v>0</v>
      </c>
      <c r="E1266" s="62">
        <f>('1. Data'!E1263-'1. Data'!$E$1604)/('1. Data'!$E$1603-'1. Data'!$E$1604)</f>
        <v>7.5342465753424667E-2</v>
      </c>
      <c r="F1266" s="62">
        <f>('1. Data'!F1263-'1. Data'!$F$1604)/('1. Data'!$F$1603-'1. Data'!$F$1604)</f>
        <v>0.13833333333333334</v>
      </c>
      <c r="G1266" s="62">
        <f>('1. Data'!G1263-'1. Data'!$G$1604)/('1. Data'!$G$1603-'1. Data'!$G$1604)</f>
        <v>0.22535211267605634</v>
      </c>
      <c r="H1266" s="62">
        <f>('1. Data'!H1263-'1. Data'!$H$1604)/('1. Data'!$H$1603-'1. Data'!$H$1604)</f>
        <v>6.3604240282685506E-2</v>
      </c>
      <c r="I1266" s="62">
        <v>1</v>
      </c>
      <c r="J1266" s="62">
        <f>('1. Data'!J1263-'1. Data'!$J$1604)/('1. Data'!$J$1603-'1. Data'!$J$1604)</f>
        <v>0.68461538461538451</v>
      </c>
      <c r="K1266" s="62">
        <f>('1. Data'!K1263-'1. Data'!$K$1604)/('1. Data'!$K$1603-'1. Data'!$K$1604)</f>
        <v>0.1470588235294118</v>
      </c>
      <c r="L1266" s="62">
        <f>('1. Data'!L1263-'1. Data'!$L$1604)/('1. Data'!$L$1603-'1. Data'!$L$1604)</f>
        <v>0.43076923076923063</v>
      </c>
      <c r="M1266" s="62">
        <f>('1. Data'!M1263-'1. Data'!$M$1604)/('1. Data'!$M$1603-'1. Data'!$M$1604)</f>
        <v>0.2</v>
      </c>
    </row>
    <row r="1267" spans="1:13" ht="13.2" x14ac:dyDescent="0.25">
      <c r="A1267" s="60">
        <v>1263</v>
      </c>
      <c r="B1267" s="62">
        <f>('1. Data'!B1264-'1. Data'!$B$1604)/('1. Data'!$B$1603-'1. Data'!$B$1604)</f>
        <v>0.46017699115044253</v>
      </c>
      <c r="C1267" s="62">
        <f>('1. Data'!C1264-'1. Data'!$C$1604)/('1. Data'!$C$1603-'1. Data'!$C$1604)</f>
        <v>0.23333333333333331</v>
      </c>
      <c r="D1267" s="62">
        <f>('1. Data'!D1264-'1. Data'!$D$1604)/('1. Data'!$D$1603-'1. Data'!$D$1604)</f>
        <v>0.38</v>
      </c>
      <c r="E1267" s="62">
        <f>('1. Data'!E1264-'1. Data'!$E$1604)/('1. Data'!$E$1603-'1. Data'!$E$1604)</f>
        <v>0.10958904109589042</v>
      </c>
      <c r="F1267" s="62">
        <f>('1. Data'!F1264-'1. Data'!$F$1604)/('1. Data'!$F$1603-'1. Data'!$F$1604)</f>
        <v>0.13500000000000001</v>
      </c>
      <c r="G1267" s="62">
        <f>('1. Data'!G1264-'1. Data'!$G$1604)/('1. Data'!$G$1603-'1. Data'!$G$1604)</f>
        <v>0.46478873239436619</v>
      </c>
      <c r="H1267" s="62">
        <f>('1. Data'!H1264-'1. Data'!$H$1604)/('1. Data'!$H$1603-'1. Data'!$H$1604)</f>
        <v>0.21201413427561838</v>
      </c>
      <c r="I1267" s="62">
        <v>1</v>
      </c>
      <c r="J1267" s="62">
        <f>('1. Data'!J1264-'1. Data'!$J$1604)/('1. Data'!$J$1603-'1. Data'!$J$1604)</f>
        <v>0.34615384615384598</v>
      </c>
      <c r="K1267" s="62">
        <f>('1. Data'!K1264-'1. Data'!$K$1604)/('1. Data'!$K$1603-'1. Data'!$K$1604)</f>
        <v>0.16470588235294117</v>
      </c>
      <c r="L1267" s="62">
        <f>('1. Data'!L1264-'1. Data'!$L$1604)/('1. Data'!$L$1603-'1. Data'!$L$1604)</f>
        <v>0.21538461538461545</v>
      </c>
      <c r="M1267" s="62">
        <f>('1. Data'!M1264-'1. Data'!$M$1604)/('1. Data'!$M$1603-'1. Data'!$M$1604)</f>
        <v>0.4</v>
      </c>
    </row>
    <row r="1268" spans="1:13" ht="13.2" x14ac:dyDescent="0.25">
      <c r="A1268" s="60">
        <v>1264</v>
      </c>
      <c r="B1268" s="62">
        <f>('1. Data'!B1265-'1. Data'!$B$1604)/('1. Data'!$B$1603-'1. Data'!$B$1604)</f>
        <v>0.31858407079646012</v>
      </c>
      <c r="C1268" s="62">
        <f>('1. Data'!C1265-'1. Data'!$C$1604)/('1. Data'!$C$1603-'1. Data'!$C$1604)</f>
        <v>0.45333333333333337</v>
      </c>
      <c r="D1268" s="62">
        <f>('1. Data'!D1265-'1. Data'!$D$1604)/('1. Data'!$D$1603-'1. Data'!$D$1604)</f>
        <v>0</v>
      </c>
      <c r="E1268" s="62">
        <f>('1. Data'!E1265-'1. Data'!$E$1604)/('1. Data'!$E$1603-'1. Data'!$E$1604)</f>
        <v>8.9041095890410982E-2</v>
      </c>
      <c r="F1268" s="62">
        <f>('1. Data'!F1265-'1. Data'!$F$1604)/('1. Data'!$F$1603-'1. Data'!$F$1604)</f>
        <v>0.14833333333333334</v>
      </c>
      <c r="G1268" s="62">
        <f>('1. Data'!G1265-'1. Data'!$G$1604)/('1. Data'!$G$1603-'1. Data'!$G$1604)</f>
        <v>0.16901408450704225</v>
      </c>
      <c r="H1268" s="62">
        <f>('1. Data'!H1265-'1. Data'!$H$1604)/('1. Data'!$H$1603-'1. Data'!$H$1604)</f>
        <v>7.0671378091872794E-2</v>
      </c>
      <c r="I1268" s="62">
        <v>1</v>
      </c>
      <c r="J1268" s="62">
        <f>('1. Data'!J1265-'1. Data'!$J$1604)/('1. Data'!$J$1603-'1. Data'!$J$1604)</f>
        <v>0.51538461538461544</v>
      </c>
      <c r="K1268" s="62">
        <f>('1. Data'!K1265-'1. Data'!$K$1604)/('1. Data'!$K$1603-'1. Data'!$K$1604)</f>
        <v>9.4117647058823556E-2</v>
      </c>
      <c r="L1268" s="62">
        <f>('1. Data'!L1265-'1. Data'!$L$1604)/('1. Data'!$L$1603-'1. Data'!$L$1604)</f>
        <v>0.18461538461538451</v>
      </c>
      <c r="M1268" s="62">
        <f>('1. Data'!M1265-'1. Data'!$M$1604)/('1. Data'!$M$1603-'1. Data'!$M$1604)</f>
        <v>0.2</v>
      </c>
    </row>
    <row r="1269" spans="1:13" ht="13.2" x14ac:dyDescent="0.25">
      <c r="A1269" s="60">
        <v>1265</v>
      </c>
      <c r="B1269" s="62">
        <f>('1. Data'!B1266-'1. Data'!$B$1604)/('1. Data'!$B$1603-'1. Data'!$B$1604)</f>
        <v>0.3451327433628319</v>
      </c>
      <c r="C1269" s="62">
        <f>('1. Data'!C1266-'1. Data'!$C$1604)/('1. Data'!$C$1603-'1. Data'!$C$1604)</f>
        <v>0.18000000000000002</v>
      </c>
      <c r="D1269" s="62">
        <f>('1. Data'!D1266-'1. Data'!$D$1604)/('1. Data'!$D$1603-'1. Data'!$D$1604)</f>
        <v>0.32</v>
      </c>
      <c r="E1269" s="62">
        <f>('1. Data'!E1266-'1. Data'!$E$1604)/('1. Data'!$E$1603-'1. Data'!$E$1604)</f>
        <v>6.164383561643836E-2</v>
      </c>
      <c r="F1269" s="62">
        <f>('1. Data'!F1266-'1. Data'!$F$1604)/('1. Data'!$F$1603-'1. Data'!$F$1604)</f>
        <v>0.11000000000000001</v>
      </c>
      <c r="G1269" s="62">
        <f>('1. Data'!G1266-'1. Data'!$G$1604)/('1. Data'!$G$1603-'1. Data'!$G$1604)</f>
        <v>0.352112676056338</v>
      </c>
      <c r="H1269" s="62">
        <f>('1. Data'!H1266-'1. Data'!$H$1604)/('1. Data'!$H$1603-'1. Data'!$H$1604)</f>
        <v>0.15901060070671377</v>
      </c>
      <c r="I1269" s="62">
        <v>1</v>
      </c>
      <c r="J1269" s="62">
        <f>('1. Data'!J1266-'1. Data'!$J$1604)/('1. Data'!$J$1603-'1. Data'!$J$1604)</f>
        <v>0.52307692307692288</v>
      </c>
      <c r="K1269" s="62">
        <f>('1. Data'!K1266-'1. Data'!$K$1604)/('1. Data'!$K$1603-'1. Data'!$K$1604)</f>
        <v>0.24705882352941178</v>
      </c>
      <c r="L1269" s="62">
        <f>('1. Data'!L1266-'1. Data'!$L$1604)/('1. Data'!$L$1603-'1. Data'!$L$1604)</f>
        <v>0.52307692307692311</v>
      </c>
      <c r="M1269" s="62">
        <f>('1. Data'!M1266-'1. Data'!$M$1604)/('1. Data'!$M$1603-'1. Data'!$M$1604)</f>
        <v>0.6</v>
      </c>
    </row>
    <row r="1270" spans="1:13" ht="13.2" x14ac:dyDescent="0.25">
      <c r="A1270" s="60">
        <v>1266</v>
      </c>
      <c r="B1270" s="62">
        <f>('1. Data'!B1267-'1. Data'!$B$1604)/('1. Data'!$B$1603-'1. Data'!$B$1604)</f>
        <v>0.23008849557522126</v>
      </c>
      <c r="C1270" s="62">
        <f>('1. Data'!C1267-'1. Data'!$C$1604)/('1. Data'!$C$1603-'1. Data'!$C$1604)</f>
        <v>0.3133333333333333</v>
      </c>
      <c r="D1270" s="62">
        <f>('1. Data'!D1267-'1. Data'!$D$1604)/('1. Data'!$D$1603-'1. Data'!$D$1604)</f>
        <v>0.05</v>
      </c>
      <c r="E1270" s="62">
        <f>('1. Data'!E1267-'1. Data'!$E$1604)/('1. Data'!$E$1603-'1. Data'!$E$1604)</f>
        <v>9.5890410958904104E-2</v>
      </c>
      <c r="F1270" s="62">
        <f>('1. Data'!F1267-'1. Data'!$F$1604)/('1. Data'!$F$1603-'1. Data'!$F$1604)</f>
        <v>0.13500000000000001</v>
      </c>
      <c r="G1270" s="62">
        <f>('1. Data'!G1267-'1. Data'!$G$1604)/('1. Data'!$G$1603-'1. Data'!$G$1604)</f>
        <v>0.21126760563380281</v>
      </c>
      <c r="H1270" s="62">
        <f>('1. Data'!H1267-'1. Data'!$H$1604)/('1. Data'!$H$1603-'1. Data'!$H$1604)</f>
        <v>0.10600706713780919</v>
      </c>
      <c r="I1270" s="62">
        <v>1</v>
      </c>
      <c r="J1270" s="62">
        <f>('1. Data'!J1267-'1. Data'!$J$1604)/('1. Data'!$J$1603-'1. Data'!$J$1604)</f>
        <v>0.52307692307692288</v>
      </c>
      <c r="K1270" s="62">
        <f>('1. Data'!K1267-'1. Data'!$K$1604)/('1. Data'!$K$1603-'1. Data'!$K$1604)</f>
        <v>0.17647058823529413</v>
      </c>
      <c r="L1270" s="62">
        <f>('1. Data'!L1267-'1. Data'!$L$1604)/('1. Data'!$L$1603-'1. Data'!$L$1604)</f>
        <v>0.29230769230769238</v>
      </c>
      <c r="M1270" s="62">
        <f>('1. Data'!M1267-'1. Data'!$M$1604)/('1. Data'!$M$1603-'1. Data'!$M$1604)</f>
        <v>0.6</v>
      </c>
    </row>
    <row r="1271" spans="1:13" ht="13.2" x14ac:dyDescent="0.25">
      <c r="A1271" s="60">
        <v>1267</v>
      </c>
      <c r="B1271" s="62">
        <f>('1. Data'!B1268-'1. Data'!$B$1604)/('1. Data'!$B$1603-'1. Data'!$B$1604)</f>
        <v>0.23008849557522126</v>
      </c>
      <c r="C1271" s="62">
        <f>('1. Data'!C1268-'1. Data'!$C$1604)/('1. Data'!$C$1603-'1. Data'!$C$1604)</f>
        <v>0.3133333333333333</v>
      </c>
      <c r="D1271" s="62">
        <f>('1. Data'!D1268-'1. Data'!$D$1604)/('1. Data'!$D$1603-'1. Data'!$D$1604)</f>
        <v>0.05</v>
      </c>
      <c r="E1271" s="62">
        <f>('1. Data'!E1268-'1. Data'!$E$1604)/('1. Data'!$E$1603-'1. Data'!$E$1604)</f>
        <v>9.5890410958904104E-2</v>
      </c>
      <c r="F1271" s="62">
        <f>('1. Data'!F1268-'1. Data'!$F$1604)/('1. Data'!$F$1603-'1. Data'!$F$1604)</f>
        <v>0.13500000000000001</v>
      </c>
      <c r="G1271" s="62">
        <f>('1. Data'!G1268-'1. Data'!$G$1604)/('1. Data'!$G$1603-'1. Data'!$G$1604)</f>
        <v>0.21126760563380281</v>
      </c>
      <c r="H1271" s="62">
        <f>('1. Data'!H1268-'1. Data'!$H$1604)/('1. Data'!$H$1603-'1. Data'!$H$1604)</f>
        <v>0.10600706713780919</v>
      </c>
      <c r="I1271" s="62">
        <v>1</v>
      </c>
      <c r="J1271" s="62">
        <f>('1. Data'!J1268-'1. Data'!$J$1604)/('1. Data'!$J$1603-'1. Data'!$J$1604)</f>
        <v>0.52307692307692288</v>
      </c>
      <c r="K1271" s="62">
        <f>('1. Data'!K1268-'1. Data'!$K$1604)/('1. Data'!$K$1603-'1. Data'!$K$1604)</f>
        <v>0.17647058823529413</v>
      </c>
      <c r="L1271" s="62">
        <f>('1. Data'!L1268-'1. Data'!$L$1604)/('1. Data'!$L$1603-'1. Data'!$L$1604)</f>
        <v>0.29230769230769238</v>
      </c>
      <c r="M1271" s="62">
        <f>('1. Data'!M1268-'1. Data'!$M$1604)/('1. Data'!$M$1603-'1. Data'!$M$1604)</f>
        <v>0.6</v>
      </c>
    </row>
    <row r="1272" spans="1:13" ht="13.2" x14ac:dyDescent="0.25">
      <c r="A1272" s="60">
        <v>1268</v>
      </c>
      <c r="B1272" s="62">
        <f>('1. Data'!B1269-'1. Data'!$B$1604)/('1. Data'!$B$1603-'1. Data'!$B$1604)</f>
        <v>0.51327433628318586</v>
      </c>
      <c r="C1272" s="62">
        <f>('1. Data'!C1269-'1. Data'!$C$1604)/('1. Data'!$C$1603-'1. Data'!$C$1604)</f>
        <v>0.21999999999999997</v>
      </c>
      <c r="D1272" s="62">
        <f>('1. Data'!D1269-'1. Data'!$D$1604)/('1. Data'!$D$1603-'1. Data'!$D$1604)</f>
        <v>0.5</v>
      </c>
      <c r="E1272" s="62">
        <f>('1. Data'!E1269-'1. Data'!$E$1604)/('1. Data'!$E$1603-'1. Data'!$E$1604)</f>
        <v>9.5890410958904104E-2</v>
      </c>
      <c r="F1272" s="62">
        <f>('1. Data'!F1269-'1. Data'!$F$1604)/('1. Data'!$F$1603-'1. Data'!$F$1604)</f>
        <v>0.11333333333333334</v>
      </c>
      <c r="G1272" s="62">
        <f>('1. Data'!G1269-'1. Data'!$G$1604)/('1. Data'!$G$1603-'1. Data'!$G$1604)</f>
        <v>0.16901408450704225</v>
      </c>
      <c r="H1272" s="62">
        <f>('1. Data'!H1269-'1. Data'!$H$1604)/('1. Data'!$H$1603-'1. Data'!$H$1604)</f>
        <v>4.5936395759717315E-2</v>
      </c>
      <c r="I1272" s="62">
        <v>1</v>
      </c>
      <c r="J1272" s="62">
        <f>('1. Data'!J1269-'1. Data'!$J$1604)/('1. Data'!$J$1603-'1. Data'!$J$1604)</f>
        <v>0.30769230769230765</v>
      </c>
      <c r="K1272" s="62">
        <f>('1. Data'!K1269-'1. Data'!$K$1604)/('1. Data'!$K$1603-'1. Data'!$K$1604)</f>
        <v>0.33529411764705885</v>
      </c>
      <c r="L1272" s="62">
        <f>('1. Data'!L1269-'1. Data'!$L$1604)/('1. Data'!$L$1603-'1. Data'!$L$1604)</f>
        <v>0.46153846153846156</v>
      </c>
      <c r="M1272" s="62">
        <f>('1. Data'!M1269-'1. Data'!$M$1604)/('1. Data'!$M$1603-'1. Data'!$M$1604)</f>
        <v>0.6</v>
      </c>
    </row>
    <row r="1273" spans="1:13" ht="13.2" x14ac:dyDescent="0.25">
      <c r="A1273" s="60">
        <v>1269</v>
      </c>
      <c r="B1273" s="62">
        <f>('1. Data'!B1270-'1. Data'!$B$1604)/('1. Data'!$B$1603-'1. Data'!$B$1604)</f>
        <v>0.2035398230088496</v>
      </c>
      <c r="C1273" s="62">
        <f>('1. Data'!C1270-'1. Data'!$C$1604)/('1. Data'!$C$1603-'1. Data'!$C$1604)</f>
        <v>0.20666666666666664</v>
      </c>
      <c r="D1273" s="62">
        <f>('1. Data'!D1270-'1. Data'!$D$1604)/('1. Data'!$D$1603-'1. Data'!$D$1604)</f>
        <v>0.31</v>
      </c>
      <c r="E1273" s="62">
        <f>('1. Data'!E1270-'1. Data'!$E$1604)/('1. Data'!$E$1603-'1. Data'!$E$1604)</f>
        <v>7.5342465753424667E-2</v>
      </c>
      <c r="F1273" s="62">
        <f>('1. Data'!F1270-'1. Data'!$F$1604)/('1. Data'!$F$1603-'1. Data'!$F$1604)</f>
        <v>0.13166666666666668</v>
      </c>
      <c r="G1273" s="62">
        <f>('1. Data'!G1270-'1. Data'!$G$1604)/('1. Data'!$G$1603-'1. Data'!$G$1604)</f>
        <v>0.28169014084507044</v>
      </c>
      <c r="H1273" s="62">
        <f>('1. Data'!H1270-'1. Data'!$H$1604)/('1. Data'!$H$1603-'1. Data'!$H$1604)</f>
        <v>0.15901060070671377</v>
      </c>
      <c r="I1273" s="62">
        <v>1</v>
      </c>
      <c r="J1273" s="62">
        <f>('1. Data'!J1270-'1. Data'!$J$1604)/('1. Data'!$J$1603-'1. Data'!$J$1604)</f>
        <v>0.59230769230769242</v>
      </c>
      <c r="K1273" s="62">
        <f>('1. Data'!K1270-'1. Data'!$K$1604)/('1. Data'!$K$1603-'1. Data'!$K$1604)</f>
        <v>0.1470588235294118</v>
      </c>
      <c r="L1273" s="62">
        <f>('1. Data'!L1270-'1. Data'!$L$1604)/('1. Data'!$L$1603-'1. Data'!$L$1604)</f>
        <v>0.16923076923076918</v>
      </c>
      <c r="M1273" s="62">
        <f>('1. Data'!M1270-'1. Data'!$M$1604)/('1. Data'!$M$1603-'1. Data'!$M$1604)</f>
        <v>0.6</v>
      </c>
    </row>
    <row r="1274" spans="1:13" ht="13.2" x14ac:dyDescent="0.25">
      <c r="A1274" s="60">
        <v>1270</v>
      </c>
      <c r="B1274" s="62">
        <f>('1. Data'!B1271-'1. Data'!$B$1604)/('1. Data'!$B$1603-'1. Data'!$B$1604)</f>
        <v>7.9646017699115071E-2</v>
      </c>
      <c r="C1274" s="62">
        <f>('1. Data'!C1271-'1. Data'!$C$1604)/('1. Data'!$C$1603-'1. Data'!$C$1604)</f>
        <v>0.26</v>
      </c>
      <c r="D1274" s="62">
        <f>('1. Data'!D1271-'1. Data'!$D$1604)/('1. Data'!$D$1603-'1. Data'!$D$1604)</f>
        <v>0.03</v>
      </c>
      <c r="E1274" s="62">
        <f>('1. Data'!E1271-'1. Data'!$E$1604)/('1. Data'!$E$1603-'1. Data'!$E$1604)</f>
        <v>6.164383561643836E-2</v>
      </c>
      <c r="F1274" s="62">
        <f>('1. Data'!F1271-'1. Data'!$F$1604)/('1. Data'!$F$1603-'1. Data'!$F$1604)</f>
        <v>7.3333333333333334E-2</v>
      </c>
      <c r="G1274" s="62">
        <f>('1. Data'!G1271-'1. Data'!$G$1604)/('1. Data'!$G$1603-'1. Data'!$G$1604)</f>
        <v>0.38028169014084506</v>
      </c>
      <c r="H1274" s="62">
        <f>('1. Data'!H1271-'1. Data'!$H$1604)/('1. Data'!$H$1603-'1. Data'!$H$1604)</f>
        <v>0.28621908127208479</v>
      </c>
      <c r="I1274" s="62">
        <v>1</v>
      </c>
      <c r="J1274" s="62">
        <f>('1. Data'!J1271-'1. Data'!$J$1604)/('1. Data'!$J$1603-'1. Data'!$J$1604)</f>
        <v>0.61538461538461531</v>
      </c>
      <c r="K1274" s="62">
        <f>('1. Data'!K1271-'1. Data'!$K$1604)/('1. Data'!$K$1603-'1. Data'!$K$1604)</f>
        <v>0.30588235294117649</v>
      </c>
      <c r="L1274" s="62">
        <f>('1. Data'!L1271-'1. Data'!$L$1604)/('1. Data'!$L$1603-'1. Data'!$L$1604)</f>
        <v>0.86153846153846148</v>
      </c>
      <c r="M1274" s="62">
        <f>('1. Data'!M1271-'1. Data'!$M$1604)/('1. Data'!$M$1603-'1. Data'!$M$1604)</f>
        <v>1</v>
      </c>
    </row>
    <row r="1275" spans="1:13" ht="13.2" x14ac:dyDescent="0.25">
      <c r="A1275" s="60">
        <v>1271</v>
      </c>
      <c r="B1275" s="62">
        <f>('1. Data'!B1272-'1. Data'!$B$1604)/('1. Data'!$B$1603-'1. Data'!$B$1604)</f>
        <v>3.5398230088495602E-2</v>
      </c>
      <c r="C1275" s="62">
        <f>('1. Data'!C1272-'1. Data'!$C$1604)/('1. Data'!$C$1603-'1. Data'!$C$1604)</f>
        <v>0.18666666666666668</v>
      </c>
      <c r="D1275" s="62">
        <f>('1. Data'!D1272-'1. Data'!$D$1604)/('1. Data'!$D$1603-'1. Data'!$D$1604)</f>
        <v>0.01</v>
      </c>
      <c r="E1275" s="62">
        <f>('1. Data'!E1272-'1. Data'!$E$1604)/('1. Data'!$E$1603-'1. Data'!$E$1604)</f>
        <v>4.7945205479452059E-2</v>
      </c>
      <c r="F1275" s="62">
        <f>('1. Data'!F1272-'1. Data'!$F$1604)/('1. Data'!$F$1603-'1. Data'!$F$1604)</f>
        <v>0.08</v>
      </c>
      <c r="G1275" s="62">
        <f>('1. Data'!G1272-'1. Data'!$G$1604)/('1. Data'!$G$1603-'1. Data'!$G$1604)</f>
        <v>0.352112676056338</v>
      </c>
      <c r="H1275" s="62">
        <f>('1. Data'!H1272-'1. Data'!$H$1604)/('1. Data'!$H$1603-'1. Data'!$H$1604)</f>
        <v>0.19081272084805653</v>
      </c>
      <c r="I1275" s="62">
        <v>1</v>
      </c>
      <c r="J1275" s="62">
        <f>('1. Data'!J1272-'1. Data'!$J$1604)/('1. Data'!$J$1603-'1. Data'!$J$1604)</f>
        <v>0.76923076923076938</v>
      </c>
      <c r="K1275" s="62">
        <f>('1. Data'!K1272-'1. Data'!$K$1604)/('1. Data'!$K$1603-'1. Data'!$K$1604)</f>
        <v>0.26470588235294118</v>
      </c>
      <c r="L1275" s="62">
        <f>('1. Data'!L1272-'1. Data'!$L$1604)/('1. Data'!$L$1603-'1. Data'!$L$1604)</f>
        <v>0.86153846153846148</v>
      </c>
      <c r="M1275" s="62">
        <f>('1. Data'!M1272-'1. Data'!$M$1604)/('1. Data'!$M$1603-'1. Data'!$M$1604)</f>
        <v>0.6</v>
      </c>
    </row>
    <row r="1276" spans="1:13" ht="13.2" x14ac:dyDescent="0.25">
      <c r="A1276" s="60">
        <v>1272</v>
      </c>
      <c r="B1276" s="62">
        <f>('1. Data'!B1273-'1. Data'!$B$1604)/('1. Data'!$B$1603-'1. Data'!$B$1604)</f>
        <v>0.23893805309734514</v>
      </c>
      <c r="C1276" s="62">
        <f>('1. Data'!C1273-'1. Data'!$C$1604)/('1. Data'!$C$1603-'1. Data'!$C$1604)</f>
        <v>0.22666666666666666</v>
      </c>
      <c r="D1276" s="62">
        <f>('1. Data'!D1273-'1. Data'!$D$1604)/('1. Data'!$D$1603-'1. Data'!$D$1604)</f>
        <v>0.2</v>
      </c>
      <c r="E1276" s="62">
        <f>('1. Data'!E1273-'1. Data'!$E$1604)/('1. Data'!$E$1603-'1. Data'!$E$1604)</f>
        <v>4.7945205479452059E-2</v>
      </c>
      <c r="F1276" s="62">
        <f>('1. Data'!F1273-'1. Data'!$F$1604)/('1. Data'!$F$1603-'1. Data'!$F$1604)</f>
        <v>8.1666666666666679E-2</v>
      </c>
      <c r="G1276" s="62">
        <f>('1. Data'!G1273-'1. Data'!$G$1604)/('1. Data'!$G$1603-'1. Data'!$G$1604)</f>
        <v>0.323943661971831</v>
      </c>
      <c r="H1276" s="62">
        <f>('1. Data'!H1273-'1. Data'!$H$1604)/('1. Data'!$H$1603-'1. Data'!$H$1604)</f>
        <v>0.20494699646643111</v>
      </c>
      <c r="I1276" s="62">
        <v>1</v>
      </c>
      <c r="J1276" s="62">
        <f>('1. Data'!J1273-'1. Data'!$J$1604)/('1. Data'!$J$1603-'1. Data'!$J$1604)</f>
        <v>0.52307692307692288</v>
      </c>
      <c r="K1276" s="62">
        <f>('1. Data'!K1273-'1. Data'!$K$1604)/('1. Data'!$K$1603-'1. Data'!$K$1604)</f>
        <v>0.1588235294117647</v>
      </c>
      <c r="L1276" s="62">
        <f>('1. Data'!L1273-'1. Data'!$L$1604)/('1. Data'!$L$1603-'1. Data'!$L$1604)</f>
        <v>0.50769230769230755</v>
      </c>
      <c r="M1276" s="62">
        <f>('1. Data'!M1273-'1. Data'!$M$1604)/('1. Data'!$M$1603-'1. Data'!$M$1604)</f>
        <v>0.6</v>
      </c>
    </row>
    <row r="1277" spans="1:13" ht="13.2" x14ac:dyDescent="0.25">
      <c r="A1277" s="60">
        <v>1273</v>
      </c>
      <c r="B1277" s="62">
        <f>('1. Data'!B1274-'1. Data'!$B$1604)/('1. Data'!$B$1603-'1. Data'!$B$1604)</f>
        <v>0.11504424778761067</v>
      </c>
      <c r="C1277" s="62">
        <f>('1. Data'!C1274-'1. Data'!$C$1604)/('1. Data'!$C$1603-'1. Data'!$C$1604)</f>
        <v>0.24</v>
      </c>
      <c r="D1277" s="62">
        <f>('1. Data'!D1274-'1. Data'!$D$1604)/('1. Data'!$D$1603-'1. Data'!$D$1604)</f>
        <v>0</v>
      </c>
      <c r="E1277" s="62">
        <f>('1. Data'!E1274-'1. Data'!$E$1604)/('1. Data'!$E$1603-'1. Data'!$E$1604)</f>
        <v>6.8493150684931503E-2</v>
      </c>
      <c r="F1277" s="62">
        <f>('1. Data'!F1274-'1. Data'!$F$1604)/('1. Data'!$F$1603-'1. Data'!$F$1604)</f>
        <v>0.12833333333333333</v>
      </c>
      <c r="G1277" s="62">
        <f>('1. Data'!G1274-'1. Data'!$G$1604)/('1. Data'!$G$1603-'1. Data'!$G$1604)</f>
        <v>0.3380281690140845</v>
      </c>
      <c r="H1277" s="62">
        <f>('1. Data'!H1274-'1. Data'!$H$1604)/('1. Data'!$H$1603-'1. Data'!$H$1604)</f>
        <v>0.13427561837455831</v>
      </c>
      <c r="I1277" s="62">
        <v>1</v>
      </c>
      <c r="J1277" s="62">
        <f>('1. Data'!J1274-'1. Data'!$J$1604)/('1. Data'!$J$1603-'1. Data'!$J$1604)</f>
        <v>0.61538461538461531</v>
      </c>
      <c r="K1277" s="62">
        <f>('1. Data'!K1274-'1. Data'!$K$1604)/('1. Data'!$K$1603-'1. Data'!$K$1604)</f>
        <v>0.13529411764705884</v>
      </c>
      <c r="L1277" s="62">
        <f>('1. Data'!L1274-'1. Data'!$L$1604)/('1. Data'!$L$1603-'1. Data'!$L$1604)</f>
        <v>0.43076923076923063</v>
      </c>
      <c r="M1277" s="62">
        <f>('1. Data'!M1274-'1. Data'!$M$1604)/('1. Data'!$M$1603-'1. Data'!$M$1604)</f>
        <v>0.4</v>
      </c>
    </row>
    <row r="1278" spans="1:13" ht="13.2" x14ac:dyDescent="0.25">
      <c r="A1278" s="60">
        <v>1274</v>
      </c>
      <c r="B1278" s="62">
        <f>('1. Data'!B1275-'1. Data'!$B$1604)/('1. Data'!$B$1603-'1. Data'!$B$1604)</f>
        <v>0.25663716814159293</v>
      </c>
      <c r="C1278" s="62">
        <f>('1. Data'!C1275-'1. Data'!$C$1604)/('1. Data'!$C$1603-'1. Data'!$C$1604)</f>
        <v>0.32</v>
      </c>
      <c r="D1278" s="62">
        <f>('1. Data'!D1275-'1. Data'!$D$1604)/('1. Data'!$D$1603-'1. Data'!$D$1604)</f>
        <v>0.2</v>
      </c>
      <c r="E1278" s="62">
        <f>('1. Data'!E1275-'1. Data'!$E$1604)/('1. Data'!$E$1603-'1. Data'!$E$1604)</f>
        <v>7.5342465753424667E-2</v>
      </c>
      <c r="F1278" s="62">
        <f>('1. Data'!F1275-'1. Data'!$F$1604)/('1. Data'!$F$1603-'1. Data'!$F$1604)</f>
        <v>0.12166666666666666</v>
      </c>
      <c r="G1278" s="62">
        <f>('1. Data'!G1275-'1. Data'!$G$1604)/('1. Data'!$G$1603-'1. Data'!$G$1604)</f>
        <v>0.46478873239436619</v>
      </c>
      <c r="H1278" s="62">
        <f>('1. Data'!H1275-'1. Data'!$H$1604)/('1. Data'!$H$1603-'1. Data'!$H$1604)</f>
        <v>0.13427561837455831</v>
      </c>
      <c r="I1278" s="62">
        <v>1</v>
      </c>
      <c r="J1278" s="62">
        <f>('1. Data'!J1275-'1. Data'!$J$1604)/('1. Data'!$J$1603-'1. Data'!$J$1604)</f>
        <v>0.30769230769230765</v>
      </c>
      <c r="K1278" s="62">
        <f>('1. Data'!K1275-'1. Data'!$K$1604)/('1. Data'!$K$1603-'1. Data'!$K$1604)</f>
        <v>7.6470588235294124E-2</v>
      </c>
      <c r="L1278" s="62">
        <f>('1. Data'!L1275-'1. Data'!$L$1604)/('1. Data'!$L$1603-'1. Data'!$L$1604)</f>
        <v>0.13846153846153852</v>
      </c>
      <c r="M1278" s="62">
        <f>('1. Data'!M1275-'1. Data'!$M$1604)/('1. Data'!$M$1603-'1. Data'!$M$1604)</f>
        <v>0.4</v>
      </c>
    </row>
    <row r="1279" spans="1:13" ht="13.2" x14ac:dyDescent="0.25">
      <c r="A1279" s="60">
        <v>1275</v>
      </c>
      <c r="B1279" s="62">
        <f>('1. Data'!B1276-'1. Data'!$B$1604)/('1. Data'!$B$1603-'1. Data'!$B$1604)</f>
        <v>0.2831858407079646</v>
      </c>
      <c r="C1279" s="62">
        <f>('1. Data'!C1276-'1. Data'!$C$1604)/('1. Data'!$C$1603-'1. Data'!$C$1604)</f>
        <v>0.32</v>
      </c>
      <c r="D1279" s="62">
        <f>('1. Data'!D1276-'1. Data'!$D$1604)/('1. Data'!$D$1603-'1. Data'!$D$1604)</f>
        <v>0.13</v>
      </c>
      <c r="E1279" s="62">
        <f>('1. Data'!E1276-'1. Data'!$E$1604)/('1. Data'!$E$1603-'1. Data'!$E$1604)</f>
        <v>8.2191780821917818E-2</v>
      </c>
      <c r="F1279" s="62">
        <f>('1. Data'!F1276-'1. Data'!$F$1604)/('1. Data'!$F$1603-'1. Data'!$F$1604)</f>
        <v>0.16999999999999998</v>
      </c>
      <c r="G1279" s="62">
        <f>('1. Data'!G1276-'1. Data'!$G$1604)/('1. Data'!$G$1603-'1. Data'!$G$1604)</f>
        <v>0.22535211267605634</v>
      </c>
      <c r="H1279" s="62">
        <f>('1. Data'!H1276-'1. Data'!$H$1604)/('1. Data'!$H$1603-'1. Data'!$H$1604)</f>
        <v>0.10600706713780919</v>
      </c>
      <c r="I1279" s="62">
        <v>1</v>
      </c>
      <c r="J1279" s="62">
        <f>('1. Data'!J1276-'1. Data'!$J$1604)/('1. Data'!$J$1603-'1. Data'!$J$1604)</f>
        <v>0.41538461538461546</v>
      </c>
      <c r="K1279" s="62">
        <f>('1. Data'!K1276-'1. Data'!$K$1604)/('1. Data'!$K$1603-'1. Data'!$K$1604)</f>
        <v>0.13529411764705884</v>
      </c>
      <c r="L1279" s="62">
        <f>('1. Data'!L1276-'1. Data'!$L$1604)/('1. Data'!$L$1603-'1. Data'!$L$1604)</f>
        <v>0.43076923076923063</v>
      </c>
      <c r="M1279" s="62">
        <f>('1. Data'!M1276-'1. Data'!$M$1604)/('1. Data'!$M$1603-'1. Data'!$M$1604)</f>
        <v>0.6</v>
      </c>
    </row>
    <row r="1280" spans="1:13" ht="13.2" x14ac:dyDescent="0.25">
      <c r="A1280" s="60">
        <v>1276</v>
      </c>
      <c r="B1280" s="62">
        <f>('1. Data'!B1277-'1. Data'!$B$1604)/('1. Data'!$B$1603-'1. Data'!$B$1604)</f>
        <v>0.30088495575221241</v>
      </c>
      <c r="C1280" s="62">
        <f>('1. Data'!C1277-'1. Data'!$C$1604)/('1. Data'!$C$1603-'1. Data'!$C$1604)</f>
        <v>0.41</v>
      </c>
      <c r="D1280" s="62">
        <f>('1. Data'!D1277-'1. Data'!$D$1604)/('1. Data'!$D$1603-'1. Data'!$D$1604)</f>
        <v>0.22</v>
      </c>
      <c r="E1280" s="62">
        <f>('1. Data'!E1277-'1. Data'!$E$1604)/('1. Data'!$E$1603-'1. Data'!$E$1604)</f>
        <v>9.5890410958904104E-2</v>
      </c>
      <c r="F1280" s="62">
        <f>('1. Data'!F1277-'1. Data'!$F$1604)/('1. Data'!$F$1603-'1. Data'!$F$1604)</f>
        <v>0.125</v>
      </c>
      <c r="G1280" s="62">
        <f>('1. Data'!G1277-'1. Data'!$G$1604)/('1. Data'!$G$1603-'1. Data'!$G$1604)</f>
        <v>0.16901408450704225</v>
      </c>
      <c r="H1280" s="62">
        <f>('1. Data'!H1277-'1. Data'!$H$1604)/('1. Data'!$H$1603-'1. Data'!$H$1604)</f>
        <v>0.26501766784452296</v>
      </c>
      <c r="I1280" s="62">
        <v>1</v>
      </c>
      <c r="J1280" s="62">
        <f>('1. Data'!J1277-'1. Data'!$J$1604)/('1. Data'!$J$1603-'1. Data'!$J$1604)</f>
        <v>0.41538461538461546</v>
      </c>
      <c r="K1280" s="62">
        <f>('1. Data'!K1277-'1. Data'!$K$1604)/('1. Data'!$K$1603-'1. Data'!$K$1604)</f>
        <v>0.14117647058823532</v>
      </c>
      <c r="L1280" s="62">
        <f>('1. Data'!L1277-'1. Data'!$L$1604)/('1. Data'!$L$1603-'1. Data'!$L$1604)</f>
        <v>0.16923076923076918</v>
      </c>
      <c r="M1280" s="62">
        <f>('1. Data'!M1277-'1. Data'!$M$1604)/('1. Data'!$M$1603-'1. Data'!$M$1604)</f>
        <v>0.6</v>
      </c>
    </row>
    <row r="1281" spans="1:13" ht="13.2" x14ac:dyDescent="0.25">
      <c r="A1281" s="60">
        <v>1277</v>
      </c>
      <c r="B1281" s="62">
        <f>('1. Data'!B1278-'1. Data'!$B$1604)/('1. Data'!$B$1603-'1. Data'!$B$1604)</f>
        <v>0.3451327433628319</v>
      </c>
      <c r="C1281" s="62">
        <f>('1. Data'!C1278-'1. Data'!$C$1604)/('1. Data'!$C$1603-'1. Data'!$C$1604)</f>
        <v>0.20000000000000004</v>
      </c>
      <c r="D1281" s="62">
        <f>('1. Data'!D1278-'1. Data'!$D$1604)/('1. Data'!$D$1603-'1. Data'!$D$1604)</f>
        <v>0.4</v>
      </c>
      <c r="E1281" s="62">
        <f>('1. Data'!E1278-'1. Data'!$E$1604)/('1. Data'!$E$1603-'1. Data'!$E$1604)</f>
        <v>0.36986301369863012</v>
      </c>
      <c r="F1281" s="62">
        <f>('1. Data'!F1278-'1. Data'!$F$1604)/('1. Data'!$F$1603-'1. Data'!$F$1604)</f>
        <v>8.3333333333333343E-2</v>
      </c>
      <c r="G1281" s="62">
        <f>('1. Data'!G1278-'1. Data'!$G$1604)/('1. Data'!$G$1603-'1. Data'!$G$1604)</f>
        <v>2.8169014084507043E-2</v>
      </c>
      <c r="H1281" s="62">
        <f>('1. Data'!H1278-'1. Data'!$H$1604)/('1. Data'!$H$1603-'1. Data'!$H$1604)</f>
        <v>1.4134275618374558E-2</v>
      </c>
      <c r="I1281" s="62">
        <v>1</v>
      </c>
      <c r="J1281" s="62">
        <f>('1. Data'!J1278-'1. Data'!$J$1604)/('1. Data'!$J$1603-'1. Data'!$J$1604)</f>
        <v>0.4461538461538459</v>
      </c>
      <c r="K1281" s="62">
        <f>('1. Data'!K1278-'1. Data'!$K$1604)/('1. Data'!$K$1603-'1. Data'!$K$1604)</f>
        <v>0.15294117647058827</v>
      </c>
      <c r="L1281" s="62">
        <f>('1. Data'!L1278-'1. Data'!$L$1604)/('1. Data'!$L$1603-'1. Data'!$L$1604)</f>
        <v>0.55384615384615377</v>
      </c>
      <c r="M1281" s="62">
        <f>('1. Data'!M1278-'1. Data'!$M$1604)/('1. Data'!$M$1603-'1. Data'!$M$1604)</f>
        <v>0.2</v>
      </c>
    </row>
    <row r="1282" spans="1:13" ht="13.2" x14ac:dyDescent="0.25">
      <c r="A1282" s="60">
        <v>1278</v>
      </c>
      <c r="B1282" s="62">
        <f>('1. Data'!B1279-'1. Data'!$B$1604)/('1. Data'!$B$1603-'1. Data'!$B$1604)</f>
        <v>0.21238938053097348</v>
      </c>
      <c r="C1282" s="62">
        <f>('1. Data'!C1279-'1. Data'!$C$1604)/('1. Data'!$C$1603-'1. Data'!$C$1604)</f>
        <v>0.39333333333333331</v>
      </c>
      <c r="D1282" s="62">
        <f>('1. Data'!D1279-'1. Data'!$D$1604)/('1. Data'!$D$1603-'1. Data'!$D$1604)</f>
        <v>0</v>
      </c>
      <c r="E1282" s="62">
        <f>('1. Data'!E1279-'1. Data'!$E$1604)/('1. Data'!$E$1603-'1. Data'!$E$1604)</f>
        <v>6.8493150684931503E-2</v>
      </c>
      <c r="F1282" s="62">
        <f>('1. Data'!F1279-'1. Data'!$F$1604)/('1. Data'!$F$1603-'1. Data'!$F$1604)</f>
        <v>0.19</v>
      </c>
      <c r="G1282" s="62">
        <f>('1. Data'!G1279-'1. Data'!$G$1604)/('1. Data'!$G$1603-'1. Data'!$G$1604)</f>
        <v>2.8169014084507043E-2</v>
      </c>
      <c r="H1282" s="62">
        <f>('1. Data'!H1279-'1. Data'!$H$1604)/('1. Data'!$H$1603-'1. Data'!$H$1604)</f>
        <v>1.4134275618374558E-2</v>
      </c>
      <c r="I1282" s="62">
        <v>1</v>
      </c>
      <c r="J1282" s="62">
        <f>('1. Data'!J1279-'1. Data'!$J$1604)/('1. Data'!$J$1603-'1. Data'!$J$1604)</f>
        <v>0.5</v>
      </c>
      <c r="K1282" s="62">
        <f>('1. Data'!K1279-'1. Data'!$K$1604)/('1. Data'!$K$1603-'1. Data'!$K$1604)</f>
        <v>0.17647058823529413</v>
      </c>
      <c r="L1282" s="62">
        <f>('1. Data'!L1279-'1. Data'!$L$1604)/('1. Data'!$L$1603-'1. Data'!$L$1604)</f>
        <v>0.19999999999999984</v>
      </c>
      <c r="M1282" s="62">
        <f>('1. Data'!M1279-'1. Data'!$M$1604)/('1. Data'!$M$1603-'1. Data'!$M$1604)</f>
        <v>0.6</v>
      </c>
    </row>
    <row r="1283" spans="1:13" ht="13.2" x14ac:dyDescent="0.25">
      <c r="A1283" s="60">
        <v>1279</v>
      </c>
      <c r="B1283" s="62">
        <f>('1. Data'!B1280-'1. Data'!$B$1604)/('1. Data'!$B$1603-'1. Data'!$B$1604)</f>
        <v>0.30088495575221241</v>
      </c>
      <c r="C1283" s="62">
        <f>('1. Data'!C1280-'1. Data'!$C$1604)/('1. Data'!$C$1603-'1. Data'!$C$1604)</f>
        <v>0.41</v>
      </c>
      <c r="D1283" s="62">
        <f>('1. Data'!D1280-'1. Data'!$D$1604)/('1. Data'!$D$1603-'1. Data'!$D$1604)</f>
        <v>0.22</v>
      </c>
      <c r="E1283" s="62">
        <f>('1. Data'!E1280-'1. Data'!$E$1604)/('1. Data'!$E$1603-'1. Data'!$E$1604)</f>
        <v>9.5890410958904104E-2</v>
      </c>
      <c r="F1283" s="62">
        <f>('1. Data'!F1280-'1. Data'!$F$1604)/('1. Data'!$F$1603-'1. Data'!$F$1604)</f>
        <v>0.125</v>
      </c>
      <c r="G1283" s="62">
        <f>('1. Data'!G1280-'1. Data'!$G$1604)/('1. Data'!$G$1603-'1. Data'!$G$1604)</f>
        <v>0.16901408450704225</v>
      </c>
      <c r="H1283" s="62">
        <f>('1. Data'!H1280-'1. Data'!$H$1604)/('1. Data'!$H$1603-'1. Data'!$H$1604)</f>
        <v>0.26501766784452296</v>
      </c>
      <c r="I1283" s="62">
        <v>1</v>
      </c>
      <c r="J1283" s="62">
        <f>('1. Data'!J1280-'1. Data'!$J$1604)/('1. Data'!$J$1603-'1. Data'!$J$1604)</f>
        <v>0.41538461538461546</v>
      </c>
      <c r="K1283" s="62">
        <f>('1. Data'!K1280-'1. Data'!$K$1604)/('1. Data'!$K$1603-'1. Data'!$K$1604)</f>
        <v>0.14117647058823532</v>
      </c>
      <c r="L1283" s="62">
        <f>('1. Data'!L1280-'1. Data'!$L$1604)/('1. Data'!$L$1603-'1. Data'!$L$1604)</f>
        <v>0.16923076923076918</v>
      </c>
      <c r="M1283" s="62">
        <f>('1. Data'!M1280-'1. Data'!$M$1604)/('1. Data'!$M$1603-'1. Data'!$M$1604)</f>
        <v>0.6</v>
      </c>
    </row>
    <row r="1284" spans="1:13" ht="13.2" x14ac:dyDescent="0.25">
      <c r="A1284" s="60">
        <v>1280</v>
      </c>
      <c r="B1284" s="62">
        <f>('1. Data'!B1281-'1. Data'!$B$1604)/('1. Data'!$B$1603-'1. Data'!$B$1604)</f>
        <v>0.46017699115044253</v>
      </c>
      <c r="C1284" s="62">
        <f>('1. Data'!C1281-'1. Data'!$C$1604)/('1. Data'!$C$1603-'1. Data'!$C$1604)</f>
        <v>0.13333333333333333</v>
      </c>
      <c r="D1284" s="62">
        <f>('1. Data'!D1281-'1. Data'!$D$1604)/('1. Data'!$D$1603-'1. Data'!$D$1604)</f>
        <v>0.39</v>
      </c>
      <c r="E1284" s="62">
        <f>('1. Data'!E1281-'1. Data'!$E$1604)/('1. Data'!$E$1603-'1. Data'!$E$1604)</f>
        <v>5.4794520547945202E-2</v>
      </c>
      <c r="F1284" s="62">
        <f>('1. Data'!F1281-'1. Data'!$F$1604)/('1. Data'!$F$1603-'1. Data'!$F$1604)</f>
        <v>0.10333333333333333</v>
      </c>
      <c r="G1284" s="62">
        <f>('1. Data'!G1281-'1. Data'!$G$1604)/('1. Data'!$G$1603-'1. Data'!$G$1604)</f>
        <v>2.8169014084507043E-2</v>
      </c>
      <c r="H1284" s="62">
        <f>('1. Data'!H1281-'1. Data'!$H$1604)/('1. Data'!$H$1603-'1. Data'!$H$1604)</f>
        <v>1.0600706713780919E-2</v>
      </c>
      <c r="I1284" s="62">
        <v>1</v>
      </c>
      <c r="J1284" s="62">
        <f>('1. Data'!J1281-'1. Data'!$J$1604)/('1. Data'!$J$1603-'1. Data'!$J$1604)</f>
        <v>0.33846153846153848</v>
      </c>
      <c r="K1284" s="62">
        <f>('1. Data'!K1281-'1. Data'!$K$1604)/('1. Data'!$K$1603-'1. Data'!$K$1604)</f>
        <v>0.1588235294117647</v>
      </c>
      <c r="L1284" s="62">
        <f>('1. Data'!L1281-'1. Data'!$L$1604)/('1. Data'!$L$1603-'1. Data'!$L$1604)</f>
        <v>0.47692307692307689</v>
      </c>
      <c r="M1284" s="62">
        <f>('1. Data'!M1281-'1. Data'!$M$1604)/('1. Data'!$M$1603-'1. Data'!$M$1604)</f>
        <v>0.8</v>
      </c>
    </row>
    <row r="1285" spans="1:13" ht="13.2" x14ac:dyDescent="0.25">
      <c r="A1285" s="60">
        <v>1281</v>
      </c>
      <c r="B1285" s="62">
        <f>('1. Data'!B1282-'1. Data'!$B$1604)/('1. Data'!$B$1603-'1. Data'!$B$1604)</f>
        <v>0.22123893805309733</v>
      </c>
      <c r="C1285" s="62">
        <f>('1. Data'!C1282-'1. Data'!$C$1604)/('1. Data'!$C$1603-'1. Data'!$C$1604)</f>
        <v>0.24</v>
      </c>
      <c r="D1285" s="62">
        <f>('1. Data'!D1282-'1. Data'!$D$1604)/('1. Data'!$D$1603-'1. Data'!$D$1604)</f>
        <v>0.2</v>
      </c>
      <c r="E1285" s="62">
        <f>('1. Data'!E1282-'1. Data'!$E$1604)/('1. Data'!$E$1603-'1. Data'!$E$1604)</f>
        <v>6.8493150684931503E-2</v>
      </c>
      <c r="F1285" s="62">
        <f>('1. Data'!F1282-'1. Data'!$F$1604)/('1. Data'!$F$1603-'1. Data'!$F$1604)</f>
        <v>0.12833333333333333</v>
      </c>
      <c r="G1285" s="62">
        <f>('1. Data'!G1282-'1. Data'!$G$1604)/('1. Data'!$G$1603-'1. Data'!$G$1604)</f>
        <v>0.38028169014084506</v>
      </c>
      <c r="H1285" s="62">
        <f>('1. Data'!H1282-'1. Data'!$H$1604)/('1. Data'!$H$1603-'1. Data'!$H$1604)</f>
        <v>0.16961130742049471</v>
      </c>
      <c r="I1285" s="62">
        <v>1</v>
      </c>
      <c r="J1285" s="62">
        <f>('1. Data'!J1282-'1. Data'!$J$1604)/('1. Data'!$J$1603-'1. Data'!$J$1604)</f>
        <v>0.51538461538461544</v>
      </c>
      <c r="K1285" s="62">
        <f>('1. Data'!K1282-'1. Data'!$K$1604)/('1. Data'!$K$1603-'1. Data'!$K$1604)</f>
        <v>0.2</v>
      </c>
      <c r="L1285" s="62">
        <f>('1. Data'!L1282-'1. Data'!$L$1604)/('1. Data'!$L$1603-'1. Data'!$L$1604)</f>
        <v>0.30769230769230771</v>
      </c>
      <c r="M1285" s="62">
        <f>('1. Data'!M1282-'1. Data'!$M$1604)/('1. Data'!$M$1603-'1. Data'!$M$1604)</f>
        <v>0.6</v>
      </c>
    </row>
    <row r="1286" spans="1:13" ht="13.2" x14ac:dyDescent="0.25">
      <c r="A1286" s="60">
        <v>1282</v>
      </c>
      <c r="B1286" s="62">
        <f>('1. Data'!B1283-'1. Data'!$B$1604)/('1. Data'!$B$1603-'1. Data'!$B$1604)</f>
        <v>0.22123893805309733</v>
      </c>
      <c r="C1286" s="62">
        <f>('1. Data'!C1283-'1. Data'!$C$1604)/('1. Data'!$C$1603-'1. Data'!$C$1604)</f>
        <v>0.24</v>
      </c>
      <c r="D1286" s="62">
        <f>('1. Data'!D1283-'1. Data'!$D$1604)/('1. Data'!$D$1603-'1. Data'!$D$1604)</f>
        <v>0.2</v>
      </c>
      <c r="E1286" s="62">
        <f>('1. Data'!E1283-'1. Data'!$E$1604)/('1. Data'!$E$1603-'1. Data'!$E$1604)</f>
        <v>6.8493150684931503E-2</v>
      </c>
      <c r="F1286" s="62">
        <f>('1. Data'!F1283-'1. Data'!$F$1604)/('1. Data'!$F$1603-'1. Data'!$F$1604)</f>
        <v>0.12833333333333333</v>
      </c>
      <c r="G1286" s="62">
        <f>('1. Data'!G1283-'1. Data'!$G$1604)/('1. Data'!$G$1603-'1. Data'!$G$1604)</f>
        <v>0.38028169014084506</v>
      </c>
      <c r="H1286" s="62">
        <f>('1. Data'!H1283-'1. Data'!$H$1604)/('1. Data'!$H$1603-'1. Data'!$H$1604)</f>
        <v>0.16961130742049471</v>
      </c>
      <c r="I1286" s="62">
        <v>1</v>
      </c>
      <c r="J1286" s="62">
        <f>('1. Data'!J1283-'1. Data'!$J$1604)/('1. Data'!$J$1603-'1. Data'!$J$1604)</f>
        <v>0.51538461538461544</v>
      </c>
      <c r="K1286" s="62">
        <f>('1. Data'!K1283-'1. Data'!$K$1604)/('1. Data'!$K$1603-'1. Data'!$K$1604)</f>
        <v>0.2</v>
      </c>
      <c r="L1286" s="62">
        <f>('1. Data'!L1283-'1. Data'!$L$1604)/('1. Data'!$L$1603-'1. Data'!$L$1604)</f>
        <v>0.30769230769230771</v>
      </c>
      <c r="M1286" s="62">
        <f>('1. Data'!M1283-'1. Data'!$M$1604)/('1. Data'!$M$1603-'1. Data'!$M$1604)</f>
        <v>0.6</v>
      </c>
    </row>
    <row r="1287" spans="1:13" ht="13.2" x14ac:dyDescent="0.25">
      <c r="A1287" s="60">
        <v>1283</v>
      </c>
      <c r="B1287" s="62">
        <f>('1. Data'!B1284-'1. Data'!$B$1604)/('1. Data'!$B$1603-'1. Data'!$B$1604)</f>
        <v>0.29203539823008856</v>
      </c>
      <c r="C1287" s="62">
        <f>('1. Data'!C1284-'1. Data'!$C$1604)/('1. Data'!$C$1603-'1. Data'!$C$1604)</f>
        <v>0.44333333333333336</v>
      </c>
      <c r="D1287" s="62">
        <f>('1. Data'!D1284-'1. Data'!$D$1604)/('1. Data'!$D$1603-'1. Data'!$D$1604)</f>
        <v>0</v>
      </c>
      <c r="E1287" s="62">
        <f>('1. Data'!E1284-'1. Data'!$E$1604)/('1. Data'!$E$1603-'1. Data'!$E$1604)</f>
        <v>7.5342465753424667E-2</v>
      </c>
      <c r="F1287" s="62">
        <f>('1. Data'!F1284-'1. Data'!$F$1604)/('1. Data'!$F$1603-'1. Data'!$F$1604)</f>
        <v>0.14000000000000001</v>
      </c>
      <c r="G1287" s="62">
        <f>('1. Data'!G1284-'1. Data'!$G$1604)/('1. Data'!$G$1603-'1. Data'!$G$1604)</f>
        <v>0.11267605633802817</v>
      </c>
      <c r="H1287" s="62">
        <f>('1. Data'!H1284-'1. Data'!$H$1604)/('1. Data'!$H$1603-'1. Data'!$H$1604)</f>
        <v>5.6537102473498232E-2</v>
      </c>
      <c r="I1287" s="62">
        <v>1</v>
      </c>
      <c r="J1287" s="62">
        <f>('1. Data'!J1284-'1. Data'!$J$1604)/('1. Data'!$J$1603-'1. Data'!$J$1604)</f>
        <v>0.48461538461538461</v>
      </c>
      <c r="K1287" s="62">
        <f>('1. Data'!K1284-'1. Data'!$K$1604)/('1. Data'!$K$1603-'1. Data'!$K$1604)</f>
        <v>0.22352941176470592</v>
      </c>
      <c r="L1287" s="62">
        <f>('1. Data'!L1284-'1. Data'!$L$1604)/('1. Data'!$L$1603-'1. Data'!$L$1604)</f>
        <v>0.38461538461538464</v>
      </c>
      <c r="M1287" s="62">
        <f>('1. Data'!M1284-'1. Data'!$M$1604)/('1. Data'!$M$1603-'1. Data'!$M$1604)</f>
        <v>0.6</v>
      </c>
    </row>
    <row r="1288" spans="1:13" ht="13.2" x14ac:dyDescent="0.25">
      <c r="A1288" s="60">
        <v>1284</v>
      </c>
      <c r="B1288" s="62">
        <f>('1. Data'!B1285-'1. Data'!$B$1604)/('1. Data'!$B$1603-'1. Data'!$B$1604)</f>
        <v>0.3628318584070796</v>
      </c>
      <c r="C1288" s="62">
        <f>('1. Data'!C1285-'1. Data'!$C$1604)/('1. Data'!$C$1603-'1. Data'!$C$1604)</f>
        <v>0.35333333333333333</v>
      </c>
      <c r="D1288" s="62">
        <f>('1. Data'!D1285-'1. Data'!$D$1604)/('1. Data'!$D$1603-'1. Data'!$D$1604)</f>
        <v>0.28000000000000003</v>
      </c>
      <c r="E1288" s="62">
        <f>('1. Data'!E1285-'1. Data'!$E$1604)/('1. Data'!$E$1603-'1. Data'!$E$1604)</f>
        <v>0.12328767123287673</v>
      </c>
      <c r="F1288" s="62">
        <f>('1. Data'!F1285-'1. Data'!$F$1604)/('1. Data'!$F$1603-'1. Data'!$F$1604)</f>
        <v>0.16</v>
      </c>
      <c r="G1288" s="62">
        <f>('1. Data'!G1285-'1. Data'!$G$1604)/('1. Data'!$G$1603-'1. Data'!$G$1604)</f>
        <v>0.22535211267605634</v>
      </c>
      <c r="H1288" s="62">
        <f>('1. Data'!H1285-'1. Data'!$H$1604)/('1. Data'!$H$1603-'1. Data'!$H$1604)</f>
        <v>0.22261484098939929</v>
      </c>
      <c r="I1288" s="62">
        <v>1</v>
      </c>
      <c r="J1288" s="62">
        <f>('1. Data'!J1285-'1. Data'!$J$1604)/('1. Data'!$J$1603-'1. Data'!$J$1604)</f>
        <v>0.43076923076923052</v>
      </c>
      <c r="K1288" s="62">
        <f>('1. Data'!K1285-'1. Data'!$K$1604)/('1. Data'!$K$1603-'1. Data'!$K$1604)</f>
        <v>0.19411764705882353</v>
      </c>
      <c r="L1288" s="62">
        <f>('1. Data'!L1285-'1. Data'!$L$1604)/('1. Data'!$L$1603-'1. Data'!$L$1604)</f>
        <v>0.27692307692307677</v>
      </c>
      <c r="M1288" s="62">
        <f>('1. Data'!M1285-'1. Data'!$M$1604)/('1. Data'!$M$1603-'1. Data'!$M$1604)</f>
        <v>0.6</v>
      </c>
    </row>
    <row r="1289" spans="1:13" ht="13.2" x14ac:dyDescent="0.25">
      <c r="A1289" s="60">
        <v>1285</v>
      </c>
      <c r="B1289" s="62">
        <f>('1. Data'!B1286-'1. Data'!$B$1604)/('1. Data'!$B$1603-'1. Data'!$B$1604)</f>
        <v>0.21238938053097348</v>
      </c>
      <c r="C1289" s="62">
        <f>('1. Data'!C1286-'1. Data'!$C$1604)/('1. Data'!$C$1603-'1. Data'!$C$1604)</f>
        <v>0.21333333333333329</v>
      </c>
      <c r="D1289" s="62">
        <f>('1. Data'!D1286-'1. Data'!$D$1604)/('1. Data'!$D$1603-'1. Data'!$D$1604)</f>
        <v>0.19</v>
      </c>
      <c r="E1289" s="62">
        <f>('1. Data'!E1286-'1. Data'!$E$1604)/('1. Data'!$E$1603-'1. Data'!$E$1604)</f>
        <v>9.5890410958904104E-2</v>
      </c>
      <c r="F1289" s="62">
        <f>('1. Data'!F1286-'1. Data'!$F$1604)/('1. Data'!$F$1603-'1. Data'!$F$1604)</f>
        <v>0.11833333333333333</v>
      </c>
      <c r="G1289" s="62">
        <f>('1. Data'!G1286-'1. Data'!$G$1604)/('1. Data'!$G$1603-'1. Data'!$G$1604)</f>
        <v>0.23943661971830985</v>
      </c>
      <c r="H1289" s="62">
        <f>('1. Data'!H1286-'1. Data'!$H$1604)/('1. Data'!$H$1603-'1. Data'!$H$1604)</f>
        <v>0.10600706713780919</v>
      </c>
      <c r="I1289" s="62">
        <v>1</v>
      </c>
      <c r="J1289" s="62">
        <f>('1. Data'!J1286-'1. Data'!$J$1604)/('1. Data'!$J$1603-'1. Data'!$J$1604)</f>
        <v>0.53076923076923077</v>
      </c>
      <c r="K1289" s="62">
        <f>('1. Data'!K1286-'1. Data'!$K$1604)/('1. Data'!$K$1603-'1. Data'!$K$1604)</f>
        <v>0.15294117647058827</v>
      </c>
      <c r="L1289" s="62">
        <f>('1. Data'!L1286-'1. Data'!$L$1604)/('1. Data'!$L$1603-'1. Data'!$L$1604)</f>
        <v>0.38461538461538464</v>
      </c>
      <c r="M1289" s="62">
        <f>('1. Data'!M1286-'1. Data'!$M$1604)/('1. Data'!$M$1603-'1. Data'!$M$1604)</f>
        <v>0.4</v>
      </c>
    </row>
    <row r="1290" spans="1:13" ht="13.2" x14ac:dyDescent="0.25">
      <c r="A1290" s="60">
        <v>1286</v>
      </c>
      <c r="B1290" s="62">
        <f>('1. Data'!B1287-'1. Data'!$B$1604)/('1. Data'!$B$1603-'1. Data'!$B$1604)</f>
        <v>0.59292035398230092</v>
      </c>
      <c r="C1290" s="62">
        <f>('1. Data'!C1287-'1. Data'!$C$1604)/('1. Data'!$C$1603-'1. Data'!$C$1604)</f>
        <v>0.18000000000000002</v>
      </c>
      <c r="D1290" s="62">
        <f>('1. Data'!D1287-'1. Data'!$D$1604)/('1. Data'!$D$1603-'1. Data'!$D$1604)</f>
        <v>0.5</v>
      </c>
      <c r="E1290" s="62">
        <f>('1. Data'!E1287-'1. Data'!$E$1604)/('1. Data'!$E$1603-'1. Data'!$E$1604)</f>
        <v>6.164383561643836E-2</v>
      </c>
      <c r="F1290" s="62">
        <f>('1. Data'!F1287-'1. Data'!$F$1604)/('1. Data'!$F$1603-'1. Data'!$F$1604)</f>
        <v>0.15</v>
      </c>
      <c r="G1290" s="62">
        <f>('1. Data'!G1287-'1. Data'!$G$1604)/('1. Data'!$G$1603-'1. Data'!$G$1604)</f>
        <v>0.26760563380281688</v>
      </c>
      <c r="H1290" s="62">
        <f>('1. Data'!H1287-'1. Data'!$H$1604)/('1. Data'!$H$1603-'1. Data'!$H$1604)</f>
        <v>0.14487632508833923</v>
      </c>
      <c r="I1290" s="62">
        <v>1</v>
      </c>
      <c r="J1290" s="62">
        <f>('1. Data'!J1287-'1. Data'!$J$1604)/('1. Data'!$J$1603-'1. Data'!$J$1604)</f>
        <v>0.34615384615384598</v>
      </c>
      <c r="K1290" s="62">
        <f>('1. Data'!K1287-'1. Data'!$K$1604)/('1. Data'!$K$1603-'1. Data'!$K$1604)</f>
        <v>0.1588235294117647</v>
      </c>
      <c r="L1290" s="62">
        <f>('1. Data'!L1287-'1. Data'!$L$1604)/('1. Data'!$L$1603-'1. Data'!$L$1604)</f>
        <v>0.32307692307692304</v>
      </c>
      <c r="M1290" s="62">
        <f>('1. Data'!M1287-'1. Data'!$M$1604)/('1. Data'!$M$1603-'1. Data'!$M$1604)</f>
        <v>0.4</v>
      </c>
    </row>
    <row r="1291" spans="1:13" ht="13.2" x14ac:dyDescent="0.25">
      <c r="A1291" s="60">
        <v>1287</v>
      </c>
      <c r="B1291" s="62">
        <f>('1. Data'!B1288-'1. Data'!$B$1604)/('1. Data'!$B$1603-'1. Data'!$B$1604)</f>
        <v>0.22123893805309733</v>
      </c>
      <c r="C1291" s="62">
        <f>('1. Data'!C1288-'1. Data'!$C$1604)/('1. Data'!$C$1603-'1. Data'!$C$1604)</f>
        <v>0.04</v>
      </c>
      <c r="D1291" s="62">
        <f>('1. Data'!D1288-'1. Data'!$D$1604)/('1. Data'!$D$1603-'1. Data'!$D$1604)</f>
        <v>0.44</v>
      </c>
      <c r="E1291" s="62">
        <f>('1. Data'!E1288-'1. Data'!$E$1604)/('1. Data'!$E$1603-'1. Data'!$E$1604)</f>
        <v>0.10958904109589042</v>
      </c>
      <c r="F1291" s="62">
        <f>('1. Data'!F1288-'1. Data'!$F$1604)/('1. Data'!$F$1603-'1. Data'!$F$1604)</f>
        <v>0.11333333333333334</v>
      </c>
      <c r="G1291" s="62">
        <f>('1. Data'!G1288-'1. Data'!$G$1604)/('1. Data'!$G$1603-'1. Data'!$G$1604)</f>
        <v>0.22535211267605634</v>
      </c>
      <c r="H1291" s="62">
        <f>('1. Data'!H1288-'1. Data'!$H$1604)/('1. Data'!$H$1603-'1. Data'!$H$1604)</f>
        <v>8.8339222614840993E-2</v>
      </c>
      <c r="I1291" s="62">
        <v>1</v>
      </c>
      <c r="J1291" s="62">
        <f>('1. Data'!J1288-'1. Data'!$J$1604)/('1. Data'!$J$1603-'1. Data'!$J$1604)</f>
        <v>0.5</v>
      </c>
      <c r="K1291" s="62">
        <f>('1. Data'!K1288-'1. Data'!$K$1604)/('1. Data'!$K$1603-'1. Data'!$K$1604)</f>
        <v>0.14117647058823532</v>
      </c>
      <c r="L1291" s="62">
        <f>('1. Data'!L1288-'1. Data'!$L$1604)/('1. Data'!$L$1603-'1. Data'!$L$1604)</f>
        <v>0.61538461538461542</v>
      </c>
      <c r="M1291" s="62">
        <f>('1. Data'!M1288-'1. Data'!$M$1604)/('1. Data'!$M$1603-'1. Data'!$M$1604)</f>
        <v>0.6</v>
      </c>
    </row>
    <row r="1292" spans="1:13" ht="13.2" x14ac:dyDescent="0.25">
      <c r="A1292" s="60">
        <v>1288</v>
      </c>
      <c r="B1292" s="62">
        <f>('1. Data'!B1289-'1. Data'!$B$1604)/('1. Data'!$B$1603-'1. Data'!$B$1604)</f>
        <v>0.30088495575221241</v>
      </c>
      <c r="C1292" s="62">
        <f>('1. Data'!C1289-'1. Data'!$C$1604)/('1. Data'!$C$1603-'1. Data'!$C$1604)</f>
        <v>0.33333333333333331</v>
      </c>
      <c r="D1292" s="62">
        <f>('1. Data'!D1289-'1. Data'!$D$1604)/('1. Data'!$D$1603-'1. Data'!$D$1604)</f>
        <v>0.08</v>
      </c>
      <c r="E1292" s="62">
        <f>('1. Data'!E1289-'1. Data'!$E$1604)/('1. Data'!$E$1603-'1. Data'!$E$1604)</f>
        <v>0.11643835616438358</v>
      </c>
      <c r="F1292" s="62">
        <f>('1. Data'!F1289-'1. Data'!$F$1604)/('1. Data'!$F$1603-'1. Data'!$F$1604)</f>
        <v>9.3333333333333171E-2</v>
      </c>
      <c r="G1292" s="62">
        <f>('1. Data'!G1289-'1. Data'!$G$1604)/('1. Data'!$G$1603-'1. Data'!$G$1604)</f>
        <v>2.8169014084507043E-2</v>
      </c>
      <c r="H1292" s="62">
        <f>('1. Data'!H1289-'1. Data'!$H$1604)/('1. Data'!$H$1603-'1. Data'!$H$1604)</f>
        <v>3.5335689045936395E-3</v>
      </c>
      <c r="I1292" s="62">
        <v>1</v>
      </c>
      <c r="J1292" s="62">
        <f>('1. Data'!J1289-'1. Data'!$J$1604)/('1. Data'!$J$1603-'1. Data'!$J$1604)</f>
        <v>0.40000000000000008</v>
      </c>
      <c r="K1292" s="62">
        <f>('1. Data'!K1289-'1. Data'!$K$1604)/('1. Data'!$K$1603-'1. Data'!$K$1604)</f>
        <v>4.11764705882353E-2</v>
      </c>
      <c r="L1292" s="62">
        <f>('1. Data'!L1289-'1. Data'!$L$1604)/('1. Data'!$L$1603-'1. Data'!$L$1604)</f>
        <v>0.70769230769230762</v>
      </c>
      <c r="M1292" s="62">
        <f>('1. Data'!M1289-'1. Data'!$M$1604)/('1. Data'!$M$1603-'1. Data'!$M$1604)</f>
        <v>0.4</v>
      </c>
    </row>
    <row r="1293" spans="1:13" ht="13.2" x14ac:dyDescent="0.25">
      <c r="A1293" s="60">
        <v>1289</v>
      </c>
      <c r="B1293" s="62">
        <f>('1. Data'!B1290-'1. Data'!$B$1604)/('1. Data'!$B$1603-'1. Data'!$B$1604)</f>
        <v>0.21238938053097348</v>
      </c>
      <c r="C1293" s="62">
        <f>('1. Data'!C1290-'1. Data'!$C$1604)/('1. Data'!$C$1603-'1. Data'!$C$1604)</f>
        <v>0.33333333333333331</v>
      </c>
      <c r="D1293" s="62">
        <f>('1. Data'!D1290-'1. Data'!$D$1604)/('1. Data'!$D$1603-'1. Data'!$D$1604)</f>
        <v>0.3</v>
      </c>
      <c r="E1293" s="62">
        <f>('1. Data'!E1290-'1. Data'!$E$1604)/('1. Data'!$E$1603-'1. Data'!$E$1604)</f>
        <v>0.24657534246575344</v>
      </c>
      <c r="F1293" s="62">
        <f>('1. Data'!F1290-'1. Data'!$F$1604)/('1. Data'!$F$1603-'1. Data'!$F$1604)</f>
        <v>0.11333333333333334</v>
      </c>
      <c r="G1293" s="62">
        <f>('1. Data'!G1290-'1. Data'!$G$1604)/('1. Data'!$G$1603-'1. Data'!$G$1604)</f>
        <v>0.26760563380281688</v>
      </c>
      <c r="H1293" s="62">
        <f>('1. Data'!H1290-'1. Data'!$H$1604)/('1. Data'!$H$1603-'1. Data'!$H$1604)</f>
        <v>0.36749116607773852</v>
      </c>
      <c r="I1293" s="62">
        <v>1</v>
      </c>
      <c r="J1293" s="62">
        <f>('1. Data'!J1290-'1. Data'!$J$1604)/('1. Data'!$J$1603-'1. Data'!$J$1604)</f>
        <v>0.46153846153846134</v>
      </c>
      <c r="K1293" s="62">
        <f>('1. Data'!K1290-'1. Data'!$K$1604)/('1. Data'!$K$1603-'1. Data'!$K$1604)</f>
        <v>0.5117647058823529</v>
      </c>
      <c r="L1293" s="62">
        <f>('1. Data'!L1290-'1. Data'!$L$1604)/('1. Data'!$L$1603-'1. Data'!$L$1604)</f>
        <v>0.27692307692307677</v>
      </c>
      <c r="M1293" s="62">
        <f>('1. Data'!M1290-'1. Data'!$M$1604)/('1. Data'!$M$1603-'1. Data'!$M$1604)</f>
        <v>0.4</v>
      </c>
    </row>
    <row r="1294" spans="1:13" ht="13.2" x14ac:dyDescent="0.25">
      <c r="A1294" s="60">
        <v>1290</v>
      </c>
      <c r="B1294" s="62">
        <f>('1. Data'!B1291-'1. Data'!$B$1604)/('1. Data'!$B$1603-'1. Data'!$B$1604)</f>
        <v>0.21238938053097348</v>
      </c>
      <c r="C1294" s="62">
        <f>('1. Data'!C1291-'1. Data'!$C$1604)/('1. Data'!$C$1603-'1. Data'!$C$1604)</f>
        <v>0.33333333333333331</v>
      </c>
      <c r="D1294" s="62">
        <f>('1. Data'!D1291-'1. Data'!$D$1604)/('1. Data'!$D$1603-'1. Data'!$D$1604)</f>
        <v>0.3</v>
      </c>
      <c r="E1294" s="62">
        <f>('1. Data'!E1291-'1. Data'!$E$1604)/('1. Data'!$E$1603-'1. Data'!$E$1604)</f>
        <v>0.24657534246575344</v>
      </c>
      <c r="F1294" s="62">
        <f>('1. Data'!F1291-'1. Data'!$F$1604)/('1. Data'!$F$1603-'1. Data'!$F$1604)</f>
        <v>0.11333333333333334</v>
      </c>
      <c r="G1294" s="62">
        <f>('1. Data'!G1291-'1. Data'!$G$1604)/('1. Data'!$G$1603-'1. Data'!$G$1604)</f>
        <v>0.26760563380281688</v>
      </c>
      <c r="H1294" s="62">
        <f>('1. Data'!H1291-'1. Data'!$H$1604)/('1. Data'!$H$1603-'1. Data'!$H$1604)</f>
        <v>0.36749116607773852</v>
      </c>
      <c r="I1294" s="62">
        <v>1</v>
      </c>
      <c r="J1294" s="62">
        <f>('1. Data'!J1291-'1. Data'!$J$1604)/('1. Data'!$J$1603-'1. Data'!$J$1604)</f>
        <v>0.46153846153846134</v>
      </c>
      <c r="K1294" s="62">
        <f>('1. Data'!K1291-'1. Data'!$K$1604)/('1. Data'!$K$1603-'1. Data'!$K$1604)</f>
        <v>0.5117647058823529</v>
      </c>
      <c r="L1294" s="62">
        <f>('1. Data'!L1291-'1. Data'!$L$1604)/('1. Data'!$L$1603-'1. Data'!$L$1604)</f>
        <v>0.27692307692307677</v>
      </c>
      <c r="M1294" s="62">
        <f>('1. Data'!M1291-'1. Data'!$M$1604)/('1. Data'!$M$1603-'1. Data'!$M$1604)</f>
        <v>0.4</v>
      </c>
    </row>
    <row r="1295" spans="1:13" ht="13.2" x14ac:dyDescent="0.25">
      <c r="A1295" s="60">
        <v>1291</v>
      </c>
      <c r="B1295" s="62">
        <f>('1. Data'!B1292-'1. Data'!$B$1604)/('1. Data'!$B$1603-'1. Data'!$B$1604)</f>
        <v>0.26548672566371678</v>
      </c>
      <c r="C1295" s="62">
        <f>('1. Data'!C1292-'1. Data'!$C$1604)/('1. Data'!$C$1603-'1. Data'!$C$1604)</f>
        <v>0.42666666666666669</v>
      </c>
      <c r="D1295" s="62">
        <f>('1. Data'!D1292-'1. Data'!$D$1604)/('1. Data'!$D$1603-'1. Data'!$D$1604)</f>
        <v>0</v>
      </c>
      <c r="E1295" s="62">
        <f>('1. Data'!E1292-'1. Data'!$E$1604)/('1. Data'!$E$1603-'1. Data'!$E$1604)</f>
        <v>6.8493150684931503E-2</v>
      </c>
      <c r="F1295" s="62">
        <f>('1. Data'!F1292-'1. Data'!$F$1604)/('1. Data'!$F$1603-'1. Data'!$F$1604)</f>
        <v>0.16666666666666669</v>
      </c>
      <c r="G1295" s="62">
        <f>('1. Data'!G1292-'1. Data'!$G$1604)/('1. Data'!$G$1603-'1. Data'!$G$1604)</f>
        <v>7.0422535211267609E-2</v>
      </c>
      <c r="H1295" s="62">
        <f>('1. Data'!H1292-'1. Data'!$H$1604)/('1. Data'!$H$1603-'1. Data'!$H$1604)</f>
        <v>2.1201413427561839E-2</v>
      </c>
      <c r="I1295" s="62">
        <v>1</v>
      </c>
      <c r="J1295" s="62">
        <f>('1. Data'!J1292-'1. Data'!$J$1604)/('1. Data'!$J$1603-'1. Data'!$J$1604)</f>
        <v>0.50769230769230755</v>
      </c>
      <c r="K1295" s="62">
        <f>('1. Data'!K1292-'1. Data'!$K$1604)/('1. Data'!$K$1603-'1. Data'!$K$1604)</f>
        <v>0.17058823529411765</v>
      </c>
      <c r="L1295" s="62">
        <f>('1. Data'!L1292-'1. Data'!$L$1604)/('1. Data'!$L$1603-'1. Data'!$L$1604)</f>
        <v>0.39999999999999997</v>
      </c>
      <c r="M1295" s="62">
        <f>('1. Data'!M1292-'1. Data'!$M$1604)/('1. Data'!$M$1603-'1. Data'!$M$1604)</f>
        <v>0.4</v>
      </c>
    </row>
    <row r="1296" spans="1:13" ht="13.2" x14ac:dyDescent="0.25">
      <c r="A1296" s="60">
        <v>1292</v>
      </c>
      <c r="B1296" s="62">
        <f>('1. Data'!B1293-'1. Data'!$B$1604)/('1. Data'!$B$1603-'1. Data'!$B$1604)</f>
        <v>0.31858407079646012</v>
      </c>
      <c r="C1296" s="62">
        <f>('1. Data'!C1293-'1. Data'!$C$1604)/('1. Data'!$C$1603-'1. Data'!$C$1604)</f>
        <v>0.35666666666666669</v>
      </c>
      <c r="D1296" s="62">
        <f>('1. Data'!D1293-'1. Data'!$D$1604)/('1. Data'!$D$1603-'1. Data'!$D$1604)</f>
        <v>0.1</v>
      </c>
      <c r="E1296" s="62">
        <f>('1. Data'!E1293-'1. Data'!$E$1604)/('1. Data'!$E$1603-'1. Data'!$E$1604)</f>
        <v>8.2191780821917818E-2</v>
      </c>
      <c r="F1296" s="62">
        <f>('1. Data'!F1293-'1. Data'!$F$1604)/('1. Data'!$F$1603-'1. Data'!$F$1604)</f>
        <v>0.12166666666666666</v>
      </c>
      <c r="G1296" s="62">
        <f>('1. Data'!G1293-'1. Data'!$G$1604)/('1. Data'!$G$1603-'1. Data'!$G$1604)</f>
        <v>0.3380281690140845</v>
      </c>
      <c r="H1296" s="62">
        <f>('1. Data'!H1293-'1. Data'!$H$1604)/('1. Data'!$H$1603-'1. Data'!$H$1604)</f>
        <v>0.19081272084805653</v>
      </c>
      <c r="I1296" s="62">
        <v>1</v>
      </c>
      <c r="J1296" s="62">
        <f>('1. Data'!J1293-'1. Data'!$J$1604)/('1. Data'!$J$1603-'1. Data'!$J$1604)</f>
        <v>0.45384615384615379</v>
      </c>
      <c r="K1296" s="62">
        <f>('1. Data'!K1293-'1. Data'!$K$1604)/('1. Data'!$K$1603-'1. Data'!$K$1604)</f>
        <v>0.26470588235294118</v>
      </c>
      <c r="L1296" s="62">
        <f>('1. Data'!L1293-'1. Data'!$L$1604)/('1. Data'!$L$1603-'1. Data'!$L$1604)</f>
        <v>0.38461538461538464</v>
      </c>
      <c r="M1296" s="62">
        <f>('1. Data'!M1293-'1. Data'!$M$1604)/('1. Data'!$M$1603-'1. Data'!$M$1604)</f>
        <v>0.6</v>
      </c>
    </row>
    <row r="1297" spans="1:13" ht="13.2" x14ac:dyDescent="0.25">
      <c r="A1297" s="60">
        <v>1293</v>
      </c>
      <c r="B1297" s="62">
        <f>('1. Data'!B1294-'1. Data'!$B$1604)/('1. Data'!$B$1603-'1. Data'!$B$1604)</f>
        <v>0.11504424778761067</v>
      </c>
      <c r="C1297" s="62">
        <f>('1. Data'!C1294-'1. Data'!$C$1604)/('1. Data'!$C$1603-'1. Data'!$C$1604)</f>
        <v>0.19666666666666668</v>
      </c>
      <c r="D1297" s="62">
        <f>('1. Data'!D1294-'1. Data'!$D$1604)/('1. Data'!$D$1603-'1. Data'!$D$1604)</f>
        <v>0.13</v>
      </c>
      <c r="E1297" s="62">
        <f>('1. Data'!E1294-'1. Data'!$E$1604)/('1. Data'!$E$1603-'1. Data'!$E$1604)</f>
        <v>0.10273972602739727</v>
      </c>
      <c r="F1297" s="62">
        <f>('1. Data'!F1294-'1. Data'!$F$1604)/('1. Data'!$F$1603-'1. Data'!$F$1604)</f>
        <v>9.3333333333333171E-2</v>
      </c>
      <c r="G1297" s="62">
        <f>('1. Data'!G1294-'1. Data'!$G$1604)/('1. Data'!$G$1603-'1. Data'!$G$1604)</f>
        <v>0.18309859154929578</v>
      </c>
      <c r="H1297" s="62">
        <f>('1. Data'!H1294-'1. Data'!$H$1604)/('1. Data'!$H$1603-'1. Data'!$H$1604)</f>
        <v>7.7738515901060068E-2</v>
      </c>
      <c r="I1297" s="62">
        <v>1</v>
      </c>
      <c r="J1297" s="62">
        <f>('1. Data'!J1294-'1. Data'!$J$1604)/('1. Data'!$J$1603-'1. Data'!$J$1604)</f>
        <v>0.70769230769230773</v>
      </c>
      <c r="K1297" s="62">
        <f>('1. Data'!K1294-'1. Data'!$K$1604)/('1. Data'!$K$1603-'1. Data'!$K$1604)</f>
        <v>0.21764705882352944</v>
      </c>
      <c r="L1297" s="62">
        <f>('1. Data'!L1294-'1. Data'!$L$1604)/('1. Data'!$L$1603-'1. Data'!$L$1604)</f>
        <v>0.61538461538461542</v>
      </c>
      <c r="M1297" s="62">
        <f>('1. Data'!M1294-'1. Data'!$M$1604)/('1. Data'!$M$1603-'1. Data'!$M$1604)</f>
        <v>0.6</v>
      </c>
    </row>
    <row r="1298" spans="1:13" ht="13.2" x14ac:dyDescent="0.25">
      <c r="A1298" s="60">
        <v>1294</v>
      </c>
      <c r="B1298" s="62">
        <f>('1. Data'!B1295-'1. Data'!$B$1604)/('1. Data'!$B$1603-'1. Data'!$B$1604)</f>
        <v>0.25663716814159293</v>
      </c>
      <c r="C1298" s="62">
        <f>('1. Data'!C1295-'1. Data'!$C$1604)/('1. Data'!$C$1603-'1. Data'!$C$1604)</f>
        <v>0.4366666666666667</v>
      </c>
      <c r="D1298" s="62">
        <f>('1. Data'!D1295-'1. Data'!$D$1604)/('1. Data'!$D$1603-'1. Data'!$D$1604)</f>
        <v>0</v>
      </c>
      <c r="E1298" s="62">
        <f>('1. Data'!E1295-'1. Data'!$E$1604)/('1. Data'!$E$1603-'1. Data'!$E$1604)</f>
        <v>6.8493150684931503E-2</v>
      </c>
      <c r="F1298" s="62">
        <f>('1. Data'!F1295-'1. Data'!$F$1604)/('1. Data'!$F$1603-'1. Data'!$F$1604)</f>
        <v>0.14000000000000001</v>
      </c>
      <c r="G1298" s="62">
        <f>('1. Data'!G1295-'1. Data'!$G$1604)/('1. Data'!$G$1603-'1. Data'!$G$1604)</f>
        <v>7.0422535211267609E-2</v>
      </c>
      <c r="H1298" s="62">
        <f>('1. Data'!H1295-'1. Data'!$H$1604)/('1. Data'!$H$1603-'1. Data'!$H$1604)</f>
        <v>2.1201413427561839E-2</v>
      </c>
      <c r="I1298" s="62">
        <v>1</v>
      </c>
      <c r="J1298" s="62">
        <f>('1. Data'!J1295-'1. Data'!$J$1604)/('1. Data'!$J$1603-'1. Data'!$J$1604)</f>
        <v>0.49230769230769211</v>
      </c>
      <c r="K1298" s="62">
        <f>('1. Data'!K1295-'1. Data'!$K$1604)/('1. Data'!$K$1603-'1. Data'!$K$1604)</f>
        <v>0.11176470588235295</v>
      </c>
      <c r="L1298" s="62">
        <f>('1. Data'!L1295-'1. Data'!$L$1604)/('1. Data'!$L$1603-'1. Data'!$L$1604)</f>
        <v>0.19999999999999984</v>
      </c>
      <c r="M1298" s="62">
        <f>('1. Data'!M1295-'1. Data'!$M$1604)/('1. Data'!$M$1603-'1. Data'!$M$1604)</f>
        <v>0.2</v>
      </c>
    </row>
    <row r="1299" spans="1:13" ht="13.2" x14ac:dyDescent="0.25">
      <c r="A1299" s="60">
        <v>1295</v>
      </c>
      <c r="B1299" s="62">
        <f>('1. Data'!B1296-'1. Data'!$B$1604)/('1. Data'!$B$1603-'1. Data'!$B$1604)</f>
        <v>0.31858407079646012</v>
      </c>
      <c r="C1299" s="62">
        <f>('1. Data'!C1296-'1. Data'!$C$1604)/('1. Data'!$C$1603-'1. Data'!$C$1604)</f>
        <v>0.35666666666666669</v>
      </c>
      <c r="D1299" s="62">
        <f>('1. Data'!D1296-'1. Data'!$D$1604)/('1. Data'!$D$1603-'1. Data'!$D$1604)</f>
        <v>0.1</v>
      </c>
      <c r="E1299" s="62">
        <f>('1. Data'!E1296-'1. Data'!$E$1604)/('1. Data'!$E$1603-'1. Data'!$E$1604)</f>
        <v>8.2191780821917818E-2</v>
      </c>
      <c r="F1299" s="62">
        <f>('1. Data'!F1296-'1. Data'!$F$1604)/('1. Data'!$F$1603-'1. Data'!$F$1604)</f>
        <v>0.12166666666666666</v>
      </c>
      <c r="G1299" s="62">
        <f>('1. Data'!G1296-'1. Data'!$G$1604)/('1. Data'!$G$1603-'1. Data'!$G$1604)</f>
        <v>0.3380281690140845</v>
      </c>
      <c r="H1299" s="62">
        <f>('1. Data'!H1296-'1. Data'!$H$1604)/('1. Data'!$H$1603-'1. Data'!$H$1604)</f>
        <v>0.19081272084805653</v>
      </c>
      <c r="I1299" s="62">
        <v>1</v>
      </c>
      <c r="J1299" s="62">
        <f>('1. Data'!J1296-'1. Data'!$J$1604)/('1. Data'!$J$1603-'1. Data'!$J$1604)</f>
        <v>0.45384615384615379</v>
      </c>
      <c r="K1299" s="62">
        <f>('1. Data'!K1296-'1. Data'!$K$1604)/('1. Data'!$K$1603-'1. Data'!$K$1604)</f>
        <v>0.26470588235294118</v>
      </c>
      <c r="L1299" s="62">
        <f>('1. Data'!L1296-'1. Data'!$L$1604)/('1. Data'!$L$1603-'1. Data'!$L$1604)</f>
        <v>0.38461538461538464</v>
      </c>
      <c r="M1299" s="62">
        <f>('1. Data'!M1296-'1. Data'!$M$1604)/('1. Data'!$M$1603-'1. Data'!$M$1604)</f>
        <v>0.6</v>
      </c>
    </row>
    <row r="1300" spans="1:13" ht="13.2" x14ac:dyDescent="0.25">
      <c r="A1300" s="60">
        <v>1296</v>
      </c>
      <c r="B1300" s="62">
        <f>('1. Data'!B1297-'1. Data'!$B$1604)/('1. Data'!$B$1603-'1. Data'!$B$1604)</f>
        <v>0.17699115044247787</v>
      </c>
      <c r="C1300" s="62">
        <f>('1. Data'!C1297-'1. Data'!$C$1604)/('1. Data'!$C$1603-'1. Data'!$C$1604)</f>
        <v>0.35333333333333333</v>
      </c>
      <c r="D1300" s="62">
        <f>('1. Data'!D1297-'1. Data'!$D$1604)/('1. Data'!$D$1603-'1. Data'!$D$1604)</f>
        <v>0</v>
      </c>
      <c r="E1300" s="62">
        <f>('1. Data'!E1297-'1. Data'!$E$1604)/('1. Data'!$E$1603-'1. Data'!$E$1604)</f>
        <v>0.23287671232876711</v>
      </c>
      <c r="F1300" s="62">
        <f>('1. Data'!F1297-'1. Data'!$F$1604)/('1. Data'!$F$1603-'1. Data'!$F$1604)</f>
        <v>0.155</v>
      </c>
      <c r="G1300" s="62">
        <f>('1. Data'!G1297-'1. Data'!$G$1604)/('1. Data'!$G$1603-'1. Data'!$G$1604)</f>
        <v>0.70422535211267601</v>
      </c>
      <c r="H1300" s="62">
        <f>('1. Data'!H1297-'1. Data'!$H$1604)/('1. Data'!$H$1603-'1. Data'!$H$1604)</f>
        <v>0.25265017667844525</v>
      </c>
      <c r="I1300" s="62">
        <v>1</v>
      </c>
      <c r="J1300" s="62">
        <f>('1. Data'!J1297-'1. Data'!$J$1604)/('1. Data'!$J$1603-'1. Data'!$J$1604)</f>
        <v>0.38461538461538469</v>
      </c>
      <c r="K1300" s="62">
        <f>('1. Data'!K1297-'1. Data'!$K$1604)/('1. Data'!$K$1603-'1. Data'!$K$1604)</f>
        <v>8.8235294117647078E-2</v>
      </c>
      <c r="L1300" s="62">
        <f>('1. Data'!L1297-'1. Data'!$L$1604)/('1. Data'!$L$1603-'1. Data'!$L$1604)</f>
        <v>0.16923076923076918</v>
      </c>
      <c r="M1300" s="62">
        <f>('1. Data'!M1297-'1. Data'!$M$1604)/('1. Data'!$M$1603-'1. Data'!$M$1604)</f>
        <v>0.4</v>
      </c>
    </row>
    <row r="1301" spans="1:13" ht="13.2" x14ac:dyDescent="0.25">
      <c r="A1301" s="60">
        <v>1297</v>
      </c>
      <c r="B1301" s="62">
        <f>('1. Data'!B1298-'1. Data'!$B$1604)/('1. Data'!$B$1603-'1. Data'!$B$1604)</f>
        <v>0.17699115044247787</v>
      </c>
      <c r="C1301" s="62">
        <f>('1. Data'!C1298-'1. Data'!$C$1604)/('1. Data'!$C$1603-'1. Data'!$C$1604)</f>
        <v>0.35333333333333333</v>
      </c>
      <c r="D1301" s="62">
        <f>('1. Data'!D1298-'1. Data'!$D$1604)/('1. Data'!$D$1603-'1. Data'!$D$1604)</f>
        <v>0</v>
      </c>
      <c r="E1301" s="62">
        <f>('1. Data'!E1298-'1. Data'!$E$1604)/('1. Data'!$E$1603-'1. Data'!$E$1604)</f>
        <v>0.23287671232876711</v>
      </c>
      <c r="F1301" s="62">
        <f>('1. Data'!F1298-'1. Data'!$F$1604)/('1. Data'!$F$1603-'1. Data'!$F$1604)</f>
        <v>0.155</v>
      </c>
      <c r="G1301" s="62">
        <f>('1. Data'!G1298-'1. Data'!$G$1604)/('1. Data'!$G$1603-'1. Data'!$G$1604)</f>
        <v>0.70422535211267601</v>
      </c>
      <c r="H1301" s="62">
        <f>('1. Data'!H1298-'1. Data'!$H$1604)/('1. Data'!$H$1603-'1. Data'!$H$1604)</f>
        <v>0.25265017667844525</v>
      </c>
      <c r="I1301" s="62">
        <v>1</v>
      </c>
      <c r="J1301" s="62">
        <f>('1. Data'!J1298-'1. Data'!$J$1604)/('1. Data'!$J$1603-'1. Data'!$J$1604)</f>
        <v>0.38461538461538469</v>
      </c>
      <c r="K1301" s="62">
        <f>('1. Data'!K1298-'1. Data'!$K$1604)/('1. Data'!$K$1603-'1. Data'!$K$1604)</f>
        <v>8.8235294117647078E-2</v>
      </c>
      <c r="L1301" s="62">
        <f>('1. Data'!L1298-'1. Data'!$L$1604)/('1. Data'!$L$1603-'1. Data'!$L$1604)</f>
        <v>0.16923076923076918</v>
      </c>
      <c r="M1301" s="62">
        <f>('1. Data'!M1298-'1. Data'!$M$1604)/('1. Data'!$M$1603-'1. Data'!$M$1604)</f>
        <v>0.4</v>
      </c>
    </row>
    <row r="1302" spans="1:13" ht="13.2" x14ac:dyDescent="0.25">
      <c r="A1302" s="60">
        <v>1298</v>
      </c>
      <c r="B1302" s="62">
        <f>('1. Data'!B1299-'1. Data'!$B$1604)/('1. Data'!$B$1603-'1. Data'!$B$1604)</f>
        <v>0.23008849557522126</v>
      </c>
      <c r="C1302" s="62">
        <f>('1. Data'!C1299-'1. Data'!$C$1604)/('1. Data'!$C$1603-'1. Data'!$C$1604)</f>
        <v>0.28666666666666668</v>
      </c>
      <c r="D1302" s="62">
        <f>('1. Data'!D1299-'1. Data'!$D$1604)/('1. Data'!$D$1603-'1. Data'!$D$1604)</f>
        <v>0.14000000000000001</v>
      </c>
      <c r="E1302" s="62">
        <f>('1. Data'!E1299-'1. Data'!$E$1604)/('1. Data'!$E$1603-'1. Data'!$E$1604)</f>
        <v>8.2191780821917818E-2</v>
      </c>
      <c r="F1302" s="62">
        <f>('1. Data'!F1299-'1. Data'!$F$1604)/('1. Data'!$F$1603-'1. Data'!$F$1604)</f>
        <v>0.10666666666666667</v>
      </c>
      <c r="G1302" s="62">
        <f>('1. Data'!G1299-'1. Data'!$G$1604)/('1. Data'!$G$1603-'1. Data'!$G$1604)</f>
        <v>0.19718309859154928</v>
      </c>
      <c r="H1302" s="62">
        <f>('1. Data'!H1299-'1. Data'!$H$1604)/('1. Data'!$H$1603-'1. Data'!$H$1604)</f>
        <v>8.1272084805653705E-2</v>
      </c>
      <c r="I1302" s="62">
        <v>1</v>
      </c>
      <c r="J1302" s="62">
        <f>('1. Data'!J1299-'1. Data'!$J$1604)/('1. Data'!$J$1603-'1. Data'!$J$1604)</f>
        <v>0.5</v>
      </c>
      <c r="K1302" s="62">
        <f>('1. Data'!K1299-'1. Data'!$K$1604)/('1. Data'!$K$1603-'1. Data'!$K$1604)</f>
        <v>0.18235294117647058</v>
      </c>
      <c r="L1302" s="62">
        <f>('1. Data'!L1299-'1. Data'!$L$1604)/('1. Data'!$L$1603-'1. Data'!$L$1604)</f>
        <v>0.5692307692307691</v>
      </c>
      <c r="M1302" s="62">
        <f>('1. Data'!M1299-'1. Data'!$M$1604)/('1. Data'!$M$1603-'1. Data'!$M$1604)</f>
        <v>0.6</v>
      </c>
    </row>
    <row r="1303" spans="1:13" ht="13.2" x14ac:dyDescent="0.25">
      <c r="A1303" s="60">
        <v>1299</v>
      </c>
      <c r="B1303" s="62">
        <f>('1. Data'!B1300-'1. Data'!$B$1604)/('1. Data'!$B$1603-'1. Data'!$B$1604)</f>
        <v>9.7345132743362872E-2</v>
      </c>
      <c r="C1303" s="62">
        <f>('1. Data'!C1300-'1. Data'!$C$1604)/('1. Data'!$C$1603-'1. Data'!$C$1604)</f>
        <v>0.33333333333333331</v>
      </c>
      <c r="D1303" s="62">
        <f>('1. Data'!D1300-'1. Data'!$D$1604)/('1. Data'!$D$1603-'1. Data'!$D$1604)</f>
        <v>0</v>
      </c>
      <c r="E1303" s="62">
        <f>('1. Data'!E1300-'1. Data'!$E$1604)/('1. Data'!$E$1603-'1. Data'!$E$1604)</f>
        <v>3.4246575342465745E-2</v>
      </c>
      <c r="F1303" s="62">
        <f>('1. Data'!F1300-'1. Data'!$F$1604)/('1. Data'!$F$1603-'1. Data'!$F$1604)</f>
        <v>0.10500000000000001</v>
      </c>
      <c r="G1303" s="62">
        <f>('1. Data'!G1300-'1. Data'!$G$1604)/('1. Data'!$G$1603-'1. Data'!$G$1604)</f>
        <v>0.14084507042253522</v>
      </c>
      <c r="H1303" s="62">
        <f>('1. Data'!H1300-'1. Data'!$H$1604)/('1. Data'!$H$1603-'1. Data'!$H$1604)</f>
        <v>4.2402826855123678E-2</v>
      </c>
      <c r="I1303" s="62">
        <v>1</v>
      </c>
      <c r="J1303" s="62">
        <f>('1. Data'!J1300-'1. Data'!$J$1604)/('1. Data'!$J$1603-'1. Data'!$J$1604)</f>
        <v>0.57692307692307698</v>
      </c>
      <c r="K1303" s="62">
        <f>('1. Data'!K1300-'1. Data'!$K$1604)/('1. Data'!$K$1603-'1. Data'!$K$1604)</f>
        <v>0.15294117647058827</v>
      </c>
      <c r="L1303" s="62">
        <f>('1. Data'!L1300-'1. Data'!$L$1604)/('1. Data'!$L$1603-'1. Data'!$L$1604)</f>
        <v>0.58461538461538443</v>
      </c>
      <c r="M1303" s="62">
        <f>('1. Data'!M1300-'1. Data'!$M$1604)/('1. Data'!$M$1603-'1. Data'!$M$1604)</f>
        <v>0.6</v>
      </c>
    </row>
    <row r="1304" spans="1:13" ht="13.2" x14ac:dyDescent="0.25">
      <c r="A1304" s="60">
        <v>1300</v>
      </c>
      <c r="B1304" s="62">
        <f>('1. Data'!B1301-'1. Data'!$B$1604)/('1. Data'!$B$1603-'1. Data'!$B$1604)</f>
        <v>0.26548672566371678</v>
      </c>
      <c r="C1304" s="62">
        <f>('1. Data'!C1301-'1. Data'!$C$1604)/('1. Data'!$C$1603-'1. Data'!$C$1604)</f>
        <v>0.98666666666666669</v>
      </c>
      <c r="D1304" s="62">
        <f>('1. Data'!D1301-'1. Data'!$D$1604)/('1. Data'!$D$1603-'1. Data'!$D$1604)</f>
        <v>0</v>
      </c>
      <c r="E1304" s="62">
        <f>('1. Data'!E1301-'1. Data'!$E$1604)/('1. Data'!$E$1603-'1. Data'!$E$1604)</f>
        <v>8.2191780821917818E-2</v>
      </c>
      <c r="F1304" s="62">
        <f>('1. Data'!F1301-'1. Data'!$F$1604)/('1. Data'!$F$1603-'1. Data'!$F$1604)</f>
        <v>0.2283333333333317</v>
      </c>
      <c r="G1304" s="62">
        <f>('1. Data'!G1301-'1. Data'!$G$1604)/('1. Data'!$G$1603-'1. Data'!$G$1604)</f>
        <v>5.6338028169014086E-2</v>
      </c>
      <c r="H1304" s="62">
        <f>('1. Data'!H1301-'1. Data'!$H$1604)/('1. Data'!$H$1603-'1. Data'!$H$1604)</f>
        <v>1.0600706713780919E-2</v>
      </c>
      <c r="I1304" s="62">
        <v>1</v>
      </c>
      <c r="J1304" s="62">
        <f>('1. Data'!J1301-'1. Data'!$J$1604)/('1. Data'!$J$1603-'1. Data'!$J$1604)</f>
        <v>0.61538461538461531</v>
      </c>
      <c r="K1304" s="62">
        <f>('1. Data'!K1301-'1. Data'!$K$1604)/('1. Data'!$K$1603-'1. Data'!$K$1604)</f>
        <v>5.8823529411764726E-2</v>
      </c>
      <c r="L1304" s="62">
        <f>('1. Data'!L1301-'1. Data'!$L$1604)/('1. Data'!$L$1603-'1. Data'!$L$1604)</f>
        <v>0.38461538461538464</v>
      </c>
      <c r="M1304" s="62">
        <f>('1. Data'!M1301-'1. Data'!$M$1604)/('1. Data'!$M$1603-'1. Data'!$M$1604)</f>
        <v>0</v>
      </c>
    </row>
    <row r="1305" spans="1:13" ht="13.2" x14ac:dyDescent="0.25">
      <c r="A1305" s="60">
        <v>1301</v>
      </c>
      <c r="B1305" s="62">
        <f>('1. Data'!B1302-'1. Data'!$B$1604)/('1. Data'!$B$1603-'1. Data'!$B$1604)</f>
        <v>5.3097345132743404E-2</v>
      </c>
      <c r="C1305" s="62">
        <f>('1. Data'!C1302-'1. Data'!$C$1604)/('1. Data'!$C$1603-'1. Data'!$C$1604)</f>
        <v>0.36333333333333334</v>
      </c>
      <c r="D1305" s="62">
        <f>('1. Data'!D1302-'1. Data'!$D$1604)/('1. Data'!$D$1603-'1. Data'!$D$1604)</f>
        <v>0</v>
      </c>
      <c r="E1305" s="62">
        <f>('1. Data'!E1302-'1. Data'!$E$1604)/('1. Data'!$E$1603-'1. Data'!$E$1604)</f>
        <v>8.5616438356164379E-2</v>
      </c>
      <c r="F1305" s="62">
        <f>('1. Data'!F1302-'1. Data'!$F$1604)/('1. Data'!$F$1603-'1. Data'!$F$1604)</f>
        <v>0.13333333333333333</v>
      </c>
      <c r="G1305" s="62">
        <f>('1. Data'!G1302-'1. Data'!$G$1604)/('1. Data'!$G$1603-'1. Data'!$G$1604)</f>
        <v>0.19718309859154928</v>
      </c>
      <c r="H1305" s="62">
        <f>('1. Data'!H1302-'1. Data'!$H$1604)/('1. Data'!$H$1603-'1. Data'!$H$1604)</f>
        <v>7.7738515901060068E-2</v>
      </c>
      <c r="I1305" s="62">
        <v>1</v>
      </c>
      <c r="J1305" s="62">
        <f>('1. Data'!J1302-'1. Data'!$J$1604)/('1. Data'!$J$1603-'1. Data'!$J$1604)</f>
        <v>0.83076923076923059</v>
      </c>
      <c r="K1305" s="62">
        <f>('1. Data'!K1302-'1. Data'!$K$1604)/('1. Data'!$K$1603-'1. Data'!$K$1604)</f>
        <v>0.18235294117647058</v>
      </c>
      <c r="L1305" s="62">
        <f>('1. Data'!L1302-'1. Data'!$L$1604)/('1. Data'!$L$1603-'1. Data'!$L$1604)</f>
        <v>0.63076923076923075</v>
      </c>
      <c r="M1305" s="62">
        <f>('1. Data'!M1302-'1. Data'!$M$1604)/('1. Data'!$M$1603-'1. Data'!$M$1604)</f>
        <v>0.6</v>
      </c>
    </row>
    <row r="1306" spans="1:13" ht="13.2" x14ac:dyDescent="0.25">
      <c r="A1306" s="60">
        <v>1302</v>
      </c>
      <c r="B1306" s="62">
        <f>('1. Data'!B1303-'1. Data'!$B$1604)/('1. Data'!$B$1603-'1. Data'!$B$1604)</f>
        <v>0.18584070796460181</v>
      </c>
      <c r="C1306" s="62">
        <f>('1. Data'!C1303-'1. Data'!$C$1604)/('1. Data'!$C$1603-'1. Data'!$C$1604)</f>
        <v>0.50666666666666671</v>
      </c>
      <c r="D1306" s="62">
        <f>('1. Data'!D1303-'1. Data'!$D$1604)/('1. Data'!$D$1603-'1. Data'!$D$1604)</f>
        <v>7.0000000000000007E-2</v>
      </c>
      <c r="E1306" s="62">
        <f>('1. Data'!E1303-'1. Data'!$E$1604)/('1. Data'!$E$1603-'1. Data'!$E$1604)</f>
        <v>7.5342465753424667E-2</v>
      </c>
      <c r="F1306" s="62">
        <f>('1. Data'!F1303-'1. Data'!$F$1604)/('1. Data'!$F$1603-'1. Data'!$F$1604)</f>
        <v>0.16666666666666669</v>
      </c>
      <c r="G1306" s="62">
        <f>('1. Data'!G1303-'1. Data'!$G$1604)/('1. Data'!$G$1603-'1. Data'!$G$1604)</f>
        <v>0.26760563380281688</v>
      </c>
      <c r="H1306" s="62">
        <f>('1. Data'!H1303-'1. Data'!$H$1604)/('1. Data'!$H$1603-'1. Data'!$H$1604)</f>
        <v>0.18021201413427562</v>
      </c>
      <c r="I1306" s="62">
        <v>1</v>
      </c>
      <c r="J1306" s="62">
        <f>('1. Data'!J1303-'1. Data'!$J$1604)/('1. Data'!$J$1603-'1. Data'!$J$1604)</f>
        <v>0.69230769230769229</v>
      </c>
      <c r="K1306" s="62">
        <f>('1. Data'!K1303-'1. Data'!$K$1604)/('1. Data'!$K$1603-'1. Data'!$K$1604)</f>
        <v>0.25882352941176473</v>
      </c>
      <c r="L1306" s="62">
        <f>('1. Data'!L1303-'1. Data'!$L$1604)/('1. Data'!$L$1603-'1. Data'!$L$1604)</f>
        <v>0.50769230769230755</v>
      </c>
      <c r="M1306" s="62">
        <f>('1. Data'!M1303-'1. Data'!$M$1604)/('1. Data'!$M$1603-'1. Data'!$M$1604)</f>
        <v>0.6</v>
      </c>
    </row>
    <row r="1307" spans="1:13" ht="13.2" x14ac:dyDescent="0.25">
      <c r="A1307" s="60">
        <v>1303</v>
      </c>
      <c r="B1307" s="62">
        <f>('1. Data'!B1304-'1. Data'!$B$1604)/('1. Data'!$B$1603-'1. Data'!$B$1604)</f>
        <v>0.39823008849557517</v>
      </c>
      <c r="C1307" s="62">
        <f>('1. Data'!C1304-'1. Data'!$C$1604)/('1. Data'!$C$1603-'1. Data'!$C$1604)</f>
        <v>0.18000000000000002</v>
      </c>
      <c r="D1307" s="62">
        <f>('1. Data'!D1304-'1. Data'!$D$1604)/('1. Data'!$D$1603-'1. Data'!$D$1604)</f>
        <v>0.32</v>
      </c>
      <c r="E1307" s="62">
        <f>('1. Data'!E1304-'1. Data'!$E$1604)/('1. Data'!$E$1603-'1. Data'!$E$1604)</f>
        <v>8.2191780821917818E-2</v>
      </c>
      <c r="F1307" s="62">
        <f>('1. Data'!F1304-'1. Data'!$F$1604)/('1. Data'!$F$1603-'1. Data'!$F$1604)</f>
        <v>0.10666666666666667</v>
      </c>
      <c r="G1307" s="62">
        <f>('1. Data'!G1304-'1. Data'!$G$1604)/('1. Data'!$G$1603-'1. Data'!$G$1604)</f>
        <v>4.2253521126760563E-2</v>
      </c>
      <c r="H1307" s="62">
        <f>('1. Data'!H1304-'1. Data'!$H$1604)/('1. Data'!$H$1603-'1. Data'!$H$1604)</f>
        <v>3.1802120141342753E-2</v>
      </c>
      <c r="I1307" s="62">
        <v>1</v>
      </c>
      <c r="J1307" s="62">
        <f>('1. Data'!J1304-'1. Data'!$J$1604)/('1. Data'!$J$1603-'1. Data'!$J$1604)</f>
        <v>0.46153846153846134</v>
      </c>
      <c r="K1307" s="62">
        <f>('1. Data'!K1304-'1. Data'!$K$1604)/('1. Data'!$K$1603-'1. Data'!$K$1604)</f>
        <v>0.29411764705882354</v>
      </c>
      <c r="L1307" s="62">
        <f>('1. Data'!L1304-'1. Data'!$L$1604)/('1. Data'!$L$1603-'1. Data'!$L$1604)</f>
        <v>0.43076923076923063</v>
      </c>
      <c r="M1307" s="62">
        <f>('1. Data'!M1304-'1. Data'!$M$1604)/('1. Data'!$M$1603-'1. Data'!$M$1604)</f>
        <v>0.6</v>
      </c>
    </row>
    <row r="1308" spans="1:13" ht="13.2" x14ac:dyDescent="0.25">
      <c r="A1308" s="60">
        <v>1304</v>
      </c>
      <c r="B1308" s="62">
        <f>('1. Data'!B1305-'1. Data'!$B$1604)/('1. Data'!$B$1603-'1. Data'!$B$1604)</f>
        <v>0.30088495575221241</v>
      </c>
      <c r="C1308" s="62">
        <f>('1. Data'!C1305-'1. Data'!$C$1604)/('1. Data'!$C$1603-'1. Data'!$C$1604)</f>
        <v>0.12000000000000001</v>
      </c>
      <c r="D1308" s="62">
        <f>('1. Data'!D1305-'1. Data'!$D$1604)/('1. Data'!$D$1603-'1. Data'!$D$1604)</f>
        <v>0.44</v>
      </c>
      <c r="E1308" s="62">
        <f>('1. Data'!E1305-'1. Data'!$E$1604)/('1. Data'!$E$1603-'1. Data'!$E$1604)</f>
        <v>6.164383561643836E-2</v>
      </c>
      <c r="F1308" s="62">
        <f>('1. Data'!F1305-'1. Data'!$F$1604)/('1. Data'!$F$1603-'1. Data'!$F$1604)</f>
        <v>0.13500000000000001</v>
      </c>
      <c r="G1308" s="62">
        <f>('1. Data'!G1305-'1. Data'!$G$1604)/('1. Data'!$G$1603-'1. Data'!$G$1604)</f>
        <v>0.38028169014084506</v>
      </c>
      <c r="H1308" s="62">
        <f>('1. Data'!H1305-'1. Data'!$H$1604)/('1. Data'!$H$1603-'1. Data'!$H$1604)</f>
        <v>0.21908127208480566</v>
      </c>
      <c r="I1308" s="62">
        <v>1</v>
      </c>
      <c r="J1308" s="62">
        <f>('1. Data'!J1305-'1. Data'!$J$1604)/('1. Data'!$J$1603-'1. Data'!$J$1604)</f>
        <v>0.50769230769230755</v>
      </c>
      <c r="K1308" s="62">
        <f>('1. Data'!K1305-'1. Data'!$K$1604)/('1. Data'!$K$1603-'1. Data'!$K$1604)</f>
        <v>0.21176470588235297</v>
      </c>
      <c r="L1308" s="62">
        <f>('1. Data'!L1305-'1. Data'!$L$1604)/('1. Data'!$L$1603-'1. Data'!$L$1604)</f>
        <v>0.43076923076923063</v>
      </c>
      <c r="M1308" s="62">
        <f>('1. Data'!M1305-'1. Data'!$M$1604)/('1. Data'!$M$1603-'1. Data'!$M$1604)</f>
        <v>0.4</v>
      </c>
    </row>
    <row r="1309" spans="1:13" ht="13.2" x14ac:dyDescent="0.25">
      <c r="A1309" s="60">
        <v>1305</v>
      </c>
      <c r="B1309" s="62">
        <f>('1. Data'!B1306-'1. Data'!$B$1604)/('1. Data'!$B$1603-'1. Data'!$B$1604)</f>
        <v>0.26548672566371678</v>
      </c>
      <c r="C1309" s="62">
        <f>('1. Data'!C1306-'1. Data'!$C$1604)/('1. Data'!$C$1603-'1. Data'!$C$1604)</f>
        <v>0.46</v>
      </c>
      <c r="D1309" s="62">
        <f>('1. Data'!D1306-'1. Data'!$D$1604)/('1. Data'!$D$1603-'1. Data'!$D$1604)</f>
        <v>0.21</v>
      </c>
      <c r="E1309" s="62">
        <f>('1. Data'!E1306-'1. Data'!$E$1604)/('1. Data'!$E$1603-'1. Data'!$E$1604)</f>
        <v>9.5890410958904104E-2</v>
      </c>
      <c r="F1309" s="62">
        <f>('1. Data'!F1306-'1. Data'!$F$1604)/('1. Data'!$F$1603-'1. Data'!$F$1604)</f>
        <v>0.14499999999999999</v>
      </c>
      <c r="G1309" s="62">
        <f>('1. Data'!G1306-'1. Data'!$G$1604)/('1. Data'!$G$1603-'1. Data'!$G$1604)</f>
        <v>0.28169014084507044</v>
      </c>
      <c r="H1309" s="62">
        <f>('1. Data'!H1306-'1. Data'!$H$1604)/('1. Data'!$H$1603-'1. Data'!$H$1604)</f>
        <v>0.21908127208480566</v>
      </c>
      <c r="I1309" s="62">
        <v>1</v>
      </c>
      <c r="J1309" s="62">
        <f>('1. Data'!J1306-'1. Data'!$J$1604)/('1. Data'!$J$1603-'1. Data'!$J$1604)</f>
        <v>0.32307692307692304</v>
      </c>
      <c r="K1309" s="62">
        <f>('1. Data'!K1306-'1. Data'!$K$1604)/('1. Data'!$K$1603-'1. Data'!$K$1604)</f>
        <v>8.2352941176470601E-2</v>
      </c>
      <c r="L1309" s="62">
        <f>('1. Data'!L1306-'1. Data'!$L$1604)/('1. Data'!$L$1603-'1. Data'!$L$1604)</f>
        <v>0.12307692307692292</v>
      </c>
      <c r="M1309" s="62">
        <f>('1. Data'!M1306-'1. Data'!$M$1604)/('1. Data'!$M$1603-'1. Data'!$M$1604)</f>
        <v>0.4</v>
      </c>
    </row>
    <row r="1310" spans="1:13" ht="13.2" x14ac:dyDescent="0.25">
      <c r="A1310" s="60">
        <v>1306</v>
      </c>
      <c r="B1310" s="62">
        <f>('1. Data'!B1307-'1. Data'!$B$1604)/('1. Data'!$B$1603-'1. Data'!$B$1604)</f>
        <v>0.25663716814159293</v>
      </c>
      <c r="C1310" s="62">
        <f>('1. Data'!C1307-'1. Data'!$C$1604)/('1. Data'!$C$1603-'1. Data'!$C$1604)</f>
        <v>0.34</v>
      </c>
      <c r="D1310" s="62">
        <f>('1. Data'!D1307-'1. Data'!$D$1604)/('1. Data'!$D$1603-'1. Data'!$D$1604)</f>
        <v>0.26</v>
      </c>
      <c r="E1310" s="62">
        <f>('1. Data'!E1307-'1. Data'!$E$1604)/('1. Data'!$E$1603-'1. Data'!$E$1604)</f>
        <v>6.8493150684931503E-2</v>
      </c>
      <c r="F1310" s="62">
        <f>('1. Data'!F1307-'1. Data'!$F$1604)/('1. Data'!$F$1603-'1. Data'!$F$1604)</f>
        <v>0.12166666666666666</v>
      </c>
      <c r="G1310" s="62">
        <f>('1. Data'!G1307-'1. Data'!$G$1604)/('1. Data'!$G$1603-'1. Data'!$G$1604)</f>
        <v>0.323943661971831</v>
      </c>
      <c r="H1310" s="62">
        <f>('1. Data'!H1307-'1. Data'!$H$1604)/('1. Data'!$H$1603-'1. Data'!$H$1604)</f>
        <v>0.28975265017667845</v>
      </c>
      <c r="I1310" s="62">
        <v>1</v>
      </c>
      <c r="J1310" s="62">
        <f>('1. Data'!J1307-'1. Data'!$J$1604)/('1. Data'!$J$1603-'1. Data'!$J$1604)</f>
        <v>0.46153846153846134</v>
      </c>
      <c r="K1310" s="62">
        <f>('1. Data'!K1307-'1. Data'!$K$1604)/('1. Data'!$K$1603-'1. Data'!$K$1604)</f>
        <v>0.13529411764705884</v>
      </c>
      <c r="L1310" s="62">
        <f>('1. Data'!L1307-'1. Data'!$L$1604)/('1. Data'!$L$1603-'1. Data'!$L$1604)</f>
        <v>0.21538461538461545</v>
      </c>
      <c r="M1310" s="62">
        <f>('1. Data'!M1307-'1. Data'!$M$1604)/('1. Data'!$M$1603-'1. Data'!$M$1604)</f>
        <v>0.4</v>
      </c>
    </row>
    <row r="1311" spans="1:13" ht="13.2" x14ac:dyDescent="0.25">
      <c r="A1311" s="60">
        <v>1307</v>
      </c>
      <c r="B1311" s="62">
        <f>('1. Data'!B1308-'1. Data'!$B$1604)/('1. Data'!$B$1603-'1. Data'!$B$1604)</f>
        <v>0.45132743362831851</v>
      </c>
      <c r="C1311" s="62">
        <f>('1. Data'!C1308-'1. Data'!$C$1604)/('1. Data'!$C$1603-'1. Data'!$C$1604)</f>
        <v>0.39333333333333331</v>
      </c>
      <c r="D1311" s="62">
        <f>('1. Data'!D1308-'1. Data'!$D$1604)/('1. Data'!$D$1603-'1. Data'!$D$1604)</f>
        <v>0.32</v>
      </c>
      <c r="E1311" s="62">
        <f>('1. Data'!E1308-'1. Data'!$E$1604)/('1. Data'!$E$1603-'1. Data'!$E$1604)</f>
        <v>0.10958904109589042</v>
      </c>
      <c r="F1311" s="62">
        <f>('1. Data'!F1308-'1. Data'!$F$1604)/('1. Data'!$F$1603-'1. Data'!$F$1604)</f>
        <v>0.14666666666666667</v>
      </c>
      <c r="G1311" s="62">
        <f>('1. Data'!G1308-'1. Data'!$G$1604)/('1. Data'!$G$1603-'1. Data'!$G$1604)</f>
        <v>0.29577464788732394</v>
      </c>
      <c r="H1311" s="62">
        <f>('1. Data'!H1308-'1. Data'!$H$1604)/('1. Data'!$H$1603-'1. Data'!$H$1604)</f>
        <v>0.30035335689045939</v>
      </c>
      <c r="I1311" s="62">
        <v>1</v>
      </c>
      <c r="J1311" s="62">
        <f>('1. Data'!J1308-'1. Data'!$J$1604)/('1. Data'!$J$1603-'1. Data'!$J$1604)</f>
        <v>0.45384615384615379</v>
      </c>
      <c r="K1311" s="62">
        <f>('1. Data'!K1308-'1. Data'!$K$1604)/('1. Data'!$K$1603-'1. Data'!$K$1604)</f>
        <v>0.18823529411764706</v>
      </c>
      <c r="L1311" s="62">
        <f>('1. Data'!L1308-'1. Data'!$L$1604)/('1. Data'!$L$1603-'1. Data'!$L$1604)</f>
        <v>0.26153846153846144</v>
      </c>
      <c r="M1311" s="62">
        <f>('1. Data'!M1308-'1. Data'!$M$1604)/('1. Data'!$M$1603-'1. Data'!$M$1604)</f>
        <v>0.4</v>
      </c>
    </row>
    <row r="1312" spans="1:13" ht="13.2" x14ac:dyDescent="0.25">
      <c r="A1312" s="60">
        <v>1308</v>
      </c>
      <c r="B1312" s="62">
        <f>('1. Data'!B1309-'1. Data'!$B$1604)/('1. Data'!$B$1603-'1. Data'!$B$1604)</f>
        <v>0.19469026548672566</v>
      </c>
      <c r="C1312" s="62">
        <f>('1. Data'!C1309-'1. Data'!$C$1604)/('1. Data'!$C$1603-'1. Data'!$C$1604)</f>
        <v>0.38666666666666671</v>
      </c>
      <c r="D1312" s="62">
        <f>('1. Data'!D1309-'1. Data'!$D$1604)/('1. Data'!$D$1603-'1. Data'!$D$1604)</f>
        <v>0.09</v>
      </c>
      <c r="E1312" s="62">
        <f>('1. Data'!E1309-'1. Data'!$E$1604)/('1. Data'!$E$1603-'1. Data'!$E$1604)</f>
        <v>0.20547945205479454</v>
      </c>
      <c r="F1312" s="62">
        <f>('1. Data'!F1309-'1. Data'!$F$1604)/('1. Data'!$F$1603-'1. Data'!$F$1604)</f>
        <v>0.11333333333333334</v>
      </c>
      <c r="G1312" s="62">
        <f>('1. Data'!G1309-'1. Data'!$G$1604)/('1. Data'!$G$1603-'1. Data'!$G$1604)</f>
        <v>0.19718309859154928</v>
      </c>
      <c r="H1312" s="62">
        <f>('1. Data'!H1309-'1. Data'!$H$1604)/('1. Data'!$H$1603-'1. Data'!$H$1604)</f>
        <v>8.1272084805653705E-2</v>
      </c>
      <c r="I1312" s="62">
        <v>1</v>
      </c>
      <c r="J1312" s="62">
        <f>('1. Data'!J1309-'1. Data'!$J$1604)/('1. Data'!$J$1603-'1. Data'!$J$1604)</f>
        <v>0.54615384615384621</v>
      </c>
      <c r="K1312" s="62">
        <f>('1. Data'!K1309-'1. Data'!$K$1604)/('1. Data'!$K$1603-'1. Data'!$K$1604)</f>
        <v>0.12941176470588237</v>
      </c>
      <c r="L1312" s="62">
        <f>('1. Data'!L1309-'1. Data'!$L$1604)/('1. Data'!$L$1603-'1. Data'!$L$1604)</f>
        <v>0.4153846153846153</v>
      </c>
      <c r="M1312" s="62">
        <f>('1. Data'!M1309-'1. Data'!$M$1604)/('1. Data'!$M$1603-'1. Data'!$M$1604)</f>
        <v>0.2</v>
      </c>
    </row>
    <row r="1313" spans="1:13" ht="13.2" x14ac:dyDescent="0.25">
      <c r="A1313" s="60">
        <v>1309</v>
      </c>
      <c r="B1313" s="62">
        <f>('1. Data'!B1310-'1. Data'!$B$1604)/('1. Data'!$B$1603-'1. Data'!$B$1604)</f>
        <v>0.45132743362831851</v>
      </c>
      <c r="C1313" s="62">
        <f>('1. Data'!C1310-'1. Data'!$C$1604)/('1. Data'!$C$1603-'1. Data'!$C$1604)</f>
        <v>0.39333333333333331</v>
      </c>
      <c r="D1313" s="62">
        <f>('1. Data'!D1310-'1. Data'!$D$1604)/('1. Data'!$D$1603-'1. Data'!$D$1604)</f>
        <v>0.32</v>
      </c>
      <c r="E1313" s="62">
        <f>('1. Data'!E1310-'1. Data'!$E$1604)/('1. Data'!$E$1603-'1. Data'!$E$1604)</f>
        <v>0.10958904109589042</v>
      </c>
      <c r="F1313" s="62">
        <f>('1. Data'!F1310-'1. Data'!$F$1604)/('1. Data'!$F$1603-'1. Data'!$F$1604)</f>
        <v>0.14666666666666667</v>
      </c>
      <c r="G1313" s="62">
        <f>('1. Data'!G1310-'1. Data'!$G$1604)/('1. Data'!$G$1603-'1. Data'!$G$1604)</f>
        <v>0.29577464788732394</v>
      </c>
      <c r="H1313" s="62">
        <f>('1. Data'!H1310-'1. Data'!$H$1604)/('1. Data'!$H$1603-'1. Data'!$H$1604)</f>
        <v>0.30035335689045939</v>
      </c>
      <c r="I1313" s="62">
        <v>1</v>
      </c>
      <c r="J1313" s="62">
        <f>('1. Data'!J1310-'1. Data'!$J$1604)/('1. Data'!$J$1603-'1. Data'!$J$1604)</f>
        <v>0.45384615384615379</v>
      </c>
      <c r="K1313" s="62">
        <f>('1. Data'!K1310-'1. Data'!$K$1604)/('1. Data'!$K$1603-'1. Data'!$K$1604)</f>
        <v>0.18823529411764706</v>
      </c>
      <c r="L1313" s="62">
        <f>('1. Data'!L1310-'1. Data'!$L$1604)/('1. Data'!$L$1603-'1. Data'!$L$1604)</f>
        <v>0.26153846153846144</v>
      </c>
      <c r="M1313" s="62">
        <f>('1. Data'!M1310-'1. Data'!$M$1604)/('1. Data'!$M$1603-'1. Data'!$M$1604)</f>
        <v>0.4</v>
      </c>
    </row>
    <row r="1314" spans="1:13" ht="13.2" x14ac:dyDescent="0.25">
      <c r="A1314" s="60">
        <v>1310</v>
      </c>
      <c r="B1314" s="62">
        <f>('1. Data'!B1311-'1. Data'!$B$1604)/('1. Data'!$B$1603-'1. Data'!$B$1604)</f>
        <v>0.21238938053097348</v>
      </c>
      <c r="C1314" s="62">
        <f>('1. Data'!C1311-'1. Data'!$C$1604)/('1. Data'!$C$1603-'1. Data'!$C$1604)</f>
        <v>0.34666666666666668</v>
      </c>
      <c r="D1314" s="62">
        <f>('1. Data'!D1311-'1. Data'!$D$1604)/('1. Data'!$D$1603-'1. Data'!$D$1604)</f>
        <v>0.1</v>
      </c>
      <c r="E1314" s="62">
        <f>('1. Data'!E1311-'1. Data'!$E$1604)/('1. Data'!$E$1603-'1. Data'!$E$1604)</f>
        <v>3.4246575342465745E-2</v>
      </c>
      <c r="F1314" s="62">
        <f>('1. Data'!F1311-'1. Data'!$F$1604)/('1. Data'!$F$1603-'1. Data'!$F$1604)</f>
        <v>0.11833333333333333</v>
      </c>
      <c r="G1314" s="62">
        <f>('1. Data'!G1311-'1. Data'!$G$1604)/('1. Data'!$G$1603-'1. Data'!$G$1604)</f>
        <v>0.36619718309859156</v>
      </c>
      <c r="H1314" s="62">
        <f>('1. Data'!H1311-'1. Data'!$H$1604)/('1. Data'!$H$1603-'1. Data'!$H$1604)</f>
        <v>0.20141342756183744</v>
      </c>
      <c r="I1314" s="62">
        <v>1</v>
      </c>
      <c r="J1314" s="62">
        <f>('1. Data'!J1311-'1. Data'!$J$1604)/('1. Data'!$J$1603-'1. Data'!$J$1604)</f>
        <v>0.4461538461538459</v>
      </c>
      <c r="K1314" s="62">
        <f>('1. Data'!K1311-'1. Data'!$K$1604)/('1. Data'!$K$1603-'1. Data'!$K$1604)</f>
        <v>0.18235294117647058</v>
      </c>
      <c r="L1314" s="62">
        <f>('1. Data'!L1311-'1. Data'!$L$1604)/('1. Data'!$L$1603-'1. Data'!$L$1604)</f>
        <v>0.12307692307692292</v>
      </c>
      <c r="M1314" s="62">
        <f>('1. Data'!M1311-'1. Data'!$M$1604)/('1. Data'!$M$1603-'1. Data'!$M$1604)</f>
        <v>0.4</v>
      </c>
    </row>
    <row r="1315" spans="1:13" ht="13.2" x14ac:dyDescent="0.25">
      <c r="A1315" s="60">
        <v>1311</v>
      </c>
      <c r="B1315" s="62">
        <f>('1. Data'!B1312-'1. Data'!$B$1604)/('1. Data'!$B$1603-'1. Data'!$B$1604)</f>
        <v>0.25663716814159293</v>
      </c>
      <c r="C1315" s="62">
        <f>('1. Data'!C1312-'1. Data'!$C$1604)/('1. Data'!$C$1603-'1. Data'!$C$1604)</f>
        <v>0.34</v>
      </c>
      <c r="D1315" s="62">
        <f>('1. Data'!D1312-'1. Data'!$D$1604)/('1. Data'!$D$1603-'1. Data'!$D$1604)</f>
        <v>0.26</v>
      </c>
      <c r="E1315" s="62">
        <f>('1. Data'!E1312-'1. Data'!$E$1604)/('1. Data'!$E$1603-'1. Data'!$E$1604)</f>
        <v>6.8493150684931503E-2</v>
      </c>
      <c r="F1315" s="62">
        <f>('1. Data'!F1312-'1. Data'!$F$1604)/('1. Data'!$F$1603-'1. Data'!$F$1604)</f>
        <v>0.12166666666666666</v>
      </c>
      <c r="G1315" s="62">
        <f>('1. Data'!G1312-'1. Data'!$G$1604)/('1. Data'!$G$1603-'1. Data'!$G$1604)</f>
        <v>0.323943661971831</v>
      </c>
      <c r="H1315" s="62">
        <f>('1. Data'!H1312-'1. Data'!$H$1604)/('1. Data'!$H$1603-'1. Data'!$H$1604)</f>
        <v>0.28975265017667845</v>
      </c>
      <c r="I1315" s="62">
        <v>1</v>
      </c>
      <c r="J1315" s="62">
        <f>('1. Data'!J1312-'1. Data'!$J$1604)/('1. Data'!$J$1603-'1. Data'!$J$1604)</f>
        <v>0.46153846153846134</v>
      </c>
      <c r="K1315" s="62">
        <f>('1. Data'!K1312-'1. Data'!$K$1604)/('1. Data'!$K$1603-'1. Data'!$K$1604)</f>
        <v>0.13529411764705884</v>
      </c>
      <c r="L1315" s="62">
        <f>('1. Data'!L1312-'1. Data'!$L$1604)/('1. Data'!$L$1603-'1. Data'!$L$1604)</f>
        <v>0.21538461538461545</v>
      </c>
      <c r="M1315" s="62">
        <f>('1. Data'!M1312-'1. Data'!$M$1604)/('1. Data'!$M$1603-'1. Data'!$M$1604)</f>
        <v>0.4</v>
      </c>
    </row>
    <row r="1316" spans="1:13" ht="13.2" x14ac:dyDescent="0.25">
      <c r="A1316" s="60">
        <v>1312</v>
      </c>
      <c r="B1316" s="62">
        <f>('1. Data'!B1313-'1. Data'!$B$1604)/('1. Data'!$B$1603-'1. Data'!$B$1604)</f>
        <v>0.16814159292035399</v>
      </c>
      <c r="C1316" s="62">
        <f>('1. Data'!C1313-'1. Data'!$C$1604)/('1. Data'!$C$1603-'1. Data'!$C$1604)</f>
        <v>0.27333333333333337</v>
      </c>
      <c r="D1316" s="62">
        <f>('1. Data'!D1313-'1. Data'!$D$1604)/('1. Data'!$D$1603-'1. Data'!$D$1604)</f>
        <v>0.15</v>
      </c>
      <c r="E1316" s="62">
        <f>('1. Data'!E1313-'1. Data'!$E$1604)/('1. Data'!$E$1603-'1. Data'!$E$1604)</f>
        <v>0.14383561643835618</v>
      </c>
      <c r="F1316" s="62">
        <f>('1. Data'!F1313-'1. Data'!$F$1604)/('1. Data'!$F$1603-'1. Data'!$F$1604)</f>
        <v>0.10666666666666667</v>
      </c>
      <c r="G1316" s="62">
        <f>('1. Data'!G1313-'1. Data'!$G$1604)/('1. Data'!$G$1603-'1. Data'!$G$1604)</f>
        <v>0.15492957746478872</v>
      </c>
      <c r="H1316" s="62">
        <f>('1. Data'!H1313-'1. Data'!$H$1604)/('1. Data'!$H$1603-'1. Data'!$H$1604)</f>
        <v>7.4204946996466431E-2</v>
      </c>
      <c r="I1316" s="62">
        <v>1</v>
      </c>
      <c r="J1316" s="62">
        <f>('1. Data'!J1313-'1. Data'!$J$1604)/('1. Data'!$J$1603-'1. Data'!$J$1604)</f>
        <v>0.48461538461538461</v>
      </c>
      <c r="K1316" s="62">
        <f>('1. Data'!K1313-'1. Data'!$K$1604)/('1. Data'!$K$1603-'1. Data'!$K$1604)</f>
        <v>0.17058823529411765</v>
      </c>
      <c r="L1316" s="62">
        <f>('1. Data'!L1313-'1. Data'!$L$1604)/('1. Data'!$L$1603-'1. Data'!$L$1604)</f>
        <v>0.67692307692307696</v>
      </c>
      <c r="M1316" s="62">
        <f>('1. Data'!M1313-'1. Data'!$M$1604)/('1. Data'!$M$1603-'1. Data'!$M$1604)</f>
        <v>0.6</v>
      </c>
    </row>
    <row r="1317" spans="1:13" ht="13.2" x14ac:dyDescent="0.25">
      <c r="A1317" s="60">
        <v>1313</v>
      </c>
      <c r="B1317" s="62">
        <f>('1. Data'!B1314-'1. Data'!$B$1604)/('1. Data'!$B$1603-'1. Data'!$B$1604)</f>
        <v>0.30088495575221241</v>
      </c>
      <c r="C1317" s="62">
        <f>('1. Data'!C1314-'1. Data'!$C$1604)/('1. Data'!$C$1603-'1. Data'!$C$1604)</f>
        <v>0.71999999999999986</v>
      </c>
      <c r="D1317" s="62">
        <f>('1. Data'!D1314-'1. Data'!$D$1604)/('1. Data'!$D$1603-'1. Data'!$D$1604)</f>
        <v>0.21</v>
      </c>
      <c r="E1317" s="62">
        <f>('1. Data'!E1314-'1. Data'!$E$1604)/('1. Data'!$E$1603-'1. Data'!$E$1604)</f>
        <v>6.8493150684931503E-2</v>
      </c>
      <c r="F1317" s="62">
        <f>('1. Data'!F1314-'1. Data'!$F$1604)/('1. Data'!$F$1603-'1. Data'!$F$1604)</f>
        <v>0.13833333333333334</v>
      </c>
      <c r="G1317" s="62">
        <f>('1. Data'!G1314-'1. Data'!$G$1604)/('1. Data'!$G$1603-'1. Data'!$G$1604)</f>
        <v>0.18309859154929578</v>
      </c>
      <c r="H1317" s="62">
        <f>('1. Data'!H1314-'1. Data'!$H$1604)/('1. Data'!$H$1603-'1. Data'!$H$1604)</f>
        <v>0.12367491166077739</v>
      </c>
      <c r="I1317" s="62">
        <v>1</v>
      </c>
      <c r="J1317" s="62">
        <f>('1. Data'!J1314-'1. Data'!$J$1604)/('1. Data'!$J$1603-'1. Data'!$J$1604)</f>
        <v>0.49230769230769211</v>
      </c>
      <c r="K1317" s="62">
        <f>('1. Data'!K1314-'1. Data'!$K$1604)/('1. Data'!$K$1603-'1. Data'!$K$1604)</f>
        <v>9.9999999999999992E-2</v>
      </c>
      <c r="L1317" s="62">
        <f>('1. Data'!L1314-'1. Data'!$L$1604)/('1. Data'!$L$1603-'1. Data'!$L$1604)</f>
        <v>0.32307692307692304</v>
      </c>
      <c r="M1317" s="62">
        <f>('1. Data'!M1314-'1. Data'!$M$1604)/('1. Data'!$M$1603-'1. Data'!$M$1604)</f>
        <v>0.4</v>
      </c>
    </row>
    <row r="1318" spans="1:13" ht="13.2" x14ac:dyDescent="0.25">
      <c r="A1318" s="60">
        <v>1314</v>
      </c>
      <c r="B1318" s="62">
        <f>('1. Data'!B1315-'1. Data'!$B$1604)/('1. Data'!$B$1603-'1. Data'!$B$1604)</f>
        <v>0.21238938053097348</v>
      </c>
      <c r="C1318" s="62">
        <f>('1. Data'!C1315-'1. Data'!$C$1604)/('1. Data'!$C$1603-'1. Data'!$C$1604)</f>
        <v>0.17333333333333334</v>
      </c>
      <c r="D1318" s="62">
        <f>('1. Data'!D1315-'1. Data'!$D$1604)/('1. Data'!$D$1603-'1. Data'!$D$1604)</f>
        <v>0.21</v>
      </c>
      <c r="E1318" s="62">
        <f>('1. Data'!E1315-'1. Data'!$E$1604)/('1. Data'!$E$1603-'1. Data'!$E$1604)</f>
        <v>9.5890410958904104E-2</v>
      </c>
      <c r="F1318" s="62">
        <f>('1. Data'!F1315-'1. Data'!$F$1604)/('1. Data'!$F$1603-'1. Data'!$F$1604)</f>
        <v>0.14333333333333334</v>
      </c>
      <c r="G1318" s="62">
        <f>('1. Data'!G1315-'1. Data'!$G$1604)/('1. Data'!$G$1603-'1. Data'!$G$1604)</f>
        <v>0.26760563380281688</v>
      </c>
      <c r="H1318" s="62">
        <f>('1. Data'!H1315-'1. Data'!$H$1604)/('1. Data'!$H$1603-'1. Data'!$H$1604)</f>
        <v>0.20848056537102475</v>
      </c>
      <c r="I1318" s="62">
        <v>1</v>
      </c>
      <c r="J1318" s="62">
        <f>('1. Data'!J1315-'1. Data'!$J$1604)/('1. Data'!$J$1603-'1. Data'!$J$1604)</f>
        <v>0.53846153846153832</v>
      </c>
      <c r="K1318" s="62">
        <f>('1. Data'!K1315-'1. Data'!$K$1604)/('1. Data'!$K$1603-'1. Data'!$K$1604)</f>
        <v>0.14117647058823532</v>
      </c>
      <c r="L1318" s="62">
        <f>('1. Data'!L1315-'1. Data'!$L$1604)/('1. Data'!$L$1603-'1. Data'!$L$1604)</f>
        <v>0.26153846153846144</v>
      </c>
      <c r="M1318" s="62">
        <f>('1. Data'!M1315-'1. Data'!$M$1604)/('1. Data'!$M$1603-'1. Data'!$M$1604)</f>
        <v>0.6</v>
      </c>
    </row>
    <row r="1319" spans="1:13" ht="13.2" x14ac:dyDescent="0.25">
      <c r="A1319" s="60">
        <v>1315</v>
      </c>
      <c r="B1319" s="62">
        <f>('1. Data'!B1316-'1. Data'!$B$1604)/('1. Data'!$B$1603-'1. Data'!$B$1604)</f>
        <v>0.21238938053097348</v>
      </c>
      <c r="C1319" s="62">
        <f>('1. Data'!C1316-'1. Data'!$C$1604)/('1. Data'!$C$1603-'1. Data'!$C$1604)</f>
        <v>0.17333333333333334</v>
      </c>
      <c r="D1319" s="62">
        <f>('1. Data'!D1316-'1. Data'!$D$1604)/('1. Data'!$D$1603-'1. Data'!$D$1604)</f>
        <v>0.21</v>
      </c>
      <c r="E1319" s="62">
        <f>('1. Data'!E1316-'1. Data'!$E$1604)/('1. Data'!$E$1603-'1. Data'!$E$1604)</f>
        <v>0.10273972602739727</v>
      </c>
      <c r="F1319" s="62">
        <f>('1. Data'!F1316-'1. Data'!$F$1604)/('1. Data'!$F$1603-'1. Data'!$F$1604)</f>
        <v>0.14333333333333334</v>
      </c>
      <c r="G1319" s="62">
        <f>('1. Data'!G1316-'1. Data'!$G$1604)/('1. Data'!$G$1603-'1. Data'!$G$1604)</f>
        <v>0.323943661971831</v>
      </c>
      <c r="H1319" s="62">
        <f>('1. Data'!H1316-'1. Data'!$H$1604)/('1. Data'!$H$1603-'1. Data'!$H$1604)</f>
        <v>0.22261484098939929</v>
      </c>
      <c r="I1319" s="62">
        <v>1</v>
      </c>
      <c r="J1319" s="62">
        <f>('1. Data'!J1316-'1. Data'!$J$1604)/('1. Data'!$J$1603-'1. Data'!$J$1604)</f>
        <v>0.53846153846153832</v>
      </c>
      <c r="K1319" s="62">
        <f>('1. Data'!K1316-'1. Data'!$K$1604)/('1. Data'!$K$1603-'1. Data'!$K$1604)</f>
        <v>0.13529411764705884</v>
      </c>
      <c r="L1319" s="62">
        <f>('1. Data'!L1316-'1. Data'!$L$1604)/('1. Data'!$L$1603-'1. Data'!$L$1604)</f>
        <v>0.26153846153846144</v>
      </c>
      <c r="M1319" s="62">
        <f>('1. Data'!M1316-'1. Data'!$M$1604)/('1. Data'!$M$1603-'1. Data'!$M$1604)</f>
        <v>0.6</v>
      </c>
    </row>
    <row r="1320" spans="1:13" ht="13.2" x14ac:dyDescent="0.25">
      <c r="A1320" s="60">
        <v>1316</v>
      </c>
      <c r="B1320" s="62">
        <f>('1. Data'!B1317-'1. Data'!$B$1604)/('1. Data'!$B$1603-'1. Data'!$B$1604)</f>
        <v>0.25663716814159293</v>
      </c>
      <c r="C1320" s="62">
        <f>('1. Data'!C1317-'1. Data'!$C$1604)/('1. Data'!$C$1603-'1. Data'!$C$1604)</f>
        <v>0.35333333333333333</v>
      </c>
      <c r="D1320" s="62">
        <f>('1. Data'!D1317-'1. Data'!$D$1604)/('1. Data'!$D$1603-'1. Data'!$D$1604)</f>
        <v>0.27</v>
      </c>
      <c r="E1320" s="62">
        <f>('1. Data'!E1317-'1. Data'!$E$1604)/('1. Data'!$E$1603-'1. Data'!$E$1604)</f>
        <v>7.5342465753424667E-2</v>
      </c>
      <c r="F1320" s="62">
        <f>('1. Data'!F1317-'1. Data'!$F$1604)/('1. Data'!$F$1603-'1. Data'!$F$1604)</f>
        <v>0.13833333333333334</v>
      </c>
      <c r="G1320" s="62">
        <f>('1. Data'!G1317-'1. Data'!$G$1604)/('1. Data'!$G$1603-'1. Data'!$G$1604)</f>
        <v>0.22535211267605634</v>
      </c>
      <c r="H1320" s="62">
        <f>('1. Data'!H1317-'1. Data'!$H$1604)/('1. Data'!$H$1603-'1. Data'!$H$1604)</f>
        <v>0.30035335689045939</v>
      </c>
      <c r="I1320" s="62">
        <v>1</v>
      </c>
      <c r="J1320" s="62">
        <f>('1. Data'!J1317-'1. Data'!$J$1604)/('1. Data'!$J$1603-'1. Data'!$J$1604)</f>
        <v>0.43076923076923052</v>
      </c>
      <c r="K1320" s="62">
        <f>('1. Data'!K1317-'1. Data'!$K$1604)/('1. Data'!$K$1603-'1. Data'!$K$1604)</f>
        <v>0.16470588235294117</v>
      </c>
      <c r="L1320" s="62">
        <f>('1. Data'!L1317-'1. Data'!$L$1604)/('1. Data'!$L$1603-'1. Data'!$L$1604)</f>
        <v>0.21538461538461545</v>
      </c>
      <c r="M1320" s="62">
        <f>('1. Data'!M1317-'1. Data'!$M$1604)/('1. Data'!$M$1603-'1. Data'!$M$1604)</f>
        <v>0.6</v>
      </c>
    </row>
    <row r="1321" spans="1:13" ht="13.2" x14ac:dyDescent="0.25">
      <c r="A1321" s="60">
        <v>1317</v>
      </c>
      <c r="B1321" s="62">
        <f>('1. Data'!B1318-'1. Data'!$B$1604)/('1. Data'!$B$1603-'1. Data'!$B$1604)</f>
        <v>7.0796460176991205E-2</v>
      </c>
      <c r="C1321" s="62">
        <f>('1. Data'!C1318-'1. Data'!$C$1604)/('1. Data'!$C$1603-'1. Data'!$C$1604)</f>
        <v>0.42666666666666669</v>
      </c>
      <c r="D1321" s="62">
        <f>('1. Data'!D1318-'1. Data'!$D$1604)/('1. Data'!$D$1603-'1. Data'!$D$1604)</f>
        <v>0</v>
      </c>
      <c r="E1321" s="62">
        <f>('1. Data'!E1318-'1. Data'!$E$1604)/('1. Data'!$E$1603-'1. Data'!$E$1604)</f>
        <v>2.0547945205479447E-2</v>
      </c>
      <c r="F1321" s="62">
        <f>('1. Data'!F1318-'1. Data'!$F$1604)/('1. Data'!$F$1603-'1. Data'!$F$1604)</f>
        <v>6.8333333333333163E-2</v>
      </c>
      <c r="G1321" s="62">
        <f>('1. Data'!G1318-'1. Data'!$G$1604)/('1. Data'!$G$1603-'1. Data'!$G$1604)</f>
        <v>0.21126760563380281</v>
      </c>
      <c r="H1321" s="62">
        <f>('1. Data'!H1318-'1. Data'!$H$1604)/('1. Data'!$H$1603-'1. Data'!$H$1604)</f>
        <v>0.14134275618374559</v>
      </c>
      <c r="I1321" s="62">
        <v>1</v>
      </c>
      <c r="J1321" s="62">
        <f>('1. Data'!J1318-'1. Data'!$J$1604)/('1. Data'!$J$1603-'1. Data'!$J$1604)</f>
        <v>1.0076923076923074</v>
      </c>
      <c r="K1321" s="62">
        <f>('1. Data'!K1318-'1. Data'!$K$1604)/('1. Data'!$K$1603-'1. Data'!$K$1604)</f>
        <v>0.17058823529411765</v>
      </c>
      <c r="L1321" s="62">
        <f>('1. Data'!L1318-'1. Data'!$L$1604)/('1. Data'!$L$1603-'1. Data'!$L$1604)</f>
        <v>0.63076923076923075</v>
      </c>
      <c r="M1321" s="62">
        <f>('1. Data'!M1318-'1. Data'!$M$1604)/('1. Data'!$M$1603-'1. Data'!$M$1604)</f>
        <v>0.6</v>
      </c>
    </row>
    <row r="1322" spans="1:13" ht="13.2" x14ac:dyDescent="0.25">
      <c r="A1322" s="60">
        <v>1318</v>
      </c>
      <c r="B1322" s="62">
        <f>('1. Data'!B1319-'1. Data'!$B$1604)/('1. Data'!$B$1603-'1. Data'!$B$1604)</f>
        <v>0.46902654867256638</v>
      </c>
      <c r="C1322" s="62">
        <f>('1. Data'!C1319-'1. Data'!$C$1604)/('1. Data'!$C$1603-'1. Data'!$C$1604)</f>
        <v>0.22666666666666666</v>
      </c>
      <c r="D1322" s="62">
        <f>('1. Data'!D1319-'1. Data'!$D$1604)/('1. Data'!$D$1603-'1. Data'!$D$1604)</f>
        <v>0.46</v>
      </c>
      <c r="E1322" s="62">
        <f>('1. Data'!E1319-'1. Data'!$E$1604)/('1. Data'!$E$1603-'1. Data'!$E$1604)</f>
        <v>8.9041095890410982E-2</v>
      </c>
      <c r="F1322" s="62">
        <f>('1. Data'!F1319-'1. Data'!$F$1604)/('1. Data'!$F$1603-'1. Data'!$F$1604)</f>
        <v>0.15166666666666667</v>
      </c>
      <c r="G1322" s="62">
        <f>('1. Data'!G1319-'1. Data'!$G$1604)/('1. Data'!$G$1603-'1. Data'!$G$1604)</f>
        <v>0.12676056338028169</v>
      </c>
      <c r="H1322" s="62">
        <f>('1. Data'!H1319-'1. Data'!$H$1604)/('1. Data'!$H$1603-'1. Data'!$H$1604)</f>
        <v>0.12367491166077739</v>
      </c>
      <c r="I1322" s="62">
        <v>1</v>
      </c>
      <c r="J1322" s="62">
        <f>('1. Data'!J1319-'1. Data'!$J$1604)/('1. Data'!$J$1603-'1. Data'!$J$1604)</f>
        <v>0.36923076923076925</v>
      </c>
      <c r="K1322" s="62">
        <f>('1. Data'!K1319-'1. Data'!$K$1604)/('1. Data'!$K$1603-'1. Data'!$K$1604)</f>
        <v>0.22941176470588234</v>
      </c>
      <c r="L1322" s="62">
        <f>('1. Data'!L1319-'1. Data'!$L$1604)/('1. Data'!$L$1603-'1. Data'!$L$1604)</f>
        <v>0.53846153846153844</v>
      </c>
      <c r="M1322" s="62">
        <f>('1. Data'!M1319-'1. Data'!$M$1604)/('1. Data'!$M$1603-'1. Data'!$M$1604)</f>
        <v>0.6</v>
      </c>
    </row>
    <row r="1323" spans="1:13" ht="13.2" x14ac:dyDescent="0.25">
      <c r="A1323" s="60">
        <v>1319</v>
      </c>
      <c r="B1323" s="62">
        <f>('1. Data'!B1320-'1. Data'!$B$1604)/('1. Data'!$B$1603-'1. Data'!$B$1604)</f>
        <v>0.25663716814159293</v>
      </c>
      <c r="C1323" s="62">
        <f>('1. Data'!C1320-'1. Data'!$C$1604)/('1. Data'!$C$1603-'1. Data'!$C$1604)</f>
        <v>0.35333333333333333</v>
      </c>
      <c r="D1323" s="62">
        <f>('1. Data'!D1320-'1. Data'!$D$1604)/('1. Data'!$D$1603-'1. Data'!$D$1604)</f>
        <v>0.27</v>
      </c>
      <c r="E1323" s="62">
        <f>('1. Data'!E1320-'1. Data'!$E$1604)/('1. Data'!$E$1603-'1. Data'!$E$1604)</f>
        <v>7.5342465753424667E-2</v>
      </c>
      <c r="F1323" s="62">
        <f>('1. Data'!F1320-'1. Data'!$F$1604)/('1. Data'!$F$1603-'1. Data'!$F$1604)</f>
        <v>0.13833333333333334</v>
      </c>
      <c r="G1323" s="62">
        <f>('1. Data'!G1320-'1. Data'!$G$1604)/('1. Data'!$G$1603-'1. Data'!$G$1604)</f>
        <v>0.22535211267605634</v>
      </c>
      <c r="H1323" s="62">
        <f>('1. Data'!H1320-'1. Data'!$H$1604)/('1. Data'!$H$1603-'1. Data'!$H$1604)</f>
        <v>0.30035335689045939</v>
      </c>
      <c r="I1323" s="62">
        <v>1</v>
      </c>
      <c r="J1323" s="62">
        <f>('1. Data'!J1320-'1. Data'!$J$1604)/('1. Data'!$J$1603-'1. Data'!$J$1604)</f>
        <v>0.43076923076923052</v>
      </c>
      <c r="K1323" s="62">
        <f>('1. Data'!K1320-'1. Data'!$K$1604)/('1. Data'!$K$1603-'1. Data'!$K$1604)</f>
        <v>0.16470588235294117</v>
      </c>
      <c r="L1323" s="62">
        <f>('1. Data'!L1320-'1. Data'!$L$1604)/('1. Data'!$L$1603-'1. Data'!$L$1604)</f>
        <v>0.21538461538461545</v>
      </c>
      <c r="M1323" s="62">
        <f>('1. Data'!M1320-'1. Data'!$M$1604)/('1. Data'!$M$1603-'1. Data'!$M$1604)</f>
        <v>0.6</v>
      </c>
    </row>
    <row r="1324" spans="1:13" ht="13.2" x14ac:dyDescent="0.25">
      <c r="A1324" s="60">
        <v>1320</v>
      </c>
      <c r="B1324" s="62">
        <f>('1. Data'!B1321-'1. Data'!$B$1604)/('1. Data'!$B$1603-'1. Data'!$B$1604)</f>
        <v>0.39823008849557517</v>
      </c>
      <c r="C1324" s="62">
        <f>('1. Data'!C1321-'1. Data'!$C$1604)/('1. Data'!$C$1603-'1. Data'!$C$1604)</f>
        <v>0.44</v>
      </c>
      <c r="D1324" s="62">
        <f>('1. Data'!D1321-'1. Data'!$D$1604)/('1. Data'!$D$1603-'1. Data'!$D$1604)</f>
        <v>0.68</v>
      </c>
      <c r="E1324" s="62">
        <f>('1. Data'!E1321-'1. Data'!$E$1604)/('1. Data'!$E$1603-'1. Data'!$E$1604)</f>
        <v>5.4794520547945202E-2</v>
      </c>
      <c r="F1324" s="62">
        <f>('1. Data'!F1321-'1. Data'!$F$1604)/('1. Data'!$F$1603-'1. Data'!$F$1604)</f>
        <v>0.69</v>
      </c>
      <c r="G1324" s="62">
        <f>('1. Data'!G1321-'1. Data'!$G$1604)/('1. Data'!$G$1603-'1. Data'!$G$1604)</f>
        <v>0.23943661971830985</v>
      </c>
      <c r="H1324" s="62">
        <f>('1. Data'!H1321-'1. Data'!$H$1604)/('1. Data'!$H$1603-'1. Data'!$H$1604)</f>
        <v>0.20494699646643111</v>
      </c>
      <c r="I1324" s="62">
        <v>1</v>
      </c>
      <c r="J1324" s="62">
        <f>('1. Data'!J1321-'1. Data'!$J$1604)/('1. Data'!$J$1603-'1. Data'!$J$1604)</f>
        <v>0.15384615384615366</v>
      </c>
      <c r="K1324" s="62">
        <f>('1. Data'!K1321-'1. Data'!$K$1604)/('1. Data'!$K$1603-'1. Data'!$K$1604)</f>
        <v>0.60588235294117654</v>
      </c>
      <c r="L1324" s="62">
        <f>('1. Data'!L1321-'1. Data'!$L$1604)/('1. Data'!$L$1603-'1. Data'!$L$1604)</f>
        <v>0.10769230769230759</v>
      </c>
      <c r="M1324" s="62">
        <f>('1. Data'!M1321-'1. Data'!$M$1604)/('1. Data'!$M$1603-'1. Data'!$M$1604)</f>
        <v>0.6</v>
      </c>
    </row>
    <row r="1325" spans="1:13" ht="13.2" x14ac:dyDescent="0.25">
      <c r="A1325" s="60">
        <v>1321</v>
      </c>
      <c r="B1325" s="62">
        <f>('1. Data'!B1322-'1. Data'!$B$1604)/('1. Data'!$B$1603-'1. Data'!$B$1604)</f>
        <v>0.45132743362831851</v>
      </c>
      <c r="C1325" s="62">
        <f>('1. Data'!C1322-'1. Data'!$C$1604)/('1. Data'!$C$1603-'1. Data'!$C$1604)</f>
        <v>0.37333333333333335</v>
      </c>
      <c r="D1325" s="62">
        <f>('1. Data'!D1322-'1. Data'!$D$1604)/('1. Data'!$D$1603-'1. Data'!$D$1604)</f>
        <v>0.34</v>
      </c>
      <c r="E1325" s="62">
        <f>('1. Data'!E1322-'1. Data'!$E$1604)/('1. Data'!$E$1603-'1. Data'!$E$1604)</f>
        <v>0.11643835616438358</v>
      </c>
      <c r="F1325" s="62">
        <f>('1. Data'!F1322-'1. Data'!$F$1604)/('1. Data'!$F$1603-'1. Data'!$F$1604)</f>
        <v>0.15666666666666668</v>
      </c>
      <c r="G1325" s="62">
        <f>('1. Data'!G1322-'1. Data'!$G$1604)/('1. Data'!$G$1603-'1. Data'!$G$1604)</f>
        <v>0.15492957746478872</v>
      </c>
      <c r="H1325" s="62">
        <f>('1. Data'!H1322-'1. Data'!$H$1604)/('1. Data'!$H$1603-'1. Data'!$H$1604)</f>
        <v>0.28975265017667845</v>
      </c>
      <c r="I1325" s="62">
        <v>1</v>
      </c>
      <c r="J1325" s="62">
        <f>('1. Data'!J1322-'1. Data'!$J$1604)/('1. Data'!$J$1603-'1. Data'!$J$1604)</f>
        <v>0.43076923076923052</v>
      </c>
      <c r="K1325" s="62">
        <f>('1. Data'!K1322-'1. Data'!$K$1604)/('1. Data'!$K$1603-'1. Data'!$K$1604)</f>
        <v>0.21176470588235297</v>
      </c>
      <c r="L1325" s="62">
        <f>('1. Data'!L1322-'1. Data'!$L$1604)/('1. Data'!$L$1603-'1. Data'!$L$1604)</f>
        <v>0.26153846153846144</v>
      </c>
      <c r="M1325" s="62">
        <f>('1. Data'!M1322-'1. Data'!$M$1604)/('1. Data'!$M$1603-'1. Data'!$M$1604)</f>
        <v>0.4</v>
      </c>
    </row>
    <row r="1326" spans="1:13" ht="13.2" x14ac:dyDescent="0.25">
      <c r="A1326" s="60">
        <v>1322</v>
      </c>
      <c r="B1326" s="62">
        <f>('1. Data'!B1323-'1. Data'!$B$1604)/('1. Data'!$B$1603-'1. Data'!$B$1604)</f>
        <v>3.5398230088495602E-2</v>
      </c>
      <c r="C1326" s="62">
        <f>('1. Data'!C1323-'1. Data'!$C$1604)/('1. Data'!$C$1603-'1. Data'!$C$1604)</f>
        <v>0.42666666666666669</v>
      </c>
      <c r="D1326" s="62">
        <f>('1. Data'!D1323-'1. Data'!$D$1604)/('1. Data'!$D$1603-'1. Data'!$D$1604)</f>
        <v>0</v>
      </c>
      <c r="E1326" s="62">
        <f>('1. Data'!E1323-'1. Data'!$E$1604)/('1. Data'!$E$1603-'1. Data'!$E$1604)</f>
        <v>2.0547945205479447E-2</v>
      </c>
      <c r="F1326" s="62">
        <f>('1. Data'!F1323-'1. Data'!$F$1604)/('1. Data'!$F$1603-'1. Data'!$F$1604)</f>
        <v>6.8333333333333163E-2</v>
      </c>
      <c r="G1326" s="62">
        <f>('1. Data'!G1323-'1. Data'!$G$1604)/('1. Data'!$G$1603-'1. Data'!$G$1604)</f>
        <v>0.21126760563380281</v>
      </c>
      <c r="H1326" s="62">
        <f>('1. Data'!H1323-'1. Data'!$H$1604)/('1. Data'!$H$1603-'1. Data'!$H$1604)</f>
        <v>0.14134275618374559</v>
      </c>
      <c r="I1326" s="62">
        <v>1</v>
      </c>
      <c r="J1326" s="62">
        <f>('1. Data'!J1323-'1. Data'!$J$1604)/('1. Data'!$J$1603-'1. Data'!$J$1604)</f>
        <v>1.0076923076923074</v>
      </c>
      <c r="K1326" s="62">
        <f>('1. Data'!K1323-'1. Data'!$K$1604)/('1. Data'!$K$1603-'1. Data'!$K$1604)</f>
        <v>0.17058823529411765</v>
      </c>
      <c r="L1326" s="62">
        <f>('1. Data'!L1323-'1. Data'!$L$1604)/('1. Data'!$L$1603-'1. Data'!$L$1604)</f>
        <v>0.63076923076923075</v>
      </c>
      <c r="M1326" s="62">
        <f>('1. Data'!M1323-'1. Data'!$M$1604)/('1. Data'!$M$1603-'1. Data'!$M$1604)</f>
        <v>0.6</v>
      </c>
    </row>
    <row r="1327" spans="1:13" ht="13.2" x14ac:dyDescent="0.25">
      <c r="A1327" s="60">
        <v>1323</v>
      </c>
      <c r="B1327" s="62">
        <f>('1. Data'!B1324-'1. Data'!$B$1604)/('1. Data'!$B$1603-'1. Data'!$B$1604)</f>
        <v>0.39823008849557517</v>
      </c>
      <c r="C1327" s="62">
        <f>('1. Data'!C1324-'1. Data'!$C$1604)/('1. Data'!$C$1603-'1. Data'!$C$1604)</f>
        <v>0.16</v>
      </c>
      <c r="D1327" s="62">
        <f>('1. Data'!D1324-'1. Data'!$D$1604)/('1. Data'!$D$1603-'1. Data'!$D$1604)</f>
        <v>0.42</v>
      </c>
      <c r="E1327" s="62">
        <f>('1. Data'!E1324-'1. Data'!$E$1604)/('1. Data'!$E$1603-'1. Data'!$E$1604)</f>
        <v>6.164383561643836E-2</v>
      </c>
      <c r="F1327" s="62">
        <f>('1. Data'!F1324-'1. Data'!$F$1604)/('1. Data'!$F$1603-'1. Data'!$F$1604)</f>
        <v>9.6666666666666498E-2</v>
      </c>
      <c r="G1327" s="62">
        <f>('1. Data'!G1324-'1. Data'!$G$1604)/('1. Data'!$G$1603-'1. Data'!$G$1604)</f>
        <v>0.11267605633802817</v>
      </c>
      <c r="H1327" s="62">
        <f>('1. Data'!H1324-'1. Data'!$H$1604)/('1. Data'!$H$1603-'1. Data'!$H$1604)</f>
        <v>4.2402826855123678E-2</v>
      </c>
      <c r="I1327" s="62">
        <v>1</v>
      </c>
      <c r="J1327" s="62">
        <f>('1. Data'!J1324-'1. Data'!$J$1604)/('1. Data'!$J$1603-'1. Data'!$J$1604)</f>
        <v>0.36923076923076925</v>
      </c>
      <c r="K1327" s="62">
        <f>('1. Data'!K1324-'1. Data'!$K$1604)/('1. Data'!$K$1603-'1. Data'!$K$1604)</f>
        <v>0.1470588235294118</v>
      </c>
      <c r="L1327" s="62">
        <f>('1. Data'!L1324-'1. Data'!$L$1604)/('1. Data'!$L$1603-'1. Data'!$L$1604)</f>
        <v>0.46153846153846156</v>
      </c>
      <c r="M1327" s="62">
        <f>('1. Data'!M1324-'1. Data'!$M$1604)/('1. Data'!$M$1603-'1. Data'!$M$1604)</f>
        <v>0.4</v>
      </c>
    </row>
    <row r="1328" spans="1:13" ht="13.2" x14ac:dyDescent="0.25">
      <c r="A1328" s="60">
        <v>1324</v>
      </c>
      <c r="B1328" s="62">
        <f>('1. Data'!B1325-'1. Data'!$B$1604)/('1. Data'!$B$1603-'1. Data'!$B$1604)</f>
        <v>0.39823008849557517</v>
      </c>
      <c r="C1328" s="62">
        <f>('1. Data'!C1325-'1. Data'!$C$1604)/('1. Data'!$C$1603-'1. Data'!$C$1604)</f>
        <v>0.17333333333333334</v>
      </c>
      <c r="D1328" s="62">
        <f>('1. Data'!D1325-'1. Data'!$D$1604)/('1. Data'!$D$1603-'1. Data'!$D$1604)</f>
        <v>0.39</v>
      </c>
      <c r="E1328" s="62">
        <f>('1. Data'!E1325-'1. Data'!$E$1604)/('1. Data'!$E$1603-'1. Data'!$E$1604)</f>
        <v>6.164383561643836E-2</v>
      </c>
      <c r="F1328" s="62">
        <f>('1. Data'!F1325-'1. Data'!$F$1604)/('1. Data'!$F$1603-'1. Data'!$F$1604)</f>
        <v>0.1</v>
      </c>
      <c r="G1328" s="62">
        <f>('1. Data'!G1325-'1. Data'!$G$1604)/('1. Data'!$G$1603-'1. Data'!$G$1604)</f>
        <v>0.28169014084507044</v>
      </c>
      <c r="H1328" s="62">
        <f>('1. Data'!H1325-'1. Data'!$H$1604)/('1. Data'!$H$1603-'1. Data'!$H$1604)</f>
        <v>0.17314487632508835</v>
      </c>
      <c r="I1328" s="62">
        <v>1</v>
      </c>
      <c r="J1328" s="62">
        <f>('1. Data'!J1325-'1. Data'!$J$1604)/('1. Data'!$J$1603-'1. Data'!$J$1604)</f>
        <v>0.36923076923076925</v>
      </c>
      <c r="K1328" s="62">
        <f>('1. Data'!K1325-'1. Data'!$K$1604)/('1. Data'!$K$1603-'1. Data'!$K$1604)</f>
        <v>0.30588235294117649</v>
      </c>
      <c r="L1328" s="62">
        <f>('1. Data'!L1325-'1. Data'!$L$1604)/('1. Data'!$L$1603-'1. Data'!$L$1604)</f>
        <v>0.39999999999999997</v>
      </c>
      <c r="M1328" s="62">
        <f>('1. Data'!M1325-'1. Data'!$M$1604)/('1. Data'!$M$1603-'1. Data'!$M$1604)</f>
        <v>0.8</v>
      </c>
    </row>
    <row r="1329" spans="1:13" ht="13.2" x14ac:dyDescent="0.25">
      <c r="A1329" s="60">
        <v>1325</v>
      </c>
      <c r="B1329" s="62">
        <f>('1. Data'!B1326-'1. Data'!$B$1604)/('1. Data'!$B$1603-'1. Data'!$B$1604)</f>
        <v>0.18584070796460181</v>
      </c>
      <c r="C1329" s="62">
        <f>('1. Data'!C1326-'1. Data'!$C$1604)/('1. Data'!$C$1603-'1. Data'!$C$1604)</f>
        <v>0.24</v>
      </c>
      <c r="D1329" s="62">
        <f>('1. Data'!D1326-'1. Data'!$D$1604)/('1. Data'!$D$1603-'1. Data'!$D$1604)</f>
        <v>0.24</v>
      </c>
      <c r="E1329" s="62">
        <f>('1. Data'!E1326-'1. Data'!$E$1604)/('1. Data'!$E$1603-'1. Data'!$E$1604)</f>
        <v>5.4794520547945202E-2</v>
      </c>
      <c r="F1329" s="62">
        <f>('1. Data'!F1326-'1. Data'!$F$1604)/('1. Data'!$F$1603-'1. Data'!$F$1604)</f>
        <v>0.12833333333333333</v>
      </c>
      <c r="G1329" s="62">
        <f>('1. Data'!G1326-'1. Data'!$G$1604)/('1. Data'!$G$1603-'1. Data'!$G$1604)</f>
        <v>0.23943661971830985</v>
      </c>
      <c r="H1329" s="62">
        <f>('1. Data'!H1326-'1. Data'!$H$1604)/('1. Data'!$H$1603-'1. Data'!$H$1604)</f>
        <v>9.8939929328621903E-2</v>
      </c>
      <c r="I1329" s="62">
        <v>1</v>
      </c>
      <c r="J1329" s="62">
        <f>('1. Data'!J1326-'1. Data'!$J$1604)/('1. Data'!$J$1603-'1. Data'!$J$1604)</f>
        <v>0.53076923076923077</v>
      </c>
      <c r="K1329" s="62">
        <f>('1. Data'!K1326-'1. Data'!$K$1604)/('1. Data'!$K$1603-'1. Data'!$K$1604)</f>
        <v>0.17647058823529413</v>
      </c>
      <c r="L1329" s="62">
        <f>('1. Data'!L1326-'1. Data'!$L$1604)/('1. Data'!$L$1603-'1. Data'!$L$1604)</f>
        <v>0.33846153846153837</v>
      </c>
      <c r="M1329" s="62">
        <f>('1. Data'!M1326-'1. Data'!$M$1604)/('1. Data'!$M$1603-'1. Data'!$M$1604)</f>
        <v>0.6</v>
      </c>
    </row>
    <row r="1330" spans="1:13" ht="13.2" x14ac:dyDescent="0.25">
      <c r="A1330" s="60">
        <v>1326</v>
      </c>
      <c r="B1330" s="62">
        <f>('1. Data'!B1327-'1. Data'!$B$1604)/('1. Data'!$B$1603-'1. Data'!$B$1604)</f>
        <v>0.18584070796460181</v>
      </c>
      <c r="C1330" s="62">
        <f>('1. Data'!C1327-'1. Data'!$C$1604)/('1. Data'!$C$1603-'1. Data'!$C$1604)</f>
        <v>0.24</v>
      </c>
      <c r="D1330" s="62">
        <f>('1. Data'!D1327-'1. Data'!$D$1604)/('1. Data'!$D$1603-'1. Data'!$D$1604)</f>
        <v>0.24</v>
      </c>
      <c r="E1330" s="62">
        <f>('1. Data'!E1327-'1. Data'!$E$1604)/('1. Data'!$E$1603-'1. Data'!$E$1604)</f>
        <v>5.4794520547945202E-2</v>
      </c>
      <c r="F1330" s="62">
        <f>('1. Data'!F1327-'1. Data'!$F$1604)/('1. Data'!$F$1603-'1. Data'!$F$1604)</f>
        <v>0.12833333333333333</v>
      </c>
      <c r="G1330" s="62">
        <f>('1. Data'!G1327-'1. Data'!$G$1604)/('1. Data'!$G$1603-'1. Data'!$G$1604)</f>
        <v>0.23943661971830985</v>
      </c>
      <c r="H1330" s="62">
        <f>('1. Data'!H1327-'1. Data'!$H$1604)/('1. Data'!$H$1603-'1. Data'!$H$1604)</f>
        <v>9.8939929328621903E-2</v>
      </c>
      <c r="I1330" s="62">
        <v>1</v>
      </c>
      <c r="J1330" s="62">
        <f>('1. Data'!J1327-'1. Data'!$J$1604)/('1. Data'!$J$1603-'1. Data'!$J$1604)</f>
        <v>0.53076923076923077</v>
      </c>
      <c r="K1330" s="62">
        <f>('1. Data'!K1327-'1. Data'!$K$1604)/('1. Data'!$K$1603-'1. Data'!$K$1604)</f>
        <v>0.17647058823529413</v>
      </c>
      <c r="L1330" s="62">
        <f>('1. Data'!L1327-'1. Data'!$L$1604)/('1. Data'!$L$1603-'1. Data'!$L$1604)</f>
        <v>0.33846153846153837</v>
      </c>
      <c r="M1330" s="62">
        <f>('1. Data'!M1327-'1. Data'!$M$1604)/('1. Data'!$M$1603-'1. Data'!$M$1604)</f>
        <v>0.6</v>
      </c>
    </row>
    <row r="1331" spans="1:13" ht="13.2" x14ac:dyDescent="0.25">
      <c r="A1331" s="60">
        <v>1327</v>
      </c>
      <c r="B1331" s="62">
        <f>('1. Data'!B1328-'1. Data'!$B$1604)/('1. Data'!$B$1603-'1. Data'!$B$1604)</f>
        <v>0.18584070796460181</v>
      </c>
      <c r="C1331" s="62">
        <f>('1. Data'!C1328-'1. Data'!$C$1604)/('1. Data'!$C$1603-'1. Data'!$C$1604)</f>
        <v>0.24</v>
      </c>
      <c r="D1331" s="62">
        <f>('1. Data'!D1328-'1. Data'!$D$1604)/('1. Data'!$D$1603-'1. Data'!$D$1604)</f>
        <v>0.24</v>
      </c>
      <c r="E1331" s="62">
        <f>('1. Data'!E1328-'1. Data'!$E$1604)/('1. Data'!$E$1603-'1. Data'!$E$1604)</f>
        <v>5.4794520547945202E-2</v>
      </c>
      <c r="F1331" s="62">
        <f>('1. Data'!F1328-'1. Data'!$F$1604)/('1. Data'!$F$1603-'1. Data'!$F$1604)</f>
        <v>0.12833333333333333</v>
      </c>
      <c r="G1331" s="62">
        <f>('1. Data'!G1328-'1. Data'!$G$1604)/('1. Data'!$G$1603-'1. Data'!$G$1604)</f>
        <v>0.23943661971830985</v>
      </c>
      <c r="H1331" s="62">
        <f>('1. Data'!H1328-'1. Data'!$H$1604)/('1. Data'!$H$1603-'1. Data'!$H$1604)</f>
        <v>9.8939929328621903E-2</v>
      </c>
      <c r="I1331" s="62">
        <v>1</v>
      </c>
      <c r="J1331" s="62">
        <f>('1. Data'!J1328-'1. Data'!$J$1604)/('1. Data'!$J$1603-'1. Data'!$J$1604)</f>
        <v>0.53076923076923077</v>
      </c>
      <c r="K1331" s="62">
        <f>('1. Data'!K1328-'1. Data'!$K$1604)/('1. Data'!$K$1603-'1. Data'!$K$1604)</f>
        <v>0.17647058823529413</v>
      </c>
      <c r="L1331" s="62">
        <f>('1. Data'!L1328-'1. Data'!$L$1604)/('1. Data'!$L$1603-'1. Data'!$L$1604)</f>
        <v>0.33846153846153837</v>
      </c>
      <c r="M1331" s="62">
        <f>('1. Data'!M1328-'1. Data'!$M$1604)/('1. Data'!$M$1603-'1. Data'!$M$1604)</f>
        <v>0.6</v>
      </c>
    </row>
    <row r="1332" spans="1:13" ht="13.2" x14ac:dyDescent="0.25">
      <c r="A1332" s="60">
        <v>1328</v>
      </c>
      <c r="B1332" s="62">
        <f>('1. Data'!B1329-'1. Data'!$B$1604)/('1. Data'!$B$1603-'1. Data'!$B$1604)</f>
        <v>0.18584070796460181</v>
      </c>
      <c r="C1332" s="62">
        <f>('1. Data'!C1329-'1. Data'!$C$1604)/('1. Data'!$C$1603-'1. Data'!$C$1604)</f>
        <v>0.24</v>
      </c>
      <c r="D1332" s="62">
        <f>('1. Data'!D1329-'1. Data'!$D$1604)/('1. Data'!$D$1603-'1. Data'!$D$1604)</f>
        <v>0.24</v>
      </c>
      <c r="E1332" s="62">
        <f>('1. Data'!E1329-'1. Data'!$E$1604)/('1. Data'!$E$1603-'1. Data'!$E$1604)</f>
        <v>5.4794520547945202E-2</v>
      </c>
      <c r="F1332" s="62">
        <f>('1. Data'!F1329-'1. Data'!$F$1604)/('1. Data'!$F$1603-'1. Data'!$F$1604)</f>
        <v>0.12833333333333333</v>
      </c>
      <c r="G1332" s="62">
        <f>('1. Data'!G1329-'1. Data'!$G$1604)/('1. Data'!$G$1603-'1. Data'!$G$1604)</f>
        <v>0.23943661971830985</v>
      </c>
      <c r="H1332" s="62">
        <f>('1. Data'!H1329-'1. Data'!$H$1604)/('1. Data'!$H$1603-'1. Data'!$H$1604)</f>
        <v>9.8939929328621903E-2</v>
      </c>
      <c r="I1332" s="62">
        <v>1</v>
      </c>
      <c r="J1332" s="62">
        <f>('1. Data'!J1329-'1. Data'!$J$1604)/('1. Data'!$J$1603-'1. Data'!$J$1604)</f>
        <v>0.53076923076923077</v>
      </c>
      <c r="K1332" s="62">
        <f>('1. Data'!K1329-'1. Data'!$K$1604)/('1. Data'!$K$1603-'1. Data'!$K$1604)</f>
        <v>0.17647058823529413</v>
      </c>
      <c r="L1332" s="62">
        <f>('1. Data'!L1329-'1. Data'!$L$1604)/('1. Data'!$L$1603-'1. Data'!$L$1604)</f>
        <v>0.33846153846153837</v>
      </c>
      <c r="M1332" s="62">
        <f>('1. Data'!M1329-'1. Data'!$M$1604)/('1. Data'!$M$1603-'1. Data'!$M$1604)</f>
        <v>0.6</v>
      </c>
    </row>
    <row r="1333" spans="1:13" ht="13.2" x14ac:dyDescent="0.25">
      <c r="A1333" s="60">
        <v>1329</v>
      </c>
      <c r="B1333" s="62">
        <f>('1. Data'!B1330-'1. Data'!$B$1604)/('1. Data'!$B$1603-'1. Data'!$B$1604)</f>
        <v>0.16814159292035399</v>
      </c>
      <c r="C1333" s="62">
        <f>('1. Data'!C1330-'1. Data'!$C$1604)/('1. Data'!$C$1603-'1. Data'!$C$1604)</f>
        <v>0.28000000000000003</v>
      </c>
      <c r="D1333" s="62">
        <f>('1. Data'!D1330-'1. Data'!$D$1604)/('1. Data'!$D$1603-'1. Data'!$D$1604)</f>
        <v>0.11</v>
      </c>
      <c r="E1333" s="62">
        <f>('1. Data'!E1330-'1. Data'!$E$1604)/('1. Data'!$E$1603-'1. Data'!$E$1604)</f>
        <v>6.164383561643836E-2</v>
      </c>
      <c r="F1333" s="62">
        <f>('1. Data'!F1330-'1. Data'!$F$1604)/('1. Data'!$F$1603-'1. Data'!$F$1604)</f>
        <v>0.12166666666666666</v>
      </c>
      <c r="G1333" s="62">
        <f>('1. Data'!G1330-'1. Data'!$G$1604)/('1. Data'!$G$1603-'1. Data'!$G$1604)</f>
        <v>0.16901408450704225</v>
      </c>
      <c r="H1333" s="62">
        <f>('1. Data'!H1330-'1. Data'!$H$1604)/('1. Data'!$H$1603-'1. Data'!$H$1604)</f>
        <v>0.11307420494699646</v>
      </c>
      <c r="I1333" s="62">
        <v>1</v>
      </c>
      <c r="J1333" s="62">
        <f>('1. Data'!J1330-'1. Data'!$J$1604)/('1. Data'!$J$1603-'1. Data'!$J$1604)</f>
        <v>0.49230769230769211</v>
      </c>
      <c r="K1333" s="62">
        <f>('1. Data'!K1330-'1. Data'!$K$1604)/('1. Data'!$K$1603-'1. Data'!$K$1604)</f>
        <v>0.12941176470588237</v>
      </c>
      <c r="L1333" s="62">
        <f>('1. Data'!L1330-'1. Data'!$L$1604)/('1. Data'!$L$1603-'1. Data'!$L$1604)</f>
        <v>0.13846153846153852</v>
      </c>
      <c r="M1333" s="62">
        <f>('1. Data'!M1330-'1. Data'!$M$1604)/('1. Data'!$M$1603-'1. Data'!$M$1604)</f>
        <v>0.4</v>
      </c>
    </row>
    <row r="1334" spans="1:13" ht="13.2" x14ac:dyDescent="0.25">
      <c r="A1334" s="60">
        <v>1330</v>
      </c>
      <c r="B1334" s="62">
        <f>('1. Data'!B1331-'1. Data'!$B$1604)/('1. Data'!$B$1603-'1. Data'!$B$1604)</f>
        <v>0.24778761061946908</v>
      </c>
      <c r="C1334" s="62">
        <f>('1. Data'!C1331-'1. Data'!$C$1604)/('1. Data'!$C$1603-'1. Data'!$C$1604)</f>
        <v>0.33333333333333331</v>
      </c>
      <c r="D1334" s="62">
        <f>('1. Data'!D1331-'1. Data'!$D$1604)/('1. Data'!$D$1603-'1. Data'!$D$1604)</f>
        <v>0.26</v>
      </c>
      <c r="E1334" s="62">
        <f>('1. Data'!E1331-'1. Data'!$E$1604)/('1. Data'!$E$1603-'1. Data'!$E$1604)</f>
        <v>8.2191780821917818E-2</v>
      </c>
      <c r="F1334" s="62">
        <f>('1. Data'!F1331-'1. Data'!$F$1604)/('1. Data'!$F$1603-'1. Data'!$F$1604)</f>
        <v>0.13833333333333334</v>
      </c>
      <c r="G1334" s="62">
        <f>('1. Data'!G1331-'1. Data'!$G$1604)/('1. Data'!$G$1603-'1. Data'!$G$1604)</f>
        <v>0.22535211267605634</v>
      </c>
      <c r="H1334" s="62">
        <f>('1. Data'!H1331-'1. Data'!$H$1604)/('1. Data'!$H$1603-'1. Data'!$H$1604)</f>
        <v>0.30035335689045939</v>
      </c>
      <c r="I1334" s="62">
        <v>1</v>
      </c>
      <c r="J1334" s="62">
        <f>('1. Data'!J1331-'1. Data'!$J$1604)/('1. Data'!$J$1603-'1. Data'!$J$1604)</f>
        <v>0.45384615384615379</v>
      </c>
      <c r="K1334" s="62">
        <f>('1. Data'!K1331-'1. Data'!$K$1604)/('1. Data'!$K$1603-'1. Data'!$K$1604)</f>
        <v>0.15294117647058827</v>
      </c>
      <c r="L1334" s="62">
        <f>('1. Data'!L1331-'1. Data'!$L$1604)/('1. Data'!$L$1603-'1. Data'!$L$1604)</f>
        <v>0.21538461538461545</v>
      </c>
      <c r="M1334" s="62">
        <f>('1. Data'!M1331-'1. Data'!$M$1604)/('1. Data'!$M$1603-'1. Data'!$M$1604)</f>
        <v>0.6</v>
      </c>
    </row>
    <row r="1335" spans="1:13" ht="13.2" x14ac:dyDescent="0.25">
      <c r="A1335" s="60">
        <v>1331</v>
      </c>
      <c r="B1335" s="62">
        <f>('1. Data'!B1332-'1. Data'!$B$1604)/('1. Data'!$B$1603-'1. Data'!$B$1604)</f>
        <v>0.24778761061946908</v>
      </c>
      <c r="C1335" s="62">
        <f>('1. Data'!C1332-'1. Data'!$C$1604)/('1. Data'!$C$1603-'1. Data'!$C$1604)</f>
        <v>0.33333333333333331</v>
      </c>
      <c r="D1335" s="62">
        <f>('1. Data'!D1332-'1. Data'!$D$1604)/('1. Data'!$D$1603-'1. Data'!$D$1604)</f>
        <v>0.26</v>
      </c>
      <c r="E1335" s="62">
        <f>('1. Data'!E1332-'1. Data'!$E$1604)/('1. Data'!$E$1603-'1. Data'!$E$1604)</f>
        <v>8.2191780821917818E-2</v>
      </c>
      <c r="F1335" s="62">
        <f>('1. Data'!F1332-'1. Data'!$F$1604)/('1. Data'!$F$1603-'1. Data'!$F$1604)</f>
        <v>0.13833333333333334</v>
      </c>
      <c r="G1335" s="62">
        <f>('1. Data'!G1332-'1. Data'!$G$1604)/('1. Data'!$G$1603-'1. Data'!$G$1604)</f>
        <v>0.22535211267605634</v>
      </c>
      <c r="H1335" s="62">
        <f>('1. Data'!H1332-'1. Data'!$H$1604)/('1. Data'!$H$1603-'1. Data'!$H$1604)</f>
        <v>0.30035335689045939</v>
      </c>
      <c r="I1335" s="62">
        <v>1</v>
      </c>
      <c r="J1335" s="62">
        <f>('1. Data'!J1332-'1. Data'!$J$1604)/('1. Data'!$J$1603-'1. Data'!$J$1604)</f>
        <v>0.45384615384615379</v>
      </c>
      <c r="K1335" s="62">
        <f>('1. Data'!K1332-'1. Data'!$K$1604)/('1. Data'!$K$1603-'1. Data'!$K$1604)</f>
        <v>0.15294117647058827</v>
      </c>
      <c r="L1335" s="62">
        <f>('1. Data'!L1332-'1. Data'!$L$1604)/('1. Data'!$L$1603-'1. Data'!$L$1604)</f>
        <v>0.21538461538461545</v>
      </c>
      <c r="M1335" s="62">
        <f>('1. Data'!M1332-'1. Data'!$M$1604)/('1. Data'!$M$1603-'1. Data'!$M$1604)</f>
        <v>0.6</v>
      </c>
    </row>
    <row r="1336" spans="1:13" ht="13.2" x14ac:dyDescent="0.25">
      <c r="A1336" s="60">
        <v>1332</v>
      </c>
      <c r="B1336" s="62">
        <f>('1. Data'!B1333-'1. Data'!$B$1604)/('1. Data'!$B$1603-'1. Data'!$B$1604)</f>
        <v>0.2831858407079646</v>
      </c>
      <c r="C1336" s="62">
        <f>('1. Data'!C1333-'1. Data'!$C$1604)/('1. Data'!$C$1603-'1. Data'!$C$1604)</f>
        <v>0.51333333333333331</v>
      </c>
      <c r="D1336" s="62">
        <f>('1. Data'!D1333-'1. Data'!$D$1604)/('1. Data'!$D$1603-'1. Data'!$D$1604)</f>
        <v>0.26</v>
      </c>
      <c r="E1336" s="62">
        <f>('1. Data'!E1333-'1. Data'!$E$1604)/('1. Data'!$E$1603-'1. Data'!$E$1604)</f>
        <v>0.19863013698630136</v>
      </c>
      <c r="F1336" s="62">
        <f>('1. Data'!F1333-'1. Data'!$F$1604)/('1. Data'!$F$1603-'1. Data'!$F$1604)</f>
        <v>0.17833333333333334</v>
      </c>
      <c r="G1336" s="62">
        <f>('1. Data'!G1333-'1. Data'!$G$1604)/('1. Data'!$G$1603-'1. Data'!$G$1604)</f>
        <v>0.42253521126760563</v>
      </c>
      <c r="H1336" s="62">
        <f>('1. Data'!H1333-'1. Data'!$H$1604)/('1. Data'!$H$1603-'1. Data'!$H$1604)</f>
        <v>0.21554770318021202</v>
      </c>
      <c r="I1336" s="62">
        <v>1</v>
      </c>
      <c r="J1336" s="62">
        <f>('1. Data'!J1333-'1. Data'!$J$1604)/('1. Data'!$J$1603-'1. Data'!$J$1604)</f>
        <v>0.43076923076923052</v>
      </c>
      <c r="K1336" s="62">
        <f>('1. Data'!K1333-'1. Data'!$K$1604)/('1. Data'!$K$1603-'1. Data'!$K$1604)</f>
        <v>9.4117647058823556E-2</v>
      </c>
      <c r="L1336" s="62">
        <f>('1. Data'!L1333-'1. Data'!$L$1604)/('1. Data'!$L$1603-'1. Data'!$L$1604)</f>
        <v>0.12307692307692292</v>
      </c>
      <c r="M1336" s="62">
        <f>('1. Data'!M1333-'1. Data'!$M$1604)/('1. Data'!$M$1603-'1. Data'!$M$1604)</f>
        <v>0.4</v>
      </c>
    </row>
    <row r="1337" spans="1:13" ht="13.2" x14ac:dyDescent="0.25">
      <c r="A1337" s="60">
        <v>1333</v>
      </c>
      <c r="B1337" s="62">
        <f>('1. Data'!B1334-'1. Data'!$B$1604)/('1. Data'!$B$1603-'1. Data'!$B$1604)</f>
        <v>0.33628318584070799</v>
      </c>
      <c r="C1337" s="62">
        <f>('1. Data'!C1334-'1. Data'!$C$1604)/('1. Data'!$C$1603-'1. Data'!$C$1604)</f>
        <v>0.19333333333333336</v>
      </c>
      <c r="D1337" s="62">
        <f>('1. Data'!D1334-'1. Data'!$D$1604)/('1. Data'!$D$1603-'1. Data'!$D$1604)</f>
        <v>0.1</v>
      </c>
      <c r="E1337" s="62">
        <f>('1. Data'!E1334-'1. Data'!$E$1604)/('1. Data'!$E$1603-'1. Data'!$E$1604)</f>
        <v>5.4794520547945202E-2</v>
      </c>
      <c r="F1337" s="62">
        <f>('1. Data'!F1334-'1. Data'!$F$1604)/('1. Data'!$F$1603-'1. Data'!$F$1604)</f>
        <v>0.125</v>
      </c>
      <c r="G1337" s="62">
        <f>('1. Data'!G1334-'1. Data'!$G$1604)/('1. Data'!$G$1603-'1. Data'!$G$1604)</f>
        <v>7.0422535211267609E-2</v>
      </c>
      <c r="H1337" s="62">
        <f>('1. Data'!H1334-'1. Data'!$H$1604)/('1. Data'!$H$1603-'1. Data'!$H$1604)</f>
        <v>6.7137809187279157E-2</v>
      </c>
      <c r="I1337" s="62">
        <v>1</v>
      </c>
      <c r="J1337" s="62">
        <f>('1. Data'!J1334-'1. Data'!$J$1604)/('1. Data'!$J$1603-'1. Data'!$J$1604)</f>
        <v>0.29999999999999982</v>
      </c>
      <c r="K1337" s="62">
        <f>('1. Data'!K1334-'1. Data'!$K$1604)/('1. Data'!$K$1603-'1. Data'!$K$1604)</f>
        <v>7.6470588235294124E-2</v>
      </c>
      <c r="L1337" s="62">
        <f>('1. Data'!L1334-'1. Data'!$L$1604)/('1. Data'!$L$1603-'1. Data'!$L$1604)</f>
        <v>0.19999999999999984</v>
      </c>
      <c r="M1337" s="62">
        <f>('1. Data'!M1334-'1. Data'!$M$1604)/('1. Data'!$M$1603-'1. Data'!$M$1604)</f>
        <v>0.6</v>
      </c>
    </row>
    <row r="1338" spans="1:13" ht="13.2" x14ac:dyDescent="0.25">
      <c r="A1338" s="60">
        <v>1334</v>
      </c>
      <c r="B1338" s="62">
        <f>('1. Data'!B1335-'1. Data'!$B$1604)/('1. Data'!$B$1603-'1. Data'!$B$1604)</f>
        <v>0.39823008849557517</v>
      </c>
      <c r="C1338" s="62">
        <f>('1. Data'!C1335-'1. Data'!$C$1604)/('1. Data'!$C$1603-'1. Data'!$C$1604)</f>
        <v>0.45</v>
      </c>
      <c r="D1338" s="62">
        <f>('1. Data'!D1335-'1. Data'!$D$1604)/('1. Data'!$D$1603-'1. Data'!$D$1604)</f>
        <v>0.22</v>
      </c>
      <c r="E1338" s="62">
        <f>('1. Data'!E1335-'1. Data'!$E$1604)/('1. Data'!$E$1603-'1. Data'!$E$1604)</f>
        <v>8.9041095890410982E-2</v>
      </c>
      <c r="F1338" s="62">
        <f>('1. Data'!F1335-'1. Data'!$F$1604)/('1. Data'!$F$1603-'1. Data'!$F$1604)</f>
        <v>0.13166666666666668</v>
      </c>
      <c r="G1338" s="62">
        <f>('1. Data'!G1335-'1. Data'!$G$1604)/('1. Data'!$G$1603-'1. Data'!$G$1604)</f>
        <v>0.15492957746478872</v>
      </c>
      <c r="H1338" s="62">
        <f>('1. Data'!H1335-'1. Data'!$H$1604)/('1. Data'!$H$1603-'1. Data'!$H$1604)</f>
        <v>0.14840989399293286</v>
      </c>
      <c r="I1338" s="62">
        <v>1</v>
      </c>
      <c r="J1338" s="62">
        <f>('1. Data'!J1335-'1. Data'!$J$1604)/('1. Data'!$J$1603-'1. Data'!$J$1604)</f>
        <v>0.36923076923076925</v>
      </c>
      <c r="K1338" s="62">
        <f>('1. Data'!K1335-'1. Data'!$K$1604)/('1. Data'!$K$1603-'1. Data'!$K$1604)</f>
        <v>0.1235294117647059</v>
      </c>
      <c r="L1338" s="62">
        <f>('1. Data'!L1335-'1. Data'!$L$1604)/('1. Data'!$L$1603-'1. Data'!$L$1604)</f>
        <v>0.18461538461538451</v>
      </c>
      <c r="M1338" s="62">
        <f>('1. Data'!M1335-'1. Data'!$M$1604)/('1. Data'!$M$1603-'1. Data'!$M$1604)</f>
        <v>0.4</v>
      </c>
    </row>
    <row r="1339" spans="1:13" ht="13.2" x14ac:dyDescent="0.25">
      <c r="A1339" s="60">
        <v>1335</v>
      </c>
      <c r="B1339" s="62">
        <f>('1. Data'!B1336-'1. Data'!$B$1604)/('1. Data'!$B$1603-'1. Data'!$B$1604)</f>
        <v>0.23008849557522126</v>
      </c>
      <c r="C1339" s="62">
        <f>('1. Data'!C1336-'1. Data'!$C$1604)/('1. Data'!$C$1603-'1. Data'!$C$1604)</f>
        <v>0.49</v>
      </c>
      <c r="D1339" s="62">
        <f>('1. Data'!D1336-'1. Data'!$D$1604)/('1. Data'!$D$1603-'1. Data'!$D$1604)</f>
        <v>0</v>
      </c>
      <c r="E1339" s="62">
        <f>('1. Data'!E1336-'1. Data'!$E$1604)/('1. Data'!$E$1603-'1. Data'!$E$1604)</f>
        <v>7.5342465753424667E-2</v>
      </c>
      <c r="F1339" s="62">
        <f>('1. Data'!F1336-'1. Data'!$F$1604)/('1. Data'!$F$1603-'1. Data'!$F$1604)</f>
        <v>0.27666666666666667</v>
      </c>
      <c r="G1339" s="62">
        <f>('1. Data'!G1336-'1. Data'!$G$1604)/('1. Data'!$G$1603-'1. Data'!$G$1604)</f>
        <v>4.2253521126760563E-2</v>
      </c>
      <c r="H1339" s="62">
        <f>('1. Data'!H1336-'1. Data'!$H$1604)/('1. Data'!$H$1603-'1. Data'!$H$1604)</f>
        <v>1.7667844522968199E-2</v>
      </c>
      <c r="I1339" s="62">
        <v>1</v>
      </c>
      <c r="J1339" s="62">
        <f>('1. Data'!J1336-'1. Data'!$J$1604)/('1. Data'!$J$1603-'1. Data'!$J$1604)</f>
        <v>0.53076923076923077</v>
      </c>
      <c r="K1339" s="62">
        <f>('1. Data'!K1336-'1. Data'!$K$1604)/('1. Data'!$K$1603-'1. Data'!$K$1604)</f>
        <v>0.12941176470588237</v>
      </c>
      <c r="L1339" s="62">
        <f>('1. Data'!L1336-'1. Data'!$L$1604)/('1. Data'!$L$1603-'1. Data'!$L$1604)</f>
        <v>0.24615384615384611</v>
      </c>
      <c r="M1339" s="62">
        <f>('1. Data'!M1336-'1. Data'!$M$1604)/('1. Data'!$M$1603-'1. Data'!$M$1604)</f>
        <v>0.4</v>
      </c>
    </row>
    <row r="1340" spans="1:13" ht="13.2" x14ac:dyDescent="0.25">
      <c r="A1340" s="60">
        <v>1336</v>
      </c>
      <c r="B1340" s="62">
        <f>('1. Data'!B1337-'1. Data'!$B$1604)/('1. Data'!$B$1603-'1. Data'!$B$1604)</f>
        <v>0.17699115044247787</v>
      </c>
      <c r="C1340" s="62">
        <f>('1. Data'!C1337-'1. Data'!$C$1604)/('1. Data'!$C$1603-'1. Data'!$C$1604)</f>
        <v>0.32</v>
      </c>
      <c r="D1340" s="62">
        <f>('1. Data'!D1337-'1. Data'!$D$1604)/('1. Data'!$D$1603-'1. Data'!$D$1604)</f>
        <v>0.02</v>
      </c>
      <c r="E1340" s="62">
        <f>('1. Data'!E1337-'1. Data'!$E$1604)/('1. Data'!$E$1603-'1. Data'!$E$1604)</f>
        <v>0.10273972602739727</v>
      </c>
      <c r="F1340" s="62">
        <f>('1. Data'!F1337-'1. Data'!$F$1604)/('1. Data'!$F$1603-'1. Data'!$F$1604)</f>
        <v>0.11500000000000002</v>
      </c>
      <c r="G1340" s="62">
        <f>('1. Data'!G1337-'1. Data'!$G$1604)/('1. Data'!$G$1603-'1. Data'!$G$1604)</f>
        <v>0.25352112676056338</v>
      </c>
      <c r="H1340" s="62">
        <f>('1. Data'!H1337-'1. Data'!$H$1604)/('1. Data'!$H$1603-'1. Data'!$H$1604)</f>
        <v>0.12014134275618374</v>
      </c>
      <c r="I1340" s="62">
        <v>1</v>
      </c>
      <c r="J1340" s="62">
        <f>('1. Data'!J1337-'1. Data'!$J$1604)/('1. Data'!$J$1603-'1. Data'!$J$1604)</f>
        <v>0.52307692307692288</v>
      </c>
      <c r="K1340" s="62">
        <f>('1. Data'!K1337-'1. Data'!$K$1604)/('1. Data'!$K$1603-'1. Data'!$K$1604)</f>
        <v>0.21176470588235297</v>
      </c>
      <c r="L1340" s="62">
        <f>('1. Data'!L1337-'1. Data'!$L$1604)/('1. Data'!$L$1603-'1. Data'!$L$1604)</f>
        <v>0.64615384615384608</v>
      </c>
      <c r="M1340" s="62">
        <f>('1. Data'!M1337-'1. Data'!$M$1604)/('1. Data'!$M$1603-'1. Data'!$M$1604)</f>
        <v>0.6</v>
      </c>
    </row>
    <row r="1341" spans="1:13" ht="13.2" x14ac:dyDescent="0.25">
      <c r="A1341" s="60">
        <v>1337</v>
      </c>
      <c r="B1341" s="62">
        <f>('1. Data'!B1338-'1. Data'!$B$1604)/('1. Data'!$B$1603-'1. Data'!$B$1604)</f>
        <v>0.12389380530973454</v>
      </c>
      <c r="C1341" s="62">
        <f>('1. Data'!C1338-'1. Data'!$C$1604)/('1. Data'!$C$1603-'1. Data'!$C$1604)</f>
        <v>0.26666666666666666</v>
      </c>
      <c r="D1341" s="62">
        <f>('1. Data'!D1338-'1. Data'!$D$1604)/('1. Data'!$D$1603-'1. Data'!$D$1604)</f>
        <v>0</v>
      </c>
      <c r="E1341" s="62">
        <f>('1. Data'!E1338-'1. Data'!$E$1604)/('1. Data'!$E$1603-'1. Data'!$E$1604)</f>
        <v>3.4246575342465745E-2</v>
      </c>
      <c r="F1341" s="62">
        <f>('1. Data'!F1338-'1. Data'!$F$1604)/('1. Data'!$F$1603-'1. Data'!$F$1604)</f>
        <v>9.5000000000000001E-2</v>
      </c>
      <c r="G1341" s="62">
        <f>('1. Data'!G1338-'1. Data'!$G$1604)/('1. Data'!$G$1603-'1. Data'!$G$1604)</f>
        <v>0.19718309859154928</v>
      </c>
      <c r="H1341" s="62">
        <f>('1. Data'!H1338-'1. Data'!$H$1604)/('1. Data'!$H$1603-'1. Data'!$H$1604)</f>
        <v>7.0671378091872794E-2</v>
      </c>
      <c r="I1341" s="62">
        <v>1</v>
      </c>
      <c r="J1341" s="62">
        <f>('1. Data'!J1338-'1. Data'!$J$1604)/('1. Data'!$J$1603-'1. Data'!$J$1604)</f>
        <v>0.50769230769230755</v>
      </c>
      <c r="K1341" s="62">
        <f>('1. Data'!K1338-'1. Data'!$K$1604)/('1. Data'!$K$1603-'1. Data'!$K$1604)</f>
        <v>8.8235294117647078E-2</v>
      </c>
      <c r="L1341" s="62">
        <f>('1. Data'!L1338-'1. Data'!$L$1604)/('1. Data'!$L$1603-'1. Data'!$L$1604)</f>
        <v>0.16923076923076918</v>
      </c>
      <c r="M1341" s="62">
        <f>('1. Data'!M1338-'1. Data'!$M$1604)/('1. Data'!$M$1603-'1. Data'!$M$1604)</f>
        <v>0.4</v>
      </c>
    </row>
    <row r="1342" spans="1:13" ht="13.2" x14ac:dyDescent="0.25">
      <c r="A1342" s="60">
        <v>1338</v>
      </c>
      <c r="B1342" s="62">
        <f>('1. Data'!B1339-'1. Data'!$B$1604)/('1. Data'!$B$1603-'1. Data'!$B$1604)</f>
        <v>0.12389380530973454</v>
      </c>
      <c r="C1342" s="62">
        <f>('1. Data'!C1339-'1. Data'!$C$1604)/('1. Data'!$C$1603-'1. Data'!$C$1604)</f>
        <v>0.26666666666666666</v>
      </c>
      <c r="D1342" s="62">
        <f>('1. Data'!D1339-'1. Data'!$D$1604)/('1. Data'!$D$1603-'1. Data'!$D$1604)</f>
        <v>0</v>
      </c>
      <c r="E1342" s="62">
        <f>('1. Data'!E1339-'1. Data'!$E$1604)/('1. Data'!$E$1603-'1. Data'!$E$1604)</f>
        <v>3.4246575342465745E-2</v>
      </c>
      <c r="F1342" s="62">
        <f>('1. Data'!F1339-'1. Data'!$F$1604)/('1. Data'!$F$1603-'1. Data'!$F$1604)</f>
        <v>9.5000000000000001E-2</v>
      </c>
      <c r="G1342" s="62">
        <f>('1. Data'!G1339-'1. Data'!$G$1604)/('1. Data'!$G$1603-'1. Data'!$G$1604)</f>
        <v>0.19718309859154928</v>
      </c>
      <c r="H1342" s="62">
        <f>('1. Data'!H1339-'1. Data'!$H$1604)/('1. Data'!$H$1603-'1. Data'!$H$1604)</f>
        <v>7.0671378091872794E-2</v>
      </c>
      <c r="I1342" s="62">
        <v>1</v>
      </c>
      <c r="J1342" s="62">
        <f>('1. Data'!J1339-'1. Data'!$J$1604)/('1. Data'!$J$1603-'1. Data'!$J$1604)</f>
        <v>0.50769230769230755</v>
      </c>
      <c r="K1342" s="62">
        <f>('1. Data'!K1339-'1. Data'!$K$1604)/('1. Data'!$K$1603-'1. Data'!$K$1604)</f>
        <v>8.8235294117647078E-2</v>
      </c>
      <c r="L1342" s="62">
        <f>('1. Data'!L1339-'1. Data'!$L$1604)/('1. Data'!$L$1603-'1. Data'!$L$1604)</f>
        <v>0.16923076923076918</v>
      </c>
      <c r="M1342" s="62">
        <f>('1. Data'!M1339-'1. Data'!$M$1604)/('1. Data'!$M$1603-'1. Data'!$M$1604)</f>
        <v>0.4</v>
      </c>
    </row>
    <row r="1343" spans="1:13" ht="13.2" x14ac:dyDescent="0.25">
      <c r="A1343" s="60">
        <v>1339</v>
      </c>
      <c r="B1343" s="62">
        <f>('1. Data'!B1340-'1. Data'!$B$1604)/('1. Data'!$B$1603-'1. Data'!$B$1604)</f>
        <v>0.12389380530973454</v>
      </c>
      <c r="C1343" s="62">
        <f>('1. Data'!C1340-'1. Data'!$C$1604)/('1. Data'!$C$1603-'1. Data'!$C$1604)</f>
        <v>0.26666666666666666</v>
      </c>
      <c r="D1343" s="62">
        <f>('1. Data'!D1340-'1. Data'!$D$1604)/('1. Data'!$D$1603-'1. Data'!$D$1604)</f>
        <v>0</v>
      </c>
      <c r="E1343" s="62">
        <f>('1. Data'!E1340-'1. Data'!$E$1604)/('1. Data'!$E$1603-'1. Data'!$E$1604)</f>
        <v>3.4246575342465745E-2</v>
      </c>
      <c r="F1343" s="62">
        <f>('1. Data'!F1340-'1. Data'!$F$1604)/('1. Data'!$F$1603-'1. Data'!$F$1604)</f>
        <v>9.5000000000000001E-2</v>
      </c>
      <c r="G1343" s="62">
        <f>('1. Data'!G1340-'1. Data'!$G$1604)/('1. Data'!$G$1603-'1. Data'!$G$1604)</f>
        <v>0.19718309859154928</v>
      </c>
      <c r="H1343" s="62">
        <f>('1. Data'!H1340-'1. Data'!$H$1604)/('1. Data'!$H$1603-'1. Data'!$H$1604)</f>
        <v>7.0671378091872794E-2</v>
      </c>
      <c r="I1343" s="62">
        <v>1</v>
      </c>
      <c r="J1343" s="62">
        <f>('1. Data'!J1340-'1. Data'!$J$1604)/('1. Data'!$J$1603-'1. Data'!$J$1604)</f>
        <v>0.50769230769230755</v>
      </c>
      <c r="K1343" s="62">
        <f>('1. Data'!K1340-'1. Data'!$K$1604)/('1. Data'!$K$1603-'1. Data'!$K$1604)</f>
        <v>8.8235294117647078E-2</v>
      </c>
      <c r="L1343" s="62">
        <f>('1. Data'!L1340-'1. Data'!$L$1604)/('1. Data'!$L$1603-'1. Data'!$L$1604)</f>
        <v>0.16923076923076918</v>
      </c>
      <c r="M1343" s="62">
        <f>('1. Data'!M1340-'1. Data'!$M$1604)/('1. Data'!$M$1603-'1. Data'!$M$1604)</f>
        <v>0.4</v>
      </c>
    </row>
    <row r="1344" spans="1:13" ht="13.2" x14ac:dyDescent="0.25">
      <c r="A1344" s="60">
        <v>1340</v>
      </c>
      <c r="B1344" s="62">
        <f>('1. Data'!B1341-'1. Data'!$B$1604)/('1. Data'!$B$1603-'1. Data'!$B$1604)</f>
        <v>0.25663716814159293</v>
      </c>
      <c r="C1344" s="62">
        <f>('1. Data'!C1341-'1. Data'!$C$1604)/('1. Data'!$C$1603-'1. Data'!$C$1604)</f>
        <v>0.27333333333333337</v>
      </c>
      <c r="D1344" s="62">
        <f>('1. Data'!D1341-'1. Data'!$D$1604)/('1. Data'!$D$1603-'1. Data'!$D$1604)</f>
        <v>0.02</v>
      </c>
      <c r="E1344" s="62">
        <f>('1. Data'!E1341-'1. Data'!$E$1604)/('1. Data'!$E$1603-'1. Data'!$E$1604)</f>
        <v>5.4794520547945202E-2</v>
      </c>
      <c r="F1344" s="62">
        <f>('1. Data'!F1341-'1. Data'!$F$1604)/('1. Data'!$F$1603-'1. Data'!$F$1604)</f>
        <v>0.14000000000000001</v>
      </c>
      <c r="G1344" s="62">
        <f>('1. Data'!G1341-'1. Data'!$G$1604)/('1. Data'!$G$1603-'1. Data'!$G$1604)</f>
        <v>0.16901408450704225</v>
      </c>
      <c r="H1344" s="62">
        <f>('1. Data'!H1341-'1. Data'!$H$1604)/('1. Data'!$H$1603-'1. Data'!$H$1604)</f>
        <v>8.8339222614840993E-2</v>
      </c>
      <c r="I1344" s="62">
        <v>1</v>
      </c>
      <c r="J1344" s="62">
        <f>('1. Data'!J1341-'1. Data'!$J$1604)/('1. Data'!$J$1603-'1. Data'!$J$1604)</f>
        <v>0.50769230769230755</v>
      </c>
      <c r="K1344" s="62">
        <f>('1. Data'!K1341-'1. Data'!$K$1604)/('1. Data'!$K$1603-'1. Data'!$K$1604)</f>
        <v>0.14117647058823532</v>
      </c>
      <c r="L1344" s="62">
        <f>('1. Data'!L1341-'1. Data'!$L$1604)/('1. Data'!$L$1603-'1. Data'!$L$1604)</f>
        <v>0.32307692307692304</v>
      </c>
      <c r="M1344" s="62">
        <f>('1. Data'!M1341-'1. Data'!$M$1604)/('1. Data'!$M$1603-'1. Data'!$M$1604)</f>
        <v>0.6</v>
      </c>
    </row>
    <row r="1345" spans="1:13" ht="13.2" x14ac:dyDescent="0.25">
      <c r="A1345" s="60">
        <v>1341</v>
      </c>
      <c r="B1345" s="62">
        <f>('1. Data'!B1342-'1. Data'!$B$1604)/('1. Data'!$B$1603-'1. Data'!$B$1604)</f>
        <v>0.25663716814159293</v>
      </c>
      <c r="C1345" s="62">
        <f>('1. Data'!C1342-'1. Data'!$C$1604)/('1. Data'!$C$1603-'1. Data'!$C$1604)</f>
        <v>0.27333333333333337</v>
      </c>
      <c r="D1345" s="62">
        <f>('1. Data'!D1342-'1. Data'!$D$1604)/('1. Data'!$D$1603-'1. Data'!$D$1604)</f>
        <v>0.02</v>
      </c>
      <c r="E1345" s="62">
        <f>('1. Data'!E1342-'1. Data'!$E$1604)/('1. Data'!$E$1603-'1. Data'!$E$1604)</f>
        <v>5.4794520547945202E-2</v>
      </c>
      <c r="F1345" s="62">
        <f>('1. Data'!F1342-'1. Data'!$F$1604)/('1. Data'!$F$1603-'1. Data'!$F$1604)</f>
        <v>0.14000000000000001</v>
      </c>
      <c r="G1345" s="62">
        <f>('1. Data'!G1342-'1. Data'!$G$1604)/('1. Data'!$G$1603-'1. Data'!$G$1604)</f>
        <v>0.16901408450704225</v>
      </c>
      <c r="H1345" s="62">
        <f>('1. Data'!H1342-'1. Data'!$H$1604)/('1. Data'!$H$1603-'1. Data'!$H$1604)</f>
        <v>8.8339222614840993E-2</v>
      </c>
      <c r="I1345" s="62">
        <v>1</v>
      </c>
      <c r="J1345" s="62">
        <f>('1. Data'!J1342-'1. Data'!$J$1604)/('1. Data'!$J$1603-'1. Data'!$J$1604)</f>
        <v>0.50769230769230755</v>
      </c>
      <c r="K1345" s="62">
        <f>('1. Data'!K1342-'1. Data'!$K$1604)/('1. Data'!$K$1603-'1. Data'!$K$1604)</f>
        <v>0.14117647058823532</v>
      </c>
      <c r="L1345" s="62">
        <f>('1. Data'!L1342-'1. Data'!$L$1604)/('1. Data'!$L$1603-'1. Data'!$L$1604)</f>
        <v>0.32307692307692304</v>
      </c>
      <c r="M1345" s="62">
        <f>('1. Data'!M1342-'1. Data'!$M$1604)/('1. Data'!$M$1603-'1. Data'!$M$1604)</f>
        <v>0.6</v>
      </c>
    </row>
    <row r="1346" spans="1:13" ht="13.2" x14ac:dyDescent="0.25">
      <c r="A1346" s="60">
        <v>1342</v>
      </c>
      <c r="B1346" s="62">
        <f>('1. Data'!B1343-'1. Data'!$B$1604)/('1. Data'!$B$1603-'1. Data'!$B$1604)</f>
        <v>0.25663716814159293</v>
      </c>
      <c r="C1346" s="62">
        <f>('1. Data'!C1343-'1. Data'!$C$1604)/('1. Data'!$C$1603-'1. Data'!$C$1604)</f>
        <v>0.27333333333333337</v>
      </c>
      <c r="D1346" s="62">
        <f>('1. Data'!D1343-'1. Data'!$D$1604)/('1. Data'!$D$1603-'1. Data'!$D$1604)</f>
        <v>0.02</v>
      </c>
      <c r="E1346" s="62">
        <f>('1. Data'!E1343-'1. Data'!$E$1604)/('1. Data'!$E$1603-'1. Data'!$E$1604)</f>
        <v>5.4794520547945202E-2</v>
      </c>
      <c r="F1346" s="62">
        <f>('1. Data'!F1343-'1. Data'!$F$1604)/('1. Data'!$F$1603-'1. Data'!$F$1604)</f>
        <v>0.14000000000000001</v>
      </c>
      <c r="G1346" s="62">
        <f>('1. Data'!G1343-'1. Data'!$G$1604)/('1. Data'!$G$1603-'1. Data'!$G$1604)</f>
        <v>0.16901408450704225</v>
      </c>
      <c r="H1346" s="62">
        <f>('1. Data'!H1343-'1. Data'!$H$1604)/('1. Data'!$H$1603-'1. Data'!$H$1604)</f>
        <v>8.8339222614840993E-2</v>
      </c>
      <c r="I1346" s="62">
        <v>1</v>
      </c>
      <c r="J1346" s="62">
        <f>('1. Data'!J1343-'1. Data'!$J$1604)/('1. Data'!$J$1603-'1. Data'!$J$1604)</f>
        <v>0.50769230769230755</v>
      </c>
      <c r="K1346" s="62">
        <f>('1. Data'!K1343-'1. Data'!$K$1604)/('1. Data'!$K$1603-'1. Data'!$K$1604)</f>
        <v>0.14117647058823532</v>
      </c>
      <c r="L1346" s="62">
        <f>('1. Data'!L1343-'1. Data'!$L$1604)/('1. Data'!$L$1603-'1. Data'!$L$1604)</f>
        <v>0.32307692307692304</v>
      </c>
      <c r="M1346" s="62">
        <f>('1. Data'!M1343-'1. Data'!$M$1604)/('1. Data'!$M$1603-'1. Data'!$M$1604)</f>
        <v>0.6</v>
      </c>
    </row>
    <row r="1347" spans="1:13" ht="13.2" x14ac:dyDescent="0.25">
      <c r="A1347" s="60">
        <v>1343</v>
      </c>
      <c r="B1347" s="62">
        <f>('1. Data'!B1344-'1. Data'!$B$1604)/('1. Data'!$B$1603-'1. Data'!$B$1604)</f>
        <v>0.26548672566371678</v>
      </c>
      <c r="C1347" s="62">
        <f>('1. Data'!C1344-'1. Data'!$C$1604)/('1. Data'!$C$1603-'1. Data'!$C$1604)</f>
        <v>0.29333333333333339</v>
      </c>
      <c r="D1347" s="62">
        <f>('1. Data'!D1344-'1. Data'!$D$1604)/('1. Data'!$D$1603-'1. Data'!$D$1604)</f>
        <v>0.02</v>
      </c>
      <c r="E1347" s="62">
        <f>('1. Data'!E1344-'1. Data'!$E$1604)/('1. Data'!$E$1603-'1. Data'!$E$1604)</f>
        <v>5.4794520547945202E-2</v>
      </c>
      <c r="F1347" s="62">
        <f>('1. Data'!F1344-'1. Data'!$F$1604)/('1. Data'!$F$1603-'1. Data'!$F$1604)</f>
        <v>0.14166666666666669</v>
      </c>
      <c r="G1347" s="62">
        <f>('1. Data'!G1344-'1. Data'!$G$1604)/('1. Data'!$G$1603-'1. Data'!$G$1604)</f>
        <v>0.22535211267605634</v>
      </c>
      <c r="H1347" s="62">
        <f>('1. Data'!H1344-'1. Data'!$H$1604)/('1. Data'!$H$1603-'1. Data'!$H$1604)</f>
        <v>8.8339222614840993E-2</v>
      </c>
      <c r="I1347" s="62">
        <v>1</v>
      </c>
      <c r="J1347" s="62">
        <f>('1. Data'!J1344-'1. Data'!$J$1604)/('1. Data'!$J$1603-'1. Data'!$J$1604)</f>
        <v>0.51538461538461544</v>
      </c>
      <c r="K1347" s="62">
        <f>('1. Data'!K1344-'1. Data'!$K$1604)/('1. Data'!$K$1603-'1. Data'!$K$1604)</f>
        <v>0.1235294117647059</v>
      </c>
      <c r="L1347" s="62">
        <f>('1. Data'!L1344-'1. Data'!$L$1604)/('1. Data'!$L$1603-'1. Data'!$L$1604)</f>
        <v>0.30769230769230771</v>
      </c>
      <c r="M1347" s="62">
        <f>('1. Data'!M1344-'1. Data'!$M$1604)/('1. Data'!$M$1603-'1. Data'!$M$1604)</f>
        <v>0.6</v>
      </c>
    </row>
    <row r="1348" spans="1:13" ht="13.2" x14ac:dyDescent="0.25">
      <c r="A1348" s="60">
        <v>1344</v>
      </c>
      <c r="B1348" s="62">
        <f>('1. Data'!B1345-'1. Data'!$B$1604)/('1. Data'!$B$1603-'1. Data'!$B$1604)</f>
        <v>0.25663716814159293</v>
      </c>
      <c r="C1348" s="62">
        <f>('1. Data'!C1345-'1. Data'!$C$1604)/('1. Data'!$C$1603-'1. Data'!$C$1604)</f>
        <v>0.27333333333333337</v>
      </c>
      <c r="D1348" s="62">
        <f>('1. Data'!D1345-'1. Data'!$D$1604)/('1. Data'!$D$1603-'1. Data'!$D$1604)</f>
        <v>0.02</v>
      </c>
      <c r="E1348" s="62">
        <f>('1. Data'!E1345-'1. Data'!$E$1604)/('1. Data'!$E$1603-'1. Data'!$E$1604)</f>
        <v>5.4794520547945202E-2</v>
      </c>
      <c r="F1348" s="62">
        <f>('1. Data'!F1345-'1. Data'!$F$1604)/('1. Data'!$F$1603-'1. Data'!$F$1604)</f>
        <v>0.14000000000000001</v>
      </c>
      <c r="G1348" s="62">
        <f>('1. Data'!G1345-'1. Data'!$G$1604)/('1. Data'!$G$1603-'1. Data'!$G$1604)</f>
        <v>0.16901408450704225</v>
      </c>
      <c r="H1348" s="62">
        <f>('1. Data'!H1345-'1. Data'!$H$1604)/('1. Data'!$H$1603-'1. Data'!$H$1604)</f>
        <v>8.8339222614840993E-2</v>
      </c>
      <c r="I1348" s="62">
        <v>1</v>
      </c>
      <c r="J1348" s="62">
        <f>('1. Data'!J1345-'1. Data'!$J$1604)/('1. Data'!$J$1603-'1. Data'!$J$1604)</f>
        <v>0.50769230769230755</v>
      </c>
      <c r="K1348" s="62">
        <f>('1. Data'!K1345-'1. Data'!$K$1604)/('1. Data'!$K$1603-'1. Data'!$K$1604)</f>
        <v>0.14117647058823532</v>
      </c>
      <c r="L1348" s="62">
        <f>('1. Data'!L1345-'1. Data'!$L$1604)/('1. Data'!$L$1603-'1. Data'!$L$1604)</f>
        <v>0.32307692307692304</v>
      </c>
      <c r="M1348" s="62">
        <f>('1. Data'!M1345-'1. Data'!$M$1604)/('1. Data'!$M$1603-'1. Data'!$M$1604)</f>
        <v>0.6</v>
      </c>
    </row>
    <row r="1349" spans="1:13" ht="13.2" x14ac:dyDescent="0.25">
      <c r="A1349" s="60">
        <v>1345</v>
      </c>
      <c r="B1349" s="62">
        <f>('1. Data'!B1346-'1. Data'!$B$1604)/('1. Data'!$B$1603-'1. Data'!$B$1604)</f>
        <v>0.61061946902654862</v>
      </c>
      <c r="C1349" s="62">
        <f>('1. Data'!C1346-'1. Data'!$C$1604)/('1. Data'!$C$1603-'1. Data'!$C$1604)</f>
        <v>0.21333333333333329</v>
      </c>
      <c r="D1349" s="62">
        <f>('1. Data'!D1346-'1. Data'!$D$1604)/('1. Data'!$D$1603-'1. Data'!$D$1604)</f>
        <v>0.48</v>
      </c>
      <c r="E1349" s="62">
        <f>('1. Data'!E1346-'1. Data'!$E$1604)/('1. Data'!$E$1603-'1. Data'!$E$1604)</f>
        <v>0.11643835616438358</v>
      </c>
      <c r="F1349" s="62">
        <f>('1. Data'!F1346-'1. Data'!$F$1604)/('1. Data'!$F$1603-'1. Data'!$F$1604)</f>
        <v>0.12833333333333333</v>
      </c>
      <c r="G1349" s="62">
        <f>('1. Data'!G1346-'1. Data'!$G$1604)/('1. Data'!$G$1603-'1. Data'!$G$1604)</f>
        <v>9.8591549295774641E-2</v>
      </c>
      <c r="H1349" s="62">
        <f>('1. Data'!H1346-'1. Data'!$H$1604)/('1. Data'!$H$1603-'1. Data'!$H$1604)</f>
        <v>4.9469964664310952E-2</v>
      </c>
      <c r="I1349" s="62">
        <v>1</v>
      </c>
      <c r="J1349" s="62">
        <f>('1. Data'!J1346-'1. Data'!$J$1604)/('1. Data'!$J$1603-'1. Data'!$J$1604)</f>
        <v>0.29999999999999982</v>
      </c>
      <c r="K1349" s="62">
        <f>('1. Data'!K1346-'1. Data'!$K$1604)/('1. Data'!$K$1603-'1. Data'!$K$1604)</f>
        <v>0.13529411764705884</v>
      </c>
      <c r="L1349" s="62">
        <f>('1. Data'!L1346-'1. Data'!$L$1604)/('1. Data'!$L$1603-'1. Data'!$L$1604)</f>
        <v>0.39999999999999997</v>
      </c>
      <c r="M1349" s="62">
        <f>('1. Data'!M1346-'1. Data'!$M$1604)/('1. Data'!$M$1603-'1. Data'!$M$1604)</f>
        <v>0.4</v>
      </c>
    </row>
    <row r="1350" spans="1:13" ht="13.2" x14ac:dyDescent="0.25">
      <c r="A1350" s="60">
        <v>1346</v>
      </c>
      <c r="B1350" s="62">
        <f>('1. Data'!B1347-'1. Data'!$B$1604)/('1. Data'!$B$1603-'1. Data'!$B$1604)</f>
        <v>0.31858407079646012</v>
      </c>
      <c r="C1350" s="62">
        <f>('1. Data'!C1347-'1. Data'!$C$1604)/('1. Data'!$C$1603-'1. Data'!$C$1604)</f>
        <v>0.22666666666666666</v>
      </c>
      <c r="D1350" s="62">
        <f>('1. Data'!D1347-'1. Data'!$D$1604)/('1. Data'!$D$1603-'1. Data'!$D$1604)</f>
        <v>0.24</v>
      </c>
      <c r="E1350" s="62">
        <f>('1. Data'!E1347-'1. Data'!$E$1604)/('1. Data'!$E$1603-'1. Data'!$E$1604)</f>
        <v>9.5890410958904104E-2</v>
      </c>
      <c r="F1350" s="62">
        <f>('1. Data'!F1347-'1. Data'!$F$1604)/('1. Data'!$F$1603-'1. Data'!$F$1604)</f>
        <v>0.10500000000000001</v>
      </c>
      <c r="G1350" s="62">
        <f>('1. Data'!G1347-'1. Data'!$G$1604)/('1. Data'!$G$1603-'1. Data'!$G$1604)</f>
        <v>0.12676056338028169</v>
      </c>
      <c r="H1350" s="62">
        <f>('1. Data'!H1347-'1. Data'!$H$1604)/('1. Data'!$H$1603-'1. Data'!$H$1604)</f>
        <v>7.7738515901060068E-2</v>
      </c>
      <c r="I1350" s="62">
        <v>1</v>
      </c>
      <c r="J1350" s="62">
        <f>('1. Data'!J1347-'1. Data'!$J$1604)/('1. Data'!$J$1603-'1. Data'!$J$1604)</f>
        <v>0.42307692307692302</v>
      </c>
      <c r="K1350" s="62">
        <f>('1. Data'!K1347-'1. Data'!$K$1604)/('1. Data'!$K$1603-'1. Data'!$K$1604)</f>
        <v>0.13529411764705884</v>
      </c>
      <c r="L1350" s="62">
        <f>('1. Data'!L1347-'1. Data'!$L$1604)/('1. Data'!$L$1603-'1. Data'!$L$1604)</f>
        <v>0.27692307692307677</v>
      </c>
      <c r="M1350" s="62">
        <f>('1. Data'!M1347-'1. Data'!$M$1604)/('1. Data'!$M$1603-'1. Data'!$M$1604)</f>
        <v>0.6</v>
      </c>
    </row>
    <row r="1351" spans="1:13" ht="13.2" x14ac:dyDescent="0.25">
      <c r="A1351" s="60">
        <v>1347</v>
      </c>
      <c r="B1351" s="62">
        <f>('1. Data'!B1348-'1. Data'!$B$1604)/('1. Data'!$B$1603-'1. Data'!$B$1604)</f>
        <v>0.13274336283185839</v>
      </c>
      <c r="C1351" s="62">
        <f>('1. Data'!C1348-'1. Data'!$C$1604)/('1. Data'!$C$1603-'1. Data'!$C$1604)</f>
        <v>0.32666666666666666</v>
      </c>
      <c r="D1351" s="62">
        <f>('1. Data'!D1348-'1. Data'!$D$1604)/('1. Data'!$D$1603-'1. Data'!$D$1604)</f>
        <v>0.01</v>
      </c>
      <c r="E1351" s="62">
        <f>('1. Data'!E1348-'1. Data'!$E$1604)/('1. Data'!$E$1603-'1. Data'!$E$1604)</f>
        <v>8.2191780821917818E-2</v>
      </c>
      <c r="F1351" s="62">
        <f>('1. Data'!F1348-'1. Data'!$F$1604)/('1. Data'!$F$1603-'1. Data'!$F$1604)</f>
        <v>9.3333333333333171E-2</v>
      </c>
      <c r="G1351" s="62">
        <f>('1. Data'!G1348-'1. Data'!$G$1604)/('1. Data'!$G$1603-'1. Data'!$G$1604)</f>
        <v>5.6338028169014086E-2</v>
      </c>
      <c r="H1351" s="62">
        <f>('1. Data'!H1348-'1. Data'!$H$1604)/('1. Data'!$H$1603-'1. Data'!$H$1604)</f>
        <v>2.4734982332155476E-2</v>
      </c>
      <c r="I1351" s="62">
        <v>1</v>
      </c>
      <c r="J1351" s="62">
        <f>('1. Data'!J1348-'1. Data'!$J$1604)/('1. Data'!$J$1603-'1. Data'!$J$1604)</f>
        <v>0.63076923076923075</v>
      </c>
      <c r="K1351" s="62">
        <f>('1. Data'!K1348-'1. Data'!$K$1604)/('1. Data'!$K$1603-'1. Data'!$K$1604)</f>
        <v>0.15294117647058827</v>
      </c>
      <c r="L1351" s="62">
        <f>('1. Data'!L1348-'1. Data'!$L$1604)/('1. Data'!$L$1603-'1. Data'!$L$1604)</f>
        <v>0.46153846153846156</v>
      </c>
      <c r="M1351" s="62">
        <f>('1. Data'!M1348-'1. Data'!$M$1604)/('1. Data'!$M$1603-'1. Data'!$M$1604)</f>
        <v>0.4</v>
      </c>
    </row>
    <row r="1352" spans="1:13" ht="13.2" x14ac:dyDescent="0.25">
      <c r="A1352" s="60">
        <v>1348</v>
      </c>
      <c r="B1352" s="62">
        <f>('1. Data'!B1349-'1. Data'!$B$1604)/('1. Data'!$B$1603-'1. Data'!$B$1604)</f>
        <v>0.23008849557522126</v>
      </c>
      <c r="C1352" s="62">
        <f>('1. Data'!C1349-'1. Data'!$C$1604)/('1. Data'!$C$1603-'1. Data'!$C$1604)</f>
        <v>0.37000000000000005</v>
      </c>
      <c r="D1352" s="62">
        <f>('1. Data'!D1349-'1. Data'!$D$1604)/('1. Data'!$D$1603-'1. Data'!$D$1604)</f>
        <v>0.03</v>
      </c>
      <c r="E1352" s="62">
        <f>('1. Data'!E1349-'1. Data'!$E$1604)/('1. Data'!$E$1603-'1. Data'!$E$1604)</f>
        <v>6.164383561643836E-2</v>
      </c>
      <c r="F1352" s="62">
        <f>('1. Data'!F1349-'1. Data'!$F$1604)/('1. Data'!$F$1603-'1. Data'!$F$1604)</f>
        <v>0.13</v>
      </c>
      <c r="G1352" s="62">
        <f>('1. Data'!G1349-'1. Data'!$G$1604)/('1. Data'!$G$1603-'1. Data'!$G$1604)</f>
        <v>8.4507042253521125E-2</v>
      </c>
      <c r="H1352" s="62">
        <f>('1. Data'!H1349-'1. Data'!$H$1604)/('1. Data'!$H$1603-'1. Data'!$H$1604)</f>
        <v>2.1201413427561839E-2</v>
      </c>
      <c r="I1352" s="62">
        <v>1</v>
      </c>
      <c r="J1352" s="62">
        <f>('1. Data'!J1349-'1. Data'!$J$1604)/('1. Data'!$J$1603-'1. Data'!$J$1604)</f>
        <v>0.49230769230769211</v>
      </c>
      <c r="K1352" s="62">
        <f>('1. Data'!K1349-'1. Data'!$K$1604)/('1. Data'!$K$1603-'1. Data'!$K$1604)</f>
        <v>5.2941176470588248E-2</v>
      </c>
      <c r="L1352" s="62">
        <f>('1. Data'!L1349-'1. Data'!$L$1604)/('1. Data'!$L$1603-'1. Data'!$L$1604)</f>
        <v>0.16923076923076918</v>
      </c>
      <c r="M1352" s="62">
        <f>('1. Data'!M1349-'1. Data'!$M$1604)/('1. Data'!$M$1603-'1. Data'!$M$1604)</f>
        <v>0.4</v>
      </c>
    </row>
    <row r="1353" spans="1:13" ht="13.2" x14ac:dyDescent="0.25">
      <c r="A1353" s="60">
        <v>1349</v>
      </c>
      <c r="B1353" s="62">
        <f>('1. Data'!B1350-'1. Data'!$B$1604)/('1. Data'!$B$1603-'1. Data'!$B$1604)</f>
        <v>0.23008849557522126</v>
      </c>
      <c r="C1353" s="62">
        <f>('1. Data'!C1350-'1. Data'!$C$1604)/('1. Data'!$C$1603-'1. Data'!$C$1604)</f>
        <v>0.37000000000000005</v>
      </c>
      <c r="D1353" s="62">
        <f>('1. Data'!D1350-'1. Data'!$D$1604)/('1. Data'!$D$1603-'1. Data'!$D$1604)</f>
        <v>0.03</v>
      </c>
      <c r="E1353" s="62">
        <f>('1. Data'!E1350-'1. Data'!$E$1604)/('1. Data'!$E$1603-'1. Data'!$E$1604)</f>
        <v>6.164383561643836E-2</v>
      </c>
      <c r="F1353" s="62">
        <f>('1. Data'!F1350-'1. Data'!$F$1604)/('1. Data'!$F$1603-'1. Data'!$F$1604)</f>
        <v>0.13</v>
      </c>
      <c r="G1353" s="62">
        <f>('1. Data'!G1350-'1. Data'!$G$1604)/('1. Data'!$G$1603-'1. Data'!$G$1604)</f>
        <v>8.4507042253521125E-2</v>
      </c>
      <c r="H1353" s="62">
        <f>('1. Data'!H1350-'1. Data'!$H$1604)/('1. Data'!$H$1603-'1. Data'!$H$1604)</f>
        <v>2.1201413427561839E-2</v>
      </c>
      <c r="I1353" s="62">
        <v>1</v>
      </c>
      <c r="J1353" s="62">
        <f>('1. Data'!J1350-'1. Data'!$J$1604)/('1. Data'!$J$1603-'1. Data'!$J$1604)</f>
        <v>0.49230769230769211</v>
      </c>
      <c r="K1353" s="62">
        <f>('1. Data'!K1350-'1. Data'!$K$1604)/('1. Data'!$K$1603-'1. Data'!$K$1604)</f>
        <v>5.2941176470588248E-2</v>
      </c>
      <c r="L1353" s="62">
        <f>('1. Data'!L1350-'1. Data'!$L$1604)/('1. Data'!$L$1603-'1. Data'!$L$1604)</f>
        <v>0.16923076923076918</v>
      </c>
      <c r="M1353" s="62">
        <f>('1. Data'!M1350-'1. Data'!$M$1604)/('1. Data'!$M$1603-'1. Data'!$M$1604)</f>
        <v>0.4</v>
      </c>
    </row>
    <row r="1354" spans="1:13" ht="13.2" x14ac:dyDescent="0.25">
      <c r="A1354" s="60">
        <v>1350</v>
      </c>
      <c r="B1354" s="62">
        <f>('1. Data'!B1351-'1. Data'!$B$1604)/('1. Data'!$B$1603-'1. Data'!$B$1604)</f>
        <v>0.2035398230088496</v>
      </c>
      <c r="C1354" s="62">
        <f>('1. Data'!C1351-'1. Data'!$C$1604)/('1. Data'!$C$1603-'1. Data'!$C$1604)</f>
        <v>0.3133333333333333</v>
      </c>
      <c r="D1354" s="62">
        <f>('1. Data'!D1351-'1. Data'!$D$1604)/('1. Data'!$D$1603-'1. Data'!$D$1604)</f>
        <v>0</v>
      </c>
      <c r="E1354" s="62">
        <f>('1. Data'!E1351-'1. Data'!$E$1604)/('1. Data'!$E$1603-'1. Data'!$E$1604)</f>
        <v>0.13013698630136986</v>
      </c>
      <c r="F1354" s="62">
        <f>('1. Data'!F1351-'1. Data'!$F$1604)/('1. Data'!$F$1603-'1. Data'!$F$1604)</f>
        <v>0.13500000000000001</v>
      </c>
      <c r="G1354" s="62">
        <f>('1. Data'!G1351-'1. Data'!$G$1604)/('1. Data'!$G$1603-'1. Data'!$G$1604)</f>
        <v>0.28169014084507044</v>
      </c>
      <c r="H1354" s="62">
        <f>('1. Data'!H1351-'1. Data'!$H$1604)/('1. Data'!$H$1603-'1. Data'!$H$1604)</f>
        <v>0.12367491166077739</v>
      </c>
      <c r="I1354" s="62">
        <v>1</v>
      </c>
      <c r="J1354" s="62">
        <f>('1. Data'!J1351-'1. Data'!$J$1604)/('1. Data'!$J$1603-'1. Data'!$J$1604)</f>
        <v>0.54615384615384621</v>
      </c>
      <c r="K1354" s="62">
        <f>('1. Data'!K1351-'1. Data'!$K$1604)/('1. Data'!$K$1603-'1. Data'!$K$1604)</f>
        <v>0.12941176470588237</v>
      </c>
      <c r="L1354" s="62">
        <f>('1. Data'!L1351-'1. Data'!$L$1604)/('1. Data'!$L$1603-'1. Data'!$L$1604)</f>
        <v>0.36923076923076931</v>
      </c>
      <c r="M1354" s="62">
        <f>('1. Data'!M1351-'1. Data'!$M$1604)/('1. Data'!$M$1603-'1. Data'!$M$1604)</f>
        <v>0.4</v>
      </c>
    </row>
    <row r="1355" spans="1:13" ht="13.2" x14ac:dyDescent="0.25">
      <c r="A1355" s="60">
        <v>1351</v>
      </c>
      <c r="B1355" s="62">
        <f>('1. Data'!B1352-'1. Data'!$B$1604)/('1. Data'!$B$1603-'1. Data'!$B$1604)</f>
        <v>0.38938053097345132</v>
      </c>
      <c r="C1355" s="62">
        <f>('1. Data'!C1352-'1. Data'!$C$1604)/('1. Data'!$C$1603-'1. Data'!$C$1604)</f>
        <v>0.33333333333333331</v>
      </c>
      <c r="D1355" s="62">
        <f>('1. Data'!D1352-'1. Data'!$D$1604)/('1. Data'!$D$1603-'1. Data'!$D$1604)</f>
        <v>0.28999999999999998</v>
      </c>
      <c r="E1355" s="62">
        <f>('1. Data'!E1352-'1. Data'!$E$1604)/('1. Data'!$E$1603-'1. Data'!$E$1604)</f>
        <v>7.5342465753424667E-2</v>
      </c>
      <c r="F1355" s="62">
        <f>('1. Data'!F1352-'1. Data'!$F$1604)/('1. Data'!$F$1603-'1. Data'!$F$1604)</f>
        <v>0.11500000000000002</v>
      </c>
      <c r="G1355" s="62">
        <f>('1. Data'!G1352-'1. Data'!$G$1604)/('1. Data'!$G$1603-'1. Data'!$G$1604)</f>
        <v>0.43661971830985913</v>
      </c>
      <c r="H1355" s="62">
        <f>('1. Data'!H1352-'1. Data'!$H$1604)/('1. Data'!$H$1603-'1. Data'!$H$1604)</f>
        <v>0.23674911660777384</v>
      </c>
      <c r="I1355" s="62">
        <v>1</v>
      </c>
      <c r="J1355" s="62">
        <f>('1. Data'!J1352-'1. Data'!$J$1604)/('1. Data'!$J$1603-'1. Data'!$J$1604)</f>
        <v>0.49230769230769211</v>
      </c>
      <c r="K1355" s="62">
        <f>('1. Data'!K1352-'1. Data'!$K$1604)/('1. Data'!$K$1603-'1. Data'!$K$1604)</f>
        <v>0.1588235294117647</v>
      </c>
      <c r="L1355" s="62">
        <f>('1. Data'!L1352-'1. Data'!$L$1604)/('1. Data'!$L$1603-'1. Data'!$L$1604)</f>
        <v>0.24615384615384611</v>
      </c>
      <c r="M1355" s="62">
        <f>('1. Data'!M1352-'1. Data'!$M$1604)/('1. Data'!$M$1603-'1. Data'!$M$1604)</f>
        <v>0.4</v>
      </c>
    </row>
    <row r="1356" spans="1:13" ht="13.2" x14ac:dyDescent="0.25">
      <c r="A1356" s="60">
        <v>1352</v>
      </c>
      <c r="B1356" s="62">
        <f>('1. Data'!B1353-'1. Data'!$B$1604)/('1. Data'!$B$1603-'1. Data'!$B$1604)</f>
        <v>0.23008849557522126</v>
      </c>
      <c r="C1356" s="62">
        <f>('1. Data'!C1353-'1. Data'!$C$1604)/('1. Data'!$C$1603-'1. Data'!$C$1604)</f>
        <v>0.34666666666666668</v>
      </c>
      <c r="D1356" s="62">
        <f>('1. Data'!D1353-'1. Data'!$D$1604)/('1. Data'!$D$1603-'1. Data'!$D$1604)</f>
        <v>0.01</v>
      </c>
      <c r="E1356" s="62">
        <f>('1. Data'!E1353-'1. Data'!$E$1604)/('1. Data'!$E$1603-'1. Data'!$E$1604)</f>
        <v>9.5890410958904104E-2</v>
      </c>
      <c r="F1356" s="62">
        <f>('1. Data'!F1353-'1. Data'!$F$1604)/('1. Data'!$F$1603-'1. Data'!$F$1604)</f>
        <v>0.10833333333333334</v>
      </c>
      <c r="G1356" s="62">
        <f>('1. Data'!G1353-'1. Data'!$G$1604)/('1. Data'!$G$1603-'1. Data'!$G$1604)</f>
        <v>9.8591549295774641E-2</v>
      </c>
      <c r="H1356" s="62">
        <f>('1. Data'!H1353-'1. Data'!$H$1604)/('1. Data'!$H$1603-'1. Data'!$H$1604)</f>
        <v>0.14134275618374559</v>
      </c>
      <c r="I1356" s="62">
        <v>1</v>
      </c>
      <c r="J1356" s="62">
        <f>('1. Data'!J1353-'1. Data'!$J$1604)/('1. Data'!$J$1603-'1. Data'!$J$1604)</f>
        <v>0.47692307692307673</v>
      </c>
      <c r="K1356" s="62">
        <f>('1. Data'!K1353-'1. Data'!$K$1604)/('1. Data'!$K$1603-'1. Data'!$K$1604)</f>
        <v>0.1235294117647059</v>
      </c>
      <c r="L1356" s="62">
        <f>('1. Data'!L1353-'1. Data'!$L$1604)/('1. Data'!$L$1603-'1. Data'!$L$1604)</f>
        <v>0.52307692307692311</v>
      </c>
      <c r="M1356" s="62">
        <f>('1. Data'!M1353-'1. Data'!$M$1604)/('1. Data'!$M$1603-'1. Data'!$M$1604)</f>
        <v>0.6</v>
      </c>
    </row>
    <row r="1357" spans="1:13" ht="13.2" x14ac:dyDescent="0.25">
      <c r="A1357" s="60">
        <v>1353</v>
      </c>
      <c r="B1357" s="62">
        <f>('1. Data'!B1354-'1. Data'!$B$1604)/('1. Data'!$B$1603-'1. Data'!$B$1604)</f>
        <v>0.26548672566371678</v>
      </c>
      <c r="C1357" s="62">
        <f>('1. Data'!C1354-'1. Data'!$C$1604)/('1. Data'!$C$1603-'1. Data'!$C$1604)</f>
        <v>0.36333333333333334</v>
      </c>
      <c r="D1357" s="62">
        <f>('1. Data'!D1354-'1. Data'!$D$1604)/('1. Data'!$D$1603-'1. Data'!$D$1604)</f>
        <v>0.03</v>
      </c>
      <c r="E1357" s="62">
        <f>('1. Data'!E1354-'1. Data'!$E$1604)/('1. Data'!$E$1603-'1. Data'!$E$1604)</f>
        <v>6.8493150684931503E-2</v>
      </c>
      <c r="F1357" s="62">
        <f>('1. Data'!F1354-'1. Data'!$F$1604)/('1. Data'!$F$1603-'1. Data'!$F$1604)</f>
        <v>0.14333333333333334</v>
      </c>
      <c r="G1357" s="62">
        <f>('1. Data'!G1354-'1. Data'!$G$1604)/('1. Data'!$G$1603-'1. Data'!$G$1604)</f>
        <v>0.18309859154929578</v>
      </c>
      <c r="H1357" s="62">
        <f>('1. Data'!H1354-'1. Data'!$H$1604)/('1. Data'!$H$1603-'1. Data'!$H$1604)</f>
        <v>0.18021201413427562</v>
      </c>
      <c r="I1357" s="62">
        <v>1</v>
      </c>
      <c r="J1357" s="62">
        <f>('1. Data'!J1354-'1. Data'!$J$1604)/('1. Data'!$J$1603-'1. Data'!$J$1604)</f>
        <v>0.51538461538461544</v>
      </c>
      <c r="K1357" s="62">
        <f>('1. Data'!K1354-'1. Data'!$K$1604)/('1. Data'!$K$1603-'1. Data'!$K$1604)</f>
        <v>9.4117647058823556E-2</v>
      </c>
      <c r="L1357" s="62">
        <f>('1. Data'!L1354-'1. Data'!$L$1604)/('1. Data'!$L$1603-'1. Data'!$L$1604)</f>
        <v>0.29230769230769238</v>
      </c>
      <c r="M1357" s="62">
        <f>('1. Data'!M1354-'1. Data'!$M$1604)/('1. Data'!$M$1603-'1. Data'!$M$1604)</f>
        <v>0.4</v>
      </c>
    </row>
    <row r="1358" spans="1:13" ht="13.2" x14ac:dyDescent="0.25">
      <c r="A1358" s="60">
        <v>1354</v>
      </c>
      <c r="B1358" s="62">
        <f>('1. Data'!B1355-'1. Data'!$B$1604)/('1. Data'!$B$1603-'1. Data'!$B$1604)</f>
        <v>0.26548672566371678</v>
      </c>
      <c r="C1358" s="62">
        <f>('1. Data'!C1355-'1. Data'!$C$1604)/('1. Data'!$C$1603-'1. Data'!$C$1604)</f>
        <v>0.36333333333333334</v>
      </c>
      <c r="D1358" s="62">
        <f>('1. Data'!D1355-'1. Data'!$D$1604)/('1. Data'!$D$1603-'1. Data'!$D$1604)</f>
        <v>0.03</v>
      </c>
      <c r="E1358" s="62">
        <f>('1. Data'!E1355-'1. Data'!$E$1604)/('1. Data'!$E$1603-'1. Data'!$E$1604)</f>
        <v>6.8493150684931503E-2</v>
      </c>
      <c r="F1358" s="62">
        <f>('1. Data'!F1355-'1. Data'!$F$1604)/('1. Data'!$F$1603-'1. Data'!$F$1604)</f>
        <v>0.14333333333333334</v>
      </c>
      <c r="G1358" s="62">
        <f>('1. Data'!G1355-'1. Data'!$G$1604)/('1. Data'!$G$1603-'1. Data'!$G$1604)</f>
        <v>0.18309859154929578</v>
      </c>
      <c r="H1358" s="62">
        <f>('1. Data'!H1355-'1. Data'!$H$1604)/('1. Data'!$H$1603-'1. Data'!$H$1604)</f>
        <v>0.18021201413427562</v>
      </c>
      <c r="I1358" s="62">
        <v>1</v>
      </c>
      <c r="J1358" s="62">
        <f>('1. Data'!J1355-'1. Data'!$J$1604)/('1. Data'!$J$1603-'1. Data'!$J$1604)</f>
        <v>0.51538461538461544</v>
      </c>
      <c r="K1358" s="62">
        <f>('1. Data'!K1355-'1. Data'!$K$1604)/('1. Data'!$K$1603-'1. Data'!$K$1604)</f>
        <v>9.4117647058823556E-2</v>
      </c>
      <c r="L1358" s="62">
        <f>('1. Data'!L1355-'1. Data'!$L$1604)/('1. Data'!$L$1603-'1. Data'!$L$1604)</f>
        <v>0.29230769230769238</v>
      </c>
      <c r="M1358" s="62">
        <f>('1. Data'!M1355-'1. Data'!$M$1604)/('1. Data'!$M$1603-'1. Data'!$M$1604)</f>
        <v>0.4</v>
      </c>
    </row>
    <row r="1359" spans="1:13" ht="13.2" x14ac:dyDescent="0.25">
      <c r="A1359" s="60">
        <v>1355</v>
      </c>
      <c r="B1359" s="62">
        <f>('1. Data'!B1356-'1. Data'!$B$1604)/('1. Data'!$B$1603-'1. Data'!$B$1604)</f>
        <v>0.23008849557522126</v>
      </c>
      <c r="C1359" s="62">
        <f>('1. Data'!C1356-'1. Data'!$C$1604)/('1. Data'!$C$1603-'1. Data'!$C$1604)</f>
        <v>0.32</v>
      </c>
      <c r="D1359" s="62">
        <f>('1. Data'!D1356-'1. Data'!$D$1604)/('1. Data'!$D$1603-'1. Data'!$D$1604)</f>
        <v>0.03</v>
      </c>
      <c r="E1359" s="62">
        <f>('1. Data'!E1356-'1. Data'!$E$1604)/('1. Data'!$E$1603-'1. Data'!$E$1604)</f>
        <v>9.5890410958904104E-2</v>
      </c>
      <c r="F1359" s="62">
        <f>('1. Data'!F1356-'1. Data'!$F$1604)/('1. Data'!$F$1603-'1. Data'!$F$1604)</f>
        <v>0.12833333333333333</v>
      </c>
      <c r="G1359" s="62">
        <f>('1. Data'!G1356-'1. Data'!$G$1604)/('1. Data'!$G$1603-'1. Data'!$G$1604)</f>
        <v>8.4507042253521125E-2</v>
      </c>
      <c r="H1359" s="62">
        <f>('1. Data'!H1356-'1. Data'!$H$1604)/('1. Data'!$H$1603-'1. Data'!$H$1604)</f>
        <v>7.7738515901060068E-2</v>
      </c>
      <c r="I1359" s="62">
        <v>1</v>
      </c>
      <c r="J1359" s="62">
        <f>('1. Data'!J1356-'1. Data'!$J$1604)/('1. Data'!$J$1603-'1. Data'!$J$1604)</f>
        <v>0.5</v>
      </c>
      <c r="K1359" s="62">
        <f>('1. Data'!K1356-'1. Data'!$K$1604)/('1. Data'!$K$1603-'1. Data'!$K$1604)</f>
        <v>0.12941176470588237</v>
      </c>
      <c r="L1359" s="62">
        <f>('1. Data'!L1356-'1. Data'!$L$1604)/('1. Data'!$L$1603-'1. Data'!$L$1604)</f>
        <v>0.24615384615384611</v>
      </c>
      <c r="M1359" s="62">
        <f>('1. Data'!M1356-'1. Data'!$M$1604)/('1. Data'!$M$1603-'1. Data'!$M$1604)</f>
        <v>0.4</v>
      </c>
    </row>
    <row r="1360" spans="1:13" ht="13.2" x14ac:dyDescent="0.25">
      <c r="A1360" s="60">
        <v>1356</v>
      </c>
      <c r="B1360" s="62">
        <f>('1. Data'!B1357-'1. Data'!$B$1604)/('1. Data'!$B$1603-'1. Data'!$B$1604)</f>
        <v>0.13274336283185839</v>
      </c>
      <c r="C1360" s="62">
        <f>('1. Data'!C1357-'1. Data'!$C$1604)/('1. Data'!$C$1603-'1. Data'!$C$1604)</f>
        <v>0.14666666666666667</v>
      </c>
      <c r="D1360" s="62">
        <f>('1. Data'!D1357-'1. Data'!$D$1604)/('1. Data'!$D$1603-'1. Data'!$D$1604)</f>
        <v>0.25</v>
      </c>
      <c r="E1360" s="62">
        <f>('1. Data'!E1357-'1. Data'!$E$1604)/('1. Data'!$E$1603-'1. Data'!$E$1604)</f>
        <v>6.164383561643836E-2</v>
      </c>
      <c r="F1360" s="62">
        <f>('1. Data'!F1357-'1. Data'!$F$1604)/('1. Data'!$F$1603-'1. Data'!$F$1604)</f>
        <v>0.14333333333333334</v>
      </c>
      <c r="G1360" s="62">
        <f>('1. Data'!G1357-'1. Data'!$G$1604)/('1. Data'!$G$1603-'1. Data'!$G$1604)</f>
        <v>5.6338028169014086E-2</v>
      </c>
      <c r="H1360" s="62">
        <f>('1. Data'!H1357-'1. Data'!$H$1604)/('1. Data'!$H$1603-'1. Data'!$H$1604)</f>
        <v>9.187279151943463E-2</v>
      </c>
      <c r="I1360" s="62">
        <v>1</v>
      </c>
      <c r="J1360" s="62">
        <f>('1. Data'!J1357-'1. Data'!$J$1604)/('1. Data'!$J$1603-'1. Data'!$J$1604)</f>
        <v>0.50769230769230755</v>
      </c>
      <c r="K1360" s="62">
        <f>('1. Data'!K1357-'1. Data'!$K$1604)/('1. Data'!$K$1603-'1. Data'!$K$1604)</f>
        <v>8.2352941176470601E-2</v>
      </c>
      <c r="L1360" s="62">
        <f>('1. Data'!L1357-'1. Data'!$L$1604)/('1. Data'!$L$1603-'1. Data'!$L$1604)</f>
        <v>0.26153846153846144</v>
      </c>
      <c r="M1360" s="62">
        <f>('1. Data'!M1357-'1. Data'!$M$1604)/('1. Data'!$M$1603-'1. Data'!$M$1604)</f>
        <v>0.4</v>
      </c>
    </row>
    <row r="1361" spans="1:13" ht="13.2" x14ac:dyDescent="0.25">
      <c r="A1361" s="60">
        <v>1357</v>
      </c>
      <c r="B1361" s="62">
        <f>('1. Data'!B1358-'1. Data'!$B$1604)/('1. Data'!$B$1603-'1. Data'!$B$1604)</f>
        <v>0.13274336283185839</v>
      </c>
      <c r="C1361" s="62">
        <f>('1. Data'!C1358-'1. Data'!$C$1604)/('1. Data'!$C$1603-'1. Data'!$C$1604)</f>
        <v>0.16</v>
      </c>
      <c r="D1361" s="62">
        <f>('1. Data'!D1358-'1. Data'!$D$1604)/('1. Data'!$D$1603-'1. Data'!$D$1604)</f>
        <v>0.25</v>
      </c>
      <c r="E1361" s="62">
        <f>('1. Data'!E1358-'1. Data'!$E$1604)/('1. Data'!$E$1603-'1. Data'!$E$1604)</f>
        <v>6.164383561643836E-2</v>
      </c>
      <c r="F1361" s="62">
        <f>('1. Data'!F1358-'1. Data'!$F$1604)/('1. Data'!$F$1603-'1. Data'!$F$1604)</f>
        <v>0.14000000000000001</v>
      </c>
      <c r="G1361" s="62">
        <f>('1. Data'!G1358-'1. Data'!$G$1604)/('1. Data'!$G$1603-'1. Data'!$G$1604)</f>
        <v>4.2253521126760563E-2</v>
      </c>
      <c r="H1361" s="62">
        <f>('1. Data'!H1358-'1. Data'!$H$1604)/('1. Data'!$H$1603-'1. Data'!$H$1604)</f>
        <v>7.7738515901060068E-2</v>
      </c>
      <c r="I1361" s="62">
        <v>1</v>
      </c>
      <c r="J1361" s="62">
        <f>('1. Data'!J1358-'1. Data'!$J$1604)/('1. Data'!$J$1603-'1. Data'!$J$1604)</f>
        <v>0.50769230769230755</v>
      </c>
      <c r="K1361" s="62">
        <f>('1. Data'!K1358-'1. Data'!$K$1604)/('1. Data'!$K$1603-'1. Data'!$K$1604)</f>
        <v>8.2352941176470601E-2</v>
      </c>
      <c r="L1361" s="62">
        <f>('1. Data'!L1358-'1. Data'!$L$1604)/('1. Data'!$L$1603-'1. Data'!$L$1604)</f>
        <v>0.26153846153846144</v>
      </c>
      <c r="M1361" s="62">
        <f>('1. Data'!M1358-'1. Data'!$M$1604)/('1. Data'!$M$1603-'1. Data'!$M$1604)</f>
        <v>0.4</v>
      </c>
    </row>
    <row r="1362" spans="1:13" ht="13.2" x14ac:dyDescent="0.25">
      <c r="A1362" s="60">
        <v>1358</v>
      </c>
      <c r="B1362" s="62">
        <f>('1. Data'!B1359-'1. Data'!$B$1604)/('1. Data'!$B$1603-'1. Data'!$B$1604)</f>
        <v>0.23893805309734514</v>
      </c>
      <c r="C1362" s="62">
        <f>('1. Data'!C1359-'1. Data'!$C$1604)/('1. Data'!$C$1603-'1. Data'!$C$1604)</f>
        <v>0.21999999999999997</v>
      </c>
      <c r="D1362" s="62">
        <f>('1. Data'!D1359-'1. Data'!$D$1604)/('1. Data'!$D$1603-'1. Data'!$D$1604)</f>
        <v>0.24</v>
      </c>
      <c r="E1362" s="62">
        <f>('1. Data'!E1359-'1. Data'!$E$1604)/('1. Data'!$E$1603-'1. Data'!$E$1604)</f>
        <v>0.10958904109589042</v>
      </c>
      <c r="F1362" s="62">
        <f>('1. Data'!F1359-'1. Data'!$F$1604)/('1. Data'!$F$1603-'1. Data'!$F$1604)</f>
        <v>0.13</v>
      </c>
      <c r="G1362" s="62">
        <f>('1. Data'!G1359-'1. Data'!$G$1604)/('1. Data'!$G$1603-'1. Data'!$G$1604)</f>
        <v>0.36619718309859156</v>
      </c>
      <c r="H1362" s="62">
        <f>('1. Data'!H1359-'1. Data'!$H$1604)/('1. Data'!$H$1603-'1. Data'!$H$1604)</f>
        <v>0.21554770318021202</v>
      </c>
      <c r="I1362" s="62">
        <v>1</v>
      </c>
      <c r="J1362" s="62">
        <f>('1. Data'!J1359-'1. Data'!$J$1604)/('1. Data'!$J$1603-'1. Data'!$J$1604)</f>
        <v>0.69230769230769229</v>
      </c>
      <c r="K1362" s="62">
        <f>('1. Data'!K1359-'1. Data'!$K$1604)/('1. Data'!$K$1603-'1. Data'!$K$1604)</f>
        <v>0.17058823529411765</v>
      </c>
      <c r="L1362" s="62">
        <f>('1. Data'!L1359-'1. Data'!$L$1604)/('1. Data'!$L$1603-'1. Data'!$L$1604)</f>
        <v>0.4153846153846153</v>
      </c>
      <c r="M1362" s="62">
        <f>('1. Data'!M1359-'1. Data'!$M$1604)/('1. Data'!$M$1603-'1. Data'!$M$1604)</f>
        <v>0.6</v>
      </c>
    </row>
    <row r="1363" spans="1:13" ht="13.2" x14ac:dyDescent="0.25">
      <c r="A1363" s="60">
        <v>1359</v>
      </c>
      <c r="B1363" s="62">
        <f>('1. Data'!B1360-'1. Data'!$B$1604)/('1. Data'!$B$1603-'1. Data'!$B$1604)</f>
        <v>0.24778761061946908</v>
      </c>
      <c r="C1363" s="62">
        <f>('1. Data'!C1360-'1. Data'!$C$1604)/('1. Data'!$C$1603-'1. Data'!$C$1604)</f>
        <v>0.36000000000000004</v>
      </c>
      <c r="D1363" s="62">
        <f>('1. Data'!D1360-'1. Data'!$D$1604)/('1. Data'!$D$1603-'1. Data'!$D$1604)</f>
        <v>0.17</v>
      </c>
      <c r="E1363" s="62">
        <f>('1. Data'!E1360-'1. Data'!$E$1604)/('1. Data'!$E$1603-'1. Data'!$E$1604)</f>
        <v>0.30821917808219179</v>
      </c>
      <c r="F1363" s="62">
        <f>('1. Data'!F1360-'1. Data'!$F$1604)/('1. Data'!$F$1603-'1. Data'!$F$1604)</f>
        <v>0.28000000000000003</v>
      </c>
      <c r="G1363" s="62">
        <f>('1. Data'!G1360-'1. Data'!$G$1604)/('1. Data'!$G$1603-'1. Data'!$G$1604)</f>
        <v>0.71830985915492962</v>
      </c>
      <c r="H1363" s="62">
        <f>('1. Data'!H1360-'1. Data'!$H$1604)/('1. Data'!$H$1603-'1. Data'!$H$1604)</f>
        <v>0.32508833922261482</v>
      </c>
      <c r="I1363" s="62">
        <v>1</v>
      </c>
      <c r="J1363" s="62">
        <f>('1. Data'!J1360-'1. Data'!$J$1604)/('1. Data'!$J$1603-'1. Data'!$J$1604)</f>
        <v>0.4461538461538459</v>
      </c>
      <c r="K1363" s="62">
        <f>('1. Data'!K1360-'1. Data'!$K$1604)/('1. Data'!$K$1603-'1. Data'!$K$1604)</f>
        <v>0.11764705882352942</v>
      </c>
      <c r="L1363" s="62">
        <f>('1. Data'!L1360-'1. Data'!$L$1604)/('1. Data'!$L$1603-'1. Data'!$L$1604)</f>
        <v>0.16923076923076918</v>
      </c>
      <c r="M1363" s="62">
        <f>('1. Data'!M1360-'1. Data'!$M$1604)/('1. Data'!$M$1603-'1. Data'!$M$1604)</f>
        <v>0.4</v>
      </c>
    </row>
    <row r="1364" spans="1:13" ht="13.2" x14ac:dyDescent="0.25">
      <c r="A1364" s="60">
        <v>1360</v>
      </c>
      <c r="B1364" s="62">
        <f>('1. Data'!B1361-'1. Data'!$B$1604)/('1. Data'!$B$1603-'1. Data'!$B$1604)</f>
        <v>0.61946902654867253</v>
      </c>
      <c r="C1364" s="62">
        <f>('1. Data'!C1361-'1. Data'!$C$1604)/('1. Data'!$C$1603-'1. Data'!$C$1604)</f>
        <v>0.25</v>
      </c>
      <c r="D1364" s="62">
        <f>('1. Data'!D1361-'1. Data'!$D$1604)/('1. Data'!$D$1603-'1. Data'!$D$1604)</f>
        <v>0.4</v>
      </c>
      <c r="E1364" s="62">
        <f>('1. Data'!E1361-'1. Data'!$E$1604)/('1. Data'!$E$1603-'1. Data'!$E$1604)</f>
        <v>3.4246575342465745E-2</v>
      </c>
      <c r="F1364" s="62">
        <f>('1. Data'!F1361-'1. Data'!$F$1604)/('1. Data'!$F$1603-'1. Data'!$F$1604)</f>
        <v>0.15166666666666667</v>
      </c>
      <c r="G1364" s="62">
        <f>('1. Data'!G1361-'1. Data'!$G$1604)/('1. Data'!$G$1603-'1. Data'!$G$1604)</f>
        <v>7.0422535211267609E-2</v>
      </c>
      <c r="H1364" s="62">
        <f>('1. Data'!H1361-'1. Data'!$H$1604)/('1. Data'!$H$1603-'1. Data'!$H$1604)</f>
        <v>7.7738515901060068E-2</v>
      </c>
      <c r="I1364" s="62">
        <v>1</v>
      </c>
      <c r="J1364" s="62">
        <f>('1. Data'!J1361-'1. Data'!$J$1604)/('1. Data'!$J$1603-'1. Data'!$J$1604)</f>
        <v>0.28461538461538438</v>
      </c>
      <c r="K1364" s="62">
        <f>('1. Data'!K1361-'1. Data'!$K$1604)/('1. Data'!$K$1603-'1. Data'!$K$1604)</f>
        <v>0.20588235294117649</v>
      </c>
      <c r="L1364" s="62">
        <f>('1. Data'!L1361-'1. Data'!$L$1604)/('1. Data'!$L$1603-'1. Data'!$L$1604)</f>
        <v>0.251282051282046</v>
      </c>
      <c r="M1364" s="62">
        <f>('1. Data'!M1361-'1. Data'!$M$1604)/('1. Data'!$M$1603-'1. Data'!$M$1604)</f>
        <v>0.6</v>
      </c>
    </row>
    <row r="1365" spans="1:13" ht="13.2" x14ac:dyDescent="0.25">
      <c r="A1365" s="60">
        <v>1361</v>
      </c>
      <c r="B1365" s="62">
        <f>('1. Data'!B1362-'1. Data'!$B$1604)/('1. Data'!$B$1603-'1. Data'!$B$1604)</f>
        <v>0.40707964601769908</v>
      </c>
      <c r="C1365" s="62">
        <f>('1. Data'!C1362-'1. Data'!$C$1604)/('1. Data'!$C$1603-'1. Data'!$C$1604)</f>
        <v>0.29333333333333339</v>
      </c>
      <c r="D1365" s="62">
        <f>('1. Data'!D1362-'1. Data'!$D$1604)/('1. Data'!$D$1603-'1. Data'!$D$1604)</f>
        <v>0.31</v>
      </c>
      <c r="E1365" s="62">
        <f>('1. Data'!E1362-'1. Data'!$E$1604)/('1. Data'!$E$1603-'1. Data'!$E$1604)</f>
        <v>9.5890410958904104E-2</v>
      </c>
      <c r="F1365" s="62">
        <f>('1. Data'!F1362-'1. Data'!$F$1604)/('1. Data'!$F$1603-'1. Data'!$F$1604)</f>
        <v>0.18666666666666501</v>
      </c>
      <c r="G1365" s="62">
        <f>('1. Data'!G1362-'1. Data'!$G$1604)/('1. Data'!$G$1603-'1. Data'!$G$1604)</f>
        <v>0.14084507042253522</v>
      </c>
      <c r="H1365" s="62">
        <f>('1. Data'!H1362-'1. Data'!$H$1604)/('1. Data'!$H$1603-'1. Data'!$H$1604)</f>
        <v>0.11307420494699646</v>
      </c>
      <c r="I1365" s="62">
        <v>1</v>
      </c>
      <c r="J1365" s="62">
        <f>('1. Data'!J1362-'1. Data'!$J$1604)/('1. Data'!$J$1603-'1. Data'!$J$1604)</f>
        <v>0.41538461538461546</v>
      </c>
      <c r="K1365" s="62">
        <f>('1. Data'!K1362-'1. Data'!$K$1604)/('1. Data'!$K$1603-'1. Data'!$K$1604)</f>
        <v>0.15294117647058827</v>
      </c>
      <c r="L1365" s="62">
        <f>('1. Data'!L1362-'1. Data'!$L$1604)/('1. Data'!$L$1603-'1. Data'!$L$1604)</f>
        <v>0.38461538461538464</v>
      </c>
      <c r="M1365" s="62">
        <f>('1. Data'!M1362-'1. Data'!$M$1604)/('1. Data'!$M$1603-'1. Data'!$M$1604)</f>
        <v>0.4</v>
      </c>
    </row>
    <row r="1366" spans="1:13" ht="13.2" x14ac:dyDescent="0.25">
      <c r="A1366" s="60">
        <v>1362</v>
      </c>
      <c r="B1366" s="62">
        <f>('1. Data'!B1363-'1. Data'!$B$1604)/('1. Data'!$B$1603-'1. Data'!$B$1604)</f>
        <v>0.32743362831858414</v>
      </c>
      <c r="C1366" s="62">
        <f>('1. Data'!C1363-'1. Data'!$C$1604)/('1. Data'!$C$1603-'1. Data'!$C$1604)</f>
        <v>0.5</v>
      </c>
      <c r="D1366" s="62">
        <f>('1. Data'!D1363-'1. Data'!$D$1604)/('1. Data'!$D$1603-'1. Data'!$D$1604)</f>
        <v>0.14000000000000001</v>
      </c>
      <c r="E1366" s="62">
        <f>('1. Data'!E1363-'1. Data'!$E$1604)/('1. Data'!$E$1603-'1. Data'!$E$1604)</f>
        <v>0.10958904109589042</v>
      </c>
      <c r="F1366" s="62">
        <f>('1. Data'!F1363-'1. Data'!$F$1604)/('1. Data'!$F$1603-'1. Data'!$F$1604)</f>
        <v>0.155</v>
      </c>
      <c r="G1366" s="62">
        <f>('1. Data'!G1363-'1. Data'!$G$1604)/('1. Data'!$G$1603-'1. Data'!$G$1604)</f>
        <v>0.16901408450704225</v>
      </c>
      <c r="H1366" s="62">
        <f>('1. Data'!H1363-'1. Data'!$H$1604)/('1. Data'!$H$1603-'1. Data'!$H$1604)</f>
        <v>0.16961130742049471</v>
      </c>
      <c r="I1366" s="62">
        <v>1</v>
      </c>
      <c r="J1366" s="62">
        <f>('1. Data'!J1363-'1. Data'!$J$1604)/('1. Data'!$J$1603-'1. Data'!$J$1604)</f>
        <v>0.50769230769230755</v>
      </c>
      <c r="K1366" s="62">
        <f>('1. Data'!K1363-'1. Data'!$K$1604)/('1. Data'!$K$1603-'1. Data'!$K$1604)</f>
        <v>0.14117647058823532</v>
      </c>
      <c r="L1366" s="62">
        <f>('1. Data'!L1363-'1. Data'!$L$1604)/('1. Data'!$L$1603-'1. Data'!$L$1604)</f>
        <v>0.26153846153846144</v>
      </c>
      <c r="M1366" s="62">
        <f>('1. Data'!M1363-'1. Data'!$M$1604)/('1. Data'!$M$1603-'1. Data'!$M$1604)</f>
        <v>0.4</v>
      </c>
    </row>
    <row r="1367" spans="1:13" ht="13.2" x14ac:dyDescent="0.25">
      <c r="A1367" s="60">
        <v>1363</v>
      </c>
      <c r="B1367" s="62">
        <f>('1. Data'!B1364-'1. Data'!$B$1604)/('1. Data'!$B$1603-'1. Data'!$B$1604)</f>
        <v>0.61946902654867253</v>
      </c>
      <c r="C1367" s="62">
        <f>('1. Data'!C1364-'1. Data'!$C$1604)/('1. Data'!$C$1603-'1. Data'!$C$1604)</f>
        <v>0.25</v>
      </c>
      <c r="D1367" s="62">
        <f>('1. Data'!D1364-'1. Data'!$D$1604)/('1. Data'!$D$1603-'1. Data'!$D$1604)</f>
        <v>0.4</v>
      </c>
      <c r="E1367" s="62">
        <f>('1. Data'!E1364-'1. Data'!$E$1604)/('1. Data'!$E$1603-'1. Data'!$E$1604)</f>
        <v>3.4246575342465745E-2</v>
      </c>
      <c r="F1367" s="62">
        <f>('1. Data'!F1364-'1. Data'!$F$1604)/('1. Data'!$F$1603-'1. Data'!$F$1604)</f>
        <v>0.15166666666666667</v>
      </c>
      <c r="G1367" s="62">
        <f>('1. Data'!G1364-'1. Data'!$G$1604)/('1. Data'!$G$1603-'1. Data'!$G$1604)</f>
        <v>7.0422535211267609E-2</v>
      </c>
      <c r="H1367" s="62">
        <f>('1. Data'!H1364-'1. Data'!$H$1604)/('1. Data'!$H$1603-'1. Data'!$H$1604)</f>
        <v>7.7738515901060068E-2</v>
      </c>
      <c r="I1367" s="62">
        <v>1</v>
      </c>
      <c r="J1367" s="62">
        <f>('1. Data'!J1364-'1. Data'!$J$1604)/('1. Data'!$J$1603-'1. Data'!$J$1604)</f>
        <v>0.28461538461538438</v>
      </c>
      <c r="K1367" s="62">
        <f>('1. Data'!K1364-'1. Data'!$K$1604)/('1. Data'!$K$1603-'1. Data'!$K$1604)</f>
        <v>0.20588235294117649</v>
      </c>
      <c r="L1367" s="62">
        <f>('1. Data'!L1364-'1. Data'!$L$1604)/('1. Data'!$L$1603-'1. Data'!$L$1604)</f>
        <v>0.251282051282046</v>
      </c>
      <c r="M1367" s="62">
        <f>('1. Data'!M1364-'1. Data'!$M$1604)/('1. Data'!$M$1603-'1. Data'!$M$1604)</f>
        <v>0.6</v>
      </c>
    </row>
    <row r="1368" spans="1:13" ht="13.2" x14ac:dyDescent="0.25">
      <c r="A1368" s="60">
        <v>1364</v>
      </c>
      <c r="B1368" s="62">
        <f>('1. Data'!B1365-'1. Data'!$B$1604)/('1. Data'!$B$1603-'1. Data'!$B$1604)</f>
        <v>0.30088495575221241</v>
      </c>
      <c r="C1368" s="62">
        <f>('1. Data'!C1365-'1. Data'!$C$1604)/('1. Data'!$C$1603-'1. Data'!$C$1604)</f>
        <v>0.48666666666666664</v>
      </c>
      <c r="D1368" s="62">
        <f>('1. Data'!D1365-'1. Data'!$D$1604)/('1. Data'!$D$1603-'1. Data'!$D$1604)</f>
        <v>0.27</v>
      </c>
      <c r="E1368" s="62">
        <f>('1. Data'!E1365-'1. Data'!$E$1604)/('1. Data'!$E$1603-'1. Data'!$E$1604)</f>
        <v>7.5342465753424667E-2</v>
      </c>
      <c r="F1368" s="62">
        <f>('1. Data'!F1365-'1. Data'!$F$1604)/('1. Data'!$F$1603-'1. Data'!$F$1604)</f>
        <v>0.13333333333333333</v>
      </c>
      <c r="G1368" s="62">
        <f>('1. Data'!G1365-'1. Data'!$G$1604)/('1. Data'!$G$1603-'1. Data'!$G$1604)</f>
        <v>0.14084507042253522</v>
      </c>
      <c r="H1368" s="62">
        <f>('1. Data'!H1365-'1. Data'!$H$1604)/('1. Data'!$H$1603-'1. Data'!$H$1604)</f>
        <v>0.20141342756183744</v>
      </c>
      <c r="I1368" s="62">
        <v>1</v>
      </c>
      <c r="J1368" s="62">
        <f>('1. Data'!J1365-'1. Data'!$J$1604)/('1. Data'!$J$1603-'1. Data'!$J$1604)</f>
        <v>0.45384615384615379</v>
      </c>
      <c r="K1368" s="62">
        <f>('1. Data'!K1365-'1. Data'!$K$1604)/('1. Data'!$K$1603-'1. Data'!$K$1604)</f>
        <v>0.10588235294117647</v>
      </c>
      <c r="L1368" s="62">
        <f>('1. Data'!L1365-'1. Data'!$L$1604)/('1. Data'!$L$1603-'1. Data'!$L$1604)</f>
        <v>0.21538461538461545</v>
      </c>
      <c r="M1368" s="62">
        <f>('1. Data'!M1365-'1. Data'!$M$1604)/('1. Data'!$M$1603-'1. Data'!$M$1604)</f>
        <v>0.2</v>
      </c>
    </row>
    <row r="1369" spans="1:13" ht="13.2" x14ac:dyDescent="0.25">
      <c r="A1369" s="60">
        <v>1365</v>
      </c>
      <c r="B1369" s="62">
        <f>('1. Data'!B1366-'1. Data'!$B$1604)/('1. Data'!$B$1603-'1. Data'!$B$1604)</f>
        <v>0.23008849557522126</v>
      </c>
      <c r="C1369" s="62">
        <f>('1. Data'!C1366-'1. Data'!$C$1604)/('1. Data'!$C$1603-'1. Data'!$C$1604)</f>
        <v>0.33666666666666667</v>
      </c>
      <c r="D1369" s="62">
        <f>('1. Data'!D1366-'1. Data'!$D$1604)/('1. Data'!$D$1603-'1. Data'!$D$1604)</f>
        <v>0.02</v>
      </c>
      <c r="E1369" s="62">
        <f>('1. Data'!E1366-'1. Data'!$E$1604)/('1. Data'!$E$1603-'1. Data'!$E$1604)</f>
        <v>6.8493150684931503E-2</v>
      </c>
      <c r="F1369" s="62">
        <f>('1. Data'!F1366-'1. Data'!$F$1604)/('1. Data'!$F$1603-'1. Data'!$F$1604)</f>
        <v>0.16</v>
      </c>
      <c r="G1369" s="62">
        <f>('1. Data'!G1366-'1. Data'!$G$1604)/('1. Data'!$G$1603-'1. Data'!$G$1604)</f>
        <v>0.12676056338028169</v>
      </c>
      <c r="H1369" s="62">
        <f>('1. Data'!H1366-'1. Data'!$H$1604)/('1. Data'!$H$1603-'1. Data'!$H$1604)</f>
        <v>8.8339222614840993E-2</v>
      </c>
      <c r="I1369" s="62">
        <v>1</v>
      </c>
      <c r="J1369" s="62">
        <f>('1. Data'!J1366-'1. Data'!$J$1604)/('1. Data'!$J$1603-'1. Data'!$J$1604)</f>
        <v>0.58461538461538454</v>
      </c>
      <c r="K1369" s="62">
        <f>('1. Data'!K1366-'1. Data'!$K$1604)/('1. Data'!$K$1603-'1. Data'!$K$1604)</f>
        <v>0.13529411764705884</v>
      </c>
      <c r="L1369" s="62">
        <f>('1. Data'!L1366-'1. Data'!$L$1604)/('1. Data'!$L$1603-'1. Data'!$L$1604)</f>
        <v>0.52307692307692311</v>
      </c>
      <c r="M1369" s="62">
        <f>('1. Data'!M1366-'1. Data'!$M$1604)/('1. Data'!$M$1603-'1. Data'!$M$1604)</f>
        <v>0.6</v>
      </c>
    </row>
    <row r="1370" spans="1:13" ht="13.2" x14ac:dyDescent="0.25">
      <c r="A1370" s="60">
        <v>1366</v>
      </c>
      <c r="B1370" s="62">
        <f>('1. Data'!B1367-'1. Data'!$B$1604)/('1. Data'!$B$1603-'1. Data'!$B$1604)</f>
        <v>0.2831858407079646</v>
      </c>
      <c r="C1370" s="62">
        <f>('1. Data'!C1367-'1. Data'!$C$1604)/('1. Data'!$C$1603-'1. Data'!$C$1604)</f>
        <v>0.26666666666666666</v>
      </c>
      <c r="D1370" s="62">
        <f>('1. Data'!D1367-'1. Data'!$D$1604)/('1. Data'!$D$1603-'1. Data'!$D$1604)</f>
        <v>0.09</v>
      </c>
      <c r="E1370" s="62">
        <f>('1. Data'!E1367-'1. Data'!$E$1604)/('1. Data'!$E$1603-'1. Data'!$E$1604)</f>
        <v>8.9041095890410982E-2</v>
      </c>
      <c r="F1370" s="62">
        <f>('1. Data'!F1367-'1. Data'!$F$1604)/('1. Data'!$F$1603-'1. Data'!$F$1604)</f>
        <v>0.19166666666666668</v>
      </c>
      <c r="G1370" s="62">
        <f>('1. Data'!G1367-'1. Data'!$G$1604)/('1. Data'!$G$1603-'1. Data'!$G$1604)</f>
        <v>0.12676056338028169</v>
      </c>
      <c r="H1370" s="62">
        <f>('1. Data'!H1367-'1. Data'!$H$1604)/('1. Data'!$H$1603-'1. Data'!$H$1604)</f>
        <v>0.12720848056537101</v>
      </c>
      <c r="I1370" s="62">
        <v>1</v>
      </c>
      <c r="J1370" s="62">
        <f>('1. Data'!J1367-'1. Data'!$J$1604)/('1. Data'!$J$1603-'1. Data'!$J$1604)</f>
        <v>0.36923076923076925</v>
      </c>
      <c r="K1370" s="62">
        <f>('1. Data'!K1367-'1. Data'!$K$1604)/('1. Data'!$K$1603-'1. Data'!$K$1604)</f>
        <v>0.18823529411764706</v>
      </c>
      <c r="L1370" s="62">
        <f>('1. Data'!L1367-'1. Data'!$L$1604)/('1. Data'!$L$1603-'1. Data'!$L$1604)</f>
        <v>0.16923076923076918</v>
      </c>
      <c r="M1370" s="62">
        <f>('1. Data'!M1367-'1. Data'!$M$1604)/('1. Data'!$M$1603-'1. Data'!$M$1604)</f>
        <v>0.4</v>
      </c>
    </row>
    <row r="1371" spans="1:13" ht="13.2" x14ac:dyDescent="0.25">
      <c r="A1371" s="60">
        <v>1367</v>
      </c>
      <c r="B1371" s="62">
        <f>('1. Data'!B1368-'1. Data'!$B$1604)/('1. Data'!$B$1603-'1. Data'!$B$1604)</f>
        <v>0.23893805309734514</v>
      </c>
      <c r="C1371" s="62">
        <f>('1. Data'!C1368-'1. Data'!$C$1604)/('1. Data'!$C$1603-'1. Data'!$C$1604)</f>
        <v>0.42666666666666669</v>
      </c>
      <c r="D1371" s="62">
        <f>('1. Data'!D1368-'1. Data'!$D$1604)/('1. Data'!$D$1603-'1. Data'!$D$1604)</f>
        <v>0.08</v>
      </c>
      <c r="E1371" s="62">
        <f>('1. Data'!E1368-'1. Data'!$E$1604)/('1. Data'!$E$1603-'1. Data'!$E$1604)</f>
        <v>5.4794520547945202E-2</v>
      </c>
      <c r="F1371" s="62">
        <f>('1. Data'!F1368-'1. Data'!$F$1604)/('1. Data'!$F$1603-'1. Data'!$F$1604)</f>
        <v>0.15666666666666668</v>
      </c>
      <c r="G1371" s="62">
        <f>('1. Data'!G1368-'1. Data'!$G$1604)/('1. Data'!$G$1603-'1. Data'!$G$1604)</f>
        <v>0.12676056338028169</v>
      </c>
      <c r="H1371" s="62">
        <f>('1. Data'!H1368-'1. Data'!$H$1604)/('1. Data'!$H$1603-'1. Data'!$H$1604)</f>
        <v>0.13780918727915195</v>
      </c>
      <c r="I1371" s="62">
        <v>1</v>
      </c>
      <c r="J1371" s="62">
        <f>('1. Data'!J1368-'1. Data'!$J$1604)/('1. Data'!$J$1603-'1. Data'!$J$1604)</f>
        <v>0.41538461538461546</v>
      </c>
      <c r="K1371" s="62">
        <f>('1. Data'!K1368-'1. Data'!$K$1604)/('1. Data'!$K$1603-'1. Data'!$K$1604)</f>
        <v>0.11764705882352942</v>
      </c>
      <c r="L1371" s="62">
        <f>('1. Data'!L1368-'1. Data'!$L$1604)/('1. Data'!$L$1603-'1. Data'!$L$1604)</f>
        <v>0.21538461538461545</v>
      </c>
      <c r="M1371" s="62">
        <f>('1. Data'!M1368-'1. Data'!$M$1604)/('1. Data'!$M$1603-'1. Data'!$M$1604)</f>
        <v>0.4</v>
      </c>
    </row>
    <row r="1372" spans="1:13" ht="13.2" x14ac:dyDescent="0.25">
      <c r="A1372" s="60">
        <v>1368</v>
      </c>
      <c r="B1372" s="62">
        <f>('1. Data'!B1369-'1. Data'!$B$1604)/('1. Data'!$B$1603-'1. Data'!$B$1604)</f>
        <v>0.2035398230088496</v>
      </c>
      <c r="C1372" s="62">
        <f>('1. Data'!C1369-'1. Data'!$C$1604)/('1. Data'!$C$1603-'1. Data'!$C$1604)</f>
        <v>0.29333333333333339</v>
      </c>
      <c r="D1372" s="62">
        <f>('1. Data'!D1369-'1. Data'!$D$1604)/('1. Data'!$D$1603-'1. Data'!$D$1604)</f>
        <v>0.3</v>
      </c>
      <c r="E1372" s="62">
        <f>('1. Data'!E1369-'1. Data'!$E$1604)/('1. Data'!$E$1603-'1. Data'!$E$1604)</f>
        <v>8.9041095890410982E-2</v>
      </c>
      <c r="F1372" s="62">
        <f>('1. Data'!F1369-'1. Data'!$F$1604)/('1. Data'!$F$1603-'1. Data'!$F$1604)</f>
        <v>0.14666666666666667</v>
      </c>
      <c r="G1372" s="62">
        <f>('1. Data'!G1369-'1. Data'!$G$1604)/('1. Data'!$G$1603-'1. Data'!$G$1604)</f>
        <v>0.11267605633802817</v>
      </c>
      <c r="H1372" s="62">
        <f>('1. Data'!H1369-'1. Data'!$H$1604)/('1. Data'!$H$1603-'1. Data'!$H$1604)</f>
        <v>0.34982332155477031</v>
      </c>
      <c r="I1372" s="62">
        <v>1</v>
      </c>
      <c r="J1372" s="62">
        <f>('1. Data'!J1369-'1. Data'!$J$1604)/('1. Data'!$J$1603-'1. Data'!$J$1604)</f>
        <v>0.42307692307692302</v>
      </c>
      <c r="K1372" s="62">
        <f>('1. Data'!K1369-'1. Data'!$K$1604)/('1. Data'!$K$1603-'1. Data'!$K$1604)</f>
        <v>0.51764705882352935</v>
      </c>
      <c r="L1372" s="62">
        <f>('1. Data'!L1369-'1. Data'!$L$1604)/('1. Data'!$L$1603-'1. Data'!$L$1604)</f>
        <v>0.32307692307692304</v>
      </c>
      <c r="M1372" s="62">
        <f>('1. Data'!M1369-'1. Data'!$M$1604)/('1. Data'!$M$1603-'1. Data'!$M$1604)</f>
        <v>0.6</v>
      </c>
    </row>
    <row r="1373" spans="1:13" ht="13.2" x14ac:dyDescent="0.25">
      <c r="A1373" s="60">
        <v>1369</v>
      </c>
      <c r="B1373" s="62">
        <f>('1. Data'!B1370-'1. Data'!$B$1604)/('1. Data'!$B$1603-'1. Data'!$B$1604)</f>
        <v>0.30088495575221241</v>
      </c>
      <c r="C1373" s="62">
        <f>('1. Data'!C1370-'1. Data'!$C$1604)/('1. Data'!$C$1603-'1. Data'!$C$1604)</f>
        <v>0.44666666666666671</v>
      </c>
      <c r="D1373" s="62">
        <f>('1. Data'!D1370-'1. Data'!$D$1604)/('1. Data'!$D$1603-'1. Data'!$D$1604)</f>
        <v>0.32</v>
      </c>
      <c r="E1373" s="62">
        <f>('1. Data'!E1370-'1. Data'!$E$1604)/('1. Data'!$E$1603-'1. Data'!$E$1604)</f>
        <v>8.2191780821917818E-2</v>
      </c>
      <c r="F1373" s="62">
        <f>('1. Data'!F1370-'1. Data'!$F$1604)/('1. Data'!$F$1603-'1. Data'!$F$1604)</f>
        <v>0.13166666666666668</v>
      </c>
      <c r="G1373" s="62">
        <f>('1. Data'!G1370-'1. Data'!$G$1604)/('1. Data'!$G$1603-'1. Data'!$G$1604)</f>
        <v>0.21126760563380281</v>
      </c>
      <c r="H1373" s="62">
        <f>('1. Data'!H1370-'1. Data'!$H$1604)/('1. Data'!$H$1603-'1. Data'!$H$1604)</f>
        <v>0.24028268551236748</v>
      </c>
      <c r="I1373" s="62">
        <v>1</v>
      </c>
      <c r="J1373" s="62">
        <f>('1. Data'!J1370-'1. Data'!$J$1604)/('1. Data'!$J$1603-'1. Data'!$J$1604)</f>
        <v>0.4384615384615384</v>
      </c>
      <c r="K1373" s="62">
        <f>('1. Data'!K1370-'1. Data'!$K$1604)/('1. Data'!$K$1603-'1. Data'!$K$1604)</f>
        <v>0.11764705882352942</v>
      </c>
      <c r="L1373" s="62">
        <f>('1. Data'!L1370-'1. Data'!$L$1604)/('1. Data'!$L$1603-'1. Data'!$L$1604)</f>
        <v>0.21538461538461545</v>
      </c>
      <c r="M1373" s="62">
        <f>('1. Data'!M1370-'1. Data'!$M$1604)/('1. Data'!$M$1603-'1. Data'!$M$1604)</f>
        <v>0.6</v>
      </c>
    </row>
    <row r="1374" spans="1:13" ht="13.2" x14ac:dyDescent="0.25">
      <c r="A1374" s="60">
        <v>1370</v>
      </c>
      <c r="B1374" s="62">
        <f>('1. Data'!B1371-'1. Data'!$B$1604)/('1. Data'!$B$1603-'1. Data'!$B$1604)</f>
        <v>0.17699115044247787</v>
      </c>
      <c r="C1374" s="62">
        <f>('1. Data'!C1371-'1. Data'!$C$1604)/('1. Data'!$C$1603-'1. Data'!$C$1604)</f>
        <v>0.34</v>
      </c>
      <c r="D1374" s="62">
        <f>('1. Data'!D1371-'1. Data'!$D$1604)/('1. Data'!$D$1603-'1. Data'!$D$1604)</f>
        <v>0</v>
      </c>
      <c r="E1374" s="62">
        <f>('1. Data'!E1371-'1. Data'!$E$1604)/('1. Data'!$E$1603-'1. Data'!$E$1604)</f>
        <v>4.7945205479452059E-2</v>
      </c>
      <c r="F1374" s="62">
        <f>('1. Data'!F1371-'1. Data'!$F$1604)/('1. Data'!$F$1603-'1. Data'!$F$1604)</f>
        <v>0.11500000000000002</v>
      </c>
      <c r="G1374" s="62">
        <f>('1. Data'!G1371-'1. Data'!$G$1604)/('1. Data'!$G$1603-'1. Data'!$G$1604)</f>
        <v>4.2253521126760563E-2</v>
      </c>
      <c r="H1374" s="62">
        <f>('1. Data'!H1371-'1. Data'!$H$1604)/('1. Data'!$H$1603-'1. Data'!$H$1604)</f>
        <v>7.0671378091872791E-3</v>
      </c>
      <c r="I1374" s="62">
        <v>1</v>
      </c>
      <c r="J1374" s="62">
        <f>('1. Data'!J1371-'1. Data'!$J$1604)/('1. Data'!$J$1603-'1. Data'!$J$1604)</f>
        <v>0.48461538461538461</v>
      </c>
      <c r="K1374" s="62">
        <f>('1. Data'!K1371-'1. Data'!$K$1604)/('1. Data'!$K$1603-'1. Data'!$K$1604)</f>
        <v>4.11764705882353E-2</v>
      </c>
      <c r="L1374" s="62">
        <f>('1. Data'!L1371-'1. Data'!$L$1604)/('1. Data'!$L$1603-'1. Data'!$L$1604)</f>
        <v>0.30769230769230771</v>
      </c>
      <c r="M1374" s="62">
        <f>('1. Data'!M1371-'1. Data'!$M$1604)/('1. Data'!$M$1603-'1. Data'!$M$1604)</f>
        <v>0.2</v>
      </c>
    </row>
    <row r="1375" spans="1:13" ht="13.2" x14ac:dyDescent="0.25">
      <c r="A1375" s="60">
        <v>1371</v>
      </c>
      <c r="B1375" s="62">
        <f>('1. Data'!B1372-'1. Data'!$B$1604)/('1. Data'!$B$1603-'1. Data'!$B$1604)</f>
        <v>0.3628318584070796</v>
      </c>
      <c r="C1375" s="62">
        <f>('1. Data'!C1372-'1. Data'!$C$1604)/('1. Data'!$C$1603-'1. Data'!$C$1604)</f>
        <v>0.45333333333333337</v>
      </c>
      <c r="D1375" s="62">
        <f>('1. Data'!D1372-'1. Data'!$D$1604)/('1. Data'!$D$1603-'1. Data'!$D$1604)</f>
        <v>0.51</v>
      </c>
      <c r="E1375" s="62">
        <f>('1. Data'!E1372-'1. Data'!$E$1604)/('1. Data'!$E$1603-'1. Data'!$E$1604)</f>
        <v>5.4794520547945202E-2</v>
      </c>
      <c r="F1375" s="62">
        <f>('1. Data'!F1372-'1. Data'!$F$1604)/('1. Data'!$F$1603-'1. Data'!$F$1604)</f>
        <v>0.69166666666666665</v>
      </c>
      <c r="G1375" s="62">
        <f>('1. Data'!G1372-'1. Data'!$G$1604)/('1. Data'!$G$1603-'1. Data'!$G$1604)</f>
        <v>0.15492957746478872</v>
      </c>
      <c r="H1375" s="62">
        <f>('1. Data'!H1372-'1. Data'!$H$1604)/('1. Data'!$H$1603-'1. Data'!$H$1604)</f>
        <v>0.21201413427561838</v>
      </c>
      <c r="I1375" s="62">
        <v>1</v>
      </c>
      <c r="J1375" s="62">
        <f>('1. Data'!J1372-'1. Data'!$J$1604)/('1. Data'!$J$1603-'1. Data'!$J$1604)</f>
        <v>0.23076923076923067</v>
      </c>
      <c r="K1375" s="62">
        <f>('1. Data'!K1372-'1. Data'!$K$1604)/('1. Data'!$K$1603-'1. Data'!$K$1604)</f>
        <v>0.5117647058823529</v>
      </c>
      <c r="L1375" s="62">
        <f>('1. Data'!L1372-'1. Data'!$L$1604)/('1. Data'!$L$1603-'1. Data'!$L$1604)</f>
        <v>0.12307692307692292</v>
      </c>
      <c r="M1375" s="62">
        <f>('1. Data'!M1372-'1. Data'!$M$1604)/('1. Data'!$M$1603-'1. Data'!$M$1604)</f>
        <v>0.4</v>
      </c>
    </row>
    <row r="1376" spans="1:13" ht="13.2" x14ac:dyDescent="0.25">
      <c r="A1376" s="60">
        <v>1372</v>
      </c>
      <c r="B1376" s="62">
        <f>('1. Data'!B1373-'1. Data'!$B$1604)/('1. Data'!$B$1603-'1. Data'!$B$1604)</f>
        <v>0.25663716814159293</v>
      </c>
      <c r="C1376" s="62">
        <f>('1. Data'!C1373-'1. Data'!$C$1604)/('1. Data'!$C$1603-'1. Data'!$C$1604)</f>
        <v>0.32</v>
      </c>
      <c r="D1376" s="62">
        <f>('1. Data'!D1373-'1. Data'!$D$1604)/('1. Data'!$D$1603-'1. Data'!$D$1604)</f>
        <v>0.56000000000000005</v>
      </c>
      <c r="E1376" s="62">
        <f>('1. Data'!E1373-'1. Data'!$E$1604)/('1. Data'!$E$1603-'1. Data'!$E$1604)</f>
        <v>0.15068493150684933</v>
      </c>
      <c r="F1376" s="62">
        <f>('1. Data'!F1373-'1. Data'!$F$1604)/('1. Data'!$F$1603-'1. Data'!$F$1604)</f>
        <v>0.255</v>
      </c>
      <c r="G1376" s="62">
        <f>('1. Data'!G1373-'1. Data'!$G$1604)/('1. Data'!$G$1603-'1. Data'!$G$1604)</f>
        <v>5.6338028169014086E-2</v>
      </c>
      <c r="H1376" s="62">
        <f>('1. Data'!H1373-'1. Data'!$H$1604)/('1. Data'!$H$1603-'1. Data'!$H$1604)</f>
        <v>2.8268551236749116E-2</v>
      </c>
      <c r="I1376" s="62">
        <v>1</v>
      </c>
      <c r="J1376" s="62">
        <f>('1. Data'!J1373-'1. Data'!$J$1604)/('1. Data'!$J$1603-'1. Data'!$J$1604)</f>
        <v>0.39230769230769219</v>
      </c>
      <c r="K1376" s="62">
        <f>('1. Data'!K1373-'1. Data'!$K$1604)/('1. Data'!$K$1603-'1. Data'!$K$1604)</f>
        <v>0.42941176470588233</v>
      </c>
      <c r="L1376" s="62">
        <f>('1. Data'!L1373-'1. Data'!$L$1604)/('1. Data'!$L$1603-'1. Data'!$L$1604)</f>
        <v>0.49230769230769222</v>
      </c>
      <c r="M1376" s="62">
        <f>('1. Data'!M1373-'1. Data'!$M$1604)/('1. Data'!$M$1603-'1. Data'!$M$1604)</f>
        <v>0.6</v>
      </c>
    </row>
    <row r="1377" spans="1:13" ht="13.2" x14ac:dyDescent="0.25">
      <c r="A1377" s="60">
        <v>1373</v>
      </c>
      <c r="B1377" s="62">
        <f>('1. Data'!B1374-'1. Data'!$B$1604)/('1. Data'!$B$1603-'1. Data'!$B$1604)</f>
        <v>0.3628318584070796</v>
      </c>
      <c r="C1377" s="62">
        <f>('1. Data'!C1374-'1. Data'!$C$1604)/('1. Data'!$C$1603-'1. Data'!$C$1604)</f>
        <v>0.45333333333333337</v>
      </c>
      <c r="D1377" s="62">
        <f>('1. Data'!D1374-'1. Data'!$D$1604)/('1. Data'!$D$1603-'1. Data'!$D$1604)</f>
        <v>0.51</v>
      </c>
      <c r="E1377" s="62">
        <f>('1. Data'!E1374-'1. Data'!$E$1604)/('1. Data'!$E$1603-'1. Data'!$E$1604)</f>
        <v>5.4794520547945202E-2</v>
      </c>
      <c r="F1377" s="62">
        <f>('1. Data'!F1374-'1. Data'!$F$1604)/('1. Data'!$F$1603-'1. Data'!$F$1604)</f>
        <v>0.69166666666666665</v>
      </c>
      <c r="G1377" s="62">
        <f>('1. Data'!G1374-'1. Data'!$G$1604)/('1. Data'!$G$1603-'1. Data'!$G$1604)</f>
        <v>0.15492957746478872</v>
      </c>
      <c r="H1377" s="62">
        <f>('1. Data'!H1374-'1. Data'!$H$1604)/('1. Data'!$H$1603-'1. Data'!$H$1604)</f>
        <v>0.21201413427561838</v>
      </c>
      <c r="I1377" s="62">
        <v>1</v>
      </c>
      <c r="J1377" s="62">
        <f>('1. Data'!J1374-'1. Data'!$J$1604)/('1. Data'!$J$1603-'1. Data'!$J$1604)</f>
        <v>0.23076923076923067</v>
      </c>
      <c r="K1377" s="62">
        <f>('1. Data'!K1374-'1. Data'!$K$1604)/('1. Data'!$K$1603-'1. Data'!$K$1604)</f>
        <v>0.5117647058823529</v>
      </c>
      <c r="L1377" s="62">
        <f>('1. Data'!L1374-'1. Data'!$L$1604)/('1. Data'!$L$1603-'1. Data'!$L$1604)</f>
        <v>0.12307692307692292</v>
      </c>
      <c r="M1377" s="62">
        <f>('1. Data'!M1374-'1. Data'!$M$1604)/('1. Data'!$M$1603-'1. Data'!$M$1604)</f>
        <v>0.4</v>
      </c>
    </row>
    <row r="1378" spans="1:13" ht="13.2" x14ac:dyDescent="0.25">
      <c r="A1378" s="60">
        <v>1374</v>
      </c>
      <c r="B1378" s="62">
        <f>('1. Data'!B1375-'1. Data'!$B$1604)/('1. Data'!$B$1603-'1. Data'!$B$1604)</f>
        <v>0.27433628318584075</v>
      </c>
      <c r="C1378" s="62">
        <f>('1. Data'!C1375-'1. Data'!$C$1604)/('1. Data'!$C$1603-'1. Data'!$C$1604)</f>
        <v>0.43333333333333335</v>
      </c>
      <c r="D1378" s="62">
        <f>('1. Data'!D1375-'1. Data'!$D$1604)/('1. Data'!$D$1603-'1. Data'!$D$1604)</f>
        <v>0.27</v>
      </c>
      <c r="E1378" s="62">
        <f>('1. Data'!E1375-'1. Data'!$E$1604)/('1. Data'!$E$1603-'1. Data'!$E$1604)</f>
        <v>0.19863013698630136</v>
      </c>
      <c r="F1378" s="62">
        <f>('1. Data'!F1375-'1. Data'!$F$1604)/('1. Data'!$F$1603-'1. Data'!$F$1604)</f>
        <v>0.18333333333333335</v>
      </c>
      <c r="G1378" s="62">
        <f>('1. Data'!G1375-'1. Data'!$G$1604)/('1. Data'!$G$1603-'1. Data'!$G$1604)</f>
        <v>0.46478873239436619</v>
      </c>
      <c r="H1378" s="62">
        <f>('1. Data'!H1375-'1. Data'!$H$1604)/('1. Data'!$H$1603-'1. Data'!$H$1604)</f>
        <v>0.29328621908127206</v>
      </c>
      <c r="I1378" s="62">
        <v>1</v>
      </c>
      <c r="J1378" s="62">
        <f>('1. Data'!J1375-'1. Data'!$J$1604)/('1. Data'!$J$1603-'1. Data'!$J$1604)</f>
        <v>0.41538461538461546</v>
      </c>
      <c r="K1378" s="62">
        <f>('1. Data'!K1375-'1. Data'!$K$1604)/('1. Data'!$K$1603-'1. Data'!$K$1604)</f>
        <v>8.8235294117647078E-2</v>
      </c>
      <c r="L1378" s="62">
        <f>('1. Data'!L1375-'1. Data'!$L$1604)/('1. Data'!$L$1603-'1. Data'!$L$1604)</f>
        <v>0.13846153846153852</v>
      </c>
      <c r="M1378" s="62">
        <f>('1. Data'!M1375-'1. Data'!$M$1604)/('1. Data'!$M$1603-'1. Data'!$M$1604)</f>
        <v>0.4</v>
      </c>
    </row>
    <row r="1379" spans="1:13" ht="13.2" x14ac:dyDescent="0.25">
      <c r="A1379" s="60">
        <v>1375</v>
      </c>
      <c r="B1379" s="62">
        <f>('1. Data'!B1376-'1. Data'!$B$1604)/('1. Data'!$B$1603-'1. Data'!$B$1604)</f>
        <v>0.19469026548672566</v>
      </c>
      <c r="C1379" s="62">
        <f>('1. Data'!C1376-'1. Data'!$C$1604)/('1. Data'!$C$1603-'1. Data'!$C$1604)</f>
        <v>0.47666666666666663</v>
      </c>
      <c r="D1379" s="62">
        <f>('1. Data'!D1376-'1. Data'!$D$1604)/('1. Data'!$D$1603-'1. Data'!$D$1604)</f>
        <v>0</v>
      </c>
      <c r="E1379" s="62">
        <f>('1. Data'!E1376-'1. Data'!$E$1604)/('1. Data'!$E$1603-'1. Data'!$E$1604)</f>
        <v>2.0547945205479447E-2</v>
      </c>
      <c r="F1379" s="62">
        <f>('1. Data'!F1376-'1. Data'!$F$1604)/('1. Data'!$F$1603-'1. Data'!$F$1604)</f>
        <v>0.44500000000000006</v>
      </c>
      <c r="G1379" s="62">
        <f>('1. Data'!G1376-'1. Data'!$G$1604)/('1. Data'!$G$1603-'1. Data'!$G$1604)</f>
        <v>0.21126760563380281</v>
      </c>
      <c r="H1379" s="62">
        <f>('1. Data'!H1376-'1. Data'!$H$1604)/('1. Data'!$H$1603-'1. Data'!$H$1604)</f>
        <v>8.1272084805653705E-2</v>
      </c>
      <c r="I1379" s="62">
        <v>1</v>
      </c>
      <c r="J1379" s="62">
        <f>('1. Data'!J1376-'1. Data'!$J$1604)/('1. Data'!$J$1603-'1. Data'!$J$1604)</f>
        <v>0.47692307692307673</v>
      </c>
      <c r="K1379" s="62">
        <f>('1. Data'!K1376-'1. Data'!$K$1604)/('1. Data'!$K$1603-'1. Data'!$K$1604)</f>
        <v>0.1235294117647059</v>
      </c>
      <c r="L1379" s="62">
        <f>('1. Data'!L1376-'1. Data'!$L$1604)/('1. Data'!$L$1603-'1. Data'!$L$1604)</f>
        <v>0.21538461538461545</v>
      </c>
      <c r="M1379" s="62">
        <f>('1. Data'!M1376-'1. Data'!$M$1604)/('1. Data'!$M$1603-'1. Data'!$M$1604)</f>
        <v>0</v>
      </c>
    </row>
    <row r="1380" spans="1:13" ht="13.2" x14ac:dyDescent="0.25">
      <c r="A1380" s="60">
        <v>1376</v>
      </c>
      <c r="B1380" s="62">
        <f>('1. Data'!B1377-'1. Data'!$B$1604)/('1. Data'!$B$1603-'1. Data'!$B$1604)</f>
        <v>0.23008849557522126</v>
      </c>
      <c r="C1380" s="62">
        <f>('1. Data'!C1377-'1. Data'!$C$1604)/('1. Data'!$C$1603-'1. Data'!$C$1604)</f>
        <v>0.3066666666666667</v>
      </c>
      <c r="D1380" s="62">
        <f>('1. Data'!D1377-'1. Data'!$D$1604)/('1. Data'!$D$1603-'1. Data'!$D$1604)</f>
        <v>0.26</v>
      </c>
      <c r="E1380" s="62">
        <f>('1. Data'!E1377-'1. Data'!$E$1604)/('1. Data'!$E$1603-'1. Data'!$E$1604)</f>
        <v>7.5342465753424667E-2</v>
      </c>
      <c r="F1380" s="62">
        <f>('1. Data'!F1377-'1. Data'!$F$1604)/('1. Data'!$F$1603-'1. Data'!$F$1604)</f>
        <v>0.13833333333333334</v>
      </c>
      <c r="G1380" s="62">
        <f>('1. Data'!G1377-'1. Data'!$G$1604)/('1. Data'!$G$1603-'1. Data'!$G$1604)</f>
        <v>0.16901408450704225</v>
      </c>
      <c r="H1380" s="62">
        <f>('1. Data'!H1377-'1. Data'!$H$1604)/('1. Data'!$H$1603-'1. Data'!$H$1604)</f>
        <v>0.33215547703180209</v>
      </c>
      <c r="I1380" s="62">
        <v>1</v>
      </c>
      <c r="J1380" s="62">
        <f>('1. Data'!J1377-'1. Data'!$J$1604)/('1. Data'!$J$1603-'1. Data'!$J$1604)</f>
        <v>0.43076923076923052</v>
      </c>
      <c r="K1380" s="62">
        <f>('1. Data'!K1377-'1. Data'!$K$1604)/('1. Data'!$K$1603-'1. Data'!$K$1604)</f>
        <v>0.12941176470588237</v>
      </c>
      <c r="L1380" s="62">
        <f>('1. Data'!L1377-'1. Data'!$L$1604)/('1. Data'!$L$1603-'1. Data'!$L$1604)</f>
        <v>0.23076923076923078</v>
      </c>
      <c r="M1380" s="62">
        <f>('1. Data'!M1377-'1. Data'!$M$1604)/('1. Data'!$M$1603-'1. Data'!$M$1604)</f>
        <v>0.4</v>
      </c>
    </row>
    <row r="1381" spans="1:13" ht="13.2" x14ac:dyDescent="0.25">
      <c r="A1381" s="60">
        <v>1377</v>
      </c>
      <c r="B1381" s="62">
        <f>('1. Data'!B1378-'1. Data'!$B$1604)/('1. Data'!$B$1603-'1. Data'!$B$1604)</f>
        <v>0.31858407079646012</v>
      </c>
      <c r="C1381" s="62">
        <f>('1. Data'!C1378-'1. Data'!$C$1604)/('1. Data'!$C$1603-'1. Data'!$C$1604)</f>
        <v>0.52333333333333332</v>
      </c>
      <c r="D1381" s="62">
        <f>('1. Data'!D1378-'1. Data'!$D$1604)/('1. Data'!$D$1603-'1. Data'!$D$1604)</f>
        <v>0.2</v>
      </c>
      <c r="E1381" s="62">
        <f>('1. Data'!E1378-'1. Data'!$E$1604)/('1. Data'!$E$1603-'1. Data'!$E$1604)</f>
        <v>3.4246575342465745E-2</v>
      </c>
      <c r="F1381" s="62">
        <f>('1. Data'!F1378-'1. Data'!$F$1604)/('1. Data'!$F$1603-'1. Data'!$F$1604)</f>
        <v>0.14333333333333334</v>
      </c>
      <c r="G1381" s="62">
        <f>('1. Data'!G1378-'1. Data'!$G$1604)/('1. Data'!$G$1603-'1. Data'!$G$1604)</f>
        <v>8.4507042253521125E-2</v>
      </c>
      <c r="H1381" s="62">
        <f>('1. Data'!H1378-'1. Data'!$H$1604)/('1. Data'!$H$1603-'1. Data'!$H$1604)</f>
        <v>8.8339222614840993E-2</v>
      </c>
      <c r="I1381" s="62">
        <v>1</v>
      </c>
      <c r="J1381" s="62">
        <f>('1. Data'!J1378-'1. Data'!$J$1604)/('1. Data'!$J$1603-'1. Data'!$J$1604)</f>
        <v>0.31538461538461521</v>
      </c>
      <c r="K1381" s="62">
        <f>('1. Data'!K1378-'1. Data'!$K$1604)/('1. Data'!$K$1603-'1. Data'!$K$1604)</f>
        <v>9.4117647058823556E-2</v>
      </c>
      <c r="L1381" s="62">
        <f>('1. Data'!L1378-'1. Data'!$L$1604)/('1. Data'!$L$1603-'1. Data'!$L$1604)</f>
        <v>0.24615384615384611</v>
      </c>
      <c r="M1381" s="62">
        <f>('1. Data'!M1378-'1. Data'!$M$1604)/('1. Data'!$M$1603-'1. Data'!$M$1604)</f>
        <v>0.4</v>
      </c>
    </row>
    <row r="1382" spans="1:13" ht="13.2" x14ac:dyDescent="0.25">
      <c r="A1382" s="60">
        <v>1378</v>
      </c>
      <c r="B1382" s="62">
        <f>('1. Data'!B1379-'1. Data'!$B$1604)/('1. Data'!$B$1603-'1. Data'!$B$1604)</f>
        <v>5.3097345132743404E-2</v>
      </c>
      <c r="C1382" s="62">
        <f>('1. Data'!C1379-'1. Data'!$C$1604)/('1. Data'!$C$1603-'1. Data'!$C$1604)</f>
        <v>0.26</v>
      </c>
      <c r="D1382" s="62">
        <f>('1. Data'!D1379-'1. Data'!$D$1604)/('1. Data'!$D$1603-'1. Data'!$D$1604)</f>
        <v>0.26</v>
      </c>
      <c r="E1382" s="62">
        <f>('1. Data'!E1379-'1. Data'!$E$1604)/('1. Data'!$E$1603-'1. Data'!$E$1604)</f>
        <v>9.5890410958904104E-2</v>
      </c>
      <c r="F1382" s="62">
        <f>('1. Data'!F1379-'1. Data'!$F$1604)/('1. Data'!$F$1603-'1. Data'!$F$1604)</f>
        <v>0.15</v>
      </c>
      <c r="G1382" s="62">
        <f>('1. Data'!G1379-'1. Data'!$G$1604)/('1. Data'!$G$1603-'1. Data'!$G$1604)</f>
        <v>0.30985915492957744</v>
      </c>
      <c r="H1382" s="62">
        <f>('1. Data'!H1379-'1. Data'!$H$1604)/('1. Data'!$H$1603-'1. Data'!$H$1604)</f>
        <v>0.24028268551236748</v>
      </c>
      <c r="I1382" s="62">
        <v>1</v>
      </c>
      <c r="J1382" s="62">
        <f>('1. Data'!J1379-'1. Data'!$J$1604)/('1. Data'!$J$1603-'1. Data'!$J$1604)</f>
        <v>0.77692307692307683</v>
      </c>
      <c r="K1382" s="62">
        <f>('1. Data'!K1379-'1. Data'!$K$1604)/('1. Data'!$K$1603-'1. Data'!$K$1604)</f>
        <v>0.18823529411764706</v>
      </c>
      <c r="L1382" s="62">
        <f>('1. Data'!L1379-'1. Data'!$L$1604)/('1. Data'!$L$1603-'1. Data'!$L$1604)</f>
        <v>0.58461538461538443</v>
      </c>
      <c r="M1382" s="62">
        <f>('1. Data'!M1379-'1. Data'!$M$1604)/('1. Data'!$M$1603-'1. Data'!$M$1604)</f>
        <v>0.6</v>
      </c>
    </row>
    <row r="1383" spans="1:13" ht="13.2" x14ac:dyDescent="0.25">
      <c r="A1383" s="60">
        <v>1379</v>
      </c>
      <c r="B1383" s="62">
        <f>('1. Data'!B1380-'1. Data'!$B$1604)/('1. Data'!$B$1603-'1. Data'!$B$1604)</f>
        <v>0.23008849557522126</v>
      </c>
      <c r="C1383" s="62">
        <f>('1. Data'!C1380-'1. Data'!$C$1604)/('1. Data'!$C$1603-'1. Data'!$C$1604)</f>
        <v>0.23333333333333331</v>
      </c>
      <c r="D1383" s="62">
        <f>('1. Data'!D1380-'1. Data'!$D$1604)/('1. Data'!$D$1603-'1. Data'!$D$1604)</f>
        <v>0.15</v>
      </c>
      <c r="E1383" s="62">
        <f>('1. Data'!E1380-'1. Data'!$E$1604)/('1. Data'!$E$1603-'1. Data'!$E$1604)</f>
        <v>7.5342465753424667E-2</v>
      </c>
      <c r="F1383" s="62">
        <f>('1. Data'!F1380-'1. Data'!$F$1604)/('1. Data'!$F$1603-'1. Data'!$F$1604)</f>
        <v>0.13</v>
      </c>
      <c r="G1383" s="62">
        <f>('1. Data'!G1380-'1. Data'!$G$1604)/('1. Data'!$G$1603-'1. Data'!$G$1604)</f>
        <v>0.12676056338028169</v>
      </c>
      <c r="H1383" s="62">
        <f>('1. Data'!H1380-'1. Data'!$H$1604)/('1. Data'!$H$1603-'1. Data'!$H$1604)</f>
        <v>7.7738515901060068E-2</v>
      </c>
      <c r="I1383" s="62">
        <v>1</v>
      </c>
      <c r="J1383" s="62">
        <f>('1. Data'!J1380-'1. Data'!$J$1604)/('1. Data'!$J$1603-'1. Data'!$J$1604)</f>
        <v>0.45384615384615379</v>
      </c>
      <c r="K1383" s="62">
        <f>('1. Data'!K1380-'1. Data'!$K$1604)/('1. Data'!$K$1603-'1. Data'!$K$1604)</f>
        <v>0.1235294117647059</v>
      </c>
      <c r="L1383" s="62">
        <f>('1. Data'!L1380-'1. Data'!$L$1604)/('1. Data'!$L$1603-'1. Data'!$L$1604)</f>
        <v>0.23076923076923078</v>
      </c>
      <c r="M1383" s="62">
        <f>('1. Data'!M1380-'1. Data'!$M$1604)/('1. Data'!$M$1603-'1. Data'!$M$1604)</f>
        <v>0.6</v>
      </c>
    </row>
    <row r="1384" spans="1:13" ht="13.2" x14ac:dyDescent="0.25">
      <c r="A1384" s="60">
        <v>1380</v>
      </c>
      <c r="B1384" s="62">
        <f>('1. Data'!B1381-'1. Data'!$B$1604)/('1. Data'!$B$1603-'1. Data'!$B$1604)</f>
        <v>0.25663716814159293</v>
      </c>
      <c r="C1384" s="62">
        <f>('1. Data'!C1381-'1. Data'!$C$1604)/('1. Data'!$C$1603-'1. Data'!$C$1604)</f>
        <v>0.3133333333333333</v>
      </c>
      <c r="D1384" s="62">
        <f>('1. Data'!D1381-'1. Data'!$D$1604)/('1. Data'!$D$1603-'1. Data'!$D$1604)</f>
        <v>0.02</v>
      </c>
      <c r="E1384" s="62">
        <f>('1. Data'!E1381-'1. Data'!$E$1604)/('1. Data'!$E$1603-'1. Data'!$E$1604)</f>
        <v>0.11643835616438358</v>
      </c>
      <c r="F1384" s="62">
        <f>('1. Data'!F1381-'1. Data'!$F$1604)/('1. Data'!$F$1603-'1. Data'!$F$1604)</f>
        <v>0.12833333333333333</v>
      </c>
      <c r="G1384" s="62">
        <f>('1. Data'!G1381-'1. Data'!$G$1604)/('1. Data'!$G$1603-'1. Data'!$G$1604)</f>
        <v>0.14084507042253522</v>
      </c>
      <c r="H1384" s="62">
        <f>('1. Data'!H1381-'1. Data'!$H$1604)/('1. Data'!$H$1603-'1. Data'!$H$1604)</f>
        <v>0.10247349823321555</v>
      </c>
      <c r="I1384" s="62">
        <v>1</v>
      </c>
      <c r="J1384" s="62">
        <f>('1. Data'!J1381-'1. Data'!$J$1604)/('1. Data'!$J$1603-'1. Data'!$J$1604)</f>
        <v>0.50769230769230755</v>
      </c>
      <c r="K1384" s="62">
        <f>('1. Data'!K1381-'1. Data'!$K$1604)/('1. Data'!$K$1603-'1. Data'!$K$1604)</f>
        <v>0.18823529411764706</v>
      </c>
      <c r="L1384" s="62">
        <f>('1. Data'!L1381-'1. Data'!$L$1604)/('1. Data'!$L$1603-'1. Data'!$L$1604)</f>
        <v>0.36923076923076931</v>
      </c>
      <c r="M1384" s="62">
        <f>('1. Data'!M1381-'1. Data'!$M$1604)/('1. Data'!$M$1603-'1. Data'!$M$1604)</f>
        <v>0.6</v>
      </c>
    </row>
    <row r="1385" spans="1:13" ht="13.2" x14ac:dyDescent="0.25">
      <c r="A1385" s="60">
        <v>1381</v>
      </c>
      <c r="B1385" s="62">
        <f>('1. Data'!B1382-'1. Data'!$B$1604)/('1. Data'!$B$1603-'1. Data'!$B$1604)</f>
        <v>0.25663716814159293</v>
      </c>
      <c r="C1385" s="62">
        <f>('1. Data'!C1382-'1. Data'!$C$1604)/('1. Data'!$C$1603-'1. Data'!$C$1604)</f>
        <v>0.3133333333333333</v>
      </c>
      <c r="D1385" s="62">
        <f>('1. Data'!D1382-'1. Data'!$D$1604)/('1. Data'!$D$1603-'1. Data'!$D$1604)</f>
        <v>0.02</v>
      </c>
      <c r="E1385" s="62">
        <f>('1. Data'!E1382-'1. Data'!$E$1604)/('1. Data'!$E$1603-'1. Data'!$E$1604)</f>
        <v>0.11643835616438358</v>
      </c>
      <c r="F1385" s="62">
        <f>('1. Data'!F1382-'1. Data'!$F$1604)/('1. Data'!$F$1603-'1. Data'!$F$1604)</f>
        <v>0.12833333333333333</v>
      </c>
      <c r="G1385" s="62">
        <f>('1. Data'!G1382-'1. Data'!$G$1604)/('1. Data'!$G$1603-'1. Data'!$G$1604)</f>
        <v>0.14084507042253522</v>
      </c>
      <c r="H1385" s="62">
        <f>('1. Data'!H1382-'1. Data'!$H$1604)/('1. Data'!$H$1603-'1. Data'!$H$1604)</f>
        <v>0.10247349823321555</v>
      </c>
      <c r="I1385" s="62">
        <v>1</v>
      </c>
      <c r="J1385" s="62">
        <f>('1. Data'!J1382-'1. Data'!$J$1604)/('1. Data'!$J$1603-'1. Data'!$J$1604)</f>
        <v>0.50769230769230755</v>
      </c>
      <c r="K1385" s="62">
        <f>('1. Data'!K1382-'1. Data'!$K$1604)/('1. Data'!$K$1603-'1. Data'!$K$1604)</f>
        <v>0.18823529411764706</v>
      </c>
      <c r="L1385" s="62">
        <f>('1. Data'!L1382-'1. Data'!$L$1604)/('1. Data'!$L$1603-'1. Data'!$L$1604)</f>
        <v>0.36923076923076931</v>
      </c>
      <c r="M1385" s="62">
        <f>('1. Data'!M1382-'1. Data'!$M$1604)/('1. Data'!$M$1603-'1. Data'!$M$1604)</f>
        <v>0.6</v>
      </c>
    </row>
    <row r="1386" spans="1:13" ht="13.2" x14ac:dyDescent="0.25">
      <c r="A1386" s="60">
        <v>1382</v>
      </c>
      <c r="B1386" s="62">
        <f>('1. Data'!B1383-'1. Data'!$B$1604)/('1. Data'!$B$1603-'1. Data'!$B$1604)</f>
        <v>0.19469026548672566</v>
      </c>
      <c r="C1386" s="62">
        <f>('1. Data'!C1383-'1. Data'!$C$1604)/('1. Data'!$C$1603-'1. Data'!$C$1604)</f>
        <v>0.48666666666666664</v>
      </c>
      <c r="D1386" s="62">
        <f>('1. Data'!D1383-'1. Data'!$D$1604)/('1. Data'!$D$1603-'1. Data'!$D$1604)</f>
        <v>0.09</v>
      </c>
      <c r="E1386" s="62">
        <f>('1. Data'!E1383-'1. Data'!$E$1604)/('1. Data'!$E$1603-'1. Data'!$E$1604)</f>
        <v>6.164383561643836E-2</v>
      </c>
      <c r="F1386" s="62">
        <f>('1. Data'!F1383-'1. Data'!$F$1604)/('1. Data'!$F$1603-'1. Data'!$F$1604)</f>
        <v>0.12333333333333334</v>
      </c>
      <c r="G1386" s="62">
        <f>('1. Data'!G1383-'1. Data'!$G$1604)/('1. Data'!$G$1603-'1. Data'!$G$1604)</f>
        <v>4.2253521126760563E-2</v>
      </c>
      <c r="H1386" s="62">
        <f>('1. Data'!H1383-'1. Data'!$H$1604)/('1. Data'!$H$1603-'1. Data'!$H$1604)</f>
        <v>6.7137809187279157E-2</v>
      </c>
      <c r="I1386" s="62">
        <v>1</v>
      </c>
      <c r="J1386" s="62">
        <f>('1. Data'!J1383-'1. Data'!$J$1604)/('1. Data'!$J$1603-'1. Data'!$J$1604)</f>
        <v>0.52307692307692288</v>
      </c>
      <c r="K1386" s="62">
        <f>('1. Data'!K1383-'1. Data'!$K$1604)/('1. Data'!$K$1603-'1. Data'!$K$1604)</f>
        <v>8.8235294117647078E-2</v>
      </c>
      <c r="L1386" s="62">
        <f>('1. Data'!L1383-'1. Data'!$L$1604)/('1. Data'!$L$1603-'1. Data'!$L$1604)</f>
        <v>0.18461538461538451</v>
      </c>
      <c r="M1386" s="62">
        <f>('1. Data'!M1383-'1. Data'!$M$1604)/('1. Data'!$M$1603-'1. Data'!$M$1604)</f>
        <v>0.4</v>
      </c>
    </row>
    <row r="1387" spans="1:13" ht="13.2" x14ac:dyDescent="0.25">
      <c r="A1387" s="60">
        <v>1383</v>
      </c>
      <c r="B1387" s="62">
        <f>('1. Data'!B1384-'1. Data'!$B$1604)/('1. Data'!$B$1603-'1. Data'!$B$1604)</f>
        <v>0.30088495575221241</v>
      </c>
      <c r="C1387" s="62">
        <f>('1. Data'!C1384-'1. Data'!$C$1604)/('1. Data'!$C$1603-'1. Data'!$C$1604)</f>
        <v>0.33333333333333331</v>
      </c>
      <c r="D1387" s="62">
        <f>('1. Data'!D1384-'1. Data'!$D$1604)/('1. Data'!$D$1603-'1. Data'!$D$1604)</f>
        <v>0.22</v>
      </c>
      <c r="E1387" s="62">
        <f>('1. Data'!E1384-'1. Data'!$E$1604)/('1. Data'!$E$1603-'1. Data'!$E$1604)</f>
        <v>8.2191780821917818E-2</v>
      </c>
      <c r="F1387" s="62">
        <f>('1. Data'!F1384-'1. Data'!$F$1604)/('1. Data'!$F$1603-'1. Data'!$F$1604)</f>
        <v>0.13333333333333333</v>
      </c>
      <c r="G1387" s="62">
        <f>('1. Data'!G1384-'1. Data'!$G$1604)/('1. Data'!$G$1603-'1. Data'!$G$1604)</f>
        <v>0.3380281690140845</v>
      </c>
      <c r="H1387" s="62">
        <f>('1. Data'!H1384-'1. Data'!$H$1604)/('1. Data'!$H$1603-'1. Data'!$H$1604)</f>
        <v>0.34982332155477031</v>
      </c>
      <c r="I1387" s="62">
        <v>1</v>
      </c>
      <c r="J1387" s="62">
        <f>('1. Data'!J1384-'1. Data'!$J$1604)/('1. Data'!$J$1603-'1. Data'!$J$1604)</f>
        <v>0.46153846153846134</v>
      </c>
      <c r="K1387" s="62">
        <f>('1. Data'!K1384-'1. Data'!$K$1604)/('1. Data'!$K$1603-'1. Data'!$K$1604)</f>
        <v>0.11176470588235295</v>
      </c>
      <c r="L1387" s="62">
        <f>('1. Data'!L1384-'1. Data'!$L$1604)/('1. Data'!$L$1603-'1. Data'!$L$1604)</f>
        <v>0.23076923076923078</v>
      </c>
      <c r="M1387" s="62">
        <f>('1. Data'!M1384-'1. Data'!$M$1604)/('1. Data'!$M$1603-'1. Data'!$M$1604)</f>
        <v>0.4</v>
      </c>
    </row>
    <row r="1388" spans="1:13" ht="13.2" x14ac:dyDescent="0.25">
      <c r="A1388" s="60">
        <v>1384</v>
      </c>
      <c r="B1388" s="62">
        <f>('1. Data'!B1385-'1. Data'!$B$1604)/('1. Data'!$B$1603-'1. Data'!$B$1604)</f>
        <v>0.30088495575221241</v>
      </c>
      <c r="C1388" s="62">
        <f>('1. Data'!C1385-'1. Data'!$C$1604)/('1. Data'!$C$1603-'1. Data'!$C$1604)</f>
        <v>0.33333333333333331</v>
      </c>
      <c r="D1388" s="62">
        <f>('1. Data'!D1385-'1. Data'!$D$1604)/('1. Data'!$D$1603-'1. Data'!$D$1604)</f>
        <v>0.22</v>
      </c>
      <c r="E1388" s="62">
        <f>('1. Data'!E1385-'1. Data'!$E$1604)/('1. Data'!$E$1603-'1. Data'!$E$1604)</f>
        <v>8.2191780821917818E-2</v>
      </c>
      <c r="F1388" s="62">
        <f>('1. Data'!F1385-'1. Data'!$F$1604)/('1. Data'!$F$1603-'1. Data'!$F$1604)</f>
        <v>0.13333333333333333</v>
      </c>
      <c r="G1388" s="62">
        <f>('1. Data'!G1385-'1. Data'!$G$1604)/('1. Data'!$G$1603-'1. Data'!$G$1604)</f>
        <v>0.3380281690140845</v>
      </c>
      <c r="H1388" s="62">
        <f>('1. Data'!H1385-'1. Data'!$H$1604)/('1. Data'!$H$1603-'1. Data'!$H$1604)</f>
        <v>0.34982332155477031</v>
      </c>
      <c r="I1388" s="62">
        <v>1</v>
      </c>
      <c r="J1388" s="62">
        <f>('1. Data'!J1385-'1. Data'!$J$1604)/('1. Data'!$J$1603-'1. Data'!$J$1604)</f>
        <v>0.46153846153846134</v>
      </c>
      <c r="K1388" s="62">
        <f>('1. Data'!K1385-'1. Data'!$K$1604)/('1. Data'!$K$1603-'1. Data'!$K$1604)</f>
        <v>0.11176470588235295</v>
      </c>
      <c r="L1388" s="62">
        <f>('1. Data'!L1385-'1. Data'!$L$1604)/('1. Data'!$L$1603-'1. Data'!$L$1604)</f>
        <v>0.23076923076923078</v>
      </c>
      <c r="M1388" s="62">
        <f>('1. Data'!M1385-'1. Data'!$M$1604)/('1. Data'!$M$1603-'1. Data'!$M$1604)</f>
        <v>0.4</v>
      </c>
    </row>
    <row r="1389" spans="1:13" ht="13.2" x14ac:dyDescent="0.25">
      <c r="A1389" s="60">
        <v>1385</v>
      </c>
      <c r="B1389" s="62">
        <f>('1. Data'!B1386-'1. Data'!$B$1604)/('1. Data'!$B$1603-'1. Data'!$B$1604)</f>
        <v>0.22123893805309733</v>
      </c>
      <c r="C1389" s="62">
        <f>('1. Data'!C1386-'1. Data'!$C$1604)/('1. Data'!$C$1603-'1. Data'!$C$1604)</f>
        <v>0.4366666666666667</v>
      </c>
      <c r="D1389" s="62">
        <f>('1. Data'!D1386-'1. Data'!$D$1604)/('1. Data'!$D$1603-'1. Data'!$D$1604)</f>
        <v>0.15</v>
      </c>
      <c r="E1389" s="62">
        <f>('1. Data'!E1386-'1. Data'!$E$1604)/('1. Data'!$E$1603-'1. Data'!$E$1604)</f>
        <v>6.164383561643836E-2</v>
      </c>
      <c r="F1389" s="62">
        <f>('1. Data'!F1386-'1. Data'!$F$1604)/('1. Data'!$F$1603-'1. Data'!$F$1604)</f>
        <v>0.17833333333333334</v>
      </c>
      <c r="G1389" s="62">
        <f>('1. Data'!G1386-'1. Data'!$G$1604)/('1. Data'!$G$1603-'1. Data'!$G$1604)</f>
        <v>0.26760563380281688</v>
      </c>
      <c r="H1389" s="62">
        <f>('1. Data'!H1386-'1. Data'!$H$1604)/('1. Data'!$H$1603-'1. Data'!$H$1604)</f>
        <v>0.2756183745583039</v>
      </c>
      <c r="I1389" s="62">
        <v>1</v>
      </c>
      <c r="J1389" s="62">
        <f>('1. Data'!J1386-'1. Data'!$J$1604)/('1. Data'!$J$1603-'1. Data'!$J$1604)</f>
        <v>0.37692307692307681</v>
      </c>
      <c r="K1389" s="62">
        <f>('1. Data'!K1386-'1. Data'!$K$1604)/('1. Data'!$K$1603-'1. Data'!$K$1604)</f>
        <v>0.11764705882352942</v>
      </c>
      <c r="L1389" s="62">
        <f>('1. Data'!L1386-'1. Data'!$L$1604)/('1. Data'!$L$1603-'1. Data'!$L$1604)</f>
        <v>0.16923076923076918</v>
      </c>
      <c r="M1389" s="62">
        <f>('1. Data'!M1386-'1. Data'!$M$1604)/('1. Data'!$M$1603-'1. Data'!$M$1604)</f>
        <v>0.4</v>
      </c>
    </row>
    <row r="1390" spans="1:13" ht="13.2" x14ac:dyDescent="0.25">
      <c r="A1390" s="60">
        <v>1386</v>
      </c>
      <c r="B1390" s="62">
        <f>('1. Data'!B1387-'1. Data'!$B$1604)/('1. Data'!$B$1603-'1. Data'!$B$1604)</f>
        <v>0.30088495575221241</v>
      </c>
      <c r="C1390" s="62">
        <f>('1. Data'!C1387-'1. Data'!$C$1604)/('1. Data'!$C$1603-'1. Data'!$C$1604)</f>
        <v>0.47333333333333338</v>
      </c>
      <c r="D1390" s="62">
        <f>('1. Data'!D1387-'1. Data'!$D$1604)/('1. Data'!$D$1603-'1. Data'!$D$1604)</f>
        <v>0.25</v>
      </c>
      <c r="E1390" s="62">
        <f>('1. Data'!E1387-'1. Data'!$E$1604)/('1. Data'!$E$1603-'1. Data'!$E$1604)</f>
        <v>0.17123287671232876</v>
      </c>
      <c r="F1390" s="62">
        <f>('1. Data'!F1387-'1. Data'!$F$1604)/('1. Data'!$F$1603-'1. Data'!$F$1604)</f>
        <v>0.12666666666666668</v>
      </c>
      <c r="G1390" s="62">
        <f>('1. Data'!G1387-'1. Data'!$G$1604)/('1. Data'!$G$1603-'1. Data'!$G$1604)</f>
        <v>0.46478873239436619</v>
      </c>
      <c r="H1390" s="62">
        <f>('1. Data'!H1387-'1. Data'!$H$1604)/('1. Data'!$H$1603-'1. Data'!$H$1604)</f>
        <v>0.27915194346289751</v>
      </c>
      <c r="I1390" s="62">
        <v>1</v>
      </c>
      <c r="J1390" s="62">
        <f>('1. Data'!J1387-'1. Data'!$J$1604)/('1. Data'!$J$1603-'1. Data'!$J$1604)</f>
        <v>0.37692307692307681</v>
      </c>
      <c r="K1390" s="62">
        <f>('1. Data'!K1387-'1. Data'!$K$1604)/('1. Data'!$K$1603-'1. Data'!$K$1604)</f>
        <v>7.0588235294117646E-2</v>
      </c>
      <c r="L1390" s="62">
        <f>('1. Data'!L1387-'1. Data'!$L$1604)/('1. Data'!$L$1603-'1. Data'!$L$1604)</f>
        <v>0.12307692307692292</v>
      </c>
      <c r="M1390" s="62">
        <f>('1. Data'!M1387-'1. Data'!$M$1604)/('1. Data'!$M$1603-'1. Data'!$M$1604)</f>
        <v>0.4</v>
      </c>
    </row>
    <row r="1391" spans="1:13" ht="13.2" x14ac:dyDescent="0.25">
      <c r="A1391" s="60">
        <v>1387</v>
      </c>
      <c r="B1391" s="62">
        <f>('1. Data'!B1388-'1. Data'!$B$1604)/('1. Data'!$B$1603-'1. Data'!$B$1604)</f>
        <v>0.24778761061946908</v>
      </c>
      <c r="C1391" s="62">
        <f>('1. Data'!C1388-'1. Data'!$C$1604)/('1. Data'!$C$1603-'1. Data'!$C$1604)</f>
        <v>0.36000000000000004</v>
      </c>
      <c r="D1391" s="62">
        <f>('1. Data'!D1388-'1. Data'!$D$1604)/('1. Data'!$D$1603-'1. Data'!$D$1604)</f>
        <v>7.0000000000000007E-2</v>
      </c>
      <c r="E1391" s="62">
        <f>('1. Data'!E1388-'1. Data'!$E$1604)/('1. Data'!$E$1603-'1. Data'!$E$1604)</f>
        <v>6.164383561643836E-2</v>
      </c>
      <c r="F1391" s="62">
        <f>('1. Data'!F1388-'1. Data'!$F$1604)/('1. Data'!$F$1603-'1. Data'!$F$1604)</f>
        <v>0.16666666666666669</v>
      </c>
      <c r="G1391" s="62">
        <f>('1. Data'!G1388-'1. Data'!$G$1604)/('1. Data'!$G$1603-'1. Data'!$G$1604)</f>
        <v>9.8591549295774641E-2</v>
      </c>
      <c r="H1391" s="62">
        <f>('1. Data'!H1388-'1. Data'!$H$1604)/('1. Data'!$H$1603-'1. Data'!$H$1604)</f>
        <v>6.0070671378091869E-2</v>
      </c>
      <c r="I1391" s="62">
        <v>1</v>
      </c>
      <c r="J1391" s="62">
        <f>('1. Data'!J1388-'1. Data'!$J$1604)/('1. Data'!$J$1603-'1. Data'!$J$1604)</f>
        <v>0.46153846153846134</v>
      </c>
      <c r="K1391" s="62">
        <f>('1. Data'!K1388-'1. Data'!$K$1604)/('1. Data'!$K$1603-'1. Data'!$K$1604)</f>
        <v>0.16470588235294117</v>
      </c>
      <c r="L1391" s="62">
        <f>('1. Data'!L1388-'1. Data'!$L$1604)/('1. Data'!$L$1603-'1. Data'!$L$1604)</f>
        <v>0.18461538461538451</v>
      </c>
      <c r="M1391" s="62">
        <f>('1. Data'!M1388-'1. Data'!$M$1604)/('1. Data'!$M$1603-'1. Data'!$M$1604)</f>
        <v>0.4</v>
      </c>
    </row>
    <row r="1392" spans="1:13" ht="13.2" x14ac:dyDescent="0.25">
      <c r="A1392" s="60">
        <v>1388</v>
      </c>
      <c r="B1392" s="62">
        <f>('1. Data'!B1389-'1. Data'!$B$1604)/('1. Data'!$B$1603-'1. Data'!$B$1604)</f>
        <v>0.24778761061946908</v>
      </c>
      <c r="C1392" s="62">
        <f>('1. Data'!C1389-'1. Data'!$C$1604)/('1. Data'!$C$1603-'1. Data'!$C$1604)</f>
        <v>0.36000000000000004</v>
      </c>
      <c r="D1392" s="62">
        <f>('1. Data'!D1389-'1. Data'!$D$1604)/('1. Data'!$D$1603-'1. Data'!$D$1604)</f>
        <v>7.0000000000000007E-2</v>
      </c>
      <c r="E1392" s="62">
        <f>('1. Data'!E1389-'1. Data'!$E$1604)/('1. Data'!$E$1603-'1. Data'!$E$1604)</f>
        <v>6.164383561643836E-2</v>
      </c>
      <c r="F1392" s="62">
        <f>('1. Data'!F1389-'1. Data'!$F$1604)/('1. Data'!$F$1603-'1. Data'!$F$1604)</f>
        <v>0.16666666666666669</v>
      </c>
      <c r="G1392" s="62">
        <f>('1. Data'!G1389-'1. Data'!$G$1604)/('1. Data'!$G$1603-'1. Data'!$G$1604)</f>
        <v>9.8591549295774641E-2</v>
      </c>
      <c r="H1392" s="62">
        <f>('1. Data'!H1389-'1. Data'!$H$1604)/('1. Data'!$H$1603-'1. Data'!$H$1604)</f>
        <v>6.0070671378091869E-2</v>
      </c>
      <c r="I1392" s="62">
        <v>1</v>
      </c>
      <c r="J1392" s="62">
        <f>('1. Data'!J1389-'1. Data'!$J$1604)/('1. Data'!$J$1603-'1. Data'!$J$1604)</f>
        <v>0.46153846153846134</v>
      </c>
      <c r="K1392" s="62">
        <f>('1. Data'!K1389-'1. Data'!$K$1604)/('1. Data'!$K$1603-'1. Data'!$K$1604)</f>
        <v>0.16470588235294117</v>
      </c>
      <c r="L1392" s="62">
        <f>('1. Data'!L1389-'1. Data'!$L$1604)/('1. Data'!$L$1603-'1. Data'!$L$1604)</f>
        <v>0.18461538461538451</v>
      </c>
      <c r="M1392" s="62">
        <f>('1. Data'!M1389-'1. Data'!$M$1604)/('1. Data'!$M$1603-'1. Data'!$M$1604)</f>
        <v>0.4</v>
      </c>
    </row>
    <row r="1393" spans="1:13" ht="13.2" x14ac:dyDescent="0.25">
      <c r="A1393" s="60">
        <v>1389</v>
      </c>
      <c r="B1393" s="62">
        <f>('1. Data'!B1390-'1. Data'!$B$1604)/('1. Data'!$B$1603-'1. Data'!$B$1604)</f>
        <v>0.17699115044247787</v>
      </c>
      <c r="C1393" s="62">
        <f>('1. Data'!C1390-'1. Data'!$C$1604)/('1. Data'!$C$1603-'1. Data'!$C$1604)</f>
        <v>0.36000000000000004</v>
      </c>
      <c r="D1393" s="62">
        <f>('1. Data'!D1390-'1. Data'!$D$1604)/('1. Data'!$D$1603-'1. Data'!$D$1604)</f>
        <v>0.31</v>
      </c>
      <c r="E1393" s="62">
        <f>('1. Data'!E1390-'1. Data'!$E$1604)/('1. Data'!$E$1603-'1. Data'!$E$1604)</f>
        <v>0.35616438356164382</v>
      </c>
      <c r="F1393" s="62">
        <f>('1. Data'!F1390-'1. Data'!$F$1604)/('1. Data'!$F$1603-'1. Data'!$F$1604)</f>
        <v>0.13833333333333334</v>
      </c>
      <c r="G1393" s="62">
        <f>('1. Data'!G1390-'1. Data'!$G$1604)/('1. Data'!$G$1603-'1. Data'!$G$1604)</f>
        <v>8.4507042253521125E-2</v>
      </c>
      <c r="H1393" s="62">
        <f>('1. Data'!H1390-'1. Data'!$H$1604)/('1. Data'!$H$1603-'1. Data'!$H$1604)</f>
        <v>0.1519434628975265</v>
      </c>
      <c r="I1393" s="62">
        <v>1</v>
      </c>
      <c r="J1393" s="62">
        <f>('1. Data'!J1390-'1. Data'!$J$1604)/('1. Data'!$J$1603-'1. Data'!$J$1604)</f>
        <v>0.5</v>
      </c>
      <c r="K1393" s="62">
        <f>('1. Data'!K1390-'1. Data'!$K$1604)/('1. Data'!$K$1603-'1. Data'!$K$1604)</f>
        <v>0.22352941176470592</v>
      </c>
      <c r="L1393" s="62">
        <f>('1. Data'!L1390-'1. Data'!$L$1604)/('1. Data'!$L$1603-'1. Data'!$L$1604)</f>
        <v>0.29230769230769238</v>
      </c>
      <c r="M1393" s="62">
        <f>('1. Data'!M1390-'1. Data'!$M$1604)/('1. Data'!$M$1603-'1. Data'!$M$1604)</f>
        <v>0.4</v>
      </c>
    </row>
    <row r="1394" spans="1:13" ht="13.2" x14ac:dyDescent="0.25">
      <c r="A1394" s="60">
        <v>1390</v>
      </c>
      <c r="B1394" s="62">
        <f>('1. Data'!B1391-'1. Data'!$B$1604)/('1. Data'!$B$1603-'1. Data'!$B$1604)</f>
        <v>0.18584070796460181</v>
      </c>
      <c r="C1394" s="62">
        <f>('1. Data'!C1391-'1. Data'!$C$1604)/('1. Data'!$C$1603-'1. Data'!$C$1604)</f>
        <v>0.25333333333333335</v>
      </c>
      <c r="D1394" s="62">
        <f>('1. Data'!D1391-'1. Data'!$D$1604)/('1. Data'!$D$1603-'1. Data'!$D$1604)</f>
        <v>0.02</v>
      </c>
      <c r="E1394" s="62">
        <f>('1. Data'!E1391-'1. Data'!$E$1604)/('1. Data'!$E$1603-'1. Data'!$E$1604)</f>
        <v>8.9041095890410982E-2</v>
      </c>
      <c r="F1394" s="62">
        <f>('1. Data'!F1391-'1. Data'!$F$1604)/('1. Data'!$F$1603-'1. Data'!$F$1604)</f>
        <v>0.13333333333333333</v>
      </c>
      <c r="G1394" s="62">
        <f>('1. Data'!G1391-'1. Data'!$G$1604)/('1. Data'!$G$1603-'1. Data'!$G$1604)</f>
        <v>0.49295774647887325</v>
      </c>
      <c r="H1394" s="62">
        <f>('1. Data'!H1391-'1. Data'!$H$1604)/('1. Data'!$H$1603-'1. Data'!$H$1604)</f>
        <v>0.37102473498233218</v>
      </c>
      <c r="I1394" s="62">
        <v>1</v>
      </c>
      <c r="J1394" s="62">
        <f>('1. Data'!J1391-'1. Data'!$J$1604)/('1. Data'!$J$1603-'1. Data'!$J$1604)</f>
        <v>0.30769230769230765</v>
      </c>
      <c r="K1394" s="62">
        <f>('1. Data'!K1391-'1. Data'!$K$1604)/('1. Data'!$K$1603-'1. Data'!$K$1604)</f>
        <v>0.13529411764705884</v>
      </c>
      <c r="L1394" s="62">
        <f>('1. Data'!L1391-'1. Data'!$L$1604)/('1. Data'!$L$1603-'1. Data'!$L$1604)</f>
        <v>0.19999999999999984</v>
      </c>
      <c r="M1394" s="62">
        <f>('1. Data'!M1391-'1. Data'!$M$1604)/('1. Data'!$M$1603-'1. Data'!$M$1604)</f>
        <v>0.4</v>
      </c>
    </row>
    <row r="1395" spans="1:13" ht="13.2" x14ac:dyDescent="0.25">
      <c r="A1395" s="60">
        <v>1391</v>
      </c>
      <c r="B1395" s="62">
        <f>('1. Data'!B1392-'1. Data'!$B$1604)/('1. Data'!$B$1603-'1. Data'!$B$1604)</f>
        <v>0.12389380530973454</v>
      </c>
      <c r="C1395" s="62">
        <f>('1. Data'!C1392-'1. Data'!$C$1604)/('1. Data'!$C$1603-'1. Data'!$C$1604)</f>
        <v>0.26</v>
      </c>
      <c r="D1395" s="62">
        <f>('1. Data'!D1392-'1. Data'!$D$1604)/('1. Data'!$D$1603-'1. Data'!$D$1604)</f>
        <v>0</v>
      </c>
      <c r="E1395" s="62">
        <f>('1. Data'!E1392-'1. Data'!$E$1604)/('1. Data'!$E$1603-'1. Data'!$E$1604)</f>
        <v>9.5890410958904104E-2</v>
      </c>
      <c r="F1395" s="62">
        <f>('1. Data'!F1392-'1. Data'!$F$1604)/('1. Data'!$F$1603-'1. Data'!$F$1604)</f>
        <v>0.11333333333333334</v>
      </c>
      <c r="G1395" s="62">
        <f>('1. Data'!G1392-'1. Data'!$G$1604)/('1. Data'!$G$1603-'1. Data'!$G$1604)</f>
        <v>0.19718309859154928</v>
      </c>
      <c r="H1395" s="62">
        <f>('1. Data'!H1392-'1. Data'!$H$1604)/('1. Data'!$H$1603-'1. Data'!$H$1604)</f>
        <v>9.5406360424028266E-2</v>
      </c>
      <c r="I1395" s="62">
        <v>1</v>
      </c>
      <c r="J1395" s="62">
        <f>('1. Data'!J1392-'1. Data'!$J$1604)/('1. Data'!$J$1603-'1. Data'!$J$1604)</f>
        <v>0.67692307692307696</v>
      </c>
      <c r="K1395" s="62">
        <f>('1. Data'!K1392-'1. Data'!$K$1604)/('1. Data'!$K$1603-'1. Data'!$K$1604)</f>
        <v>0.17058823529411765</v>
      </c>
      <c r="L1395" s="62">
        <f>('1. Data'!L1392-'1. Data'!$L$1604)/('1. Data'!$L$1603-'1. Data'!$L$1604)</f>
        <v>0.63076923076923075</v>
      </c>
      <c r="M1395" s="62">
        <f>('1. Data'!M1392-'1. Data'!$M$1604)/('1. Data'!$M$1603-'1. Data'!$M$1604)</f>
        <v>0.6</v>
      </c>
    </row>
    <row r="1396" spans="1:13" ht="13.2" x14ac:dyDescent="0.25">
      <c r="A1396" s="60">
        <v>1392</v>
      </c>
      <c r="B1396" s="62">
        <f>('1. Data'!B1393-'1. Data'!$B$1604)/('1. Data'!$B$1603-'1. Data'!$B$1604)</f>
        <v>0.30088495575221241</v>
      </c>
      <c r="C1396" s="62">
        <f>('1. Data'!C1393-'1. Data'!$C$1604)/('1. Data'!$C$1603-'1. Data'!$C$1604)</f>
        <v>0.36000000000000004</v>
      </c>
      <c r="D1396" s="62">
        <f>('1. Data'!D1393-'1. Data'!$D$1604)/('1. Data'!$D$1603-'1. Data'!$D$1604)</f>
        <v>0.22</v>
      </c>
      <c r="E1396" s="62">
        <f>('1. Data'!E1393-'1. Data'!$E$1604)/('1. Data'!$E$1603-'1. Data'!$E$1604)</f>
        <v>0.10273972602739727</v>
      </c>
      <c r="F1396" s="62">
        <f>('1. Data'!F1393-'1. Data'!$F$1604)/('1. Data'!$F$1603-'1. Data'!$F$1604)</f>
        <v>0.15666666666666668</v>
      </c>
      <c r="G1396" s="62">
        <f>('1. Data'!G1393-'1. Data'!$G$1604)/('1. Data'!$G$1603-'1. Data'!$G$1604)</f>
        <v>5.6338028169014086E-2</v>
      </c>
      <c r="H1396" s="62">
        <f>('1. Data'!H1393-'1. Data'!$H$1604)/('1. Data'!$H$1603-'1. Data'!$H$1604)</f>
        <v>9.5406360424028266E-2</v>
      </c>
      <c r="I1396" s="62">
        <v>1</v>
      </c>
      <c r="J1396" s="62">
        <f>('1. Data'!J1393-'1. Data'!$J$1604)/('1. Data'!$J$1603-'1. Data'!$J$1604)</f>
        <v>0.51538461538461544</v>
      </c>
      <c r="K1396" s="62">
        <f>('1. Data'!K1393-'1. Data'!$K$1604)/('1. Data'!$K$1603-'1. Data'!$K$1604)</f>
        <v>0.16470588235294117</v>
      </c>
      <c r="L1396" s="62">
        <f>('1. Data'!L1393-'1. Data'!$L$1604)/('1. Data'!$L$1603-'1. Data'!$L$1604)</f>
        <v>0.39999999999999997</v>
      </c>
      <c r="M1396" s="62">
        <f>('1. Data'!M1393-'1. Data'!$M$1604)/('1. Data'!$M$1603-'1. Data'!$M$1604)</f>
        <v>0.4</v>
      </c>
    </row>
    <row r="1397" spans="1:13" ht="13.2" x14ac:dyDescent="0.25">
      <c r="A1397" s="60">
        <v>1393</v>
      </c>
      <c r="B1397" s="62">
        <f>('1. Data'!B1394-'1. Data'!$B$1604)/('1. Data'!$B$1603-'1. Data'!$B$1604)</f>
        <v>0.22123893805309733</v>
      </c>
      <c r="C1397" s="62">
        <f>('1. Data'!C1394-'1. Data'!$C$1604)/('1. Data'!$C$1603-'1. Data'!$C$1604)</f>
        <v>0.34666666666666668</v>
      </c>
      <c r="D1397" s="62">
        <f>('1. Data'!D1394-'1. Data'!$D$1604)/('1. Data'!$D$1603-'1. Data'!$D$1604)</f>
        <v>0.06</v>
      </c>
      <c r="E1397" s="62">
        <f>('1. Data'!E1394-'1. Data'!$E$1604)/('1. Data'!$E$1603-'1. Data'!$E$1604)</f>
        <v>2.7397260273972605E-2</v>
      </c>
      <c r="F1397" s="62">
        <f>('1. Data'!F1394-'1. Data'!$F$1604)/('1. Data'!$F$1603-'1. Data'!$F$1604)</f>
        <v>0.11666666666666668</v>
      </c>
      <c r="G1397" s="62">
        <f>('1. Data'!G1394-'1. Data'!$G$1604)/('1. Data'!$G$1603-'1. Data'!$G$1604)</f>
        <v>5.6338028169014086E-2</v>
      </c>
      <c r="H1397" s="62">
        <f>('1. Data'!H1394-'1. Data'!$H$1604)/('1. Data'!$H$1603-'1. Data'!$H$1604)</f>
        <v>2.1201413427561839E-2</v>
      </c>
      <c r="I1397" s="62">
        <v>1</v>
      </c>
      <c r="J1397" s="62">
        <f>('1. Data'!J1394-'1. Data'!$J$1604)/('1. Data'!$J$1603-'1. Data'!$J$1604)</f>
        <v>0.36153846153846142</v>
      </c>
      <c r="K1397" s="62">
        <f>('1. Data'!K1394-'1. Data'!$K$1604)/('1. Data'!$K$1603-'1. Data'!$K$1604)</f>
        <v>0.10588235294117647</v>
      </c>
      <c r="L1397" s="62">
        <f>('1. Data'!L1394-'1. Data'!$L$1604)/('1. Data'!$L$1603-'1. Data'!$L$1604)</f>
        <v>0.21538461538461545</v>
      </c>
      <c r="M1397" s="62">
        <f>('1. Data'!M1394-'1. Data'!$M$1604)/('1. Data'!$M$1603-'1. Data'!$M$1604)</f>
        <v>0.4</v>
      </c>
    </row>
    <row r="1398" spans="1:13" ht="13.2" x14ac:dyDescent="0.25">
      <c r="A1398" s="60">
        <v>1394</v>
      </c>
      <c r="B1398" s="62">
        <f>('1. Data'!B1395-'1. Data'!$B$1604)/('1. Data'!$B$1603-'1. Data'!$B$1604)</f>
        <v>0.30088495575221241</v>
      </c>
      <c r="C1398" s="62">
        <f>('1. Data'!C1395-'1. Data'!$C$1604)/('1. Data'!$C$1603-'1. Data'!$C$1604)</f>
        <v>0.28000000000000003</v>
      </c>
      <c r="D1398" s="62">
        <f>('1. Data'!D1395-'1. Data'!$D$1604)/('1. Data'!$D$1603-'1. Data'!$D$1604)</f>
        <v>0.25</v>
      </c>
      <c r="E1398" s="62">
        <f>('1. Data'!E1395-'1. Data'!$E$1604)/('1. Data'!$E$1603-'1. Data'!$E$1604)</f>
        <v>7.5342465753424667E-2</v>
      </c>
      <c r="F1398" s="62">
        <f>('1. Data'!F1395-'1. Data'!$F$1604)/('1. Data'!$F$1603-'1. Data'!$F$1604)</f>
        <v>0.13</v>
      </c>
      <c r="G1398" s="62">
        <f>('1. Data'!G1395-'1. Data'!$G$1604)/('1. Data'!$G$1603-'1. Data'!$G$1604)</f>
        <v>0.25352112676056338</v>
      </c>
      <c r="H1398" s="62">
        <f>('1. Data'!H1395-'1. Data'!$H$1604)/('1. Data'!$H$1603-'1. Data'!$H$1604)</f>
        <v>0.1872791519434629</v>
      </c>
      <c r="I1398" s="62">
        <v>1</v>
      </c>
      <c r="J1398" s="62">
        <f>('1. Data'!J1395-'1. Data'!$J$1604)/('1. Data'!$J$1603-'1. Data'!$J$1604)</f>
        <v>0.46153846153846134</v>
      </c>
      <c r="K1398" s="62">
        <f>('1. Data'!K1395-'1. Data'!$K$1604)/('1. Data'!$K$1603-'1. Data'!$K$1604)</f>
        <v>0.10588235294117647</v>
      </c>
      <c r="L1398" s="62">
        <f>('1. Data'!L1395-'1. Data'!$L$1604)/('1. Data'!$L$1603-'1. Data'!$L$1604)</f>
        <v>0.27692307692307677</v>
      </c>
      <c r="M1398" s="62">
        <f>('1. Data'!M1395-'1. Data'!$M$1604)/('1. Data'!$M$1603-'1. Data'!$M$1604)</f>
        <v>0.4</v>
      </c>
    </row>
    <row r="1399" spans="1:13" ht="13.2" x14ac:dyDescent="0.25">
      <c r="A1399" s="60">
        <v>1395</v>
      </c>
      <c r="B1399" s="62">
        <f>('1. Data'!B1396-'1. Data'!$B$1604)/('1. Data'!$B$1603-'1. Data'!$B$1604)</f>
        <v>0.15929203539823014</v>
      </c>
      <c r="C1399" s="62">
        <f>('1. Data'!C1396-'1. Data'!$C$1604)/('1. Data'!$C$1603-'1. Data'!$C$1604)</f>
        <v>0.3133333333333333</v>
      </c>
      <c r="D1399" s="62">
        <f>('1. Data'!D1396-'1. Data'!$D$1604)/('1. Data'!$D$1603-'1. Data'!$D$1604)</f>
        <v>0.14000000000000001</v>
      </c>
      <c r="E1399" s="62">
        <f>('1. Data'!E1396-'1. Data'!$E$1604)/('1. Data'!$E$1603-'1. Data'!$E$1604)</f>
        <v>0.20547945205479454</v>
      </c>
      <c r="F1399" s="62">
        <f>('1. Data'!F1396-'1. Data'!$F$1604)/('1. Data'!$F$1603-'1. Data'!$F$1604)</f>
        <v>0.11666666666666668</v>
      </c>
      <c r="G1399" s="62">
        <f>('1. Data'!G1396-'1. Data'!$G$1604)/('1. Data'!$G$1603-'1. Data'!$G$1604)</f>
        <v>0.36619718309859156</v>
      </c>
      <c r="H1399" s="62">
        <f>('1. Data'!H1396-'1. Data'!$H$1604)/('1. Data'!$H$1603-'1. Data'!$H$1604)</f>
        <v>0.23674911660777384</v>
      </c>
      <c r="I1399" s="62">
        <v>1</v>
      </c>
      <c r="J1399" s="62">
        <f>('1. Data'!J1396-'1. Data'!$J$1604)/('1. Data'!$J$1603-'1. Data'!$J$1604)</f>
        <v>0.47692307692307673</v>
      </c>
      <c r="K1399" s="62">
        <f>('1. Data'!K1396-'1. Data'!$K$1604)/('1. Data'!$K$1603-'1. Data'!$K$1604)</f>
        <v>0.10588235294117647</v>
      </c>
      <c r="L1399" s="62">
        <f>('1. Data'!L1396-'1. Data'!$L$1604)/('1. Data'!$L$1603-'1. Data'!$L$1604)</f>
        <v>0.12307692307692292</v>
      </c>
      <c r="M1399" s="62">
        <f>('1. Data'!M1396-'1. Data'!$M$1604)/('1. Data'!$M$1603-'1. Data'!$M$1604)</f>
        <v>0.4</v>
      </c>
    </row>
    <row r="1400" spans="1:13" ht="13.2" x14ac:dyDescent="0.25">
      <c r="A1400" s="60">
        <v>1396</v>
      </c>
      <c r="B1400" s="62">
        <f>('1. Data'!B1397-'1. Data'!$B$1604)/('1. Data'!$B$1603-'1. Data'!$B$1604)</f>
        <v>0.35398230088495575</v>
      </c>
      <c r="C1400" s="62">
        <f>('1. Data'!C1397-'1. Data'!$C$1604)/('1. Data'!$C$1603-'1. Data'!$C$1604)</f>
        <v>0.39000000000000007</v>
      </c>
      <c r="D1400" s="62">
        <f>('1. Data'!D1397-'1. Data'!$D$1604)/('1. Data'!$D$1603-'1. Data'!$D$1604)</f>
        <v>0.1</v>
      </c>
      <c r="E1400" s="62">
        <f>('1. Data'!E1397-'1. Data'!$E$1604)/('1. Data'!$E$1603-'1. Data'!$E$1604)</f>
        <v>4.7945205479452059E-2</v>
      </c>
      <c r="F1400" s="62">
        <f>('1. Data'!F1397-'1. Data'!$F$1604)/('1. Data'!$F$1603-'1. Data'!$F$1604)</f>
        <v>0.15333333333333335</v>
      </c>
      <c r="G1400" s="62">
        <f>('1. Data'!G1397-'1. Data'!$G$1604)/('1. Data'!$G$1603-'1. Data'!$G$1604)</f>
        <v>2.8169014084507043E-2</v>
      </c>
      <c r="H1400" s="62">
        <f>('1. Data'!H1397-'1. Data'!$H$1604)/('1. Data'!$H$1603-'1. Data'!$H$1604)</f>
        <v>2.1201413427561839E-2</v>
      </c>
      <c r="I1400" s="62">
        <v>1</v>
      </c>
      <c r="J1400" s="62">
        <f>('1. Data'!J1397-'1. Data'!$J$1604)/('1. Data'!$J$1603-'1. Data'!$J$1604)</f>
        <v>0.46923076923076917</v>
      </c>
      <c r="K1400" s="62">
        <f>('1. Data'!K1397-'1. Data'!$K$1604)/('1. Data'!$K$1603-'1. Data'!$K$1604)</f>
        <v>0.20588235294117649</v>
      </c>
      <c r="L1400" s="62">
        <f>('1. Data'!L1397-'1. Data'!$L$1604)/('1. Data'!$L$1603-'1. Data'!$L$1604)</f>
        <v>0.17692307692307699</v>
      </c>
      <c r="M1400" s="62">
        <f>('1. Data'!M1397-'1. Data'!$M$1604)/('1. Data'!$M$1603-'1. Data'!$M$1604)</f>
        <v>0.6</v>
      </c>
    </row>
    <row r="1401" spans="1:13" ht="13.2" x14ac:dyDescent="0.25">
      <c r="A1401" s="60">
        <v>1397</v>
      </c>
      <c r="B1401" s="62">
        <f>('1. Data'!B1398-'1. Data'!$B$1604)/('1. Data'!$B$1603-'1. Data'!$B$1604)</f>
        <v>0.3628318584070796</v>
      </c>
      <c r="C1401" s="62">
        <f>('1. Data'!C1398-'1. Data'!$C$1604)/('1. Data'!$C$1603-'1. Data'!$C$1604)</f>
        <v>0.38333333333333336</v>
      </c>
      <c r="D1401" s="62">
        <f>('1. Data'!D1398-'1. Data'!$D$1604)/('1. Data'!$D$1603-'1. Data'!$D$1604)</f>
        <v>0.1</v>
      </c>
      <c r="E1401" s="62">
        <f>('1. Data'!E1398-'1. Data'!$E$1604)/('1. Data'!$E$1603-'1. Data'!$E$1604)</f>
        <v>4.7945205479452059E-2</v>
      </c>
      <c r="F1401" s="62">
        <f>('1. Data'!F1398-'1. Data'!$F$1604)/('1. Data'!$F$1603-'1. Data'!$F$1604)</f>
        <v>0.15</v>
      </c>
      <c r="G1401" s="62">
        <f>('1. Data'!G1398-'1. Data'!$G$1604)/('1. Data'!$G$1603-'1. Data'!$G$1604)</f>
        <v>4.2253521126760563E-2</v>
      </c>
      <c r="H1401" s="62">
        <f>('1. Data'!H1398-'1. Data'!$H$1604)/('1. Data'!$H$1603-'1. Data'!$H$1604)</f>
        <v>1.7667844522968199E-2</v>
      </c>
      <c r="I1401" s="62">
        <v>1</v>
      </c>
      <c r="J1401" s="62">
        <f>('1. Data'!J1398-'1. Data'!$J$1604)/('1. Data'!$J$1603-'1. Data'!$J$1604)</f>
        <v>0.46923076923076917</v>
      </c>
      <c r="K1401" s="62">
        <f>('1. Data'!K1398-'1. Data'!$K$1604)/('1. Data'!$K$1603-'1. Data'!$K$1604)</f>
        <v>0.20588235294117649</v>
      </c>
      <c r="L1401" s="62">
        <f>('1. Data'!L1398-'1. Data'!$L$1604)/('1. Data'!$L$1603-'1. Data'!$L$1604)</f>
        <v>0.17692307692307699</v>
      </c>
      <c r="M1401" s="62">
        <f>('1. Data'!M1398-'1. Data'!$M$1604)/('1. Data'!$M$1603-'1. Data'!$M$1604)</f>
        <v>0.4</v>
      </c>
    </row>
    <row r="1402" spans="1:13" ht="13.2" x14ac:dyDescent="0.25">
      <c r="A1402" s="60">
        <v>1398</v>
      </c>
      <c r="B1402" s="62">
        <f>('1. Data'!B1399-'1. Data'!$B$1604)/('1. Data'!$B$1603-'1. Data'!$B$1604)</f>
        <v>0.23893805309734514</v>
      </c>
      <c r="C1402" s="62">
        <f>('1. Data'!C1399-'1. Data'!$C$1604)/('1. Data'!$C$1603-'1. Data'!$C$1604)</f>
        <v>0.32666666666666666</v>
      </c>
      <c r="D1402" s="62">
        <f>('1. Data'!D1399-'1. Data'!$D$1604)/('1. Data'!$D$1603-'1. Data'!$D$1604)</f>
        <v>0.26</v>
      </c>
      <c r="E1402" s="62">
        <f>('1. Data'!E1399-'1. Data'!$E$1604)/('1. Data'!$E$1603-'1. Data'!$E$1604)</f>
        <v>7.5342465753424667E-2</v>
      </c>
      <c r="F1402" s="62">
        <f>('1. Data'!F1399-'1. Data'!$F$1604)/('1. Data'!$F$1603-'1. Data'!$F$1604)</f>
        <v>0.13333333333333333</v>
      </c>
      <c r="G1402" s="62">
        <f>('1. Data'!G1399-'1. Data'!$G$1604)/('1. Data'!$G$1603-'1. Data'!$G$1604)</f>
        <v>0.22535211267605634</v>
      </c>
      <c r="H1402" s="62">
        <f>('1. Data'!H1399-'1. Data'!$H$1604)/('1. Data'!$H$1603-'1. Data'!$H$1604)</f>
        <v>0.3462897526501767</v>
      </c>
      <c r="I1402" s="62">
        <v>1</v>
      </c>
      <c r="J1402" s="62">
        <f>('1. Data'!J1399-'1. Data'!$J$1604)/('1. Data'!$J$1603-'1. Data'!$J$1604)</f>
        <v>0.4461538461538459</v>
      </c>
      <c r="K1402" s="62">
        <f>('1. Data'!K1399-'1. Data'!$K$1604)/('1. Data'!$K$1603-'1. Data'!$K$1604)</f>
        <v>0.12941176470588237</v>
      </c>
      <c r="L1402" s="62">
        <f>('1. Data'!L1399-'1. Data'!$L$1604)/('1. Data'!$L$1603-'1. Data'!$L$1604)</f>
        <v>0.23076923076923078</v>
      </c>
      <c r="M1402" s="62">
        <f>('1. Data'!M1399-'1. Data'!$M$1604)/('1. Data'!$M$1603-'1. Data'!$M$1604)</f>
        <v>0.4</v>
      </c>
    </row>
    <row r="1403" spans="1:13" ht="13.2" x14ac:dyDescent="0.25">
      <c r="A1403" s="60">
        <v>1399</v>
      </c>
      <c r="B1403" s="62">
        <f>('1. Data'!B1400-'1. Data'!$B$1604)/('1. Data'!$B$1603-'1. Data'!$B$1604)</f>
        <v>0.21238938053097348</v>
      </c>
      <c r="C1403" s="62">
        <f>('1. Data'!C1400-'1. Data'!$C$1604)/('1. Data'!$C$1603-'1. Data'!$C$1604)</f>
        <v>0.33333333333333331</v>
      </c>
      <c r="D1403" s="62">
        <f>('1. Data'!D1400-'1. Data'!$D$1604)/('1. Data'!$D$1603-'1. Data'!$D$1604)</f>
        <v>0.12</v>
      </c>
      <c r="E1403" s="62">
        <f>('1. Data'!E1400-'1. Data'!$E$1604)/('1. Data'!$E$1603-'1. Data'!$E$1604)</f>
        <v>8.9041095890410982E-2</v>
      </c>
      <c r="F1403" s="62">
        <f>('1. Data'!F1400-'1. Data'!$F$1604)/('1. Data'!$F$1603-'1. Data'!$F$1604)</f>
        <v>0.13833333333333334</v>
      </c>
      <c r="G1403" s="62">
        <f>('1. Data'!G1400-'1. Data'!$G$1604)/('1. Data'!$G$1603-'1. Data'!$G$1604)</f>
        <v>0.16901408450704225</v>
      </c>
      <c r="H1403" s="62">
        <f>('1. Data'!H1400-'1. Data'!$H$1604)/('1. Data'!$H$1603-'1. Data'!$H$1604)</f>
        <v>7.7738515901060068E-2</v>
      </c>
      <c r="I1403" s="62">
        <v>1</v>
      </c>
      <c r="J1403" s="62">
        <f>('1. Data'!J1400-'1. Data'!$J$1604)/('1. Data'!$J$1603-'1. Data'!$J$1604)</f>
        <v>0.63076923076923075</v>
      </c>
      <c r="K1403" s="62">
        <f>('1. Data'!K1400-'1. Data'!$K$1604)/('1. Data'!$K$1603-'1. Data'!$K$1604)</f>
        <v>0.18823529411764706</v>
      </c>
      <c r="L1403" s="62">
        <f>('1. Data'!L1400-'1. Data'!$L$1604)/('1. Data'!$L$1603-'1. Data'!$L$1604)</f>
        <v>0.27692307692307677</v>
      </c>
      <c r="M1403" s="62">
        <f>('1. Data'!M1400-'1. Data'!$M$1604)/('1. Data'!$M$1603-'1. Data'!$M$1604)</f>
        <v>0.8</v>
      </c>
    </row>
    <row r="1404" spans="1:13" ht="13.2" x14ac:dyDescent="0.25">
      <c r="A1404" s="60">
        <v>1400</v>
      </c>
      <c r="B1404" s="62">
        <f>('1. Data'!B1401-'1. Data'!$B$1604)/('1. Data'!$B$1603-'1. Data'!$B$1604)</f>
        <v>0.23008849557522126</v>
      </c>
      <c r="C1404" s="62">
        <f>('1. Data'!C1401-'1. Data'!$C$1604)/('1. Data'!$C$1603-'1. Data'!$C$1604)</f>
        <v>0.38000000000000006</v>
      </c>
      <c r="D1404" s="62">
        <f>('1. Data'!D1401-'1. Data'!$D$1604)/('1. Data'!$D$1603-'1. Data'!$D$1604)</f>
        <v>0</v>
      </c>
      <c r="E1404" s="62">
        <f>('1. Data'!E1401-'1. Data'!$E$1604)/('1. Data'!$E$1603-'1. Data'!$E$1604)</f>
        <v>8.9041095890410982E-2</v>
      </c>
      <c r="F1404" s="62">
        <f>('1. Data'!F1401-'1. Data'!$F$1604)/('1. Data'!$F$1603-'1. Data'!$F$1604)</f>
        <v>0.11333333333333334</v>
      </c>
      <c r="G1404" s="62">
        <f>('1. Data'!G1401-'1. Data'!$G$1604)/('1. Data'!$G$1603-'1. Data'!$G$1604)</f>
        <v>0.12676056338028169</v>
      </c>
      <c r="H1404" s="62">
        <f>('1. Data'!H1401-'1. Data'!$H$1604)/('1. Data'!$H$1603-'1. Data'!$H$1604)</f>
        <v>6.3604240282685506E-2</v>
      </c>
      <c r="I1404" s="62">
        <v>1</v>
      </c>
      <c r="J1404" s="62">
        <f>('1. Data'!J1401-'1. Data'!$J$1604)/('1. Data'!$J$1603-'1. Data'!$J$1604)</f>
        <v>0.55384615384615377</v>
      </c>
      <c r="K1404" s="62">
        <f>('1. Data'!K1401-'1. Data'!$K$1604)/('1. Data'!$K$1603-'1. Data'!$K$1604)</f>
        <v>0.24705882352941178</v>
      </c>
      <c r="L1404" s="62">
        <f>('1. Data'!L1401-'1. Data'!$L$1604)/('1. Data'!$L$1603-'1. Data'!$L$1604)</f>
        <v>0.4153846153846153</v>
      </c>
      <c r="M1404" s="62">
        <f>('1. Data'!M1401-'1. Data'!$M$1604)/('1. Data'!$M$1603-'1. Data'!$M$1604)</f>
        <v>0.6</v>
      </c>
    </row>
    <row r="1405" spans="1:13" ht="13.2" x14ac:dyDescent="0.25">
      <c r="A1405" s="60">
        <v>1401</v>
      </c>
      <c r="B1405" s="62">
        <f>('1. Data'!B1402-'1. Data'!$B$1604)/('1. Data'!$B$1603-'1. Data'!$B$1604)</f>
        <v>0.29203539823008856</v>
      </c>
      <c r="C1405" s="62">
        <f>('1. Data'!C1402-'1. Data'!$C$1604)/('1. Data'!$C$1603-'1. Data'!$C$1604)</f>
        <v>0.39333333333333331</v>
      </c>
      <c r="D1405" s="62">
        <f>('1. Data'!D1402-'1. Data'!$D$1604)/('1. Data'!$D$1603-'1. Data'!$D$1604)</f>
        <v>0.21</v>
      </c>
      <c r="E1405" s="62">
        <f>('1. Data'!E1402-'1. Data'!$E$1604)/('1. Data'!$E$1603-'1. Data'!$E$1604)</f>
        <v>8.2191780821917818E-2</v>
      </c>
      <c r="F1405" s="62">
        <f>('1. Data'!F1402-'1. Data'!$F$1604)/('1. Data'!$F$1603-'1. Data'!$F$1604)</f>
        <v>0.13333333333333333</v>
      </c>
      <c r="G1405" s="62">
        <f>('1. Data'!G1402-'1. Data'!$G$1604)/('1. Data'!$G$1603-'1. Data'!$G$1604)</f>
        <v>0.45070422535211269</v>
      </c>
      <c r="H1405" s="62">
        <f>('1. Data'!H1402-'1. Data'!$H$1604)/('1. Data'!$H$1603-'1. Data'!$H$1604)</f>
        <v>0.47703180212014135</v>
      </c>
      <c r="I1405" s="62">
        <v>1</v>
      </c>
      <c r="J1405" s="62">
        <f>('1. Data'!J1402-'1. Data'!$J$1604)/('1. Data'!$J$1603-'1. Data'!$J$1604)</f>
        <v>0.42307692307692302</v>
      </c>
      <c r="K1405" s="62">
        <f>('1. Data'!K1402-'1. Data'!$K$1604)/('1. Data'!$K$1603-'1. Data'!$K$1604)</f>
        <v>0.1235294117647059</v>
      </c>
      <c r="L1405" s="62">
        <f>('1. Data'!L1402-'1. Data'!$L$1604)/('1. Data'!$L$1603-'1. Data'!$L$1604)</f>
        <v>0.23076923076923078</v>
      </c>
      <c r="M1405" s="62">
        <f>('1. Data'!M1402-'1. Data'!$M$1604)/('1. Data'!$M$1603-'1. Data'!$M$1604)</f>
        <v>0.4</v>
      </c>
    </row>
    <row r="1406" spans="1:13" ht="13.2" x14ac:dyDescent="0.25">
      <c r="A1406" s="60">
        <v>1402</v>
      </c>
      <c r="B1406" s="62">
        <f>('1. Data'!B1403-'1. Data'!$B$1604)/('1. Data'!$B$1603-'1. Data'!$B$1604)</f>
        <v>0.29203539823008856</v>
      </c>
      <c r="C1406" s="62">
        <f>('1. Data'!C1403-'1. Data'!$C$1604)/('1. Data'!$C$1603-'1. Data'!$C$1604)</f>
        <v>0.39333333333333331</v>
      </c>
      <c r="D1406" s="62">
        <f>('1. Data'!D1403-'1. Data'!$D$1604)/('1. Data'!$D$1603-'1. Data'!$D$1604)</f>
        <v>0.21</v>
      </c>
      <c r="E1406" s="62">
        <f>('1. Data'!E1403-'1. Data'!$E$1604)/('1. Data'!$E$1603-'1. Data'!$E$1604)</f>
        <v>8.2191780821917818E-2</v>
      </c>
      <c r="F1406" s="62">
        <f>('1. Data'!F1403-'1. Data'!$F$1604)/('1. Data'!$F$1603-'1. Data'!$F$1604)</f>
        <v>0.13333333333333333</v>
      </c>
      <c r="G1406" s="62">
        <f>('1. Data'!G1403-'1. Data'!$G$1604)/('1. Data'!$G$1603-'1. Data'!$G$1604)</f>
        <v>0.45070422535211269</v>
      </c>
      <c r="H1406" s="62">
        <f>('1. Data'!H1403-'1. Data'!$H$1604)/('1. Data'!$H$1603-'1. Data'!$H$1604)</f>
        <v>0.47703180212014135</v>
      </c>
      <c r="I1406" s="62">
        <v>1</v>
      </c>
      <c r="J1406" s="62">
        <f>('1. Data'!J1403-'1. Data'!$J$1604)/('1. Data'!$J$1603-'1. Data'!$J$1604)</f>
        <v>0.42307692307692302</v>
      </c>
      <c r="K1406" s="62">
        <f>('1. Data'!K1403-'1. Data'!$K$1604)/('1. Data'!$K$1603-'1. Data'!$K$1604)</f>
        <v>0.1235294117647059</v>
      </c>
      <c r="L1406" s="62">
        <f>('1. Data'!L1403-'1. Data'!$L$1604)/('1. Data'!$L$1603-'1. Data'!$L$1604)</f>
        <v>0.23076923076923078</v>
      </c>
      <c r="M1406" s="62">
        <f>('1. Data'!M1403-'1. Data'!$M$1604)/('1. Data'!$M$1603-'1. Data'!$M$1604)</f>
        <v>0.4</v>
      </c>
    </row>
    <row r="1407" spans="1:13" ht="13.2" x14ac:dyDescent="0.25">
      <c r="A1407" s="60">
        <v>1403</v>
      </c>
      <c r="B1407" s="62">
        <f>('1. Data'!B1404-'1. Data'!$B$1604)/('1. Data'!$B$1603-'1. Data'!$B$1604)</f>
        <v>0.26548672566371678</v>
      </c>
      <c r="C1407" s="62">
        <f>('1. Data'!C1404-'1. Data'!$C$1604)/('1. Data'!$C$1603-'1. Data'!$C$1604)</f>
        <v>0.13333333333333333</v>
      </c>
      <c r="D1407" s="62">
        <f>('1. Data'!D1404-'1. Data'!$D$1604)/('1. Data'!$D$1603-'1. Data'!$D$1604)</f>
        <v>0.42</v>
      </c>
      <c r="E1407" s="62">
        <f>('1. Data'!E1404-'1. Data'!$E$1604)/('1. Data'!$E$1603-'1. Data'!$E$1604)</f>
        <v>7.5342465753424667E-2</v>
      </c>
      <c r="F1407" s="62">
        <f>('1. Data'!F1404-'1. Data'!$F$1604)/('1. Data'!$F$1603-'1. Data'!$F$1604)</f>
        <v>8.666666666666667E-2</v>
      </c>
      <c r="G1407" s="62">
        <f>('1. Data'!G1404-'1. Data'!$G$1604)/('1. Data'!$G$1603-'1. Data'!$G$1604)</f>
        <v>7.0422535211267609E-2</v>
      </c>
      <c r="H1407" s="62">
        <f>('1. Data'!H1404-'1. Data'!$H$1604)/('1. Data'!$H$1603-'1. Data'!$H$1604)</f>
        <v>6.3604240282685506E-2</v>
      </c>
      <c r="I1407" s="62">
        <v>1</v>
      </c>
      <c r="J1407" s="62">
        <f>('1. Data'!J1404-'1. Data'!$J$1604)/('1. Data'!$J$1603-'1. Data'!$J$1604)</f>
        <v>0.5692307692307691</v>
      </c>
      <c r="K1407" s="62">
        <f>('1. Data'!K1404-'1. Data'!$K$1604)/('1. Data'!$K$1603-'1. Data'!$K$1604)</f>
        <v>0.30588235294117649</v>
      </c>
      <c r="L1407" s="62">
        <f>('1. Data'!L1404-'1. Data'!$L$1604)/('1. Data'!$L$1603-'1. Data'!$L$1604)</f>
        <v>0.53846153846153844</v>
      </c>
      <c r="M1407" s="62">
        <f>('1. Data'!M1404-'1. Data'!$M$1604)/('1. Data'!$M$1603-'1. Data'!$M$1604)</f>
        <v>0.6</v>
      </c>
    </row>
    <row r="1408" spans="1:13" ht="13.2" x14ac:dyDescent="0.25">
      <c r="A1408" s="60">
        <v>1404</v>
      </c>
      <c r="B1408" s="62">
        <f>('1. Data'!B1405-'1. Data'!$B$1604)/('1. Data'!$B$1603-'1. Data'!$B$1604)</f>
        <v>0.23008849557522126</v>
      </c>
      <c r="C1408" s="62">
        <f>('1. Data'!C1405-'1. Data'!$C$1604)/('1. Data'!$C$1603-'1. Data'!$C$1604)</f>
        <v>0.15333333333333335</v>
      </c>
      <c r="D1408" s="62">
        <f>('1. Data'!D1405-'1. Data'!$D$1604)/('1. Data'!$D$1603-'1. Data'!$D$1604)</f>
        <v>0.33</v>
      </c>
      <c r="E1408" s="62">
        <f>('1. Data'!E1405-'1. Data'!$E$1604)/('1. Data'!$E$1603-'1. Data'!$E$1604)</f>
        <v>5.4794520547945202E-2</v>
      </c>
      <c r="F1408" s="62">
        <f>('1. Data'!F1405-'1. Data'!$F$1604)/('1. Data'!$F$1603-'1. Data'!$F$1604)</f>
        <v>0.10166666666666667</v>
      </c>
      <c r="G1408" s="62">
        <f>('1. Data'!G1405-'1. Data'!$G$1604)/('1. Data'!$G$1603-'1. Data'!$G$1604)</f>
        <v>2.8169014084507043E-2</v>
      </c>
      <c r="H1408" s="62">
        <f>('1. Data'!H1405-'1. Data'!$H$1604)/('1. Data'!$H$1603-'1. Data'!$H$1604)</f>
        <v>2.4734982332155476E-2</v>
      </c>
      <c r="I1408" s="62">
        <v>1</v>
      </c>
      <c r="J1408" s="62">
        <f>('1. Data'!J1405-'1. Data'!$J$1604)/('1. Data'!$J$1603-'1. Data'!$J$1604)</f>
        <v>0.40769230769230758</v>
      </c>
      <c r="K1408" s="62">
        <f>('1. Data'!K1405-'1. Data'!$K$1604)/('1. Data'!$K$1603-'1. Data'!$K$1604)</f>
        <v>0.4705882352941177</v>
      </c>
      <c r="L1408" s="62">
        <f>('1. Data'!L1405-'1. Data'!$L$1604)/('1. Data'!$L$1603-'1. Data'!$L$1604)</f>
        <v>0.24615384615384611</v>
      </c>
      <c r="M1408" s="62">
        <f>('1. Data'!M1405-'1. Data'!$M$1604)/('1. Data'!$M$1603-'1. Data'!$M$1604)</f>
        <v>1</v>
      </c>
    </row>
    <row r="1409" spans="1:13" ht="13.2" x14ac:dyDescent="0.25">
      <c r="A1409" s="60">
        <v>1405</v>
      </c>
      <c r="B1409" s="62">
        <f>('1. Data'!B1406-'1. Data'!$B$1604)/('1. Data'!$B$1603-'1. Data'!$B$1604)</f>
        <v>0.30088495575221241</v>
      </c>
      <c r="C1409" s="62">
        <f>('1. Data'!C1406-'1. Data'!$C$1604)/('1. Data'!$C$1603-'1. Data'!$C$1604)</f>
        <v>0.26666666666666666</v>
      </c>
      <c r="D1409" s="62">
        <f>('1. Data'!D1406-'1. Data'!$D$1604)/('1. Data'!$D$1603-'1. Data'!$D$1604)</f>
        <v>0.39</v>
      </c>
      <c r="E1409" s="62">
        <f>('1. Data'!E1406-'1. Data'!$E$1604)/('1. Data'!$E$1603-'1. Data'!$E$1604)</f>
        <v>0.11643835616438358</v>
      </c>
      <c r="F1409" s="62">
        <f>('1. Data'!F1406-'1. Data'!$F$1604)/('1. Data'!$F$1603-'1. Data'!$F$1604)</f>
        <v>0.13666666666666652</v>
      </c>
      <c r="G1409" s="62">
        <f>('1. Data'!G1406-'1. Data'!$G$1604)/('1. Data'!$G$1603-'1. Data'!$G$1604)</f>
        <v>0.15492957746478872</v>
      </c>
      <c r="H1409" s="62">
        <f>('1. Data'!H1406-'1. Data'!$H$1604)/('1. Data'!$H$1603-'1. Data'!$H$1604)</f>
        <v>0.14134275618374559</v>
      </c>
      <c r="I1409" s="62">
        <v>1</v>
      </c>
      <c r="J1409" s="62">
        <f>('1. Data'!J1406-'1. Data'!$J$1604)/('1. Data'!$J$1603-'1. Data'!$J$1604)</f>
        <v>0.56153846153846165</v>
      </c>
      <c r="K1409" s="62">
        <f>('1. Data'!K1406-'1. Data'!$K$1604)/('1. Data'!$K$1603-'1. Data'!$K$1604)</f>
        <v>0.18823529411764706</v>
      </c>
      <c r="L1409" s="62">
        <f>('1. Data'!L1406-'1. Data'!$L$1604)/('1. Data'!$L$1603-'1. Data'!$L$1604)</f>
        <v>0.3538461538461537</v>
      </c>
      <c r="M1409" s="62">
        <f>('1. Data'!M1406-'1. Data'!$M$1604)/('1. Data'!$M$1603-'1. Data'!$M$1604)</f>
        <v>0.6</v>
      </c>
    </row>
    <row r="1410" spans="1:13" ht="13.2" x14ac:dyDescent="0.25">
      <c r="A1410" s="60">
        <v>1406</v>
      </c>
      <c r="B1410" s="62">
        <f>('1. Data'!B1407-'1. Data'!$B$1604)/('1. Data'!$B$1603-'1. Data'!$B$1604)</f>
        <v>0.27433628318584075</v>
      </c>
      <c r="C1410" s="62">
        <f>('1. Data'!C1407-'1. Data'!$C$1604)/('1. Data'!$C$1603-'1. Data'!$C$1604)</f>
        <v>0.12000000000000001</v>
      </c>
      <c r="D1410" s="62">
        <f>('1. Data'!D1407-'1. Data'!$D$1604)/('1. Data'!$D$1603-'1. Data'!$D$1604)</f>
        <v>0.3</v>
      </c>
      <c r="E1410" s="62">
        <f>('1. Data'!E1407-'1. Data'!$E$1604)/('1. Data'!$E$1603-'1. Data'!$E$1604)</f>
        <v>7.5342465753424667E-2</v>
      </c>
      <c r="F1410" s="62">
        <f>('1. Data'!F1407-'1. Data'!$F$1604)/('1. Data'!$F$1603-'1. Data'!$F$1604)</f>
        <v>0.10333333333333333</v>
      </c>
      <c r="G1410" s="62">
        <f>('1. Data'!G1407-'1. Data'!$G$1604)/('1. Data'!$G$1603-'1. Data'!$G$1604)</f>
        <v>0.23943661971830985</v>
      </c>
      <c r="H1410" s="62">
        <f>('1. Data'!H1407-'1. Data'!$H$1604)/('1. Data'!$H$1603-'1. Data'!$H$1604)</f>
        <v>9.8939929328621903E-2</v>
      </c>
      <c r="I1410" s="62">
        <v>1</v>
      </c>
      <c r="J1410" s="62">
        <f>('1. Data'!J1407-'1. Data'!$J$1604)/('1. Data'!$J$1603-'1. Data'!$J$1604)</f>
        <v>0.4461538461538459</v>
      </c>
      <c r="K1410" s="62">
        <f>('1. Data'!K1407-'1. Data'!$K$1604)/('1. Data'!$K$1603-'1. Data'!$K$1604)</f>
        <v>0.35294117647058831</v>
      </c>
      <c r="L1410" s="62">
        <f>('1. Data'!L1407-'1. Data'!$L$1604)/('1. Data'!$L$1603-'1. Data'!$L$1604)</f>
        <v>0.44615384615384623</v>
      </c>
      <c r="M1410" s="62">
        <f>('1. Data'!M1407-'1. Data'!$M$1604)/('1. Data'!$M$1603-'1. Data'!$M$1604)</f>
        <v>0.8</v>
      </c>
    </row>
    <row r="1411" spans="1:13" ht="13.2" x14ac:dyDescent="0.25">
      <c r="A1411" s="60">
        <v>1407</v>
      </c>
      <c r="B1411" s="62">
        <f>('1. Data'!B1408-'1. Data'!$B$1604)/('1. Data'!$B$1603-'1. Data'!$B$1604)</f>
        <v>0.31858407079646012</v>
      </c>
      <c r="C1411" s="62">
        <f>('1. Data'!C1408-'1. Data'!$C$1604)/('1. Data'!$C$1603-'1. Data'!$C$1604)</f>
        <v>9.3333333333333324E-2</v>
      </c>
      <c r="D1411" s="62">
        <f>('1. Data'!D1408-'1. Data'!$D$1604)/('1. Data'!$D$1603-'1. Data'!$D$1604)</f>
        <v>0.34</v>
      </c>
      <c r="E1411" s="62">
        <f>('1. Data'!E1408-'1. Data'!$E$1604)/('1. Data'!$E$1603-'1. Data'!$E$1604)</f>
        <v>0.28767123287671231</v>
      </c>
      <c r="F1411" s="62">
        <f>('1. Data'!F1408-'1. Data'!$F$1604)/('1. Data'!$F$1603-'1. Data'!$F$1604)</f>
        <v>0.10333333333333333</v>
      </c>
      <c r="G1411" s="62">
        <f>('1. Data'!G1408-'1. Data'!$G$1604)/('1. Data'!$G$1603-'1. Data'!$G$1604)</f>
        <v>9.8591549295774641E-2</v>
      </c>
      <c r="H1411" s="62">
        <f>('1. Data'!H1408-'1. Data'!$H$1604)/('1. Data'!$H$1603-'1. Data'!$H$1604)</f>
        <v>5.6537102473498232E-2</v>
      </c>
      <c r="I1411" s="62">
        <v>1</v>
      </c>
      <c r="J1411" s="62">
        <f>('1. Data'!J1408-'1. Data'!$J$1604)/('1. Data'!$J$1603-'1. Data'!$J$1604)</f>
        <v>0.40000000000000008</v>
      </c>
      <c r="K1411" s="62">
        <f>('1. Data'!K1408-'1. Data'!$K$1604)/('1. Data'!$K$1603-'1. Data'!$K$1604)</f>
        <v>0.37647058823529406</v>
      </c>
      <c r="L1411" s="62">
        <f>('1. Data'!L1408-'1. Data'!$L$1604)/('1. Data'!$L$1603-'1. Data'!$L$1604)</f>
        <v>0.38461538461538464</v>
      </c>
      <c r="M1411" s="62">
        <f>('1. Data'!M1408-'1. Data'!$M$1604)/('1. Data'!$M$1603-'1. Data'!$M$1604)</f>
        <v>0.6</v>
      </c>
    </row>
    <row r="1412" spans="1:13" ht="13.2" x14ac:dyDescent="0.25">
      <c r="A1412" s="60">
        <v>1408</v>
      </c>
      <c r="B1412" s="62">
        <f>('1. Data'!B1409-'1. Data'!$B$1604)/('1. Data'!$B$1603-'1. Data'!$B$1604)</f>
        <v>0.12389380530973454</v>
      </c>
      <c r="C1412" s="62">
        <f>('1. Data'!C1409-'1. Data'!$C$1604)/('1. Data'!$C$1603-'1. Data'!$C$1604)</f>
        <v>0.27333333333333337</v>
      </c>
      <c r="D1412" s="62">
        <f>('1. Data'!D1409-'1. Data'!$D$1604)/('1. Data'!$D$1603-'1. Data'!$D$1604)</f>
        <v>0</v>
      </c>
      <c r="E1412" s="62">
        <f>('1. Data'!E1409-'1. Data'!$E$1604)/('1. Data'!$E$1603-'1. Data'!$E$1604)</f>
        <v>8.2191780821917818E-2</v>
      </c>
      <c r="F1412" s="62">
        <f>('1. Data'!F1409-'1. Data'!$F$1604)/('1. Data'!$F$1603-'1. Data'!$F$1604)</f>
        <v>0.10666666666666667</v>
      </c>
      <c r="G1412" s="62">
        <f>('1. Data'!G1409-'1. Data'!$G$1604)/('1. Data'!$G$1603-'1. Data'!$G$1604)</f>
        <v>0.54929577464788737</v>
      </c>
      <c r="H1412" s="62">
        <f>('1. Data'!H1409-'1. Data'!$H$1604)/('1. Data'!$H$1603-'1. Data'!$H$1604)</f>
        <v>0.16961130742049471</v>
      </c>
      <c r="I1412" s="62">
        <v>1</v>
      </c>
      <c r="J1412" s="62">
        <f>('1. Data'!J1409-'1. Data'!$J$1604)/('1. Data'!$J$1603-'1. Data'!$J$1604)</f>
        <v>0.64615384615384608</v>
      </c>
      <c r="K1412" s="62">
        <f>('1. Data'!K1409-'1. Data'!$K$1604)/('1. Data'!$K$1603-'1. Data'!$K$1604)</f>
        <v>0.37058823529411772</v>
      </c>
      <c r="L1412" s="62">
        <f>('1. Data'!L1409-'1. Data'!$L$1604)/('1. Data'!$L$1603-'1. Data'!$L$1604)</f>
        <v>0.3538461538461537</v>
      </c>
      <c r="M1412" s="62">
        <f>('1. Data'!M1409-'1. Data'!$M$1604)/('1. Data'!$M$1603-'1. Data'!$M$1604)</f>
        <v>0.6</v>
      </c>
    </row>
    <row r="1413" spans="1:13" ht="13.2" x14ac:dyDescent="0.25">
      <c r="A1413" s="60">
        <v>1409</v>
      </c>
      <c r="B1413" s="62">
        <f>('1. Data'!B1410-'1. Data'!$B$1604)/('1. Data'!$B$1603-'1. Data'!$B$1604)</f>
        <v>0.30973451327433627</v>
      </c>
      <c r="C1413" s="62">
        <f>('1. Data'!C1410-'1. Data'!$C$1604)/('1. Data'!$C$1603-'1. Data'!$C$1604)</f>
        <v>0.12666666666666665</v>
      </c>
      <c r="D1413" s="62">
        <f>('1. Data'!D1410-'1. Data'!$D$1604)/('1. Data'!$D$1603-'1. Data'!$D$1604)</f>
        <v>0.36</v>
      </c>
      <c r="E1413" s="62">
        <f>('1. Data'!E1410-'1. Data'!$E$1604)/('1. Data'!$E$1603-'1. Data'!$E$1604)</f>
        <v>8.9041095890410982E-2</v>
      </c>
      <c r="F1413" s="62">
        <f>('1. Data'!F1410-'1. Data'!$F$1604)/('1. Data'!$F$1603-'1. Data'!$F$1604)</f>
        <v>0.08</v>
      </c>
      <c r="G1413" s="62">
        <f>('1. Data'!G1410-'1. Data'!$G$1604)/('1. Data'!$G$1603-'1. Data'!$G$1604)</f>
        <v>0.47887323943661969</v>
      </c>
      <c r="H1413" s="62">
        <f>('1. Data'!H1410-'1. Data'!$H$1604)/('1. Data'!$H$1603-'1. Data'!$H$1604)</f>
        <v>0.16607773851590105</v>
      </c>
      <c r="I1413" s="62">
        <v>1</v>
      </c>
      <c r="J1413" s="62">
        <f>('1. Data'!J1410-'1. Data'!$J$1604)/('1. Data'!$J$1603-'1. Data'!$J$1604)</f>
        <v>0.4384615384615384</v>
      </c>
      <c r="K1413" s="62">
        <f>('1. Data'!K1410-'1. Data'!$K$1604)/('1. Data'!$K$1603-'1. Data'!$K$1604)</f>
        <v>0.41764705882352943</v>
      </c>
      <c r="L1413" s="62">
        <f>('1. Data'!L1410-'1. Data'!$L$1604)/('1. Data'!$L$1603-'1. Data'!$L$1604)</f>
        <v>0.61538461538461542</v>
      </c>
      <c r="M1413" s="62">
        <f>('1. Data'!M1410-'1. Data'!$M$1604)/('1. Data'!$M$1603-'1. Data'!$M$1604)</f>
        <v>0.8</v>
      </c>
    </row>
    <row r="1414" spans="1:13" ht="13.2" x14ac:dyDescent="0.25">
      <c r="A1414" s="60">
        <v>1410</v>
      </c>
      <c r="B1414" s="62">
        <f>('1. Data'!B1411-'1. Data'!$B$1604)/('1. Data'!$B$1603-'1. Data'!$B$1604)</f>
        <v>0.12389380530973454</v>
      </c>
      <c r="C1414" s="62">
        <f>('1. Data'!C1411-'1. Data'!$C$1604)/('1. Data'!$C$1603-'1. Data'!$C$1604)</f>
        <v>0.27333333333333337</v>
      </c>
      <c r="D1414" s="62">
        <f>('1. Data'!D1411-'1. Data'!$D$1604)/('1. Data'!$D$1603-'1. Data'!$D$1604)</f>
        <v>0</v>
      </c>
      <c r="E1414" s="62">
        <f>('1. Data'!E1411-'1. Data'!$E$1604)/('1. Data'!$E$1603-'1. Data'!$E$1604)</f>
        <v>8.2191780821917818E-2</v>
      </c>
      <c r="F1414" s="62">
        <f>('1. Data'!F1411-'1. Data'!$F$1604)/('1. Data'!$F$1603-'1. Data'!$F$1604)</f>
        <v>0.10666666666666667</v>
      </c>
      <c r="G1414" s="62">
        <f>('1. Data'!G1411-'1. Data'!$G$1604)/('1. Data'!$G$1603-'1. Data'!$G$1604)</f>
        <v>0.54929577464788737</v>
      </c>
      <c r="H1414" s="62">
        <f>('1. Data'!H1411-'1. Data'!$H$1604)/('1. Data'!$H$1603-'1. Data'!$H$1604)</f>
        <v>0.16961130742049471</v>
      </c>
      <c r="I1414" s="62">
        <v>1</v>
      </c>
      <c r="J1414" s="62">
        <f>('1. Data'!J1411-'1. Data'!$J$1604)/('1. Data'!$J$1603-'1. Data'!$J$1604)</f>
        <v>0.64615384615384608</v>
      </c>
      <c r="K1414" s="62">
        <f>('1. Data'!K1411-'1. Data'!$K$1604)/('1. Data'!$K$1603-'1. Data'!$K$1604)</f>
        <v>0.37058823529411772</v>
      </c>
      <c r="L1414" s="62">
        <f>('1. Data'!L1411-'1. Data'!$L$1604)/('1. Data'!$L$1603-'1. Data'!$L$1604)</f>
        <v>0.3538461538461537</v>
      </c>
      <c r="M1414" s="62">
        <f>('1. Data'!M1411-'1. Data'!$M$1604)/('1. Data'!$M$1603-'1. Data'!$M$1604)</f>
        <v>0.6</v>
      </c>
    </row>
    <row r="1415" spans="1:13" ht="13.2" x14ac:dyDescent="0.25">
      <c r="A1415" s="60">
        <v>1411</v>
      </c>
      <c r="B1415" s="62">
        <f>('1. Data'!B1412-'1. Data'!$B$1604)/('1. Data'!$B$1603-'1. Data'!$B$1604)</f>
        <v>0.17699115044247787</v>
      </c>
      <c r="C1415" s="62">
        <f>('1. Data'!C1412-'1. Data'!$C$1604)/('1. Data'!$C$1603-'1. Data'!$C$1604)</f>
        <v>0.57333333333333336</v>
      </c>
      <c r="D1415" s="62">
        <f>('1. Data'!D1412-'1. Data'!$D$1604)/('1. Data'!$D$1603-'1. Data'!$D$1604)</f>
        <v>0</v>
      </c>
      <c r="E1415" s="62">
        <f>('1. Data'!E1412-'1. Data'!$E$1604)/('1. Data'!$E$1603-'1. Data'!$E$1604)</f>
        <v>6.164383561643836E-2</v>
      </c>
      <c r="F1415" s="62">
        <f>('1. Data'!F1412-'1. Data'!$F$1604)/('1. Data'!$F$1603-'1. Data'!$F$1604)</f>
        <v>0.13666666666666652</v>
      </c>
      <c r="G1415" s="62">
        <f>('1. Data'!G1412-'1. Data'!$G$1604)/('1. Data'!$G$1603-'1. Data'!$G$1604)</f>
        <v>5.6338028169014086E-2</v>
      </c>
      <c r="H1415" s="62">
        <f>('1. Data'!H1412-'1. Data'!$H$1604)/('1. Data'!$H$1603-'1. Data'!$H$1604)</f>
        <v>3.5335689045936397E-2</v>
      </c>
      <c r="I1415" s="62">
        <v>1</v>
      </c>
      <c r="J1415" s="62">
        <f>('1. Data'!J1412-'1. Data'!$J$1604)/('1. Data'!$J$1603-'1. Data'!$J$1604)</f>
        <v>0.61538461538461531</v>
      </c>
      <c r="K1415" s="62">
        <f>('1. Data'!K1412-'1. Data'!$K$1604)/('1. Data'!$K$1603-'1. Data'!$K$1604)</f>
        <v>8.2352941176470601E-2</v>
      </c>
      <c r="L1415" s="62">
        <f>('1. Data'!L1412-'1. Data'!$L$1604)/('1. Data'!$L$1603-'1. Data'!$L$1604)</f>
        <v>0.53846153846153844</v>
      </c>
      <c r="M1415" s="62">
        <f>('1. Data'!M1412-'1. Data'!$M$1604)/('1. Data'!$M$1603-'1. Data'!$M$1604)</f>
        <v>0.6</v>
      </c>
    </row>
    <row r="1416" spans="1:13" ht="13.2" x14ac:dyDescent="0.25">
      <c r="A1416" s="60">
        <v>1412</v>
      </c>
      <c r="B1416" s="62">
        <f>('1. Data'!B1413-'1. Data'!$B$1604)/('1. Data'!$B$1603-'1. Data'!$B$1604)</f>
        <v>0.15929203539823014</v>
      </c>
      <c r="C1416" s="62">
        <f>('1. Data'!C1413-'1. Data'!$C$1604)/('1. Data'!$C$1603-'1. Data'!$C$1604)</f>
        <v>0.24666666666666667</v>
      </c>
      <c r="D1416" s="62">
        <f>('1. Data'!D1413-'1. Data'!$D$1604)/('1. Data'!$D$1603-'1. Data'!$D$1604)</f>
        <v>0.4</v>
      </c>
      <c r="E1416" s="62">
        <f>('1. Data'!E1413-'1. Data'!$E$1604)/('1. Data'!$E$1603-'1. Data'!$E$1604)</f>
        <v>0.10273972602739727</v>
      </c>
      <c r="F1416" s="62">
        <f>('1. Data'!F1413-'1. Data'!$F$1604)/('1. Data'!$F$1603-'1. Data'!$F$1604)</f>
        <v>0.11833333333333333</v>
      </c>
      <c r="G1416" s="62">
        <f>('1. Data'!G1413-'1. Data'!$G$1604)/('1. Data'!$G$1603-'1. Data'!$G$1604)</f>
        <v>9.8591549295774641E-2</v>
      </c>
      <c r="H1416" s="62">
        <f>('1. Data'!H1413-'1. Data'!$H$1604)/('1. Data'!$H$1603-'1. Data'!$H$1604)</f>
        <v>4.5936395759717315E-2</v>
      </c>
      <c r="I1416" s="62">
        <v>1</v>
      </c>
      <c r="J1416" s="62">
        <f>('1. Data'!J1413-'1. Data'!$J$1604)/('1. Data'!$J$1603-'1. Data'!$J$1604)</f>
        <v>0.66153846153846152</v>
      </c>
      <c r="K1416" s="62">
        <f>('1. Data'!K1413-'1. Data'!$K$1604)/('1. Data'!$K$1603-'1. Data'!$K$1604)</f>
        <v>0.25294117647058822</v>
      </c>
      <c r="L1416" s="62">
        <f>('1. Data'!L1413-'1. Data'!$L$1604)/('1. Data'!$L$1603-'1. Data'!$L$1604)</f>
        <v>0.33846153846153837</v>
      </c>
      <c r="M1416" s="62">
        <f>('1. Data'!M1413-'1. Data'!$M$1604)/('1. Data'!$M$1603-'1. Data'!$M$1604)</f>
        <v>0.6</v>
      </c>
    </row>
    <row r="1417" spans="1:13" ht="13.2" x14ac:dyDescent="0.25">
      <c r="A1417" s="60">
        <v>1413</v>
      </c>
      <c r="B1417" s="62">
        <f>('1. Data'!B1414-'1. Data'!$B$1604)/('1. Data'!$B$1603-'1. Data'!$B$1604)</f>
        <v>0.31858407079646012</v>
      </c>
      <c r="C1417" s="62">
        <f>('1. Data'!C1414-'1. Data'!$C$1604)/('1. Data'!$C$1603-'1. Data'!$C$1604)</f>
        <v>9.3333333333333324E-2</v>
      </c>
      <c r="D1417" s="62">
        <f>('1. Data'!D1414-'1. Data'!$D$1604)/('1. Data'!$D$1603-'1. Data'!$D$1604)</f>
        <v>0.34</v>
      </c>
      <c r="E1417" s="62">
        <f>('1. Data'!E1414-'1. Data'!$E$1604)/('1. Data'!$E$1603-'1. Data'!$E$1604)</f>
        <v>0.28767123287671231</v>
      </c>
      <c r="F1417" s="62">
        <f>('1. Data'!F1414-'1. Data'!$F$1604)/('1. Data'!$F$1603-'1. Data'!$F$1604)</f>
        <v>0.10333333333333333</v>
      </c>
      <c r="G1417" s="62">
        <f>('1. Data'!G1414-'1. Data'!$G$1604)/('1. Data'!$G$1603-'1. Data'!$G$1604)</f>
        <v>9.8591549295774641E-2</v>
      </c>
      <c r="H1417" s="62">
        <f>('1. Data'!H1414-'1. Data'!$H$1604)/('1. Data'!$H$1603-'1. Data'!$H$1604)</f>
        <v>5.6537102473498232E-2</v>
      </c>
      <c r="I1417" s="62">
        <v>1</v>
      </c>
      <c r="J1417" s="62">
        <f>('1. Data'!J1414-'1. Data'!$J$1604)/('1. Data'!$J$1603-'1. Data'!$J$1604)</f>
        <v>0.40000000000000008</v>
      </c>
      <c r="K1417" s="62">
        <f>('1. Data'!K1414-'1. Data'!$K$1604)/('1. Data'!$K$1603-'1. Data'!$K$1604)</f>
        <v>0.37647058823529406</v>
      </c>
      <c r="L1417" s="62">
        <f>('1. Data'!L1414-'1. Data'!$L$1604)/('1. Data'!$L$1603-'1. Data'!$L$1604)</f>
        <v>0.38461538461538464</v>
      </c>
      <c r="M1417" s="62">
        <f>('1. Data'!M1414-'1. Data'!$M$1604)/('1. Data'!$M$1603-'1. Data'!$M$1604)</f>
        <v>0.6</v>
      </c>
    </row>
    <row r="1418" spans="1:13" ht="13.2" x14ac:dyDescent="0.25">
      <c r="A1418" s="60">
        <v>1414</v>
      </c>
      <c r="B1418" s="62">
        <f>('1. Data'!B1415-'1. Data'!$B$1604)/('1. Data'!$B$1603-'1. Data'!$B$1604)</f>
        <v>0.46902654867256638</v>
      </c>
      <c r="C1418" s="62">
        <f>('1. Data'!C1415-'1. Data'!$C$1604)/('1. Data'!$C$1603-'1. Data'!$C$1604)</f>
        <v>0.3133333333333333</v>
      </c>
      <c r="D1418" s="62">
        <f>('1. Data'!D1415-'1. Data'!$D$1604)/('1. Data'!$D$1603-'1. Data'!$D$1604)</f>
        <v>0.25</v>
      </c>
      <c r="E1418" s="62">
        <f>('1. Data'!E1415-'1. Data'!$E$1604)/('1. Data'!$E$1603-'1. Data'!$E$1604)</f>
        <v>7.5342465753424667E-2</v>
      </c>
      <c r="F1418" s="62">
        <f>('1. Data'!F1415-'1. Data'!$F$1604)/('1. Data'!$F$1603-'1. Data'!$F$1604)</f>
        <v>0.17333333333333334</v>
      </c>
      <c r="G1418" s="62">
        <f>('1. Data'!G1415-'1. Data'!$G$1604)/('1. Data'!$G$1603-'1. Data'!$G$1604)</f>
        <v>0.15492957746478872</v>
      </c>
      <c r="H1418" s="62">
        <f>('1. Data'!H1415-'1. Data'!$H$1604)/('1. Data'!$H$1603-'1. Data'!$H$1604)</f>
        <v>0.29328621908127206</v>
      </c>
      <c r="I1418" s="62">
        <v>1</v>
      </c>
      <c r="J1418" s="62">
        <f>('1. Data'!J1415-'1. Data'!$J$1604)/('1. Data'!$J$1603-'1. Data'!$J$1604)</f>
        <v>0.26153846153846144</v>
      </c>
      <c r="K1418" s="62">
        <f>('1. Data'!K1415-'1. Data'!$K$1604)/('1. Data'!$K$1603-'1. Data'!$K$1604)</f>
        <v>0.35294117647058831</v>
      </c>
      <c r="L1418" s="62">
        <f>('1. Data'!L1415-'1. Data'!$L$1604)/('1. Data'!$L$1603-'1. Data'!$L$1604)</f>
        <v>0.26153846153846144</v>
      </c>
      <c r="M1418" s="62">
        <f>('1. Data'!M1415-'1. Data'!$M$1604)/('1. Data'!$M$1603-'1. Data'!$M$1604)</f>
        <v>0.4</v>
      </c>
    </row>
    <row r="1419" spans="1:13" ht="13.2" x14ac:dyDescent="0.25">
      <c r="A1419" s="60">
        <v>1415</v>
      </c>
      <c r="B1419" s="62">
        <f>('1. Data'!B1416-'1. Data'!$B$1604)/('1. Data'!$B$1603-'1. Data'!$B$1604)</f>
        <v>0.47787610619469029</v>
      </c>
      <c r="C1419" s="62">
        <f>('1. Data'!C1416-'1. Data'!$C$1604)/('1. Data'!$C$1603-'1. Data'!$C$1604)</f>
        <v>0.14666666666666667</v>
      </c>
      <c r="D1419" s="62">
        <f>('1. Data'!D1416-'1. Data'!$D$1604)/('1. Data'!$D$1603-'1. Data'!$D$1604)</f>
        <v>0.59</v>
      </c>
      <c r="E1419" s="62">
        <f>('1. Data'!E1416-'1. Data'!$E$1604)/('1. Data'!$E$1603-'1. Data'!$E$1604)</f>
        <v>8.9041095890410982E-2</v>
      </c>
      <c r="F1419" s="62">
        <f>('1. Data'!F1416-'1. Data'!$F$1604)/('1. Data'!$F$1603-'1. Data'!$F$1604)</f>
        <v>0.12833333333333333</v>
      </c>
      <c r="G1419" s="62">
        <f>('1. Data'!G1416-'1. Data'!$G$1604)/('1. Data'!$G$1603-'1. Data'!$G$1604)</f>
        <v>2.8169014084507043E-2</v>
      </c>
      <c r="H1419" s="62">
        <f>('1. Data'!H1416-'1. Data'!$H$1604)/('1. Data'!$H$1603-'1. Data'!$H$1604)</f>
        <v>3.1802120141342753E-2</v>
      </c>
      <c r="I1419" s="62">
        <v>1</v>
      </c>
      <c r="J1419" s="62">
        <f>('1. Data'!J1416-'1. Data'!$J$1604)/('1. Data'!$J$1603-'1. Data'!$J$1604)</f>
        <v>0.38461538461538469</v>
      </c>
      <c r="K1419" s="62">
        <f>('1. Data'!K1416-'1. Data'!$K$1604)/('1. Data'!$K$1603-'1. Data'!$K$1604)</f>
        <v>0.28235294117647064</v>
      </c>
      <c r="L1419" s="62">
        <f>('1. Data'!L1416-'1. Data'!$L$1604)/('1. Data'!$L$1603-'1. Data'!$L$1604)</f>
        <v>0.18461538461538451</v>
      </c>
      <c r="M1419" s="62">
        <f>('1. Data'!M1416-'1. Data'!$M$1604)/('1. Data'!$M$1603-'1. Data'!$M$1604)</f>
        <v>0.4</v>
      </c>
    </row>
    <row r="1420" spans="1:13" ht="13.2" x14ac:dyDescent="0.25">
      <c r="A1420" s="60">
        <v>1416</v>
      </c>
      <c r="B1420" s="62">
        <f>('1. Data'!B1417-'1. Data'!$B$1604)/('1. Data'!$B$1603-'1. Data'!$B$1604)</f>
        <v>0.14159292035398233</v>
      </c>
      <c r="C1420" s="62">
        <f>('1. Data'!C1417-'1. Data'!$C$1604)/('1. Data'!$C$1603-'1. Data'!$C$1604)</f>
        <v>0.32</v>
      </c>
      <c r="D1420" s="62">
        <f>('1. Data'!D1417-'1. Data'!$D$1604)/('1. Data'!$D$1603-'1. Data'!$D$1604)</f>
        <v>0</v>
      </c>
      <c r="E1420" s="62">
        <f>('1. Data'!E1417-'1. Data'!$E$1604)/('1. Data'!$E$1603-'1. Data'!$E$1604)</f>
        <v>4.7945205479452059E-2</v>
      </c>
      <c r="F1420" s="62">
        <f>('1. Data'!F1417-'1. Data'!$F$1604)/('1. Data'!$F$1603-'1. Data'!$F$1604)</f>
        <v>0.10833333333333334</v>
      </c>
      <c r="G1420" s="62">
        <f>('1. Data'!G1417-'1. Data'!$G$1604)/('1. Data'!$G$1603-'1. Data'!$G$1604)</f>
        <v>9.8591549295774641E-2</v>
      </c>
      <c r="H1420" s="62">
        <f>('1. Data'!H1417-'1. Data'!$H$1604)/('1. Data'!$H$1603-'1. Data'!$H$1604)</f>
        <v>4.2402826855123678E-2</v>
      </c>
      <c r="I1420" s="62">
        <v>1</v>
      </c>
      <c r="J1420" s="62">
        <f>('1. Data'!J1417-'1. Data'!$J$1604)/('1. Data'!$J$1603-'1. Data'!$J$1604)</f>
        <v>0.66153846153846152</v>
      </c>
      <c r="K1420" s="62">
        <f>('1. Data'!K1417-'1. Data'!$K$1604)/('1. Data'!$K$1603-'1. Data'!$K$1604)</f>
        <v>0.31764705882352945</v>
      </c>
      <c r="L1420" s="62">
        <f>('1. Data'!L1417-'1. Data'!$L$1604)/('1. Data'!$L$1603-'1. Data'!$L$1604)</f>
        <v>0.15384615384615385</v>
      </c>
      <c r="M1420" s="62">
        <f>('1. Data'!M1417-'1. Data'!$M$1604)/('1. Data'!$M$1603-'1. Data'!$M$1604)</f>
        <v>0.4</v>
      </c>
    </row>
    <row r="1421" spans="1:13" ht="13.2" x14ac:dyDescent="0.25">
      <c r="A1421" s="60">
        <v>1417</v>
      </c>
      <c r="B1421" s="62">
        <f>('1. Data'!B1418-'1. Data'!$B$1604)/('1. Data'!$B$1603-'1. Data'!$B$1604)</f>
        <v>0.47787610619469029</v>
      </c>
      <c r="C1421" s="62">
        <f>('1. Data'!C1418-'1. Data'!$C$1604)/('1. Data'!$C$1603-'1. Data'!$C$1604)</f>
        <v>0.14666666666666667</v>
      </c>
      <c r="D1421" s="62">
        <f>('1. Data'!D1418-'1. Data'!$D$1604)/('1. Data'!$D$1603-'1. Data'!$D$1604)</f>
        <v>0.59</v>
      </c>
      <c r="E1421" s="62">
        <f>('1. Data'!E1418-'1. Data'!$E$1604)/('1. Data'!$E$1603-'1. Data'!$E$1604)</f>
        <v>8.9041095890410982E-2</v>
      </c>
      <c r="F1421" s="62">
        <f>('1. Data'!F1418-'1. Data'!$F$1604)/('1. Data'!$F$1603-'1. Data'!$F$1604)</f>
        <v>0.12833333333333333</v>
      </c>
      <c r="G1421" s="62">
        <f>('1. Data'!G1418-'1. Data'!$G$1604)/('1. Data'!$G$1603-'1. Data'!$G$1604)</f>
        <v>2.8169014084507043E-2</v>
      </c>
      <c r="H1421" s="62">
        <f>('1. Data'!H1418-'1. Data'!$H$1604)/('1. Data'!$H$1603-'1. Data'!$H$1604)</f>
        <v>3.1802120141342753E-2</v>
      </c>
      <c r="I1421" s="62">
        <v>1</v>
      </c>
      <c r="J1421" s="62">
        <f>('1. Data'!J1418-'1. Data'!$J$1604)/('1. Data'!$J$1603-'1. Data'!$J$1604)</f>
        <v>0.38461538461538469</v>
      </c>
      <c r="K1421" s="62">
        <f>('1. Data'!K1418-'1. Data'!$K$1604)/('1. Data'!$K$1603-'1. Data'!$K$1604)</f>
        <v>0.28235294117647064</v>
      </c>
      <c r="L1421" s="62">
        <f>('1. Data'!L1418-'1. Data'!$L$1604)/('1. Data'!$L$1603-'1. Data'!$L$1604)</f>
        <v>0.18461538461538451</v>
      </c>
      <c r="M1421" s="62">
        <f>('1. Data'!M1418-'1. Data'!$M$1604)/('1. Data'!$M$1603-'1. Data'!$M$1604)</f>
        <v>0.4</v>
      </c>
    </row>
    <row r="1422" spans="1:13" ht="13.2" x14ac:dyDescent="0.25">
      <c r="A1422" s="60">
        <v>1418</v>
      </c>
      <c r="B1422" s="62">
        <f>('1. Data'!B1419-'1. Data'!$B$1604)/('1. Data'!$B$1603-'1. Data'!$B$1604)</f>
        <v>0.23893805309734514</v>
      </c>
      <c r="C1422" s="62">
        <f>('1. Data'!C1419-'1. Data'!$C$1604)/('1. Data'!$C$1603-'1. Data'!$C$1604)</f>
        <v>0.16</v>
      </c>
      <c r="D1422" s="62">
        <f>('1. Data'!D1419-'1. Data'!$D$1604)/('1. Data'!$D$1603-'1. Data'!$D$1604)</f>
        <v>0.33</v>
      </c>
      <c r="E1422" s="62">
        <f>('1. Data'!E1419-'1. Data'!$E$1604)/('1. Data'!$E$1603-'1. Data'!$E$1604)</f>
        <v>0.10958904109589042</v>
      </c>
      <c r="F1422" s="62">
        <f>('1. Data'!F1419-'1. Data'!$F$1604)/('1. Data'!$F$1603-'1. Data'!$F$1604)</f>
        <v>0.10666666666666667</v>
      </c>
      <c r="G1422" s="62">
        <f>('1. Data'!G1419-'1. Data'!$G$1604)/('1. Data'!$G$1603-'1. Data'!$G$1604)</f>
        <v>0.28169014084507044</v>
      </c>
      <c r="H1422" s="62">
        <f>('1. Data'!H1419-'1. Data'!$H$1604)/('1. Data'!$H$1603-'1. Data'!$H$1604)</f>
        <v>0.10954063604240283</v>
      </c>
      <c r="I1422" s="62">
        <v>1</v>
      </c>
      <c r="J1422" s="62">
        <f>('1. Data'!J1419-'1. Data'!$J$1604)/('1. Data'!$J$1603-'1. Data'!$J$1604)</f>
        <v>0.5</v>
      </c>
      <c r="K1422" s="62">
        <f>('1. Data'!K1419-'1. Data'!$K$1604)/('1. Data'!$K$1603-'1. Data'!$K$1604)</f>
        <v>0.27647058823529413</v>
      </c>
      <c r="L1422" s="62">
        <f>('1. Data'!L1419-'1. Data'!$L$1604)/('1. Data'!$L$1603-'1. Data'!$L$1604)</f>
        <v>0.5692307692307691</v>
      </c>
      <c r="M1422" s="62">
        <f>('1. Data'!M1419-'1. Data'!$M$1604)/('1. Data'!$M$1603-'1. Data'!$M$1604)</f>
        <v>0.8</v>
      </c>
    </row>
    <row r="1423" spans="1:13" ht="13.2" x14ac:dyDescent="0.25">
      <c r="A1423" s="60">
        <v>1419</v>
      </c>
      <c r="B1423" s="62">
        <f>('1. Data'!B1420-'1. Data'!$B$1604)/('1. Data'!$B$1603-'1. Data'!$B$1604)</f>
        <v>0.2831858407079646</v>
      </c>
      <c r="C1423" s="62">
        <f>('1. Data'!C1420-'1. Data'!$C$1604)/('1. Data'!$C$1603-'1. Data'!$C$1604)</f>
        <v>0.28666666666666668</v>
      </c>
      <c r="D1423" s="62">
        <f>('1. Data'!D1420-'1. Data'!$D$1604)/('1. Data'!$D$1603-'1. Data'!$D$1604)</f>
        <v>0.01</v>
      </c>
      <c r="E1423" s="62">
        <f>('1. Data'!E1420-'1. Data'!$E$1604)/('1. Data'!$E$1603-'1. Data'!$E$1604)</f>
        <v>4.7945205479452059E-2</v>
      </c>
      <c r="F1423" s="62">
        <f>('1. Data'!F1420-'1. Data'!$F$1604)/('1. Data'!$F$1603-'1. Data'!$F$1604)</f>
        <v>0.12833333333333333</v>
      </c>
      <c r="G1423" s="62">
        <f>('1. Data'!G1420-'1. Data'!$G$1604)/('1. Data'!$G$1603-'1. Data'!$G$1604)</f>
        <v>2.8169014084507043E-2</v>
      </c>
      <c r="H1423" s="62">
        <f>('1. Data'!H1420-'1. Data'!$H$1604)/('1. Data'!$H$1603-'1. Data'!$H$1604)</f>
        <v>4.5936395759717315E-2</v>
      </c>
      <c r="I1423" s="62">
        <v>1</v>
      </c>
      <c r="J1423" s="62">
        <f>('1. Data'!J1420-'1. Data'!$J$1604)/('1. Data'!$J$1603-'1. Data'!$J$1604)</f>
        <v>0.35384615384615387</v>
      </c>
      <c r="K1423" s="62">
        <f>('1. Data'!K1420-'1. Data'!$K$1604)/('1. Data'!$K$1603-'1. Data'!$K$1604)</f>
        <v>9.4117647058823556E-2</v>
      </c>
      <c r="L1423" s="62">
        <f>('1. Data'!L1420-'1. Data'!$L$1604)/('1. Data'!$L$1603-'1. Data'!$L$1604)</f>
        <v>0.21538461538461545</v>
      </c>
      <c r="M1423" s="62">
        <f>('1. Data'!M1420-'1. Data'!$M$1604)/('1. Data'!$M$1603-'1. Data'!$M$1604)</f>
        <v>0.4</v>
      </c>
    </row>
    <row r="1424" spans="1:13" ht="13.2" x14ac:dyDescent="0.25">
      <c r="A1424" s="60">
        <v>1420</v>
      </c>
      <c r="B1424" s="62">
        <f>('1. Data'!B1421-'1. Data'!$B$1604)/('1. Data'!$B$1603-'1. Data'!$B$1604)</f>
        <v>0.27433628318584075</v>
      </c>
      <c r="C1424" s="62">
        <f>('1. Data'!C1421-'1. Data'!$C$1604)/('1. Data'!$C$1603-'1. Data'!$C$1604)</f>
        <v>0.36000000000000004</v>
      </c>
      <c r="D1424" s="62">
        <f>('1. Data'!D1421-'1. Data'!$D$1604)/('1. Data'!$D$1603-'1. Data'!$D$1604)</f>
        <v>0.21</v>
      </c>
      <c r="E1424" s="62">
        <f>('1. Data'!E1421-'1. Data'!$E$1604)/('1. Data'!$E$1603-'1. Data'!$E$1604)</f>
        <v>8.9041095890410982E-2</v>
      </c>
      <c r="F1424" s="62">
        <f>('1. Data'!F1421-'1. Data'!$F$1604)/('1. Data'!$F$1603-'1. Data'!$F$1604)</f>
        <v>0.12833333333333333</v>
      </c>
      <c r="G1424" s="62">
        <f>('1. Data'!G1421-'1. Data'!$G$1604)/('1. Data'!$G$1603-'1. Data'!$G$1604)</f>
        <v>0.43661971830985913</v>
      </c>
      <c r="H1424" s="62">
        <f>('1. Data'!H1421-'1. Data'!$H$1604)/('1. Data'!$H$1603-'1. Data'!$H$1604)</f>
        <v>0.44876325088339225</v>
      </c>
      <c r="I1424" s="62">
        <v>1</v>
      </c>
      <c r="J1424" s="62">
        <f>('1. Data'!J1421-'1. Data'!$J$1604)/('1. Data'!$J$1603-'1. Data'!$J$1604)</f>
        <v>0.4384615384615384</v>
      </c>
      <c r="K1424" s="62">
        <f>('1. Data'!K1421-'1. Data'!$K$1604)/('1. Data'!$K$1603-'1. Data'!$K$1604)</f>
        <v>8.8235294117647078E-2</v>
      </c>
      <c r="L1424" s="62">
        <f>('1. Data'!L1421-'1. Data'!$L$1604)/('1. Data'!$L$1603-'1. Data'!$L$1604)</f>
        <v>0.23076923076923078</v>
      </c>
      <c r="M1424" s="62">
        <f>('1. Data'!M1421-'1. Data'!$M$1604)/('1. Data'!$M$1603-'1. Data'!$M$1604)</f>
        <v>0.4</v>
      </c>
    </row>
    <row r="1425" spans="1:13" ht="13.2" x14ac:dyDescent="0.25">
      <c r="A1425" s="60">
        <v>1421</v>
      </c>
      <c r="B1425" s="62">
        <f>('1. Data'!B1422-'1. Data'!$B$1604)/('1. Data'!$B$1603-'1. Data'!$B$1604)</f>
        <v>0.2831858407079646</v>
      </c>
      <c r="C1425" s="62">
        <f>('1. Data'!C1422-'1. Data'!$C$1604)/('1. Data'!$C$1603-'1. Data'!$C$1604)</f>
        <v>0.28666666666666668</v>
      </c>
      <c r="D1425" s="62">
        <f>('1. Data'!D1422-'1. Data'!$D$1604)/('1. Data'!$D$1603-'1. Data'!$D$1604)</f>
        <v>0.01</v>
      </c>
      <c r="E1425" s="62">
        <f>('1. Data'!E1422-'1. Data'!$E$1604)/('1. Data'!$E$1603-'1. Data'!$E$1604)</f>
        <v>4.7945205479452059E-2</v>
      </c>
      <c r="F1425" s="62">
        <f>('1. Data'!F1422-'1. Data'!$F$1604)/('1. Data'!$F$1603-'1. Data'!$F$1604)</f>
        <v>0.12833333333333333</v>
      </c>
      <c r="G1425" s="62">
        <f>('1. Data'!G1422-'1. Data'!$G$1604)/('1. Data'!$G$1603-'1. Data'!$G$1604)</f>
        <v>2.8169014084507043E-2</v>
      </c>
      <c r="H1425" s="62">
        <f>('1. Data'!H1422-'1. Data'!$H$1604)/('1. Data'!$H$1603-'1. Data'!$H$1604)</f>
        <v>4.5936395759717315E-2</v>
      </c>
      <c r="I1425" s="62">
        <v>1</v>
      </c>
      <c r="J1425" s="62">
        <f>('1. Data'!J1422-'1. Data'!$J$1604)/('1. Data'!$J$1603-'1. Data'!$J$1604)</f>
        <v>0.35384615384615387</v>
      </c>
      <c r="K1425" s="62">
        <f>('1. Data'!K1422-'1. Data'!$K$1604)/('1. Data'!$K$1603-'1. Data'!$K$1604)</f>
        <v>9.4117647058823556E-2</v>
      </c>
      <c r="L1425" s="62">
        <f>('1. Data'!L1422-'1. Data'!$L$1604)/('1. Data'!$L$1603-'1. Data'!$L$1604)</f>
        <v>0.21538461538461545</v>
      </c>
      <c r="M1425" s="62">
        <f>('1. Data'!M1422-'1. Data'!$M$1604)/('1. Data'!$M$1603-'1. Data'!$M$1604)</f>
        <v>0.4</v>
      </c>
    </row>
    <row r="1426" spans="1:13" ht="13.2" x14ac:dyDescent="0.25">
      <c r="A1426" s="60">
        <v>1422</v>
      </c>
      <c r="B1426" s="62">
        <f>('1. Data'!B1423-'1. Data'!$B$1604)/('1. Data'!$B$1603-'1. Data'!$B$1604)</f>
        <v>0.25663716814159293</v>
      </c>
      <c r="C1426" s="62">
        <f>('1. Data'!C1423-'1. Data'!$C$1604)/('1. Data'!$C$1603-'1. Data'!$C$1604)</f>
        <v>0.20000000000000004</v>
      </c>
      <c r="D1426" s="62">
        <f>('1. Data'!D1423-'1. Data'!$D$1604)/('1. Data'!$D$1603-'1. Data'!$D$1604)</f>
        <v>0.18</v>
      </c>
      <c r="E1426" s="62">
        <f>('1. Data'!E1423-'1. Data'!$E$1604)/('1. Data'!$E$1603-'1. Data'!$E$1604)</f>
        <v>4.7945205479452059E-2</v>
      </c>
      <c r="F1426" s="62">
        <f>('1. Data'!F1423-'1. Data'!$F$1604)/('1. Data'!$F$1603-'1. Data'!$F$1604)</f>
        <v>0.13166666666666668</v>
      </c>
      <c r="G1426" s="62">
        <f>('1. Data'!G1423-'1. Data'!$G$1604)/('1. Data'!$G$1603-'1. Data'!$G$1604)</f>
        <v>0.323943661971831</v>
      </c>
      <c r="H1426" s="62">
        <f>('1. Data'!H1423-'1. Data'!$H$1604)/('1. Data'!$H$1603-'1. Data'!$H$1604)</f>
        <v>0.18374558303886926</v>
      </c>
      <c r="I1426" s="62">
        <v>1</v>
      </c>
      <c r="J1426" s="62">
        <f>('1. Data'!J1423-'1. Data'!$J$1604)/('1. Data'!$J$1603-'1. Data'!$J$1604)</f>
        <v>0.49230769230769211</v>
      </c>
      <c r="K1426" s="62">
        <f>('1. Data'!K1423-'1. Data'!$K$1604)/('1. Data'!$K$1603-'1. Data'!$K$1604)</f>
        <v>0.16470588235294117</v>
      </c>
      <c r="L1426" s="62">
        <f>('1. Data'!L1423-'1. Data'!$L$1604)/('1. Data'!$L$1603-'1. Data'!$L$1604)</f>
        <v>0.15384615384615385</v>
      </c>
      <c r="M1426" s="62">
        <f>('1. Data'!M1423-'1. Data'!$M$1604)/('1. Data'!$M$1603-'1. Data'!$M$1604)</f>
        <v>0.4</v>
      </c>
    </row>
    <row r="1427" spans="1:13" ht="13.2" x14ac:dyDescent="0.25">
      <c r="A1427" s="60">
        <v>1423</v>
      </c>
      <c r="B1427" s="62">
        <f>('1. Data'!B1424-'1. Data'!$B$1604)/('1. Data'!$B$1603-'1. Data'!$B$1604)</f>
        <v>0.21238938053097348</v>
      </c>
      <c r="C1427" s="62">
        <f>('1. Data'!C1424-'1. Data'!$C$1604)/('1. Data'!$C$1603-'1. Data'!$C$1604)</f>
        <v>0.29333333333333339</v>
      </c>
      <c r="D1427" s="62">
        <f>('1. Data'!D1424-'1. Data'!$D$1604)/('1. Data'!$D$1603-'1. Data'!$D$1604)</f>
        <v>0</v>
      </c>
      <c r="E1427" s="62">
        <f>('1. Data'!E1424-'1. Data'!$E$1604)/('1. Data'!$E$1603-'1. Data'!$E$1604)</f>
        <v>8.2191780821917818E-2</v>
      </c>
      <c r="F1427" s="62">
        <f>('1. Data'!F1424-'1. Data'!$F$1604)/('1. Data'!$F$1603-'1. Data'!$F$1604)</f>
        <v>0.13166666666666668</v>
      </c>
      <c r="G1427" s="62">
        <f>('1. Data'!G1424-'1. Data'!$G$1604)/('1. Data'!$G$1603-'1. Data'!$G$1604)</f>
        <v>0.53521126760563376</v>
      </c>
      <c r="H1427" s="62">
        <f>('1. Data'!H1424-'1. Data'!$H$1604)/('1. Data'!$H$1603-'1. Data'!$H$1604)</f>
        <v>0.17314487632508835</v>
      </c>
      <c r="I1427" s="62">
        <v>1</v>
      </c>
      <c r="J1427" s="62">
        <f>('1. Data'!J1424-'1. Data'!$J$1604)/('1. Data'!$J$1603-'1. Data'!$J$1604)</f>
        <v>0.53076923076923077</v>
      </c>
      <c r="K1427" s="62">
        <f>('1. Data'!K1424-'1. Data'!$K$1604)/('1. Data'!$K$1603-'1. Data'!$K$1604)</f>
        <v>0.31764705882352945</v>
      </c>
      <c r="L1427" s="62">
        <f>('1. Data'!L1424-'1. Data'!$L$1604)/('1. Data'!$L$1603-'1. Data'!$L$1604)</f>
        <v>0.46153846153846156</v>
      </c>
      <c r="M1427" s="62">
        <f>('1. Data'!M1424-'1. Data'!$M$1604)/('1. Data'!$M$1603-'1. Data'!$M$1604)</f>
        <v>0.6</v>
      </c>
    </row>
    <row r="1428" spans="1:13" ht="13.2" x14ac:dyDescent="0.25">
      <c r="A1428" s="60">
        <v>1424</v>
      </c>
      <c r="B1428" s="62">
        <f>('1. Data'!B1425-'1. Data'!$B$1604)/('1. Data'!$B$1603-'1. Data'!$B$1604)</f>
        <v>0.15929203539823014</v>
      </c>
      <c r="C1428" s="62">
        <f>('1. Data'!C1425-'1. Data'!$C$1604)/('1. Data'!$C$1603-'1. Data'!$C$1604)</f>
        <v>0.28666666666666668</v>
      </c>
      <c r="D1428" s="62">
        <f>('1. Data'!D1425-'1. Data'!$D$1604)/('1. Data'!$D$1603-'1. Data'!$D$1604)</f>
        <v>0.09</v>
      </c>
      <c r="E1428" s="62">
        <f>('1. Data'!E1425-'1. Data'!$E$1604)/('1. Data'!$E$1603-'1. Data'!$E$1604)</f>
        <v>0.20547945205479454</v>
      </c>
      <c r="F1428" s="62">
        <f>('1. Data'!F1425-'1. Data'!$F$1604)/('1. Data'!$F$1603-'1. Data'!$F$1604)</f>
        <v>0.20500000000000002</v>
      </c>
      <c r="G1428" s="62">
        <f>('1. Data'!G1425-'1. Data'!$G$1604)/('1. Data'!$G$1603-'1. Data'!$G$1604)</f>
        <v>0.18309859154929578</v>
      </c>
      <c r="H1428" s="62">
        <f>('1. Data'!H1425-'1. Data'!$H$1604)/('1. Data'!$H$1603-'1. Data'!$H$1604)</f>
        <v>8.8339222614840993E-2</v>
      </c>
      <c r="I1428" s="62">
        <v>1</v>
      </c>
      <c r="J1428" s="62">
        <f>('1. Data'!J1425-'1. Data'!$J$1604)/('1. Data'!$J$1603-'1. Data'!$J$1604)</f>
        <v>0.61538461538461531</v>
      </c>
      <c r="K1428" s="62">
        <f>('1. Data'!K1425-'1. Data'!$K$1604)/('1. Data'!$K$1603-'1. Data'!$K$1604)</f>
        <v>0.21764705882352944</v>
      </c>
      <c r="L1428" s="62">
        <f>('1. Data'!L1425-'1. Data'!$L$1604)/('1. Data'!$L$1603-'1. Data'!$L$1604)</f>
        <v>0.39999999999999997</v>
      </c>
      <c r="M1428" s="62">
        <f>('1. Data'!M1425-'1. Data'!$M$1604)/('1. Data'!$M$1603-'1. Data'!$M$1604)</f>
        <v>0.2</v>
      </c>
    </row>
    <row r="1429" spans="1:13" ht="13.2" x14ac:dyDescent="0.25">
      <c r="A1429" s="60">
        <v>1425</v>
      </c>
      <c r="B1429" s="62">
        <f>('1. Data'!B1426-'1. Data'!$B$1604)/('1. Data'!$B$1603-'1. Data'!$B$1604)</f>
        <v>0.32743362831858414</v>
      </c>
      <c r="C1429" s="62">
        <f>('1. Data'!C1426-'1. Data'!$C$1604)/('1. Data'!$C$1603-'1. Data'!$C$1604)</f>
        <v>0.10666666666666667</v>
      </c>
      <c r="D1429" s="62">
        <f>('1. Data'!D1426-'1. Data'!$D$1604)/('1. Data'!$D$1603-'1. Data'!$D$1604)</f>
        <v>0.37</v>
      </c>
      <c r="E1429" s="62">
        <f>('1. Data'!E1426-'1. Data'!$E$1604)/('1. Data'!$E$1603-'1. Data'!$E$1604)</f>
        <v>3.4246575342465745E-2</v>
      </c>
      <c r="F1429" s="62">
        <f>('1. Data'!F1426-'1. Data'!$F$1604)/('1. Data'!$F$1603-'1. Data'!$F$1604)</f>
        <v>0.12666666666666668</v>
      </c>
      <c r="G1429" s="62">
        <f>('1. Data'!G1426-'1. Data'!$G$1604)/('1. Data'!$G$1603-'1. Data'!$G$1604)</f>
        <v>9.8591549295774641E-2</v>
      </c>
      <c r="H1429" s="62">
        <f>('1. Data'!H1426-'1. Data'!$H$1604)/('1. Data'!$H$1603-'1. Data'!$H$1604)</f>
        <v>6.0070671378091869E-2</v>
      </c>
      <c r="I1429" s="62">
        <v>1</v>
      </c>
      <c r="J1429" s="62">
        <f>('1. Data'!J1426-'1. Data'!$J$1604)/('1. Data'!$J$1603-'1. Data'!$J$1604)</f>
        <v>0.43076923076923052</v>
      </c>
      <c r="K1429" s="62">
        <f>('1. Data'!K1426-'1. Data'!$K$1604)/('1. Data'!$K$1603-'1. Data'!$K$1604)</f>
        <v>0.23529411764705882</v>
      </c>
      <c r="L1429" s="62">
        <f>('1. Data'!L1426-'1. Data'!$L$1604)/('1. Data'!$L$1603-'1. Data'!$L$1604)</f>
        <v>0.18461538461538451</v>
      </c>
      <c r="M1429" s="62">
        <f>('1. Data'!M1426-'1. Data'!$M$1604)/('1. Data'!$M$1603-'1. Data'!$M$1604)</f>
        <v>0.6</v>
      </c>
    </row>
    <row r="1430" spans="1:13" ht="13.2" x14ac:dyDescent="0.25">
      <c r="A1430" s="60">
        <v>1426</v>
      </c>
      <c r="B1430" s="62">
        <f>('1. Data'!B1427-'1. Data'!$B$1604)/('1. Data'!$B$1603-'1. Data'!$B$1604)</f>
        <v>0.32743362831858414</v>
      </c>
      <c r="C1430" s="62">
        <f>('1. Data'!C1427-'1. Data'!$C$1604)/('1. Data'!$C$1603-'1. Data'!$C$1604)</f>
        <v>0.10666666666666667</v>
      </c>
      <c r="D1430" s="62">
        <f>('1. Data'!D1427-'1. Data'!$D$1604)/('1. Data'!$D$1603-'1. Data'!$D$1604)</f>
        <v>0.37</v>
      </c>
      <c r="E1430" s="62">
        <f>('1. Data'!E1427-'1. Data'!$E$1604)/('1. Data'!$E$1603-'1. Data'!$E$1604)</f>
        <v>3.4246575342465745E-2</v>
      </c>
      <c r="F1430" s="62">
        <f>('1. Data'!F1427-'1. Data'!$F$1604)/('1. Data'!$F$1603-'1. Data'!$F$1604)</f>
        <v>0.12666666666666668</v>
      </c>
      <c r="G1430" s="62">
        <f>('1. Data'!G1427-'1. Data'!$G$1604)/('1. Data'!$G$1603-'1. Data'!$G$1604)</f>
        <v>9.8591549295774641E-2</v>
      </c>
      <c r="H1430" s="62">
        <f>('1. Data'!H1427-'1. Data'!$H$1604)/('1. Data'!$H$1603-'1. Data'!$H$1604)</f>
        <v>6.0070671378091869E-2</v>
      </c>
      <c r="I1430" s="62">
        <v>1</v>
      </c>
      <c r="J1430" s="62">
        <f>('1. Data'!J1427-'1. Data'!$J$1604)/('1. Data'!$J$1603-'1. Data'!$J$1604)</f>
        <v>0.43076923076923052</v>
      </c>
      <c r="K1430" s="62">
        <f>('1. Data'!K1427-'1. Data'!$K$1604)/('1. Data'!$K$1603-'1. Data'!$K$1604)</f>
        <v>0.23529411764705882</v>
      </c>
      <c r="L1430" s="62">
        <f>('1. Data'!L1427-'1. Data'!$L$1604)/('1. Data'!$L$1603-'1. Data'!$L$1604)</f>
        <v>0.18461538461538451</v>
      </c>
      <c r="M1430" s="62">
        <f>('1. Data'!M1427-'1. Data'!$M$1604)/('1. Data'!$M$1603-'1. Data'!$M$1604)</f>
        <v>0.6</v>
      </c>
    </row>
    <row r="1431" spans="1:13" ht="13.2" x14ac:dyDescent="0.25">
      <c r="A1431" s="60">
        <v>1427</v>
      </c>
      <c r="B1431" s="62">
        <f>('1. Data'!B1428-'1. Data'!$B$1604)/('1. Data'!$B$1603-'1. Data'!$B$1604)</f>
        <v>0.27433628318584075</v>
      </c>
      <c r="C1431" s="62">
        <f>('1. Data'!C1428-'1. Data'!$C$1604)/('1. Data'!$C$1603-'1. Data'!$C$1604)</f>
        <v>8.666666666666667E-2</v>
      </c>
      <c r="D1431" s="62">
        <f>('1. Data'!D1428-'1. Data'!$D$1604)/('1. Data'!$D$1603-'1. Data'!$D$1604)</f>
        <v>0.37</v>
      </c>
      <c r="E1431" s="62">
        <f>('1. Data'!E1428-'1. Data'!$E$1604)/('1. Data'!$E$1603-'1. Data'!$E$1604)</f>
        <v>6.164383561643836E-2</v>
      </c>
      <c r="F1431" s="62">
        <f>('1. Data'!F1428-'1. Data'!$F$1604)/('1. Data'!$F$1603-'1. Data'!$F$1604)</f>
        <v>7.6666666666666675E-2</v>
      </c>
      <c r="G1431" s="62">
        <f>('1. Data'!G1428-'1. Data'!$G$1604)/('1. Data'!$G$1603-'1. Data'!$G$1604)</f>
        <v>0.30985915492957744</v>
      </c>
      <c r="H1431" s="62">
        <f>('1. Data'!H1428-'1. Data'!$H$1604)/('1. Data'!$H$1603-'1. Data'!$H$1604)</f>
        <v>0.19081272084805653</v>
      </c>
      <c r="I1431" s="62">
        <v>1</v>
      </c>
      <c r="J1431" s="62">
        <f>('1. Data'!J1428-'1. Data'!$J$1604)/('1. Data'!$J$1603-'1. Data'!$J$1604)</f>
        <v>0.54615384615384621</v>
      </c>
      <c r="K1431" s="62">
        <f>('1. Data'!K1428-'1. Data'!$K$1604)/('1. Data'!$K$1603-'1. Data'!$K$1604)</f>
        <v>0.2411764705882353</v>
      </c>
      <c r="L1431" s="62">
        <f>('1. Data'!L1428-'1. Data'!$L$1604)/('1. Data'!$L$1603-'1. Data'!$L$1604)</f>
        <v>0.5692307692307691</v>
      </c>
      <c r="M1431" s="62">
        <f>('1. Data'!M1428-'1. Data'!$M$1604)/('1. Data'!$M$1603-'1. Data'!$M$1604)</f>
        <v>0.6</v>
      </c>
    </row>
    <row r="1432" spans="1:13" ht="13.2" x14ac:dyDescent="0.25">
      <c r="A1432" s="60">
        <v>1428</v>
      </c>
      <c r="B1432" s="62">
        <f>('1. Data'!B1429-'1. Data'!$B$1604)/('1. Data'!$B$1603-'1. Data'!$B$1604)</f>
        <v>0.26548672566371678</v>
      </c>
      <c r="C1432" s="62">
        <f>('1. Data'!C1429-'1. Data'!$C$1604)/('1. Data'!$C$1603-'1. Data'!$C$1604)</f>
        <v>0.20666666666666664</v>
      </c>
      <c r="D1432" s="62">
        <f>('1. Data'!D1429-'1. Data'!$D$1604)/('1. Data'!$D$1603-'1. Data'!$D$1604)</f>
        <v>0.33</v>
      </c>
      <c r="E1432" s="62">
        <f>('1. Data'!E1429-'1. Data'!$E$1604)/('1. Data'!$E$1603-'1. Data'!$E$1604)</f>
        <v>0.10958904109589042</v>
      </c>
      <c r="F1432" s="62">
        <f>('1. Data'!F1429-'1. Data'!$F$1604)/('1. Data'!$F$1603-'1. Data'!$F$1604)</f>
        <v>0.13</v>
      </c>
      <c r="G1432" s="62">
        <f>('1. Data'!G1429-'1. Data'!$G$1604)/('1. Data'!$G$1603-'1. Data'!$G$1604)</f>
        <v>7.0422535211267609E-2</v>
      </c>
      <c r="H1432" s="62">
        <f>('1. Data'!H1429-'1. Data'!$H$1604)/('1. Data'!$H$1603-'1. Data'!$H$1604)</f>
        <v>6.0070671378091869E-2</v>
      </c>
      <c r="I1432" s="62">
        <v>1</v>
      </c>
      <c r="J1432" s="62">
        <f>('1. Data'!J1429-'1. Data'!$J$1604)/('1. Data'!$J$1603-'1. Data'!$J$1604)</f>
        <v>0.46153846153846134</v>
      </c>
      <c r="K1432" s="62">
        <f>('1. Data'!K1429-'1. Data'!$K$1604)/('1. Data'!$K$1603-'1. Data'!$K$1604)</f>
        <v>0.16470588235294117</v>
      </c>
      <c r="L1432" s="62">
        <f>('1. Data'!L1429-'1. Data'!$L$1604)/('1. Data'!$L$1603-'1. Data'!$L$1604)</f>
        <v>0.43076923076923063</v>
      </c>
      <c r="M1432" s="62">
        <f>('1. Data'!M1429-'1. Data'!$M$1604)/('1. Data'!$M$1603-'1. Data'!$M$1604)</f>
        <v>0.4</v>
      </c>
    </row>
    <row r="1433" spans="1:13" ht="13.2" x14ac:dyDescent="0.25">
      <c r="A1433" s="60">
        <v>1429</v>
      </c>
      <c r="B1433" s="62">
        <f>('1. Data'!B1430-'1. Data'!$B$1604)/('1. Data'!$B$1603-'1. Data'!$B$1604)</f>
        <v>0.2831858407079646</v>
      </c>
      <c r="C1433" s="62">
        <f>('1. Data'!C1430-'1. Data'!$C$1604)/('1. Data'!$C$1603-'1. Data'!$C$1604)</f>
        <v>0.36000000000000004</v>
      </c>
      <c r="D1433" s="62">
        <f>('1. Data'!D1430-'1. Data'!$D$1604)/('1. Data'!$D$1603-'1. Data'!$D$1604)</f>
        <v>0</v>
      </c>
      <c r="E1433" s="62">
        <f>('1. Data'!E1430-'1. Data'!$E$1604)/('1. Data'!$E$1603-'1. Data'!$E$1604)</f>
        <v>6.8493150684931503E-2</v>
      </c>
      <c r="F1433" s="62">
        <f>('1. Data'!F1430-'1. Data'!$F$1604)/('1. Data'!$F$1603-'1. Data'!$F$1604)</f>
        <v>0.12</v>
      </c>
      <c r="G1433" s="62">
        <f>('1. Data'!G1430-'1. Data'!$G$1604)/('1. Data'!$G$1603-'1. Data'!$G$1604)</f>
        <v>0.36619718309859156</v>
      </c>
      <c r="H1433" s="62">
        <f>('1. Data'!H1430-'1. Data'!$H$1604)/('1. Data'!$H$1603-'1. Data'!$H$1604)</f>
        <v>0.17314487632508835</v>
      </c>
      <c r="I1433" s="62">
        <v>1</v>
      </c>
      <c r="J1433" s="62">
        <f>('1. Data'!J1430-'1. Data'!$J$1604)/('1. Data'!$J$1603-'1. Data'!$J$1604)</f>
        <v>0.46923076923076917</v>
      </c>
      <c r="K1433" s="62">
        <f>('1. Data'!K1430-'1. Data'!$K$1604)/('1. Data'!$K$1603-'1. Data'!$K$1604)</f>
        <v>0.19411764705882353</v>
      </c>
      <c r="L1433" s="62">
        <f>('1. Data'!L1430-'1. Data'!$L$1604)/('1. Data'!$L$1603-'1. Data'!$L$1604)</f>
        <v>0.39999999999999997</v>
      </c>
      <c r="M1433" s="62">
        <f>('1. Data'!M1430-'1. Data'!$M$1604)/('1. Data'!$M$1603-'1. Data'!$M$1604)</f>
        <v>0.4</v>
      </c>
    </row>
    <row r="1434" spans="1:13" ht="13.2" x14ac:dyDescent="0.25">
      <c r="A1434" s="60">
        <v>1430</v>
      </c>
      <c r="B1434" s="62">
        <f>('1. Data'!B1431-'1. Data'!$B$1604)/('1. Data'!$B$1603-'1. Data'!$B$1604)</f>
        <v>0.29203539823008856</v>
      </c>
      <c r="C1434" s="62">
        <f>('1. Data'!C1431-'1. Data'!$C$1604)/('1. Data'!$C$1603-'1. Data'!$C$1604)</f>
        <v>5.3333333333333323E-2</v>
      </c>
      <c r="D1434" s="62">
        <f>('1. Data'!D1431-'1. Data'!$D$1604)/('1. Data'!$D$1603-'1. Data'!$D$1604)</f>
        <v>0.4</v>
      </c>
      <c r="E1434" s="62">
        <f>('1. Data'!E1431-'1. Data'!$E$1604)/('1. Data'!$E$1603-'1. Data'!$E$1604)</f>
        <v>8.9041095890410982E-2</v>
      </c>
      <c r="F1434" s="62">
        <f>('1. Data'!F1431-'1. Data'!$F$1604)/('1. Data'!$F$1603-'1. Data'!$F$1604)</f>
        <v>8.1666666666666679E-2</v>
      </c>
      <c r="G1434" s="62">
        <f>('1. Data'!G1431-'1. Data'!$G$1604)/('1. Data'!$G$1603-'1. Data'!$G$1604)</f>
        <v>0.52112676056338025</v>
      </c>
      <c r="H1434" s="62">
        <f>('1. Data'!H1431-'1. Data'!$H$1604)/('1. Data'!$H$1603-'1. Data'!$H$1604)</f>
        <v>0.21554770318021202</v>
      </c>
      <c r="I1434" s="62">
        <v>1</v>
      </c>
      <c r="J1434" s="62">
        <f>('1. Data'!J1431-'1. Data'!$J$1604)/('1. Data'!$J$1603-'1. Data'!$J$1604)</f>
        <v>0.48461538461538461</v>
      </c>
      <c r="K1434" s="62">
        <f>('1. Data'!K1431-'1. Data'!$K$1604)/('1. Data'!$K$1603-'1. Data'!$K$1604)</f>
        <v>0.37058823529411772</v>
      </c>
      <c r="L1434" s="62">
        <f>('1. Data'!L1431-'1. Data'!$L$1604)/('1. Data'!$L$1603-'1. Data'!$L$1604)</f>
        <v>0.44615384615384623</v>
      </c>
      <c r="M1434" s="62">
        <f>('1. Data'!M1431-'1. Data'!$M$1604)/('1. Data'!$M$1603-'1. Data'!$M$1604)</f>
        <v>0.4</v>
      </c>
    </row>
    <row r="1435" spans="1:13" ht="13.2" x14ac:dyDescent="0.25">
      <c r="A1435" s="60">
        <v>1431</v>
      </c>
      <c r="B1435" s="62">
        <f>('1. Data'!B1432-'1. Data'!$B$1604)/('1. Data'!$B$1603-'1. Data'!$B$1604)</f>
        <v>0.24778761061946908</v>
      </c>
      <c r="C1435" s="62">
        <f>('1. Data'!C1432-'1. Data'!$C$1604)/('1. Data'!$C$1603-'1. Data'!$C$1604)</f>
        <v>0.20666666666666664</v>
      </c>
      <c r="D1435" s="62">
        <f>('1. Data'!D1432-'1. Data'!$D$1604)/('1. Data'!$D$1603-'1. Data'!$D$1604)</f>
        <v>0.24</v>
      </c>
      <c r="E1435" s="62">
        <f>('1. Data'!E1432-'1. Data'!$E$1604)/('1. Data'!$E$1603-'1. Data'!$E$1604)</f>
        <v>6.164383561643836E-2</v>
      </c>
      <c r="F1435" s="62">
        <f>('1. Data'!F1432-'1. Data'!$F$1604)/('1. Data'!$F$1603-'1. Data'!$F$1604)</f>
        <v>0.11000000000000001</v>
      </c>
      <c r="G1435" s="62">
        <f>('1. Data'!G1432-'1. Data'!$G$1604)/('1. Data'!$G$1603-'1. Data'!$G$1604)</f>
        <v>0.23943661971830985</v>
      </c>
      <c r="H1435" s="62">
        <f>('1. Data'!H1432-'1. Data'!$H$1604)/('1. Data'!$H$1603-'1. Data'!$H$1604)</f>
        <v>0.14487632508833923</v>
      </c>
      <c r="I1435" s="62">
        <v>1</v>
      </c>
      <c r="J1435" s="62">
        <f>('1. Data'!J1432-'1. Data'!$J$1604)/('1. Data'!$J$1603-'1. Data'!$J$1604)</f>
        <v>0.51538461538461544</v>
      </c>
      <c r="K1435" s="62">
        <f>('1. Data'!K1432-'1. Data'!$K$1604)/('1. Data'!$K$1603-'1. Data'!$K$1604)</f>
        <v>0.18823529411764706</v>
      </c>
      <c r="L1435" s="62">
        <f>('1. Data'!L1432-'1. Data'!$L$1604)/('1. Data'!$L$1603-'1. Data'!$L$1604)</f>
        <v>0.30769230769230771</v>
      </c>
      <c r="M1435" s="62">
        <f>('1. Data'!M1432-'1. Data'!$M$1604)/('1. Data'!$M$1603-'1. Data'!$M$1604)</f>
        <v>0.4</v>
      </c>
    </row>
    <row r="1436" spans="1:13" ht="13.2" x14ac:dyDescent="0.25">
      <c r="A1436" s="60">
        <v>1432</v>
      </c>
      <c r="B1436" s="62">
        <f>('1. Data'!B1433-'1. Data'!$B$1604)/('1. Data'!$B$1603-'1. Data'!$B$1604)</f>
        <v>0.26548672566371678</v>
      </c>
      <c r="C1436" s="62">
        <f>('1. Data'!C1433-'1. Data'!$C$1604)/('1. Data'!$C$1603-'1. Data'!$C$1604)</f>
        <v>0.21999999999999997</v>
      </c>
      <c r="D1436" s="62">
        <f>('1. Data'!D1433-'1. Data'!$D$1604)/('1. Data'!$D$1603-'1. Data'!$D$1604)</f>
        <v>0.31</v>
      </c>
      <c r="E1436" s="62">
        <f>('1. Data'!E1433-'1. Data'!$E$1604)/('1. Data'!$E$1603-'1. Data'!$E$1604)</f>
        <v>8.2191780821917818E-2</v>
      </c>
      <c r="F1436" s="62">
        <f>('1. Data'!F1433-'1. Data'!$F$1604)/('1. Data'!$F$1603-'1. Data'!$F$1604)</f>
        <v>0.11500000000000002</v>
      </c>
      <c r="G1436" s="62">
        <f>('1. Data'!G1433-'1. Data'!$G$1604)/('1. Data'!$G$1603-'1. Data'!$G$1604)</f>
        <v>0.16901408450704225</v>
      </c>
      <c r="H1436" s="62">
        <f>('1. Data'!H1433-'1. Data'!$H$1604)/('1. Data'!$H$1603-'1. Data'!$H$1604)</f>
        <v>0.24028268551236748</v>
      </c>
      <c r="I1436" s="62">
        <v>1</v>
      </c>
      <c r="J1436" s="62">
        <f>('1. Data'!J1433-'1. Data'!$J$1604)/('1. Data'!$J$1603-'1. Data'!$J$1604)</f>
        <v>0.43076923076923052</v>
      </c>
      <c r="K1436" s="62">
        <f>('1. Data'!K1433-'1. Data'!$K$1604)/('1. Data'!$K$1603-'1. Data'!$K$1604)</f>
        <v>0.14117647058823532</v>
      </c>
      <c r="L1436" s="62">
        <f>('1. Data'!L1433-'1. Data'!$L$1604)/('1. Data'!$L$1603-'1. Data'!$L$1604)</f>
        <v>0.23076923076923078</v>
      </c>
      <c r="M1436" s="62">
        <f>('1. Data'!M1433-'1. Data'!$M$1604)/('1. Data'!$M$1603-'1. Data'!$M$1604)</f>
        <v>0.6</v>
      </c>
    </row>
    <row r="1437" spans="1:13" ht="13.2" x14ac:dyDescent="0.25">
      <c r="A1437" s="60">
        <v>1433</v>
      </c>
      <c r="B1437" s="62">
        <f>('1. Data'!B1434-'1. Data'!$B$1604)/('1. Data'!$B$1603-'1. Data'!$B$1604)</f>
        <v>0.11504424778761067</v>
      </c>
      <c r="C1437" s="62">
        <f>('1. Data'!C1434-'1. Data'!$C$1604)/('1. Data'!$C$1603-'1. Data'!$C$1604)</f>
        <v>0.22666666666666666</v>
      </c>
      <c r="D1437" s="62">
        <f>('1. Data'!D1434-'1. Data'!$D$1604)/('1. Data'!$D$1603-'1. Data'!$D$1604)</f>
        <v>0</v>
      </c>
      <c r="E1437" s="62">
        <f>('1. Data'!E1434-'1. Data'!$E$1604)/('1. Data'!$E$1603-'1. Data'!$E$1604)</f>
        <v>4.7945205479452059E-2</v>
      </c>
      <c r="F1437" s="62">
        <f>('1. Data'!F1434-'1. Data'!$F$1604)/('1. Data'!$F$1603-'1. Data'!$F$1604)</f>
        <v>7.0000000000000007E-2</v>
      </c>
      <c r="G1437" s="62">
        <f>('1. Data'!G1434-'1. Data'!$G$1604)/('1. Data'!$G$1603-'1. Data'!$G$1604)</f>
        <v>2.8169014084507043E-2</v>
      </c>
      <c r="H1437" s="62">
        <f>('1. Data'!H1434-'1. Data'!$H$1604)/('1. Data'!$H$1603-'1. Data'!$H$1604)</f>
        <v>1.7667844522968199E-2</v>
      </c>
      <c r="I1437" s="62">
        <v>1</v>
      </c>
      <c r="J1437" s="62">
        <f>('1. Data'!J1434-'1. Data'!$J$1604)/('1. Data'!$J$1603-'1. Data'!$J$1604)</f>
        <v>0.6</v>
      </c>
      <c r="K1437" s="62">
        <f>('1. Data'!K1434-'1. Data'!$K$1604)/('1. Data'!$K$1603-'1. Data'!$K$1604)</f>
        <v>0.3235294117647059</v>
      </c>
      <c r="L1437" s="62">
        <f>('1. Data'!L1434-'1. Data'!$L$1604)/('1. Data'!$L$1603-'1. Data'!$L$1604)</f>
        <v>0.50769230769230755</v>
      </c>
      <c r="M1437" s="62">
        <f>('1. Data'!M1434-'1. Data'!$M$1604)/('1. Data'!$M$1603-'1. Data'!$M$1604)</f>
        <v>0.6</v>
      </c>
    </row>
    <row r="1438" spans="1:13" ht="13.2" x14ac:dyDescent="0.25">
      <c r="A1438" s="60">
        <v>1434</v>
      </c>
      <c r="B1438" s="62">
        <f>('1. Data'!B1435-'1. Data'!$B$1604)/('1. Data'!$B$1603-'1. Data'!$B$1604)</f>
        <v>0.13274336283185839</v>
      </c>
      <c r="C1438" s="62">
        <f>('1. Data'!C1435-'1. Data'!$C$1604)/('1. Data'!$C$1603-'1. Data'!$C$1604)</f>
        <v>0.20000000000000004</v>
      </c>
      <c r="D1438" s="62">
        <f>('1. Data'!D1435-'1. Data'!$D$1604)/('1. Data'!$D$1603-'1. Data'!$D$1604)</f>
        <v>0.16</v>
      </c>
      <c r="E1438" s="62">
        <f>('1. Data'!E1435-'1. Data'!$E$1604)/('1. Data'!$E$1603-'1. Data'!$E$1604)</f>
        <v>6.164383561643836E-2</v>
      </c>
      <c r="F1438" s="62">
        <f>('1. Data'!F1435-'1. Data'!$F$1604)/('1. Data'!$F$1603-'1. Data'!$F$1604)</f>
        <v>0.11500000000000002</v>
      </c>
      <c r="G1438" s="62">
        <f>('1. Data'!G1435-'1. Data'!$G$1604)/('1. Data'!$G$1603-'1. Data'!$G$1604)</f>
        <v>0.14084507042253522</v>
      </c>
      <c r="H1438" s="62">
        <f>('1. Data'!H1435-'1. Data'!$H$1604)/('1. Data'!$H$1603-'1. Data'!$H$1604)</f>
        <v>6.7137809187279157E-2</v>
      </c>
      <c r="I1438" s="62">
        <v>1</v>
      </c>
      <c r="J1438" s="62">
        <f>('1. Data'!J1435-'1. Data'!$J$1604)/('1. Data'!$J$1603-'1. Data'!$J$1604)</f>
        <v>0.55384615384615377</v>
      </c>
      <c r="K1438" s="62">
        <f>('1. Data'!K1435-'1. Data'!$K$1604)/('1. Data'!$K$1603-'1. Data'!$K$1604)</f>
        <v>0.25882352941176473</v>
      </c>
      <c r="L1438" s="62">
        <f>('1. Data'!L1435-'1. Data'!$L$1604)/('1. Data'!$L$1603-'1. Data'!$L$1604)</f>
        <v>0.26153846153846144</v>
      </c>
      <c r="M1438" s="62">
        <f>('1. Data'!M1435-'1. Data'!$M$1604)/('1. Data'!$M$1603-'1. Data'!$M$1604)</f>
        <v>0.8</v>
      </c>
    </row>
    <row r="1439" spans="1:13" ht="13.2" x14ac:dyDescent="0.25">
      <c r="A1439" s="60">
        <v>1435</v>
      </c>
      <c r="B1439" s="62">
        <f>('1. Data'!B1436-'1. Data'!$B$1604)/('1. Data'!$B$1603-'1. Data'!$B$1604)</f>
        <v>0.49557522123893799</v>
      </c>
      <c r="C1439" s="62">
        <f>('1. Data'!C1436-'1. Data'!$C$1604)/('1. Data'!$C$1603-'1. Data'!$C$1604)</f>
        <v>0.29333333333333339</v>
      </c>
      <c r="D1439" s="62">
        <f>('1. Data'!D1436-'1. Data'!$D$1604)/('1. Data'!$D$1603-'1. Data'!$D$1604)</f>
        <v>0.37</v>
      </c>
      <c r="E1439" s="62">
        <f>('1. Data'!E1436-'1. Data'!$E$1604)/('1. Data'!$E$1603-'1. Data'!$E$1604)</f>
        <v>0.99315068493150682</v>
      </c>
      <c r="F1439" s="62">
        <f>('1. Data'!F1436-'1. Data'!$F$1604)/('1. Data'!$F$1603-'1. Data'!$F$1604)</f>
        <v>0.35666666666666669</v>
      </c>
      <c r="G1439" s="62">
        <f>('1. Data'!G1436-'1. Data'!$G$1604)/('1. Data'!$G$1603-'1. Data'!$G$1604)</f>
        <v>0.76056338028169013</v>
      </c>
      <c r="H1439" s="62">
        <f>('1. Data'!H1436-'1. Data'!$H$1604)/('1. Data'!$H$1603-'1. Data'!$H$1604)</f>
        <v>0.31448763250883394</v>
      </c>
      <c r="I1439" s="62">
        <v>1</v>
      </c>
      <c r="J1439" s="62">
        <f>('1. Data'!J1436-'1. Data'!$J$1604)/('1. Data'!$J$1603-'1. Data'!$J$1604)</f>
        <v>0.36923076923076925</v>
      </c>
      <c r="K1439" s="62">
        <f>('1. Data'!K1436-'1. Data'!$K$1604)/('1. Data'!$K$1603-'1. Data'!$K$1604)</f>
        <v>0.27647058823529413</v>
      </c>
      <c r="L1439" s="62">
        <f>('1. Data'!L1436-'1. Data'!$L$1604)/('1. Data'!$L$1603-'1. Data'!$L$1604)</f>
        <v>9.2307692307692257E-2</v>
      </c>
      <c r="M1439" s="62">
        <f>('1. Data'!M1436-'1. Data'!$M$1604)/('1. Data'!$M$1603-'1. Data'!$M$1604)</f>
        <v>0.6</v>
      </c>
    </row>
    <row r="1440" spans="1:13" ht="13.2" x14ac:dyDescent="0.25">
      <c r="A1440" s="60">
        <v>1436</v>
      </c>
      <c r="B1440" s="62">
        <f>('1. Data'!B1437-'1. Data'!$B$1604)/('1. Data'!$B$1603-'1. Data'!$B$1604)</f>
        <v>0.49557522123893799</v>
      </c>
      <c r="C1440" s="62">
        <f>('1. Data'!C1437-'1. Data'!$C$1604)/('1. Data'!$C$1603-'1. Data'!$C$1604)</f>
        <v>0.29333333333333339</v>
      </c>
      <c r="D1440" s="62">
        <f>('1. Data'!D1437-'1. Data'!$D$1604)/('1. Data'!$D$1603-'1. Data'!$D$1604)</f>
        <v>0.37</v>
      </c>
      <c r="E1440" s="62">
        <f>('1. Data'!E1437-'1. Data'!$E$1604)/('1. Data'!$E$1603-'1. Data'!$E$1604)</f>
        <v>0.99315068493150682</v>
      </c>
      <c r="F1440" s="62">
        <f>('1. Data'!F1437-'1. Data'!$F$1604)/('1. Data'!$F$1603-'1. Data'!$F$1604)</f>
        <v>0.35666666666666669</v>
      </c>
      <c r="G1440" s="62">
        <f>('1. Data'!G1437-'1. Data'!$G$1604)/('1. Data'!$G$1603-'1. Data'!$G$1604)</f>
        <v>0.76056338028169013</v>
      </c>
      <c r="H1440" s="62">
        <f>('1. Data'!H1437-'1. Data'!$H$1604)/('1. Data'!$H$1603-'1. Data'!$H$1604)</f>
        <v>0.31448763250883394</v>
      </c>
      <c r="I1440" s="62">
        <v>1</v>
      </c>
      <c r="J1440" s="62">
        <f>('1. Data'!J1437-'1. Data'!$J$1604)/('1. Data'!$J$1603-'1. Data'!$J$1604)</f>
        <v>0.36923076923076925</v>
      </c>
      <c r="K1440" s="62">
        <f>('1. Data'!K1437-'1. Data'!$K$1604)/('1. Data'!$K$1603-'1. Data'!$K$1604)</f>
        <v>0.27647058823529413</v>
      </c>
      <c r="L1440" s="62">
        <f>('1. Data'!L1437-'1. Data'!$L$1604)/('1. Data'!$L$1603-'1. Data'!$L$1604)</f>
        <v>9.2307692307692257E-2</v>
      </c>
      <c r="M1440" s="62">
        <f>('1. Data'!M1437-'1. Data'!$M$1604)/('1. Data'!$M$1603-'1. Data'!$M$1604)</f>
        <v>0.6</v>
      </c>
    </row>
    <row r="1441" spans="1:13" ht="13.2" x14ac:dyDescent="0.25">
      <c r="A1441" s="60">
        <v>1437</v>
      </c>
      <c r="B1441" s="62">
        <f>('1. Data'!B1438-'1. Data'!$B$1604)/('1. Data'!$B$1603-'1. Data'!$B$1604)</f>
        <v>0.47787610619469029</v>
      </c>
      <c r="C1441" s="62">
        <f>('1. Data'!C1438-'1. Data'!$C$1604)/('1. Data'!$C$1603-'1. Data'!$C$1604)</f>
        <v>0.18666666666666668</v>
      </c>
      <c r="D1441" s="62">
        <f>('1. Data'!D1438-'1. Data'!$D$1604)/('1. Data'!$D$1603-'1. Data'!$D$1604)</f>
        <v>0.38</v>
      </c>
      <c r="E1441" s="62">
        <f>('1. Data'!E1438-'1. Data'!$E$1604)/('1. Data'!$E$1603-'1. Data'!$E$1604)</f>
        <v>4.7945205479452059E-2</v>
      </c>
      <c r="F1441" s="62">
        <f>('1. Data'!F1438-'1. Data'!$F$1604)/('1. Data'!$F$1603-'1. Data'!$F$1604)</f>
        <v>0.28166666666666501</v>
      </c>
      <c r="G1441" s="62">
        <f>('1. Data'!G1438-'1. Data'!$G$1604)/('1. Data'!$G$1603-'1. Data'!$G$1604)</f>
        <v>0.36619718309859156</v>
      </c>
      <c r="H1441" s="62">
        <f>('1. Data'!H1438-'1. Data'!$H$1604)/('1. Data'!$H$1603-'1. Data'!$H$1604)</f>
        <v>0.29681978798586572</v>
      </c>
      <c r="I1441" s="62">
        <v>1</v>
      </c>
      <c r="J1441" s="62">
        <f>('1. Data'!J1438-'1. Data'!$J$1604)/('1. Data'!$J$1603-'1. Data'!$J$1604)</f>
        <v>0.34615384615384598</v>
      </c>
      <c r="K1441" s="62">
        <f>('1. Data'!K1438-'1. Data'!$K$1604)/('1. Data'!$K$1603-'1. Data'!$K$1604)</f>
        <v>0.20588235294117649</v>
      </c>
      <c r="L1441" s="62">
        <f>('1. Data'!L1438-'1. Data'!$L$1604)/('1. Data'!$L$1603-'1. Data'!$L$1604)</f>
        <v>1.538461538461533E-2</v>
      </c>
      <c r="M1441" s="62">
        <f>('1. Data'!M1438-'1. Data'!$M$1604)/('1. Data'!$M$1603-'1. Data'!$M$1604)</f>
        <v>0.4</v>
      </c>
    </row>
    <row r="1442" spans="1:13" ht="13.2" x14ac:dyDescent="0.25">
      <c r="A1442" s="60">
        <v>1438</v>
      </c>
      <c r="B1442" s="62">
        <f>('1. Data'!B1439-'1. Data'!$B$1604)/('1. Data'!$B$1603-'1. Data'!$B$1604)</f>
        <v>0.19469026548672566</v>
      </c>
      <c r="C1442" s="62">
        <f>('1. Data'!C1439-'1. Data'!$C$1604)/('1. Data'!$C$1603-'1. Data'!$C$1604)</f>
        <v>0.54333333333333333</v>
      </c>
      <c r="D1442" s="62">
        <f>('1. Data'!D1439-'1. Data'!$D$1604)/('1. Data'!$D$1603-'1. Data'!$D$1604)</f>
        <v>0.28999999999999998</v>
      </c>
      <c r="E1442" s="62">
        <f>('1. Data'!E1439-'1. Data'!$E$1604)/('1. Data'!$E$1603-'1. Data'!$E$1604)</f>
        <v>0.26712328767123289</v>
      </c>
      <c r="F1442" s="62">
        <f>('1. Data'!F1439-'1. Data'!$F$1604)/('1. Data'!$F$1603-'1. Data'!$F$1604)</f>
        <v>0.11666666666666668</v>
      </c>
      <c r="G1442" s="62">
        <f>('1. Data'!G1439-'1. Data'!$G$1604)/('1. Data'!$G$1603-'1. Data'!$G$1604)</f>
        <v>0.19718309859154928</v>
      </c>
      <c r="H1442" s="62">
        <f>('1. Data'!H1439-'1. Data'!$H$1604)/('1. Data'!$H$1603-'1. Data'!$H$1604)</f>
        <v>0.1166077738515901</v>
      </c>
      <c r="I1442" s="62">
        <v>1</v>
      </c>
      <c r="J1442" s="62">
        <f>('1. Data'!J1439-'1. Data'!$J$1604)/('1. Data'!$J$1603-'1. Data'!$J$1604)</f>
        <v>0.6384615384615383</v>
      </c>
      <c r="K1442" s="62">
        <f>('1. Data'!K1439-'1. Data'!$K$1604)/('1. Data'!$K$1603-'1. Data'!$K$1604)</f>
        <v>0.14117647058823532</v>
      </c>
      <c r="L1442" s="62">
        <f>('1. Data'!L1439-'1. Data'!$L$1604)/('1. Data'!$L$1603-'1. Data'!$L$1604)</f>
        <v>0.4153846153846153</v>
      </c>
      <c r="M1442" s="62">
        <f>('1. Data'!M1439-'1. Data'!$M$1604)/('1. Data'!$M$1603-'1. Data'!$M$1604)</f>
        <v>0.4</v>
      </c>
    </row>
    <row r="1443" spans="1:13" ht="13.2" x14ac:dyDescent="0.25">
      <c r="A1443" s="60">
        <v>1439</v>
      </c>
      <c r="B1443" s="62">
        <f>('1. Data'!B1440-'1. Data'!$B$1604)/('1. Data'!$B$1603-'1. Data'!$B$1604)</f>
        <v>0.21238938053097348</v>
      </c>
      <c r="C1443" s="62">
        <f>('1. Data'!C1440-'1. Data'!$C$1604)/('1. Data'!$C$1603-'1. Data'!$C$1604)</f>
        <v>0.32666666666666666</v>
      </c>
      <c r="D1443" s="62">
        <f>('1. Data'!D1440-'1. Data'!$D$1604)/('1. Data'!$D$1603-'1. Data'!$D$1604)</f>
        <v>0</v>
      </c>
      <c r="E1443" s="62">
        <f>('1. Data'!E1440-'1. Data'!$E$1604)/('1. Data'!$E$1603-'1. Data'!$E$1604)</f>
        <v>5.4794520547945202E-2</v>
      </c>
      <c r="F1443" s="62">
        <f>('1. Data'!F1440-'1. Data'!$F$1604)/('1. Data'!$F$1603-'1. Data'!$F$1604)</f>
        <v>8.666666666666667E-2</v>
      </c>
      <c r="G1443" s="62">
        <f>('1. Data'!G1440-'1. Data'!$G$1604)/('1. Data'!$G$1603-'1. Data'!$G$1604)</f>
        <v>2.8169014084507043E-2</v>
      </c>
      <c r="H1443" s="62">
        <f>('1. Data'!H1440-'1. Data'!$H$1604)/('1. Data'!$H$1603-'1. Data'!$H$1604)</f>
        <v>7.0671378091872791E-3</v>
      </c>
      <c r="I1443" s="62">
        <v>1</v>
      </c>
      <c r="J1443" s="62">
        <f>('1. Data'!J1440-'1. Data'!$J$1604)/('1. Data'!$J$1603-'1. Data'!$J$1604)</f>
        <v>0.54615384615384621</v>
      </c>
      <c r="K1443" s="62">
        <f>('1. Data'!K1440-'1. Data'!$K$1604)/('1. Data'!$K$1603-'1. Data'!$K$1604)</f>
        <v>9.9999999999999992E-2</v>
      </c>
      <c r="L1443" s="62">
        <f>('1. Data'!L1440-'1. Data'!$L$1604)/('1. Data'!$L$1603-'1. Data'!$L$1604)</f>
        <v>0.29230769230769238</v>
      </c>
      <c r="M1443" s="62">
        <f>('1. Data'!M1440-'1. Data'!$M$1604)/('1. Data'!$M$1603-'1. Data'!$M$1604)</f>
        <v>0.4</v>
      </c>
    </row>
    <row r="1444" spans="1:13" ht="13.2" x14ac:dyDescent="0.25">
      <c r="A1444" s="60">
        <v>1440</v>
      </c>
      <c r="B1444" s="62">
        <f>('1. Data'!B1441-'1. Data'!$B$1604)/('1. Data'!$B$1603-'1. Data'!$B$1604)</f>
        <v>0.23893805309734514</v>
      </c>
      <c r="C1444" s="62">
        <f>('1. Data'!C1441-'1. Data'!$C$1604)/('1. Data'!$C$1603-'1. Data'!$C$1604)</f>
        <v>0.38000000000000006</v>
      </c>
      <c r="D1444" s="62">
        <f>('1. Data'!D1441-'1. Data'!$D$1604)/('1. Data'!$D$1603-'1. Data'!$D$1604)</f>
        <v>0.02</v>
      </c>
      <c r="E1444" s="62">
        <f>('1. Data'!E1441-'1. Data'!$E$1604)/('1. Data'!$E$1603-'1. Data'!$E$1604)</f>
        <v>8.9041095890410982E-2</v>
      </c>
      <c r="F1444" s="62">
        <f>('1. Data'!F1441-'1. Data'!$F$1604)/('1. Data'!$F$1603-'1. Data'!$F$1604)</f>
        <v>0.12</v>
      </c>
      <c r="G1444" s="62">
        <f>('1. Data'!G1441-'1. Data'!$G$1604)/('1. Data'!$G$1603-'1. Data'!$G$1604)</f>
        <v>0.42253521126760563</v>
      </c>
      <c r="H1444" s="62">
        <f>('1. Data'!H1441-'1. Data'!$H$1604)/('1. Data'!$H$1603-'1. Data'!$H$1604)</f>
        <v>0.303886925795053</v>
      </c>
      <c r="I1444" s="62">
        <v>1</v>
      </c>
      <c r="J1444" s="62">
        <f>('1. Data'!J1441-'1. Data'!$J$1604)/('1. Data'!$J$1603-'1. Data'!$J$1604)</f>
        <v>0.47692307692307673</v>
      </c>
      <c r="K1444" s="62">
        <f>('1. Data'!K1441-'1. Data'!$K$1604)/('1. Data'!$K$1603-'1. Data'!$K$1604)</f>
        <v>0.22352941176470592</v>
      </c>
      <c r="L1444" s="62">
        <f>('1. Data'!L1441-'1. Data'!$L$1604)/('1. Data'!$L$1603-'1. Data'!$L$1604)</f>
        <v>0.41025641025640003</v>
      </c>
      <c r="M1444" s="62">
        <f>('1. Data'!M1441-'1. Data'!$M$1604)/('1. Data'!$M$1603-'1. Data'!$M$1604)</f>
        <v>0.6</v>
      </c>
    </row>
    <row r="1445" spans="1:13" ht="13.2" x14ac:dyDescent="0.25">
      <c r="A1445" s="60">
        <v>1441</v>
      </c>
      <c r="B1445" s="62">
        <f>('1. Data'!B1442-'1. Data'!$B$1604)/('1. Data'!$B$1603-'1. Data'!$B$1604)</f>
        <v>0.23008849557522126</v>
      </c>
      <c r="C1445" s="62">
        <f>('1. Data'!C1442-'1. Data'!$C$1604)/('1. Data'!$C$1603-'1. Data'!$C$1604)</f>
        <v>0.18000000000000002</v>
      </c>
      <c r="D1445" s="62">
        <f>('1. Data'!D1442-'1. Data'!$D$1604)/('1. Data'!$D$1603-'1. Data'!$D$1604)</f>
        <v>0.32</v>
      </c>
      <c r="E1445" s="62">
        <f>('1. Data'!E1442-'1. Data'!$E$1604)/('1. Data'!$E$1603-'1. Data'!$E$1604)</f>
        <v>7.5342465753424667E-2</v>
      </c>
      <c r="F1445" s="62">
        <f>('1. Data'!F1442-'1. Data'!$F$1604)/('1. Data'!$F$1603-'1. Data'!$F$1604)</f>
        <v>0.10333333333333333</v>
      </c>
      <c r="G1445" s="62">
        <f>('1. Data'!G1442-'1. Data'!$G$1604)/('1. Data'!$G$1603-'1. Data'!$G$1604)</f>
        <v>0.19718309859154928</v>
      </c>
      <c r="H1445" s="62">
        <f>('1. Data'!H1442-'1. Data'!$H$1604)/('1. Data'!$H$1603-'1. Data'!$H$1604)</f>
        <v>7.7738515901060068E-2</v>
      </c>
      <c r="I1445" s="62">
        <v>1</v>
      </c>
      <c r="J1445" s="62">
        <f>('1. Data'!J1442-'1. Data'!$J$1604)/('1. Data'!$J$1603-'1. Data'!$J$1604)</f>
        <v>0.40769230769230758</v>
      </c>
      <c r="K1445" s="62">
        <f>('1. Data'!K1442-'1. Data'!$K$1604)/('1. Data'!$K$1603-'1. Data'!$K$1604)</f>
        <v>0.25294117647058822</v>
      </c>
      <c r="L1445" s="62">
        <f>('1. Data'!L1442-'1. Data'!$L$1604)/('1. Data'!$L$1603-'1. Data'!$L$1604)</f>
        <v>0.44615384615384623</v>
      </c>
      <c r="M1445" s="62">
        <f>('1. Data'!M1442-'1. Data'!$M$1604)/('1. Data'!$M$1603-'1. Data'!$M$1604)</f>
        <v>0.8</v>
      </c>
    </row>
    <row r="1446" spans="1:13" ht="13.2" x14ac:dyDescent="0.25">
      <c r="A1446" s="60">
        <v>1442</v>
      </c>
      <c r="B1446" s="62">
        <f>('1. Data'!B1443-'1. Data'!$B$1604)/('1. Data'!$B$1603-'1. Data'!$B$1604)</f>
        <v>0.24778761061946908</v>
      </c>
      <c r="C1446" s="62">
        <f>('1. Data'!C1443-'1. Data'!$C$1604)/('1. Data'!$C$1603-'1. Data'!$C$1604)</f>
        <v>0.45666666666666672</v>
      </c>
      <c r="D1446" s="62">
        <f>('1. Data'!D1443-'1. Data'!$D$1604)/('1. Data'!$D$1603-'1. Data'!$D$1604)</f>
        <v>0.19</v>
      </c>
      <c r="E1446" s="62">
        <f>('1. Data'!E1443-'1. Data'!$E$1604)/('1. Data'!$E$1603-'1. Data'!$E$1604)</f>
        <v>0.29452054794520549</v>
      </c>
      <c r="F1446" s="62">
        <f>('1. Data'!F1443-'1. Data'!$F$1604)/('1. Data'!$F$1603-'1. Data'!$F$1604)</f>
        <v>0.15666666666666668</v>
      </c>
      <c r="G1446" s="62">
        <f>('1. Data'!G1443-'1. Data'!$G$1604)/('1. Data'!$G$1603-'1. Data'!$G$1604)</f>
        <v>0.25352112676056338</v>
      </c>
      <c r="H1446" s="62">
        <f>('1. Data'!H1443-'1. Data'!$H$1604)/('1. Data'!$H$1603-'1. Data'!$H$1604)</f>
        <v>0.32508833922261482</v>
      </c>
      <c r="I1446" s="62">
        <v>1</v>
      </c>
      <c r="J1446" s="62">
        <f>('1. Data'!J1443-'1. Data'!$J$1604)/('1. Data'!$J$1603-'1. Data'!$J$1604)</f>
        <v>0.35384615384615387</v>
      </c>
      <c r="K1446" s="62">
        <f>('1. Data'!K1443-'1. Data'!$K$1604)/('1. Data'!$K$1603-'1. Data'!$K$1604)</f>
        <v>0.12941176470588237</v>
      </c>
      <c r="L1446" s="62">
        <f>('1. Data'!L1443-'1. Data'!$L$1604)/('1. Data'!$L$1603-'1. Data'!$L$1604)</f>
        <v>0.17948717948717993</v>
      </c>
      <c r="M1446" s="62">
        <f>('1. Data'!M1443-'1. Data'!$M$1604)/('1. Data'!$M$1603-'1. Data'!$M$1604)</f>
        <v>0.6</v>
      </c>
    </row>
    <row r="1447" spans="1:13" ht="13.2" x14ac:dyDescent="0.25">
      <c r="A1447" s="60">
        <v>1443</v>
      </c>
      <c r="B1447" s="62">
        <f>('1. Data'!B1444-'1. Data'!$B$1604)/('1. Data'!$B$1603-'1. Data'!$B$1604)</f>
        <v>0.2035398230088496</v>
      </c>
      <c r="C1447" s="62">
        <f>('1. Data'!C1444-'1. Data'!$C$1604)/('1. Data'!$C$1603-'1. Data'!$C$1604)</f>
        <v>0.35333333333333333</v>
      </c>
      <c r="D1447" s="62">
        <f>('1. Data'!D1444-'1. Data'!$D$1604)/('1. Data'!$D$1603-'1. Data'!$D$1604)</f>
        <v>0.02</v>
      </c>
      <c r="E1447" s="62">
        <f>('1. Data'!E1444-'1. Data'!$E$1604)/('1. Data'!$E$1603-'1. Data'!$E$1604)</f>
        <v>6.8493150684931503E-2</v>
      </c>
      <c r="F1447" s="62">
        <f>('1. Data'!F1444-'1. Data'!$F$1604)/('1. Data'!$F$1603-'1. Data'!$F$1604)</f>
        <v>0.13</v>
      </c>
      <c r="G1447" s="62">
        <f>('1. Data'!G1444-'1. Data'!$G$1604)/('1. Data'!$G$1603-'1. Data'!$G$1604)</f>
        <v>0.23943661971830985</v>
      </c>
      <c r="H1447" s="62">
        <f>('1. Data'!H1444-'1. Data'!$H$1604)/('1. Data'!$H$1603-'1. Data'!$H$1604)</f>
        <v>8.4805653710247356E-2</v>
      </c>
      <c r="I1447" s="62">
        <v>1</v>
      </c>
      <c r="J1447" s="62">
        <f>('1. Data'!J1444-'1. Data'!$J$1604)/('1. Data'!$J$1603-'1. Data'!$J$1604)</f>
        <v>0.53846153846153832</v>
      </c>
      <c r="K1447" s="62">
        <f>('1. Data'!K1444-'1. Data'!$K$1604)/('1. Data'!$K$1603-'1. Data'!$K$1604)</f>
        <v>0.26470588235294118</v>
      </c>
      <c r="L1447" s="62">
        <f>('1. Data'!L1444-'1. Data'!$L$1604)/('1. Data'!$L$1603-'1. Data'!$L$1604)</f>
        <v>0.21538461538461545</v>
      </c>
      <c r="M1447" s="62">
        <f>('1. Data'!M1444-'1. Data'!$M$1604)/('1. Data'!$M$1603-'1. Data'!$M$1604)</f>
        <v>0.4</v>
      </c>
    </row>
    <row r="1448" spans="1:13" ht="13.2" x14ac:dyDescent="0.25">
      <c r="A1448" s="60">
        <v>1444</v>
      </c>
      <c r="B1448" s="62">
        <f>('1. Data'!B1445-'1. Data'!$B$1604)/('1. Data'!$B$1603-'1. Data'!$B$1604)</f>
        <v>0.2035398230088496</v>
      </c>
      <c r="C1448" s="62">
        <f>('1. Data'!C1445-'1. Data'!$C$1604)/('1. Data'!$C$1603-'1. Data'!$C$1604)</f>
        <v>0.32</v>
      </c>
      <c r="D1448" s="62">
        <f>('1. Data'!D1445-'1. Data'!$D$1604)/('1. Data'!$D$1603-'1. Data'!$D$1604)</f>
        <v>0.2</v>
      </c>
      <c r="E1448" s="62">
        <f>('1. Data'!E1445-'1. Data'!$E$1604)/('1. Data'!$E$1603-'1. Data'!$E$1604)</f>
        <v>5.8219178082191778E-2</v>
      </c>
      <c r="F1448" s="62">
        <f>('1. Data'!F1445-'1. Data'!$F$1604)/('1. Data'!$F$1603-'1. Data'!$F$1604)</f>
        <v>9.6666666666666498E-2</v>
      </c>
      <c r="G1448" s="62">
        <f>('1. Data'!G1445-'1. Data'!$G$1604)/('1. Data'!$G$1603-'1. Data'!$G$1604)</f>
        <v>9.8591549295774641E-2</v>
      </c>
      <c r="H1448" s="62">
        <f>('1. Data'!H1445-'1. Data'!$H$1604)/('1. Data'!$H$1603-'1. Data'!$H$1604)</f>
        <v>5.6537102473498232E-2</v>
      </c>
      <c r="I1448" s="62">
        <v>1</v>
      </c>
      <c r="J1448" s="62">
        <f>('1. Data'!J1445-'1. Data'!$J$1604)/('1. Data'!$J$1603-'1. Data'!$J$1604)</f>
        <v>0.52307692307692288</v>
      </c>
      <c r="K1448" s="62">
        <f>('1. Data'!K1445-'1. Data'!$K$1604)/('1. Data'!$K$1603-'1. Data'!$K$1604)</f>
        <v>0.11176470588235295</v>
      </c>
      <c r="L1448" s="62">
        <f>('1. Data'!L1445-'1. Data'!$L$1604)/('1. Data'!$L$1603-'1. Data'!$L$1604)</f>
        <v>0.50769230769230755</v>
      </c>
      <c r="M1448" s="62">
        <f>('1. Data'!M1445-'1. Data'!$M$1604)/('1. Data'!$M$1603-'1. Data'!$M$1604)</f>
        <v>0.4</v>
      </c>
    </row>
    <row r="1449" spans="1:13" ht="13.2" x14ac:dyDescent="0.25">
      <c r="A1449" s="60">
        <v>1445</v>
      </c>
      <c r="B1449" s="62">
        <f>('1. Data'!B1446-'1. Data'!$B$1604)/('1. Data'!$B$1603-'1. Data'!$B$1604)</f>
        <v>0.23893805309734514</v>
      </c>
      <c r="C1449" s="62">
        <f>('1. Data'!C1446-'1. Data'!$C$1604)/('1. Data'!$C$1603-'1. Data'!$C$1604)</f>
        <v>0.38000000000000006</v>
      </c>
      <c r="D1449" s="62">
        <f>('1. Data'!D1446-'1. Data'!$D$1604)/('1. Data'!$D$1603-'1. Data'!$D$1604)</f>
        <v>0.02</v>
      </c>
      <c r="E1449" s="62">
        <f>('1. Data'!E1446-'1. Data'!$E$1604)/('1. Data'!$E$1603-'1. Data'!$E$1604)</f>
        <v>8.9041095890410982E-2</v>
      </c>
      <c r="F1449" s="62">
        <f>('1. Data'!F1446-'1. Data'!$F$1604)/('1. Data'!$F$1603-'1. Data'!$F$1604)</f>
        <v>0.12</v>
      </c>
      <c r="G1449" s="62">
        <f>('1. Data'!G1446-'1. Data'!$G$1604)/('1. Data'!$G$1603-'1. Data'!$G$1604)</f>
        <v>0.42253521126760563</v>
      </c>
      <c r="H1449" s="62">
        <f>('1. Data'!H1446-'1. Data'!$H$1604)/('1. Data'!$H$1603-'1. Data'!$H$1604)</f>
        <v>0.303886925795053</v>
      </c>
      <c r="I1449" s="62">
        <v>1</v>
      </c>
      <c r="J1449" s="62">
        <f>('1. Data'!J1446-'1. Data'!$J$1604)/('1. Data'!$J$1603-'1. Data'!$J$1604)</f>
        <v>0.47692307692307673</v>
      </c>
      <c r="K1449" s="62">
        <f>('1. Data'!K1446-'1. Data'!$K$1604)/('1. Data'!$K$1603-'1. Data'!$K$1604)</f>
        <v>0.22352941176470592</v>
      </c>
      <c r="L1449" s="62">
        <f>('1. Data'!L1446-'1. Data'!$L$1604)/('1. Data'!$L$1603-'1. Data'!$L$1604)</f>
        <v>0.4153846153846153</v>
      </c>
      <c r="M1449" s="62">
        <f>('1. Data'!M1446-'1. Data'!$M$1604)/('1. Data'!$M$1603-'1. Data'!$M$1604)</f>
        <v>0.6</v>
      </c>
    </row>
    <row r="1450" spans="1:13" ht="13.2" x14ac:dyDescent="0.25">
      <c r="A1450" s="60">
        <v>1446</v>
      </c>
      <c r="B1450" s="62">
        <f>('1. Data'!B1447-'1. Data'!$B$1604)/('1. Data'!$B$1603-'1. Data'!$B$1604)</f>
        <v>0.24778761061946908</v>
      </c>
      <c r="C1450" s="62">
        <f>('1. Data'!C1447-'1. Data'!$C$1604)/('1. Data'!$C$1603-'1. Data'!$C$1604)</f>
        <v>0.45666666666666672</v>
      </c>
      <c r="D1450" s="62">
        <f>('1. Data'!D1447-'1. Data'!$D$1604)/('1. Data'!$D$1603-'1. Data'!$D$1604)</f>
        <v>0.19</v>
      </c>
      <c r="E1450" s="62">
        <f>('1. Data'!E1447-'1. Data'!$E$1604)/('1. Data'!$E$1603-'1. Data'!$E$1604)</f>
        <v>0.29452054794520549</v>
      </c>
      <c r="F1450" s="62">
        <f>('1. Data'!F1447-'1. Data'!$F$1604)/('1. Data'!$F$1603-'1. Data'!$F$1604)</f>
        <v>0.15666666666666668</v>
      </c>
      <c r="G1450" s="62">
        <f>('1. Data'!G1447-'1. Data'!$G$1604)/('1. Data'!$G$1603-'1. Data'!$G$1604)</f>
        <v>0.25352112676056338</v>
      </c>
      <c r="H1450" s="62">
        <f>('1. Data'!H1447-'1. Data'!$H$1604)/('1. Data'!$H$1603-'1. Data'!$H$1604)</f>
        <v>0.32508833922261482</v>
      </c>
      <c r="I1450" s="62">
        <v>1</v>
      </c>
      <c r="J1450" s="62">
        <f>('1. Data'!J1447-'1. Data'!$J$1604)/('1. Data'!$J$1603-'1. Data'!$J$1604)</f>
        <v>0.35384615384615387</v>
      </c>
      <c r="K1450" s="62">
        <f>('1. Data'!K1447-'1. Data'!$K$1604)/('1. Data'!$K$1603-'1. Data'!$K$1604)</f>
        <v>0.12941176470588237</v>
      </c>
      <c r="L1450" s="62">
        <f>('1. Data'!L1447-'1. Data'!$L$1604)/('1. Data'!$L$1603-'1. Data'!$L$1604)</f>
        <v>0.18461538461538451</v>
      </c>
      <c r="M1450" s="62">
        <f>('1. Data'!M1447-'1. Data'!$M$1604)/('1. Data'!$M$1603-'1. Data'!$M$1604)</f>
        <v>0.6</v>
      </c>
    </row>
    <row r="1451" spans="1:13" ht="13.2" x14ac:dyDescent="0.25">
      <c r="A1451" s="60">
        <v>1447</v>
      </c>
      <c r="B1451" s="62">
        <f>('1. Data'!B1448-'1. Data'!$B$1604)/('1. Data'!$B$1603-'1. Data'!$B$1604)</f>
        <v>0.2035398230088496</v>
      </c>
      <c r="C1451" s="62">
        <f>('1. Data'!C1448-'1. Data'!$C$1604)/('1. Data'!$C$1603-'1. Data'!$C$1604)</f>
        <v>0.35333333333333333</v>
      </c>
      <c r="D1451" s="62">
        <f>('1. Data'!D1448-'1. Data'!$D$1604)/('1. Data'!$D$1603-'1. Data'!$D$1604)</f>
        <v>0.02</v>
      </c>
      <c r="E1451" s="62">
        <f>('1. Data'!E1448-'1. Data'!$E$1604)/('1. Data'!$E$1603-'1. Data'!$E$1604)</f>
        <v>6.8493150684931503E-2</v>
      </c>
      <c r="F1451" s="62">
        <f>('1. Data'!F1448-'1. Data'!$F$1604)/('1. Data'!$F$1603-'1. Data'!$F$1604)</f>
        <v>0.13</v>
      </c>
      <c r="G1451" s="62">
        <f>('1. Data'!G1448-'1. Data'!$G$1604)/('1. Data'!$G$1603-'1. Data'!$G$1604)</f>
        <v>0.23943661971830985</v>
      </c>
      <c r="H1451" s="62">
        <f>('1. Data'!H1448-'1. Data'!$H$1604)/('1. Data'!$H$1603-'1. Data'!$H$1604)</f>
        <v>8.4805653710247356E-2</v>
      </c>
      <c r="I1451" s="62">
        <v>1</v>
      </c>
      <c r="J1451" s="62">
        <f>('1. Data'!J1448-'1. Data'!$J$1604)/('1. Data'!$J$1603-'1. Data'!$J$1604)</f>
        <v>0.53846153846153832</v>
      </c>
      <c r="K1451" s="62">
        <f>('1. Data'!K1448-'1. Data'!$K$1604)/('1. Data'!$K$1603-'1. Data'!$K$1604)</f>
        <v>0.26470588235294118</v>
      </c>
      <c r="L1451" s="62">
        <f>('1. Data'!L1448-'1. Data'!$L$1604)/('1. Data'!$L$1603-'1. Data'!$L$1604)</f>
        <v>0.21538461538461545</v>
      </c>
      <c r="M1451" s="62">
        <f>('1. Data'!M1448-'1. Data'!$M$1604)/('1. Data'!$M$1603-'1. Data'!$M$1604)</f>
        <v>0.4</v>
      </c>
    </row>
    <row r="1452" spans="1:13" ht="13.2" x14ac:dyDescent="0.25">
      <c r="A1452" s="60">
        <v>1448</v>
      </c>
      <c r="B1452" s="62">
        <f>('1. Data'!B1449-'1. Data'!$B$1604)/('1. Data'!$B$1603-'1. Data'!$B$1604)</f>
        <v>0.19469026548672566</v>
      </c>
      <c r="C1452" s="62">
        <f>('1. Data'!C1449-'1. Data'!$C$1604)/('1. Data'!$C$1603-'1. Data'!$C$1604)</f>
        <v>0.38000000000000006</v>
      </c>
      <c r="D1452" s="62">
        <f>('1. Data'!D1449-'1. Data'!$D$1604)/('1. Data'!$D$1603-'1. Data'!$D$1604)</f>
        <v>0</v>
      </c>
      <c r="E1452" s="62">
        <f>('1. Data'!E1449-'1. Data'!$E$1604)/('1. Data'!$E$1603-'1. Data'!$E$1604)</f>
        <v>6.8493150684931503E-2</v>
      </c>
      <c r="F1452" s="62">
        <f>('1. Data'!F1449-'1. Data'!$F$1604)/('1. Data'!$F$1603-'1. Data'!$F$1604)</f>
        <v>0.13333333333333333</v>
      </c>
      <c r="G1452" s="62">
        <f>('1. Data'!G1449-'1. Data'!$G$1604)/('1. Data'!$G$1603-'1. Data'!$G$1604)</f>
        <v>0.29577464788732394</v>
      </c>
      <c r="H1452" s="62">
        <f>('1. Data'!H1449-'1. Data'!$H$1604)/('1. Data'!$H$1603-'1. Data'!$H$1604)</f>
        <v>0.1166077738515901</v>
      </c>
      <c r="I1452" s="62">
        <v>1</v>
      </c>
      <c r="J1452" s="62">
        <f>('1. Data'!J1449-'1. Data'!$J$1604)/('1. Data'!$J$1603-'1. Data'!$J$1604)</f>
        <v>0.53846153846153832</v>
      </c>
      <c r="K1452" s="62">
        <f>('1. Data'!K1449-'1. Data'!$K$1604)/('1. Data'!$K$1603-'1. Data'!$K$1604)</f>
        <v>0.25882352941176473</v>
      </c>
      <c r="L1452" s="62">
        <f>('1. Data'!L1449-'1. Data'!$L$1604)/('1. Data'!$L$1603-'1. Data'!$L$1604)</f>
        <v>0.19999999999999984</v>
      </c>
      <c r="M1452" s="62">
        <f>('1. Data'!M1449-'1. Data'!$M$1604)/('1. Data'!$M$1603-'1. Data'!$M$1604)</f>
        <v>0.4</v>
      </c>
    </row>
    <row r="1453" spans="1:13" ht="13.2" x14ac:dyDescent="0.25">
      <c r="A1453" s="60">
        <v>1449</v>
      </c>
      <c r="B1453" s="62">
        <f>('1. Data'!B1450-'1. Data'!$B$1604)/('1. Data'!$B$1603-'1. Data'!$B$1604)</f>
        <v>0.2035398230088496</v>
      </c>
      <c r="C1453" s="62">
        <f>('1. Data'!C1450-'1. Data'!$C$1604)/('1. Data'!$C$1603-'1. Data'!$C$1604)</f>
        <v>0.32</v>
      </c>
      <c r="D1453" s="62">
        <f>('1. Data'!D1450-'1. Data'!$D$1604)/('1. Data'!$D$1603-'1. Data'!$D$1604)</f>
        <v>0.01</v>
      </c>
      <c r="E1453" s="62">
        <f>('1. Data'!E1450-'1. Data'!$E$1604)/('1. Data'!$E$1603-'1. Data'!$E$1604)</f>
        <v>6.8493150684931503E-2</v>
      </c>
      <c r="F1453" s="62">
        <f>('1. Data'!F1450-'1. Data'!$F$1604)/('1. Data'!$F$1603-'1. Data'!$F$1604)</f>
        <v>0.13333333333333333</v>
      </c>
      <c r="G1453" s="62">
        <f>('1. Data'!G1450-'1. Data'!$G$1604)/('1. Data'!$G$1603-'1. Data'!$G$1604)</f>
        <v>0.54929577464788737</v>
      </c>
      <c r="H1453" s="62">
        <f>('1. Data'!H1450-'1. Data'!$H$1604)/('1. Data'!$H$1603-'1. Data'!$H$1604)</f>
        <v>0.16961130742049471</v>
      </c>
      <c r="I1453" s="62">
        <v>1</v>
      </c>
      <c r="J1453" s="62">
        <f>('1. Data'!J1450-'1. Data'!$J$1604)/('1. Data'!$J$1603-'1. Data'!$J$1604)</f>
        <v>0.53846153846153832</v>
      </c>
      <c r="K1453" s="62">
        <f>('1. Data'!K1450-'1. Data'!$K$1604)/('1. Data'!$K$1603-'1. Data'!$K$1604)</f>
        <v>0.25294117647058822</v>
      </c>
      <c r="L1453" s="62">
        <f>('1. Data'!L1450-'1. Data'!$L$1604)/('1. Data'!$L$1603-'1. Data'!$L$1604)</f>
        <v>0.19999999999999984</v>
      </c>
      <c r="M1453" s="62">
        <f>('1. Data'!M1450-'1. Data'!$M$1604)/('1. Data'!$M$1603-'1. Data'!$M$1604)</f>
        <v>0.4</v>
      </c>
    </row>
    <row r="1454" spans="1:13" ht="13.2" x14ac:dyDescent="0.25">
      <c r="A1454" s="60">
        <v>1450</v>
      </c>
      <c r="B1454" s="62">
        <f>('1. Data'!B1451-'1. Data'!$B$1604)/('1. Data'!$B$1603-'1. Data'!$B$1604)</f>
        <v>0.23008849557522126</v>
      </c>
      <c r="C1454" s="62">
        <f>('1. Data'!C1451-'1. Data'!$C$1604)/('1. Data'!$C$1603-'1. Data'!$C$1604)</f>
        <v>0.18666666666666668</v>
      </c>
      <c r="D1454" s="62">
        <f>('1. Data'!D1451-'1. Data'!$D$1604)/('1. Data'!$D$1603-'1. Data'!$D$1604)</f>
        <v>0.31</v>
      </c>
      <c r="E1454" s="62">
        <f>('1. Data'!E1451-'1. Data'!$E$1604)/('1. Data'!$E$1603-'1. Data'!$E$1604)</f>
        <v>7.5342465753424667E-2</v>
      </c>
      <c r="F1454" s="62">
        <f>('1. Data'!F1451-'1. Data'!$F$1604)/('1. Data'!$F$1603-'1. Data'!$F$1604)</f>
        <v>9.3333333333333171E-2</v>
      </c>
      <c r="G1454" s="62">
        <f>('1. Data'!G1451-'1. Data'!$G$1604)/('1. Data'!$G$1603-'1. Data'!$G$1604)</f>
        <v>0.19718309859154928</v>
      </c>
      <c r="H1454" s="62">
        <f>('1. Data'!H1451-'1. Data'!$H$1604)/('1. Data'!$H$1603-'1. Data'!$H$1604)</f>
        <v>8.1272084805653705E-2</v>
      </c>
      <c r="I1454" s="62">
        <v>1</v>
      </c>
      <c r="J1454" s="62">
        <f>('1. Data'!J1451-'1. Data'!$J$1604)/('1. Data'!$J$1603-'1. Data'!$J$1604)</f>
        <v>0.40769230769230758</v>
      </c>
      <c r="K1454" s="62">
        <f>('1. Data'!K1451-'1. Data'!$K$1604)/('1. Data'!$K$1603-'1. Data'!$K$1604)</f>
        <v>0.27058823529411768</v>
      </c>
      <c r="L1454" s="62">
        <f>('1. Data'!L1451-'1. Data'!$L$1604)/('1. Data'!$L$1603-'1. Data'!$L$1604)</f>
        <v>0.44615384615384623</v>
      </c>
      <c r="M1454" s="62">
        <f>('1. Data'!M1451-'1. Data'!$M$1604)/('1. Data'!$M$1603-'1. Data'!$M$1604)</f>
        <v>1</v>
      </c>
    </row>
    <row r="1455" spans="1:13" ht="13.2" x14ac:dyDescent="0.25">
      <c r="A1455" s="60">
        <v>1451</v>
      </c>
      <c r="B1455" s="62">
        <f>('1. Data'!B1452-'1. Data'!$B$1604)/('1. Data'!$B$1603-'1. Data'!$B$1604)</f>
        <v>0.23008849557522126</v>
      </c>
      <c r="C1455" s="62">
        <f>('1. Data'!C1452-'1. Data'!$C$1604)/('1. Data'!$C$1603-'1. Data'!$C$1604)</f>
        <v>0.18000000000000002</v>
      </c>
      <c r="D1455" s="62">
        <f>('1. Data'!D1452-'1. Data'!$D$1604)/('1. Data'!$D$1603-'1. Data'!$D$1604)</f>
        <v>0.32</v>
      </c>
      <c r="E1455" s="62">
        <f>('1. Data'!E1452-'1. Data'!$E$1604)/('1. Data'!$E$1603-'1. Data'!$E$1604)</f>
        <v>7.5342465753424667E-2</v>
      </c>
      <c r="F1455" s="62">
        <f>('1. Data'!F1452-'1. Data'!$F$1604)/('1. Data'!$F$1603-'1. Data'!$F$1604)</f>
        <v>0.10333333333333333</v>
      </c>
      <c r="G1455" s="62">
        <f>('1. Data'!G1452-'1. Data'!$G$1604)/('1. Data'!$G$1603-'1. Data'!$G$1604)</f>
        <v>0.19718309859154928</v>
      </c>
      <c r="H1455" s="62">
        <f>('1. Data'!H1452-'1. Data'!$H$1604)/('1. Data'!$H$1603-'1. Data'!$H$1604)</f>
        <v>7.7738515901060068E-2</v>
      </c>
      <c r="I1455" s="62">
        <v>1</v>
      </c>
      <c r="J1455" s="62">
        <f>('1. Data'!J1452-'1. Data'!$J$1604)/('1. Data'!$J$1603-'1. Data'!$J$1604)</f>
        <v>0.40769230769230758</v>
      </c>
      <c r="K1455" s="62">
        <f>('1. Data'!K1452-'1. Data'!$K$1604)/('1. Data'!$K$1603-'1. Data'!$K$1604)</f>
        <v>0.25294117647058822</v>
      </c>
      <c r="L1455" s="62">
        <f>('1. Data'!L1452-'1. Data'!$L$1604)/('1. Data'!$L$1603-'1. Data'!$L$1604)</f>
        <v>0.44615384615384623</v>
      </c>
      <c r="M1455" s="62">
        <f>('1. Data'!M1452-'1. Data'!$M$1604)/('1. Data'!$M$1603-'1. Data'!$M$1604)</f>
        <v>0.8</v>
      </c>
    </row>
    <row r="1456" spans="1:13" ht="13.2" x14ac:dyDescent="0.25">
      <c r="A1456" s="60">
        <v>1452</v>
      </c>
      <c r="B1456" s="62">
        <f>('1. Data'!B1453-'1. Data'!$B$1604)/('1. Data'!$B$1603-'1. Data'!$B$1604)</f>
        <v>0.2831858407079646</v>
      </c>
      <c r="C1456" s="62">
        <f>('1. Data'!C1453-'1. Data'!$C$1604)/('1. Data'!$C$1603-'1. Data'!$C$1604)</f>
        <v>0.14666666666666667</v>
      </c>
      <c r="D1456" s="62">
        <f>('1. Data'!D1453-'1. Data'!$D$1604)/('1. Data'!$D$1603-'1. Data'!$D$1604)</f>
        <v>0.44</v>
      </c>
      <c r="E1456" s="62">
        <f>('1. Data'!E1453-'1. Data'!$E$1604)/('1. Data'!$E$1603-'1. Data'!$E$1604)</f>
        <v>0.12328767123287673</v>
      </c>
      <c r="F1456" s="62">
        <f>('1. Data'!F1453-'1. Data'!$F$1604)/('1. Data'!$F$1603-'1. Data'!$F$1604)</f>
        <v>0.17333333333333334</v>
      </c>
      <c r="G1456" s="62">
        <f>('1. Data'!G1453-'1. Data'!$G$1604)/('1. Data'!$G$1603-'1. Data'!$G$1604)</f>
        <v>9.8591549295774641E-2</v>
      </c>
      <c r="H1456" s="62">
        <f>('1. Data'!H1453-'1. Data'!$H$1604)/('1. Data'!$H$1603-'1. Data'!$H$1604)</f>
        <v>3.8869257950530034E-2</v>
      </c>
      <c r="I1456" s="62">
        <v>1</v>
      </c>
      <c r="J1456" s="62">
        <f>('1. Data'!J1453-'1. Data'!$J$1604)/('1. Data'!$J$1603-'1. Data'!$J$1604)</f>
        <v>0.48461538461538461</v>
      </c>
      <c r="K1456" s="62">
        <f>('1. Data'!K1453-'1. Data'!$K$1604)/('1. Data'!$K$1603-'1. Data'!$K$1604)</f>
        <v>0.28235294117647064</v>
      </c>
      <c r="L1456" s="62">
        <f>('1. Data'!L1453-'1. Data'!$L$1604)/('1. Data'!$L$1603-'1. Data'!$L$1604)</f>
        <v>0.39999999999999997</v>
      </c>
      <c r="M1456" s="62">
        <f>('1. Data'!M1453-'1. Data'!$M$1604)/('1. Data'!$M$1603-'1. Data'!$M$1604)</f>
        <v>0.8</v>
      </c>
    </row>
    <row r="1457" spans="1:13" ht="13.2" x14ac:dyDescent="0.25">
      <c r="A1457" s="60">
        <v>1453</v>
      </c>
      <c r="B1457" s="62">
        <f>('1. Data'!B1454-'1. Data'!$B$1604)/('1. Data'!$B$1603-'1. Data'!$B$1604)</f>
        <v>0.17699115044247787</v>
      </c>
      <c r="C1457" s="62">
        <f>('1. Data'!C1454-'1. Data'!$C$1604)/('1. Data'!$C$1603-'1. Data'!$C$1604)</f>
        <v>0.32</v>
      </c>
      <c r="D1457" s="62">
        <f>('1. Data'!D1454-'1. Data'!$D$1604)/('1. Data'!$D$1603-'1. Data'!$D$1604)</f>
        <v>0.02</v>
      </c>
      <c r="E1457" s="62">
        <f>('1. Data'!E1454-'1. Data'!$E$1604)/('1. Data'!$E$1603-'1. Data'!$E$1604)</f>
        <v>7.5342465753424667E-2</v>
      </c>
      <c r="F1457" s="62">
        <f>('1. Data'!F1454-'1. Data'!$F$1604)/('1. Data'!$F$1603-'1. Data'!$F$1604)</f>
        <v>0.10333333333333333</v>
      </c>
      <c r="G1457" s="62">
        <f>('1. Data'!G1454-'1. Data'!$G$1604)/('1. Data'!$G$1603-'1. Data'!$G$1604)</f>
        <v>0.50704225352112675</v>
      </c>
      <c r="H1457" s="62">
        <f>('1. Data'!H1454-'1. Data'!$H$1604)/('1. Data'!$H$1603-'1. Data'!$H$1604)</f>
        <v>0.16607773851590105</v>
      </c>
      <c r="I1457" s="62">
        <v>1</v>
      </c>
      <c r="J1457" s="62">
        <f>('1. Data'!J1454-'1. Data'!$J$1604)/('1. Data'!$J$1603-'1. Data'!$J$1604)</f>
        <v>0.5</v>
      </c>
      <c r="K1457" s="62">
        <f>('1. Data'!K1454-'1. Data'!$K$1604)/('1. Data'!$K$1603-'1. Data'!$K$1604)</f>
        <v>0.27058823529411768</v>
      </c>
      <c r="L1457" s="62">
        <f>('1. Data'!L1454-'1. Data'!$L$1604)/('1. Data'!$L$1603-'1. Data'!$L$1604)</f>
        <v>0.49230769230769222</v>
      </c>
      <c r="M1457" s="62">
        <f>('1. Data'!M1454-'1. Data'!$M$1604)/('1. Data'!$M$1603-'1. Data'!$M$1604)</f>
        <v>0.8</v>
      </c>
    </row>
    <row r="1458" spans="1:13" ht="13.2" x14ac:dyDescent="0.25">
      <c r="A1458" s="60">
        <v>1454</v>
      </c>
      <c r="B1458" s="62">
        <f>('1. Data'!B1455-'1. Data'!$B$1604)/('1. Data'!$B$1603-'1. Data'!$B$1604)</f>
        <v>0.26548672566371678</v>
      </c>
      <c r="C1458" s="62">
        <f>('1. Data'!C1455-'1. Data'!$C$1604)/('1. Data'!$C$1603-'1. Data'!$C$1604)</f>
        <v>0.26</v>
      </c>
      <c r="D1458" s="62">
        <f>('1. Data'!D1455-'1. Data'!$D$1604)/('1. Data'!$D$1603-'1. Data'!$D$1604)</f>
        <v>0.33</v>
      </c>
      <c r="E1458" s="62">
        <f>('1. Data'!E1455-'1. Data'!$E$1604)/('1. Data'!$E$1603-'1. Data'!$E$1604)</f>
        <v>6.8493150684931503E-2</v>
      </c>
      <c r="F1458" s="62">
        <f>('1. Data'!F1455-'1. Data'!$F$1604)/('1. Data'!$F$1603-'1. Data'!$F$1604)</f>
        <v>0.12333333333333334</v>
      </c>
      <c r="G1458" s="62">
        <f>('1. Data'!G1455-'1. Data'!$G$1604)/('1. Data'!$G$1603-'1. Data'!$G$1604)</f>
        <v>0.36619718309859156</v>
      </c>
      <c r="H1458" s="62">
        <f>('1. Data'!H1455-'1. Data'!$H$1604)/('1. Data'!$H$1603-'1. Data'!$H$1604)</f>
        <v>0.27915194346289751</v>
      </c>
      <c r="I1458" s="62">
        <v>1</v>
      </c>
      <c r="J1458" s="62">
        <f>('1. Data'!J1455-'1. Data'!$J$1604)/('1. Data'!$J$1603-'1. Data'!$J$1604)</f>
        <v>0.54615384615384621</v>
      </c>
      <c r="K1458" s="62">
        <f>('1. Data'!K1455-'1. Data'!$K$1604)/('1. Data'!$K$1603-'1. Data'!$K$1604)</f>
        <v>0.16470588235294117</v>
      </c>
      <c r="L1458" s="62">
        <f>('1. Data'!L1455-'1. Data'!$L$1604)/('1. Data'!$L$1603-'1. Data'!$L$1604)</f>
        <v>9.2307692307692257E-2</v>
      </c>
      <c r="M1458" s="62">
        <f>('1. Data'!M1455-'1. Data'!$M$1604)/('1. Data'!$M$1603-'1. Data'!$M$1604)</f>
        <v>0.4</v>
      </c>
    </row>
    <row r="1459" spans="1:13" ht="13.2" x14ac:dyDescent="0.25">
      <c r="A1459" s="60">
        <v>1455</v>
      </c>
      <c r="B1459" s="62">
        <f>('1. Data'!B1456-'1. Data'!$B$1604)/('1. Data'!$B$1603-'1. Data'!$B$1604)</f>
        <v>0.62831858407079644</v>
      </c>
      <c r="C1459" s="62">
        <f>('1. Data'!C1456-'1. Data'!$C$1604)/('1. Data'!$C$1603-'1. Data'!$C$1604)</f>
        <v>0.23333333333333331</v>
      </c>
      <c r="D1459" s="62">
        <f>('1. Data'!D1456-'1. Data'!$D$1604)/('1. Data'!$D$1603-'1. Data'!$D$1604)</f>
        <v>0.63</v>
      </c>
      <c r="E1459" s="62">
        <f>('1. Data'!E1456-'1. Data'!$E$1604)/('1. Data'!$E$1603-'1. Data'!$E$1604)</f>
        <v>8.9041095890410982E-2</v>
      </c>
      <c r="F1459" s="62">
        <f>('1. Data'!F1456-'1. Data'!$F$1604)/('1. Data'!$F$1603-'1. Data'!$F$1604)</f>
        <v>0.12166666666666666</v>
      </c>
      <c r="G1459" s="62">
        <f>('1. Data'!G1456-'1. Data'!$G$1604)/('1. Data'!$G$1603-'1. Data'!$G$1604)</f>
        <v>8.4507042253521125E-2</v>
      </c>
      <c r="H1459" s="62">
        <f>('1. Data'!H1456-'1. Data'!$H$1604)/('1. Data'!$H$1603-'1. Data'!$H$1604)</f>
        <v>6.0070671378091869E-2</v>
      </c>
      <c r="I1459" s="62">
        <v>1</v>
      </c>
      <c r="J1459" s="62">
        <f>('1. Data'!J1456-'1. Data'!$J$1604)/('1. Data'!$J$1603-'1. Data'!$J$1604)</f>
        <v>0.39230769230769219</v>
      </c>
      <c r="K1459" s="62">
        <f>('1. Data'!K1456-'1. Data'!$K$1604)/('1. Data'!$K$1603-'1. Data'!$K$1604)</f>
        <v>0.22941176470588234</v>
      </c>
      <c r="L1459" s="62">
        <f>('1. Data'!L1456-'1. Data'!$L$1604)/('1. Data'!$L$1603-'1. Data'!$L$1604)</f>
        <v>0.38461538461538464</v>
      </c>
      <c r="M1459" s="62">
        <f>('1. Data'!M1456-'1. Data'!$M$1604)/('1. Data'!$M$1603-'1. Data'!$M$1604)</f>
        <v>0.6</v>
      </c>
    </row>
    <row r="1460" spans="1:13" ht="13.2" x14ac:dyDescent="0.25">
      <c r="A1460" s="60">
        <v>1456</v>
      </c>
      <c r="B1460" s="62">
        <f>('1. Data'!B1457-'1. Data'!$B$1604)/('1. Data'!$B$1603-'1. Data'!$B$1604)</f>
        <v>0.16814159292035399</v>
      </c>
      <c r="C1460" s="62">
        <f>('1. Data'!C1457-'1. Data'!$C$1604)/('1. Data'!$C$1603-'1. Data'!$C$1604)</f>
        <v>0.53333333333333333</v>
      </c>
      <c r="D1460" s="62">
        <f>('1. Data'!D1457-'1. Data'!$D$1604)/('1. Data'!$D$1603-'1. Data'!$D$1604)</f>
        <v>0</v>
      </c>
      <c r="E1460" s="62">
        <f>('1. Data'!E1457-'1. Data'!$E$1604)/('1. Data'!$E$1603-'1. Data'!$E$1604)</f>
        <v>4.7945205479452059E-2</v>
      </c>
      <c r="F1460" s="62">
        <f>('1. Data'!F1457-'1. Data'!$F$1604)/('1. Data'!$F$1603-'1. Data'!$F$1604)</f>
        <v>8.666666666666667E-2</v>
      </c>
      <c r="G1460" s="62">
        <f>('1. Data'!G1457-'1. Data'!$G$1604)/('1. Data'!$G$1603-'1. Data'!$G$1604)</f>
        <v>0.11267605633802817</v>
      </c>
      <c r="H1460" s="62">
        <f>('1. Data'!H1457-'1. Data'!$H$1604)/('1. Data'!$H$1603-'1. Data'!$H$1604)</f>
        <v>3.8869257950530034E-2</v>
      </c>
      <c r="I1460" s="62">
        <v>1</v>
      </c>
      <c r="J1460" s="62">
        <f>('1. Data'!J1457-'1. Data'!$J$1604)/('1. Data'!$J$1603-'1. Data'!$J$1604)</f>
        <v>0.61538461538461531</v>
      </c>
      <c r="K1460" s="62">
        <f>('1. Data'!K1457-'1. Data'!$K$1604)/('1. Data'!$K$1603-'1. Data'!$K$1604)</f>
        <v>0.19411764705882353</v>
      </c>
      <c r="L1460" s="62">
        <f>('1. Data'!L1457-'1. Data'!$L$1604)/('1. Data'!$L$1603-'1. Data'!$L$1604)</f>
        <v>0.38461538461538464</v>
      </c>
      <c r="M1460" s="62">
        <f>('1. Data'!M1457-'1. Data'!$M$1604)/('1. Data'!$M$1603-'1. Data'!$M$1604)</f>
        <v>0.6</v>
      </c>
    </row>
    <row r="1461" spans="1:13" ht="13.2" x14ac:dyDescent="0.25">
      <c r="A1461" s="60">
        <v>1457</v>
      </c>
      <c r="B1461" s="62">
        <f>('1. Data'!B1458-'1. Data'!$B$1604)/('1. Data'!$B$1603-'1. Data'!$B$1604)</f>
        <v>0.12389380530973454</v>
      </c>
      <c r="C1461" s="62">
        <f>('1. Data'!C1458-'1. Data'!$C$1604)/('1. Data'!$C$1603-'1. Data'!$C$1604)</f>
        <v>0.29333333333333339</v>
      </c>
      <c r="D1461" s="62">
        <f>('1. Data'!D1458-'1. Data'!$D$1604)/('1. Data'!$D$1603-'1. Data'!$D$1604)</f>
        <v>0.06</v>
      </c>
      <c r="E1461" s="62">
        <f>('1. Data'!E1458-'1. Data'!$E$1604)/('1. Data'!$E$1603-'1. Data'!$E$1604)</f>
        <v>6.164383561643836E-2</v>
      </c>
      <c r="F1461" s="62">
        <f>('1. Data'!F1458-'1. Data'!$F$1604)/('1. Data'!$F$1603-'1. Data'!$F$1604)</f>
        <v>8.3333333333333343E-2</v>
      </c>
      <c r="G1461" s="62">
        <f>('1. Data'!G1458-'1. Data'!$G$1604)/('1. Data'!$G$1603-'1. Data'!$G$1604)</f>
        <v>0.52112676056338025</v>
      </c>
      <c r="H1461" s="62">
        <f>('1. Data'!H1458-'1. Data'!$H$1604)/('1. Data'!$H$1603-'1. Data'!$H$1604)</f>
        <v>0.29328621908127206</v>
      </c>
      <c r="I1461" s="62">
        <v>1</v>
      </c>
      <c r="J1461" s="62">
        <f>('1. Data'!J1458-'1. Data'!$J$1604)/('1. Data'!$J$1603-'1. Data'!$J$1604)</f>
        <v>0.46153846153846134</v>
      </c>
      <c r="K1461" s="62">
        <f>('1. Data'!K1458-'1. Data'!$K$1604)/('1. Data'!$K$1603-'1. Data'!$K$1604)</f>
        <v>0.11764705882352942</v>
      </c>
      <c r="L1461" s="62">
        <f>('1. Data'!L1458-'1. Data'!$L$1604)/('1. Data'!$L$1603-'1. Data'!$L$1604)</f>
        <v>0.33076923076923082</v>
      </c>
      <c r="M1461" s="62">
        <f>('1. Data'!M1458-'1. Data'!$M$1604)/('1. Data'!$M$1603-'1. Data'!$M$1604)</f>
        <v>0.6</v>
      </c>
    </row>
    <row r="1462" spans="1:13" ht="13.2" x14ac:dyDescent="0.25">
      <c r="A1462" s="60">
        <v>1458</v>
      </c>
      <c r="B1462" s="62">
        <f>('1. Data'!B1459-'1. Data'!$B$1604)/('1. Data'!$B$1603-'1. Data'!$B$1604)</f>
        <v>0.26548672566371678</v>
      </c>
      <c r="C1462" s="62">
        <f>('1. Data'!C1459-'1. Data'!$C$1604)/('1. Data'!$C$1603-'1. Data'!$C$1604)</f>
        <v>0.26</v>
      </c>
      <c r="D1462" s="62">
        <f>('1. Data'!D1459-'1. Data'!$D$1604)/('1. Data'!$D$1603-'1. Data'!$D$1604)</f>
        <v>0.33</v>
      </c>
      <c r="E1462" s="62">
        <f>('1. Data'!E1459-'1. Data'!$E$1604)/('1. Data'!$E$1603-'1. Data'!$E$1604)</f>
        <v>6.8493150684931503E-2</v>
      </c>
      <c r="F1462" s="62">
        <f>('1. Data'!F1459-'1. Data'!$F$1604)/('1. Data'!$F$1603-'1. Data'!$F$1604)</f>
        <v>0.12333333333333334</v>
      </c>
      <c r="G1462" s="62">
        <f>('1. Data'!G1459-'1. Data'!$G$1604)/('1. Data'!$G$1603-'1. Data'!$G$1604)</f>
        <v>0.36619718309859156</v>
      </c>
      <c r="H1462" s="62">
        <f>('1. Data'!H1459-'1. Data'!$H$1604)/('1. Data'!$H$1603-'1. Data'!$H$1604)</f>
        <v>0.27915194346289751</v>
      </c>
      <c r="I1462" s="62">
        <v>1</v>
      </c>
      <c r="J1462" s="62">
        <f>('1. Data'!J1459-'1. Data'!$J$1604)/('1. Data'!$J$1603-'1. Data'!$J$1604)</f>
        <v>0.54615384615384621</v>
      </c>
      <c r="K1462" s="62">
        <f>('1. Data'!K1459-'1. Data'!$K$1604)/('1. Data'!$K$1603-'1. Data'!$K$1604)</f>
        <v>0.16470588235294117</v>
      </c>
      <c r="L1462" s="62">
        <f>('1. Data'!L1459-'1. Data'!$L$1604)/('1. Data'!$L$1603-'1. Data'!$L$1604)</f>
        <v>9.2307692307692257E-2</v>
      </c>
      <c r="M1462" s="62">
        <f>('1. Data'!M1459-'1. Data'!$M$1604)/('1. Data'!$M$1603-'1. Data'!$M$1604)</f>
        <v>0.4</v>
      </c>
    </row>
    <row r="1463" spans="1:13" ht="13.2" x14ac:dyDescent="0.25">
      <c r="A1463" s="60">
        <v>1459</v>
      </c>
      <c r="B1463" s="62">
        <f>('1. Data'!B1460-'1. Data'!$B$1604)/('1. Data'!$B$1603-'1. Data'!$B$1604)</f>
        <v>0.33628318584070799</v>
      </c>
      <c r="C1463" s="62">
        <f>('1. Data'!C1460-'1. Data'!$C$1604)/('1. Data'!$C$1603-'1. Data'!$C$1604)</f>
        <v>0.12666666666666665</v>
      </c>
      <c r="D1463" s="62">
        <f>('1. Data'!D1460-'1. Data'!$D$1604)/('1. Data'!$D$1603-'1. Data'!$D$1604)</f>
        <v>0.4</v>
      </c>
      <c r="E1463" s="62">
        <f>('1. Data'!E1460-'1. Data'!$E$1604)/('1. Data'!$E$1603-'1. Data'!$E$1604)</f>
        <v>5.4794520547945202E-2</v>
      </c>
      <c r="F1463" s="62">
        <f>('1. Data'!F1460-'1. Data'!$F$1604)/('1. Data'!$F$1603-'1. Data'!$F$1604)</f>
        <v>0.11166666666666668</v>
      </c>
      <c r="G1463" s="62">
        <f>('1. Data'!G1460-'1. Data'!$G$1604)/('1. Data'!$G$1603-'1. Data'!$G$1604)</f>
        <v>9.8591549295774641E-2</v>
      </c>
      <c r="H1463" s="62">
        <f>('1. Data'!H1460-'1. Data'!$H$1604)/('1. Data'!$H$1603-'1. Data'!$H$1604)</f>
        <v>4.9469964664310952E-2</v>
      </c>
      <c r="I1463" s="62">
        <v>1</v>
      </c>
      <c r="J1463" s="62">
        <f>('1. Data'!J1460-'1. Data'!$J$1604)/('1. Data'!$J$1603-'1. Data'!$J$1604)</f>
        <v>0.53076923076923077</v>
      </c>
      <c r="K1463" s="62">
        <f>('1. Data'!K1460-'1. Data'!$K$1604)/('1. Data'!$K$1603-'1. Data'!$K$1604)</f>
        <v>0.17647058823529413</v>
      </c>
      <c r="L1463" s="62">
        <f>('1. Data'!L1460-'1. Data'!$L$1604)/('1. Data'!$L$1603-'1. Data'!$L$1604)</f>
        <v>0.32307692307692304</v>
      </c>
      <c r="M1463" s="62">
        <f>('1. Data'!M1460-'1. Data'!$M$1604)/('1. Data'!$M$1603-'1. Data'!$M$1604)</f>
        <v>0.4</v>
      </c>
    </row>
    <row r="1464" spans="1:13" ht="13.2" x14ac:dyDescent="0.25">
      <c r="A1464" s="60">
        <v>1460</v>
      </c>
      <c r="B1464" s="62">
        <f>('1. Data'!B1461-'1. Data'!$B$1604)/('1. Data'!$B$1603-'1. Data'!$B$1604)</f>
        <v>0.29203539823008856</v>
      </c>
      <c r="C1464" s="62">
        <f>('1. Data'!C1461-'1. Data'!$C$1604)/('1. Data'!$C$1603-'1. Data'!$C$1604)</f>
        <v>6.6666666666666666E-2</v>
      </c>
      <c r="D1464" s="62">
        <f>('1. Data'!D1461-'1. Data'!$D$1604)/('1. Data'!$D$1603-'1. Data'!$D$1604)</f>
        <v>0.35</v>
      </c>
      <c r="E1464" s="62">
        <f>('1. Data'!E1461-'1. Data'!$E$1604)/('1. Data'!$E$1603-'1. Data'!$E$1604)</f>
        <v>5.4794520547945202E-2</v>
      </c>
      <c r="F1464" s="62">
        <f>('1. Data'!F1461-'1. Data'!$F$1604)/('1. Data'!$F$1603-'1. Data'!$F$1604)</f>
        <v>0.09</v>
      </c>
      <c r="G1464" s="62">
        <f>('1. Data'!G1461-'1. Data'!$G$1604)/('1. Data'!$G$1603-'1. Data'!$G$1604)</f>
        <v>8.4507042253521125E-2</v>
      </c>
      <c r="H1464" s="62">
        <f>('1. Data'!H1461-'1. Data'!$H$1604)/('1. Data'!$H$1603-'1. Data'!$H$1604)</f>
        <v>3.1802120141342753E-2</v>
      </c>
      <c r="I1464" s="62">
        <v>1</v>
      </c>
      <c r="J1464" s="62">
        <f>('1. Data'!J1461-'1. Data'!$J$1604)/('1. Data'!$J$1603-'1. Data'!$J$1604)</f>
        <v>0.47692307692307673</v>
      </c>
      <c r="K1464" s="62">
        <f>('1. Data'!K1461-'1. Data'!$K$1604)/('1. Data'!$K$1603-'1. Data'!$K$1604)</f>
        <v>0.29411764705882354</v>
      </c>
      <c r="L1464" s="62">
        <f>('1. Data'!L1461-'1. Data'!$L$1604)/('1. Data'!$L$1603-'1. Data'!$L$1604)</f>
        <v>0.53846153846153844</v>
      </c>
      <c r="M1464" s="62">
        <f>('1. Data'!M1461-'1. Data'!$M$1604)/('1. Data'!$M$1603-'1. Data'!$M$1604)</f>
        <v>0.8</v>
      </c>
    </row>
    <row r="1465" spans="1:13" ht="13.2" x14ac:dyDescent="0.25">
      <c r="A1465" s="60">
        <v>1461</v>
      </c>
      <c r="B1465" s="62">
        <f>('1. Data'!B1462-'1. Data'!$B$1604)/('1. Data'!$B$1603-'1. Data'!$B$1604)</f>
        <v>0.15929203539823014</v>
      </c>
      <c r="C1465" s="62">
        <f>('1. Data'!C1462-'1. Data'!$C$1604)/('1. Data'!$C$1603-'1. Data'!$C$1604)</f>
        <v>0.21333333333333329</v>
      </c>
      <c r="D1465" s="62">
        <f>('1. Data'!D1462-'1. Data'!$D$1604)/('1. Data'!$D$1603-'1. Data'!$D$1604)</f>
        <v>0.09</v>
      </c>
      <c r="E1465" s="62">
        <f>('1. Data'!E1462-'1. Data'!$E$1604)/('1. Data'!$E$1603-'1. Data'!$E$1604)</f>
        <v>9.5890410958904104E-2</v>
      </c>
      <c r="F1465" s="62">
        <f>('1. Data'!F1462-'1. Data'!$F$1604)/('1. Data'!$F$1603-'1. Data'!$F$1604)</f>
        <v>0.09</v>
      </c>
      <c r="G1465" s="62">
        <f>('1. Data'!G1462-'1. Data'!$G$1604)/('1. Data'!$G$1603-'1. Data'!$G$1604)</f>
        <v>0.46478873239436619</v>
      </c>
      <c r="H1465" s="62">
        <f>('1. Data'!H1462-'1. Data'!$H$1604)/('1. Data'!$H$1603-'1. Data'!$H$1604)</f>
        <v>0.20494699646643111</v>
      </c>
      <c r="I1465" s="62">
        <v>1</v>
      </c>
      <c r="J1465" s="62">
        <f>('1. Data'!J1462-'1. Data'!$J$1604)/('1. Data'!$J$1603-'1. Data'!$J$1604)</f>
        <v>0.54615384615384621</v>
      </c>
      <c r="K1465" s="62">
        <f>('1. Data'!K1462-'1. Data'!$K$1604)/('1. Data'!$K$1603-'1. Data'!$K$1604)</f>
        <v>0.22352941176470592</v>
      </c>
      <c r="L1465" s="62">
        <f>('1. Data'!L1462-'1. Data'!$L$1604)/('1. Data'!$L$1603-'1. Data'!$L$1604)</f>
        <v>0.30769230769230771</v>
      </c>
      <c r="M1465" s="62">
        <f>('1. Data'!M1462-'1. Data'!$M$1604)/('1. Data'!$M$1603-'1. Data'!$M$1604)</f>
        <v>0.6</v>
      </c>
    </row>
    <row r="1466" spans="1:13" ht="13.2" x14ac:dyDescent="0.25">
      <c r="A1466" s="60">
        <v>1462</v>
      </c>
      <c r="B1466" s="62">
        <f>('1. Data'!B1463-'1. Data'!$B$1604)/('1. Data'!$B$1603-'1. Data'!$B$1604)</f>
        <v>0.14159292035398233</v>
      </c>
      <c r="C1466" s="62">
        <f>('1. Data'!C1463-'1. Data'!$C$1604)/('1. Data'!$C$1603-'1. Data'!$C$1604)</f>
        <v>0.45666666666666672</v>
      </c>
      <c r="D1466" s="62">
        <f>('1. Data'!D1463-'1. Data'!$D$1604)/('1. Data'!$D$1603-'1. Data'!$D$1604)</f>
        <v>0</v>
      </c>
      <c r="E1466" s="62">
        <f>('1. Data'!E1463-'1. Data'!$E$1604)/('1. Data'!$E$1603-'1. Data'!$E$1604)</f>
        <v>8.2191780821917818E-2</v>
      </c>
      <c r="F1466" s="62">
        <f>('1. Data'!F1463-'1. Data'!$F$1604)/('1. Data'!$F$1603-'1. Data'!$F$1604)</f>
        <v>0.1</v>
      </c>
      <c r="G1466" s="62">
        <f>('1. Data'!G1463-'1. Data'!$G$1604)/('1. Data'!$G$1603-'1. Data'!$G$1604)</f>
        <v>7.0422535211267609E-2</v>
      </c>
      <c r="H1466" s="62">
        <f>('1. Data'!H1463-'1. Data'!$H$1604)/('1. Data'!$H$1603-'1. Data'!$H$1604)</f>
        <v>2.4734982332155476E-2</v>
      </c>
      <c r="I1466" s="62">
        <v>1</v>
      </c>
      <c r="J1466" s="62">
        <f>('1. Data'!J1463-'1. Data'!$J$1604)/('1. Data'!$J$1603-'1. Data'!$J$1604)</f>
        <v>0.68461538461538451</v>
      </c>
      <c r="K1466" s="62">
        <f>('1. Data'!K1463-'1. Data'!$K$1604)/('1. Data'!$K$1603-'1. Data'!$K$1604)</f>
        <v>0.18235294117647058</v>
      </c>
      <c r="L1466" s="62">
        <f>('1. Data'!L1463-'1. Data'!$L$1604)/('1. Data'!$L$1603-'1. Data'!$L$1604)</f>
        <v>0.24615384615384611</v>
      </c>
      <c r="M1466" s="62">
        <f>('1. Data'!M1463-'1. Data'!$M$1604)/('1. Data'!$M$1603-'1. Data'!$M$1604)</f>
        <v>0.2</v>
      </c>
    </row>
    <row r="1467" spans="1:13" ht="13.2" x14ac:dyDescent="0.25">
      <c r="A1467" s="60">
        <v>1463</v>
      </c>
      <c r="B1467" s="62">
        <f>('1. Data'!B1464-'1. Data'!$B$1604)/('1. Data'!$B$1603-'1. Data'!$B$1604)</f>
        <v>0.19469026548672566</v>
      </c>
      <c r="C1467" s="62">
        <f>('1. Data'!C1464-'1. Data'!$C$1604)/('1. Data'!$C$1603-'1. Data'!$C$1604)</f>
        <v>0.36000000000000004</v>
      </c>
      <c r="D1467" s="62">
        <f>('1. Data'!D1464-'1. Data'!$D$1604)/('1. Data'!$D$1603-'1. Data'!$D$1604)</f>
        <v>0.03</v>
      </c>
      <c r="E1467" s="62">
        <f>('1. Data'!E1464-'1. Data'!$E$1604)/('1. Data'!$E$1603-'1. Data'!$E$1604)</f>
        <v>9.5890410958904104E-2</v>
      </c>
      <c r="F1467" s="62">
        <f>('1. Data'!F1464-'1. Data'!$F$1604)/('1. Data'!$F$1603-'1. Data'!$F$1604)</f>
        <v>0.125</v>
      </c>
      <c r="G1467" s="62">
        <f>('1. Data'!G1464-'1. Data'!$G$1604)/('1. Data'!$G$1603-'1. Data'!$G$1604)</f>
        <v>0.18309859154929578</v>
      </c>
      <c r="H1467" s="62">
        <f>('1. Data'!H1464-'1. Data'!$H$1604)/('1. Data'!$H$1603-'1. Data'!$H$1604)</f>
        <v>8.8339222614840993E-2</v>
      </c>
      <c r="I1467" s="62">
        <v>1</v>
      </c>
      <c r="J1467" s="62">
        <f>('1. Data'!J1464-'1. Data'!$J$1604)/('1. Data'!$J$1603-'1. Data'!$J$1604)</f>
        <v>0.50769230769230755</v>
      </c>
      <c r="K1467" s="62">
        <f>('1. Data'!K1464-'1. Data'!$K$1604)/('1. Data'!$K$1603-'1. Data'!$K$1604)</f>
        <v>0.16470588235294117</v>
      </c>
      <c r="L1467" s="62">
        <f>('1. Data'!L1464-'1. Data'!$L$1604)/('1. Data'!$L$1603-'1. Data'!$L$1604)</f>
        <v>0.30769230769230771</v>
      </c>
      <c r="M1467" s="62">
        <f>('1. Data'!M1464-'1. Data'!$M$1604)/('1. Data'!$M$1603-'1. Data'!$M$1604)</f>
        <v>0.6</v>
      </c>
    </row>
    <row r="1468" spans="1:13" ht="13.2" x14ac:dyDescent="0.25">
      <c r="A1468" s="60">
        <v>1464</v>
      </c>
      <c r="B1468" s="62">
        <f>('1. Data'!B1465-'1. Data'!$B$1604)/('1. Data'!$B$1603-'1. Data'!$B$1604)</f>
        <v>0.2035398230088496</v>
      </c>
      <c r="C1468" s="62">
        <f>('1. Data'!C1465-'1. Data'!$C$1604)/('1. Data'!$C$1603-'1. Data'!$C$1604)</f>
        <v>0.35333333333333333</v>
      </c>
      <c r="D1468" s="62">
        <f>('1. Data'!D1465-'1. Data'!$D$1604)/('1. Data'!$D$1603-'1. Data'!$D$1604)</f>
        <v>0.01</v>
      </c>
      <c r="E1468" s="62">
        <f>('1. Data'!E1465-'1. Data'!$E$1604)/('1. Data'!$E$1603-'1. Data'!$E$1604)</f>
        <v>0.10273972602739727</v>
      </c>
      <c r="F1468" s="62">
        <f>('1. Data'!F1465-'1. Data'!$F$1604)/('1. Data'!$F$1603-'1. Data'!$F$1604)</f>
        <v>0.12666666666666668</v>
      </c>
      <c r="G1468" s="62">
        <f>('1. Data'!G1465-'1. Data'!$G$1604)/('1. Data'!$G$1603-'1. Data'!$G$1604)</f>
        <v>0.18309859154929578</v>
      </c>
      <c r="H1468" s="62">
        <f>('1. Data'!H1465-'1. Data'!$H$1604)/('1. Data'!$H$1603-'1. Data'!$H$1604)</f>
        <v>0.1166077738515901</v>
      </c>
      <c r="I1468" s="62">
        <v>1</v>
      </c>
      <c r="J1468" s="62">
        <f>('1. Data'!J1465-'1. Data'!$J$1604)/('1. Data'!$J$1603-'1. Data'!$J$1604)</f>
        <v>0.49230769230769211</v>
      </c>
      <c r="K1468" s="62">
        <f>('1. Data'!K1465-'1. Data'!$K$1604)/('1. Data'!$K$1603-'1. Data'!$K$1604)</f>
        <v>0.13529411764705884</v>
      </c>
      <c r="L1468" s="62">
        <f>('1. Data'!L1465-'1. Data'!$L$1604)/('1. Data'!$L$1603-'1. Data'!$L$1604)</f>
        <v>0.36923076923076931</v>
      </c>
      <c r="M1468" s="62">
        <f>('1. Data'!M1465-'1. Data'!$M$1604)/('1. Data'!$M$1603-'1. Data'!$M$1604)</f>
        <v>0.6</v>
      </c>
    </row>
    <row r="1469" spans="1:13" ht="13.2" x14ac:dyDescent="0.25">
      <c r="A1469" s="60">
        <v>1465</v>
      </c>
      <c r="B1469" s="62">
        <f>('1. Data'!B1466-'1. Data'!$B$1604)/('1. Data'!$B$1603-'1. Data'!$B$1604)</f>
        <v>0.19469026548672566</v>
      </c>
      <c r="C1469" s="62">
        <f>('1. Data'!C1466-'1. Data'!$C$1604)/('1. Data'!$C$1603-'1. Data'!$C$1604)</f>
        <v>0.32666666666666666</v>
      </c>
      <c r="D1469" s="62">
        <f>('1. Data'!D1466-'1. Data'!$D$1604)/('1. Data'!$D$1603-'1. Data'!$D$1604)</f>
        <v>0.1</v>
      </c>
      <c r="E1469" s="62">
        <f>('1. Data'!E1466-'1. Data'!$E$1604)/('1. Data'!$E$1603-'1. Data'!$E$1604)</f>
        <v>5.4794520547945202E-2</v>
      </c>
      <c r="F1469" s="62">
        <f>('1. Data'!F1466-'1. Data'!$F$1604)/('1. Data'!$F$1603-'1. Data'!$F$1604)</f>
        <v>0.10500000000000001</v>
      </c>
      <c r="G1469" s="62">
        <f>('1. Data'!G1466-'1. Data'!$G$1604)/('1. Data'!$G$1603-'1. Data'!$G$1604)</f>
        <v>0.46478873239436619</v>
      </c>
      <c r="H1469" s="62">
        <f>('1. Data'!H1466-'1. Data'!$H$1604)/('1. Data'!$H$1603-'1. Data'!$H$1604)</f>
        <v>0.16607773851590105</v>
      </c>
      <c r="I1469" s="62">
        <v>1</v>
      </c>
      <c r="J1469" s="62">
        <f>('1. Data'!J1466-'1. Data'!$J$1604)/('1. Data'!$J$1603-'1. Data'!$J$1604)</f>
        <v>0.54615384615384621</v>
      </c>
      <c r="K1469" s="62">
        <f>('1. Data'!K1466-'1. Data'!$K$1604)/('1. Data'!$K$1603-'1. Data'!$K$1604)</f>
        <v>0.21764705882352944</v>
      </c>
      <c r="L1469" s="62">
        <f>('1. Data'!L1466-'1. Data'!$L$1604)/('1. Data'!$L$1603-'1. Data'!$L$1604)</f>
        <v>0.19999999999999984</v>
      </c>
      <c r="M1469" s="62">
        <f>('1. Data'!M1466-'1. Data'!$M$1604)/('1. Data'!$M$1603-'1. Data'!$M$1604)</f>
        <v>0.4</v>
      </c>
    </row>
    <row r="1470" spans="1:13" ht="13.2" x14ac:dyDescent="0.25">
      <c r="A1470" s="60">
        <v>1466</v>
      </c>
      <c r="B1470" s="62">
        <f>('1. Data'!B1467-'1. Data'!$B$1604)/('1. Data'!$B$1603-'1. Data'!$B$1604)</f>
        <v>0.19469026548672566</v>
      </c>
      <c r="C1470" s="62">
        <f>('1. Data'!C1467-'1. Data'!$C$1604)/('1. Data'!$C$1603-'1. Data'!$C$1604)</f>
        <v>0.32666666666666666</v>
      </c>
      <c r="D1470" s="62">
        <f>('1. Data'!D1467-'1. Data'!$D$1604)/('1. Data'!$D$1603-'1. Data'!$D$1604)</f>
        <v>0.1</v>
      </c>
      <c r="E1470" s="62">
        <f>('1. Data'!E1467-'1. Data'!$E$1604)/('1. Data'!$E$1603-'1. Data'!$E$1604)</f>
        <v>5.4794520547945202E-2</v>
      </c>
      <c r="F1470" s="62">
        <f>('1. Data'!F1467-'1. Data'!$F$1604)/('1. Data'!$F$1603-'1. Data'!$F$1604)</f>
        <v>0.10500000000000001</v>
      </c>
      <c r="G1470" s="62">
        <f>('1. Data'!G1467-'1. Data'!$G$1604)/('1. Data'!$G$1603-'1. Data'!$G$1604)</f>
        <v>0.46478873239436619</v>
      </c>
      <c r="H1470" s="62">
        <f>('1. Data'!H1467-'1. Data'!$H$1604)/('1. Data'!$H$1603-'1. Data'!$H$1604)</f>
        <v>0.16607773851590105</v>
      </c>
      <c r="I1470" s="62">
        <v>1</v>
      </c>
      <c r="J1470" s="62">
        <f>('1. Data'!J1467-'1. Data'!$J$1604)/('1. Data'!$J$1603-'1. Data'!$J$1604)</f>
        <v>0.54615384615384621</v>
      </c>
      <c r="K1470" s="62">
        <f>('1. Data'!K1467-'1. Data'!$K$1604)/('1. Data'!$K$1603-'1. Data'!$K$1604)</f>
        <v>0.21764705882352944</v>
      </c>
      <c r="L1470" s="62">
        <f>('1. Data'!L1467-'1. Data'!$L$1604)/('1. Data'!$L$1603-'1. Data'!$L$1604)</f>
        <v>0.19999999999999984</v>
      </c>
      <c r="M1470" s="62">
        <f>('1. Data'!M1467-'1. Data'!$M$1604)/('1. Data'!$M$1603-'1. Data'!$M$1604)</f>
        <v>0.4</v>
      </c>
    </row>
    <row r="1471" spans="1:13" ht="13.2" x14ac:dyDescent="0.25">
      <c r="A1471" s="60">
        <v>1467</v>
      </c>
      <c r="B1471" s="62">
        <f>('1. Data'!B1468-'1. Data'!$B$1604)/('1. Data'!$B$1603-'1. Data'!$B$1604)</f>
        <v>0.23893805309734514</v>
      </c>
      <c r="C1471" s="62">
        <f>('1. Data'!C1468-'1. Data'!$C$1604)/('1. Data'!$C$1603-'1. Data'!$C$1604)</f>
        <v>0.25333333333333335</v>
      </c>
      <c r="D1471" s="62">
        <f>('1. Data'!D1468-'1. Data'!$D$1604)/('1. Data'!$D$1603-'1. Data'!$D$1604)</f>
        <v>0.32</v>
      </c>
      <c r="E1471" s="62">
        <f>('1. Data'!E1468-'1. Data'!$E$1604)/('1. Data'!$E$1603-'1. Data'!$E$1604)</f>
        <v>8.2191780821917818E-2</v>
      </c>
      <c r="F1471" s="62">
        <f>('1. Data'!F1468-'1. Data'!$F$1604)/('1. Data'!$F$1603-'1. Data'!$F$1604)</f>
        <v>0.10333333333333333</v>
      </c>
      <c r="G1471" s="62">
        <f>('1. Data'!G1468-'1. Data'!$G$1604)/('1. Data'!$G$1603-'1. Data'!$G$1604)</f>
        <v>0.42253521126760563</v>
      </c>
      <c r="H1471" s="62">
        <f>('1. Data'!H1468-'1. Data'!$H$1604)/('1. Data'!$H$1603-'1. Data'!$H$1604)</f>
        <v>0.16961130742049471</v>
      </c>
      <c r="I1471" s="62">
        <v>1</v>
      </c>
      <c r="J1471" s="62">
        <f>('1. Data'!J1468-'1. Data'!$J$1604)/('1. Data'!$J$1603-'1. Data'!$J$1604)</f>
        <v>0.46153846153846134</v>
      </c>
      <c r="K1471" s="62">
        <f>('1. Data'!K1468-'1. Data'!$K$1604)/('1. Data'!$K$1603-'1. Data'!$K$1604)</f>
        <v>0.20588235294117649</v>
      </c>
      <c r="L1471" s="62">
        <f>('1. Data'!L1468-'1. Data'!$L$1604)/('1. Data'!$L$1603-'1. Data'!$L$1604)</f>
        <v>0.24615384615384611</v>
      </c>
      <c r="M1471" s="62">
        <f>('1. Data'!M1468-'1. Data'!$M$1604)/('1. Data'!$M$1603-'1. Data'!$M$1604)</f>
        <v>0.8</v>
      </c>
    </row>
    <row r="1472" spans="1:13" ht="13.2" x14ac:dyDescent="0.25">
      <c r="A1472" s="60">
        <v>1468</v>
      </c>
      <c r="B1472" s="62">
        <f>('1. Data'!B1469-'1. Data'!$B$1604)/('1. Data'!$B$1603-'1. Data'!$B$1604)</f>
        <v>0.18584070796460181</v>
      </c>
      <c r="C1472" s="62">
        <f>('1. Data'!C1469-'1. Data'!$C$1604)/('1. Data'!$C$1603-'1. Data'!$C$1604)</f>
        <v>0.62666666666666671</v>
      </c>
      <c r="D1472" s="62">
        <f>('1. Data'!D1469-'1. Data'!$D$1604)/('1. Data'!$D$1603-'1. Data'!$D$1604)</f>
        <v>0.08</v>
      </c>
      <c r="E1472" s="62">
        <f>('1. Data'!E1469-'1. Data'!$E$1604)/('1. Data'!$E$1603-'1. Data'!$E$1604)</f>
        <v>9.5890410958904104E-2</v>
      </c>
      <c r="F1472" s="62">
        <f>('1. Data'!F1469-'1. Data'!$F$1604)/('1. Data'!$F$1603-'1. Data'!$F$1604)</f>
        <v>0.11166666666666668</v>
      </c>
      <c r="G1472" s="62">
        <f>('1. Data'!G1469-'1. Data'!$G$1604)/('1. Data'!$G$1603-'1. Data'!$G$1604)</f>
        <v>0.25352112676056338</v>
      </c>
      <c r="H1472" s="62">
        <f>('1. Data'!H1469-'1. Data'!$H$1604)/('1. Data'!$H$1603-'1. Data'!$H$1604)</f>
        <v>9.187279151943463E-2</v>
      </c>
      <c r="I1472" s="62">
        <v>1</v>
      </c>
      <c r="J1472" s="62">
        <f>('1. Data'!J1469-'1. Data'!$J$1604)/('1. Data'!$J$1603-'1. Data'!$J$1604)</f>
        <v>0.63076923076923075</v>
      </c>
      <c r="K1472" s="62">
        <f>('1. Data'!K1469-'1. Data'!$K$1604)/('1. Data'!$K$1603-'1. Data'!$K$1604)</f>
        <v>0.1588235294117647</v>
      </c>
      <c r="L1472" s="62">
        <f>('1. Data'!L1469-'1. Data'!$L$1604)/('1. Data'!$L$1603-'1. Data'!$L$1604)</f>
        <v>0.39999999999999997</v>
      </c>
      <c r="M1472" s="62">
        <f>('1. Data'!M1469-'1. Data'!$M$1604)/('1. Data'!$M$1603-'1. Data'!$M$1604)</f>
        <v>0.2</v>
      </c>
    </row>
    <row r="1473" spans="1:13" ht="13.2" x14ac:dyDescent="0.25">
      <c r="A1473" s="60">
        <v>1469</v>
      </c>
      <c r="B1473" s="62">
        <f>('1. Data'!B1470-'1. Data'!$B$1604)/('1. Data'!$B$1603-'1. Data'!$B$1604)</f>
        <v>0.23893805309734514</v>
      </c>
      <c r="C1473" s="62">
        <f>('1. Data'!C1470-'1. Data'!$C$1604)/('1. Data'!$C$1603-'1. Data'!$C$1604)</f>
        <v>0.25333333333333335</v>
      </c>
      <c r="D1473" s="62">
        <f>('1. Data'!D1470-'1. Data'!$D$1604)/('1. Data'!$D$1603-'1. Data'!$D$1604)</f>
        <v>0.32</v>
      </c>
      <c r="E1473" s="62">
        <f>('1. Data'!E1470-'1. Data'!$E$1604)/('1. Data'!$E$1603-'1. Data'!$E$1604)</f>
        <v>8.2191780821917818E-2</v>
      </c>
      <c r="F1473" s="62">
        <f>('1. Data'!F1470-'1. Data'!$F$1604)/('1. Data'!$F$1603-'1. Data'!$F$1604)</f>
        <v>0.10333333333333333</v>
      </c>
      <c r="G1473" s="62">
        <f>('1. Data'!G1470-'1. Data'!$G$1604)/('1. Data'!$G$1603-'1. Data'!$G$1604)</f>
        <v>0.42253521126760563</v>
      </c>
      <c r="H1473" s="62">
        <f>('1. Data'!H1470-'1. Data'!$H$1604)/('1. Data'!$H$1603-'1. Data'!$H$1604)</f>
        <v>0.16961130742049471</v>
      </c>
      <c r="I1473" s="62">
        <v>1</v>
      </c>
      <c r="J1473" s="62">
        <f>('1. Data'!J1470-'1. Data'!$J$1604)/('1. Data'!$J$1603-'1. Data'!$J$1604)</f>
        <v>0.46153846153846134</v>
      </c>
      <c r="K1473" s="62">
        <f>('1. Data'!K1470-'1. Data'!$K$1604)/('1. Data'!$K$1603-'1. Data'!$K$1604)</f>
        <v>0.20588235294117649</v>
      </c>
      <c r="L1473" s="62">
        <f>('1. Data'!L1470-'1. Data'!$L$1604)/('1. Data'!$L$1603-'1. Data'!$L$1604)</f>
        <v>0.24615384615384611</v>
      </c>
      <c r="M1473" s="62">
        <f>('1. Data'!M1470-'1. Data'!$M$1604)/('1. Data'!$M$1603-'1. Data'!$M$1604)</f>
        <v>0.8</v>
      </c>
    </row>
    <row r="1474" spans="1:13" ht="13.2" x14ac:dyDescent="0.25">
      <c r="A1474" s="60">
        <v>1470</v>
      </c>
      <c r="B1474" s="62">
        <f>('1. Data'!B1471-'1. Data'!$B$1604)/('1. Data'!$B$1603-'1. Data'!$B$1604)</f>
        <v>0.23893805309734514</v>
      </c>
      <c r="C1474" s="62">
        <f>('1. Data'!C1471-'1. Data'!$C$1604)/('1. Data'!$C$1603-'1. Data'!$C$1604)</f>
        <v>0.58666666666666667</v>
      </c>
      <c r="D1474" s="62">
        <f>('1. Data'!D1471-'1. Data'!$D$1604)/('1. Data'!$D$1603-'1. Data'!$D$1604)</f>
        <v>0.05</v>
      </c>
      <c r="E1474" s="62">
        <f>('1. Data'!E1471-'1. Data'!$E$1604)/('1. Data'!$E$1603-'1. Data'!$E$1604)</f>
        <v>8.2191780821917818E-2</v>
      </c>
      <c r="F1474" s="62">
        <f>('1. Data'!F1471-'1. Data'!$F$1604)/('1. Data'!$F$1603-'1. Data'!$F$1604)</f>
        <v>0.10166666666666667</v>
      </c>
      <c r="G1474" s="62">
        <f>('1. Data'!G1471-'1. Data'!$G$1604)/('1. Data'!$G$1603-'1. Data'!$G$1604)</f>
        <v>0.26760563380281688</v>
      </c>
      <c r="H1474" s="62">
        <f>('1. Data'!H1471-'1. Data'!$H$1604)/('1. Data'!$H$1603-'1. Data'!$H$1604)</f>
        <v>0.1519434628975265</v>
      </c>
      <c r="I1474" s="62">
        <v>1</v>
      </c>
      <c r="J1474" s="62">
        <f>('1. Data'!J1471-'1. Data'!$J$1604)/('1. Data'!$J$1603-'1. Data'!$J$1604)</f>
        <v>0.46923076923076917</v>
      </c>
      <c r="K1474" s="62">
        <f>('1. Data'!K1471-'1. Data'!$K$1604)/('1. Data'!$K$1603-'1. Data'!$K$1604)</f>
        <v>0.1470588235294118</v>
      </c>
      <c r="L1474" s="62">
        <f>('1. Data'!L1471-'1. Data'!$L$1604)/('1. Data'!$L$1603-'1. Data'!$L$1604)</f>
        <v>0.19999999999999984</v>
      </c>
      <c r="M1474" s="62">
        <f>('1. Data'!M1471-'1. Data'!$M$1604)/('1. Data'!$M$1603-'1. Data'!$M$1604)</f>
        <v>0</v>
      </c>
    </row>
    <row r="1475" spans="1:13" ht="13.2" x14ac:dyDescent="0.25">
      <c r="A1475" s="60">
        <v>1471</v>
      </c>
      <c r="B1475" s="62">
        <f>('1. Data'!B1472-'1. Data'!$B$1604)/('1. Data'!$B$1603-'1. Data'!$B$1604)</f>
        <v>0.47787610619469029</v>
      </c>
      <c r="C1475" s="62">
        <f>('1. Data'!C1472-'1. Data'!$C$1604)/('1. Data'!$C$1603-'1. Data'!$C$1604)</f>
        <v>0.39333333333333331</v>
      </c>
      <c r="D1475" s="62">
        <f>('1. Data'!D1472-'1. Data'!$D$1604)/('1. Data'!$D$1603-'1. Data'!$D$1604)</f>
        <v>0.11</v>
      </c>
      <c r="E1475" s="62">
        <f>('1. Data'!E1472-'1. Data'!$E$1604)/('1. Data'!$E$1603-'1. Data'!$E$1604)</f>
        <v>3.4246575342465745E-2</v>
      </c>
      <c r="F1475" s="62">
        <f>('1. Data'!F1472-'1. Data'!$F$1604)/('1. Data'!$F$1603-'1. Data'!$F$1604)</f>
        <v>0.14000000000000001</v>
      </c>
      <c r="G1475" s="62">
        <f>('1. Data'!G1472-'1. Data'!$G$1604)/('1. Data'!$G$1603-'1. Data'!$G$1604)</f>
        <v>9.8591549295774641E-2</v>
      </c>
      <c r="H1475" s="62">
        <f>('1. Data'!H1472-'1. Data'!$H$1604)/('1. Data'!$H$1603-'1. Data'!$H$1604)</f>
        <v>6.3604240282685506E-2</v>
      </c>
      <c r="I1475" s="62">
        <v>1</v>
      </c>
      <c r="J1475" s="62">
        <f>('1. Data'!J1472-'1. Data'!$J$1604)/('1. Data'!$J$1603-'1. Data'!$J$1604)</f>
        <v>0.13846153846153827</v>
      </c>
      <c r="K1475" s="62">
        <f>('1. Data'!K1472-'1. Data'!$K$1604)/('1. Data'!$K$1603-'1. Data'!$K$1604)</f>
        <v>9.9999999999999992E-2</v>
      </c>
      <c r="L1475" s="62">
        <f>('1. Data'!L1472-'1. Data'!$L$1604)/('1. Data'!$L$1603-'1. Data'!$L$1604)</f>
        <v>0.19999999999999984</v>
      </c>
      <c r="M1475" s="62">
        <f>('1. Data'!M1472-'1. Data'!$M$1604)/('1. Data'!$M$1603-'1. Data'!$M$1604)</f>
        <v>0.4</v>
      </c>
    </row>
    <row r="1476" spans="1:13" ht="13.2" x14ac:dyDescent="0.25">
      <c r="A1476" s="60">
        <v>1472</v>
      </c>
      <c r="B1476" s="62">
        <f>('1. Data'!B1473-'1. Data'!$B$1604)/('1. Data'!$B$1603-'1. Data'!$B$1604)</f>
        <v>0.18584070796460181</v>
      </c>
      <c r="C1476" s="62">
        <f>('1. Data'!C1473-'1. Data'!$C$1604)/('1. Data'!$C$1603-'1. Data'!$C$1604)</f>
        <v>0.39999999999999997</v>
      </c>
      <c r="D1476" s="62">
        <f>('1. Data'!D1473-'1. Data'!$D$1604)/('1. Data'!$D$1603-'1. Data'!$D$1604)</f>
        <v>0.08</v>
      </c>
      <c r="E1476" s="62">
        <f>('1. Data'!E1473-'1. Data'!$E$1604)/('1. Data'!$E$1603-'1. Data'!$E$1604)</f>
        <v>0.1952054794520548</v>
      </c>
      <c r="F1476" s="62">
        <f>('1. Data'!F1473-'1. Data'!$F$1604)/('1. Data'!$F$1603-'1. Data'!$F$1604)</f>
        <v>0.11166666666666668</v>
      </c>
      <c r="G1476" s="62">
        <f>('1. Data'!G1473-'1. Data'!$G$1604)/('1. Data'!$G$1603-'1. Data'!$G$1604)</f>
        <v>9.8591549295774641E-2</v>
      </c>
      <c r="H1476" s="62">
        <f>('1. Data'!H1473-'1. Data'!$H$1604)/('1. Data'!$H$1603-'1. Data'!$H$1604)</f>
        <v>3.5335689045936397E-2</v>
      </c>
      <c r="I1476" s="62">
        <v>1</v>
      </c>
      <c r="J1476" s="62">
        <f>('1. Data'!J1473-'1. Data'!$J$1604)/('1. Data'!$J$1603-'1. Data'!$J$1604)</f>
        <v>0.56153846153846165</v>
      </c>
      <c r="K1476" s="62">
        <f>('1. Data'!K1473-'1. Data'!$K$1604)/('1. Data'!$K$1603-'1. Data'!$K$1604)</f>
        <v>0.12941176470588237</v>
      </c>
      <c r="L1476" s="62">
        <f>('1. Data'!L1473-'1. Data'!$L$1604)/('1. Data'!$L$1603-'1. Data'!$L$1604)</f>
        <v>0.64615384615384608</v>
      </c>
      <c r="M1476" s="62">
        <f>('1. Data'!M1473-'1. Data'!$M$1604)/('1. Data'!$M$1603-'1. Data'!$M$1604)</f>
        <v>0.4</v>
      </c>
    </row>
    <row r="1477" spans="1:13" ht="13.2" x14ac:dyDescent="0.25">
      <c r="A1477" s="60">
        <v>1473</v>
      </c>
      <c r="B1477" s="62">
        <f>('1. Data'!B1474-'1. Data'!$B$1604)/('1. Data'!$B$1603-'1. Data'!$B$1604)</f>
        <v>0.26548672566371678</v>
      </c>
      <c r="C1477" s="62">
        <f>('1. Data'!C1474-'1. Data'!$C$1604)/('1. Data'!$C$1603-'1. Data'!$C$1604)</f>
        <v>0.16666666666666666</v>
      </c>
      <c r="D1477" s="62">
        <f>('1. Data'!D1474-'1. Data'!$D$1604)/('1. Data'!$D$1603-'1. Data'!$D$1604)</f>
        <v>0.6</v>
      </c>
      <c r="E1477" s="62">
        <f>('1. Data'!E1474-'1. Data'!$E$1604)/('1. Data'!$E$1603-'1. Data'!$E$1604)</f>
        <v>0.11643835616438358</v>
      </c>
      <c r="F1477" s="62">
        <f>('1. Data'!F1474-'1. Data'!$F$1604)/('1. Data'!$F$1603-'1. Data'!$F$1604)</f>
        <v>0.12166666666666666</v>
      </c>
      <c r="G1477" s="62">
        <f>('1. Data'!G1474-'1. Data'!$G$1604)/('1. Data'!$G$1603-'1. Data'!$G$1604)</f>
        <v>0.30985915492957744</v>
      </c>
      <c r="H1477" s="62">
        <f>('1. Data'!H1474-'1. Data'!$H$1604)/('1. Data'!$H$1603-'1. Data'!$H$1604)</f>
        <v>0.13427561837455831</v>
      </c>
      <c r="I1477" s="62">
        <v>1</v>
      </c>
      <c r="J1477" s="62">
        <f>('1. Data'!J1474-'1. Data'!$J$1604)/('1. Data'!$J$1603-'1. Data'!$J$1604)</f>
        <v>0.52307692307692288</v>
      </c>
      <c r="K1477" s="62">
        <f>('1. Data'!K1474-'1. Data'!$K$1604)/('1. Data'!$K$1603-'1. Data'!$K$1604)</f>
        <v>0.28823529411764709</v>
      </c>
      <c r="L1477" s="62">
        <f>('1. Data'!L1474-'1. Data'!$L$1604)/('1. Data'!$L$1603-'1. Data'!$L$1604)</f>
        <v>0.4153846153846153</v>
      </c>
      <c r="M1477" s="62">
        <f>('1. Data'!M1474-'1. Data'!$M$1604)/('1. Data'!$M$1603-'1. Data'!$M$1604)</f>
        <v>0.6</v>
      </c>
    </row>
    <row r="1478" spans="1:13" ht="13.2" x14ac:dyDescent="0.25">
      <c r="A1478" s="60">
        <v>1474</v>
      </c>
      <c r="B1478" s="62">
        <f>('1. Data'!B1475-'1. Data'!$B$1604)/('1. Data'!$B$1603-'1. Data'!$B$1604)</f>
        <v>0.13274336283185839</v>
      </c>
      <c r="C1478" s="62">
        <f>('1. Data'!C1475-'1. Data'!$C$1604)/('1. Data'!$C$1603-'1. Data'!$C$1604)</f>
        <v>0.33333333333333331</v>
      </c>
      <c r="D1478" s="62">
        <f>('1. Data'!D1475-'1. Data'!$D$1604)/('1. Data'!$D$1603-'1. Data'!$D$1604)</f>
        <v>0.08</v>
      </c>
      <c r="E1478" s="62">
        <f>('1. Data'!E1475-'1. Data'!$E$1604)/('1. Data'!$E$1603-'1. Data'!$E$1604)</f>
        <v>6.164383561643836E-2</v>
      </c>
      <c r="F1478" s="62">
        <f>('1. Data'!F1475-'1. Data'!$F$1604)/('1. Data'!$F$1603-'1. Data'!$F$1604)</f>
        <v>0.11833333333333333</v>
      </c>
      <c r="G1478" s="62">
        <f>('1. Data'!G1475-'1. Data'!$G$1604)/('1. Data'!$G$1603-'1. Data'!$G$1604)</f>
        <v>0.18309859154929578</v>
      </c>
      <c r="H1478" s="62">
        <f>('1. Data'!H1475-'1. Data'!$H$1604)/('1. Data'!$H$1603-'1. Data'!$H$1604)</f>
        <v>0.13780918727915195</v>
      </c>
      <c r="I1478" s="62">
        <v>1</v>
      </c>
      <c r="J1478" s="62">
        <f>('1. Data'!J1475-'1. Data'!$J$1604)/('1. Data'!$J$1603-'1. Data'!$J$1604)</f>
        <v>0.52307692307692288</v>
      </c>
      <c r="K1478" s="62">
        <f>('1. Data'!K1475-'1. Data'!$K$1604)/('1. Data'!$K$1603-'1. Data'!$K$1604)</f>
        <v>0.14117647058823532</v>
      </c>
      <c r="L1478" s="62">
        <f>('1. Data'!L1475-'1. Data'!$L$1604)/('1. Data'!$L$1603-'1. Data'!$L$1604)</f>
        <v>0.39999999999999997</v>
      </c>
      <c r="M1478" s="62">
        <f>('1. Data'!M1475-'1. Data'!$M$1604)/('1. Data'!$M$1603-'1. Data'!$M$1604)</f>
        <v>0.4</v>
      </c>
    </row>
    <row r="1479" spans="1:13" ht="13.2" x14ac:dyDescent="0.25">
      <c r="A1479" s="60">
        <v>1475</v>
      </c>
      <c r="B1479" s="62">
        <f>('1. Data'!B1476-'1. Data'!$B$1604)/('1. Data'!$B$1603-'1. Data'!$B$1604)</f>
        <v>0.46902654867256638</v>
      </c>
      <c r="C1479" s="62">
        <f>('1. Data'!C1476-'1. Data'!$C$1604)/('1. Data'!$C$1603-'1. Data'!$C$1604)</f>
        <v>0.26666666666666666</v>
      </c>
      <c r="D1479" s="62">
        <f>('1. Data'!D1476-'1. Data'!$D$1604)/('1. Data'!$D$1603-'1. Data'!$D$1604)</f>
        <v>0.5</v>
      </c>
      <c r="E1479" s="62">
        <f>('1. Data'!E1476-'1. Data'!$E$1604)/('1. Data'!$E$1603-'1. Data'!$E$1604)</f>
        <v>0.88356164383561653</v>
      </c>
      <c r="F1479" s="62">
        <f>('1. Data'!F1476-'1. Data'!$F$1604)/('1. Data'!$F$1603-'1. Data'!$F$1604)</f>
        <v>0.34166666666666667</v>
      </c>
      <c r="G1479" s="62">
        <f>('1. Data'!G1476-'1. Data'!$G$1604)/('1. Data'!$G$1603-'1. Data'!$G$1604)</f>
        <v>0.6619718309859155</v>
      </c>
      <c r="H1479" s="62">
        <f>('1. Data'!H1476-'1. Data'!$H$1604)/('1. Data'!$H$1603-'1. Data'!$H$1604)</f>
        <v>0.26855123674911663</v>
      </c>
      <c r="I1479" s="62">
        <v>1</v>
      </c>
      <c r="J1479" s="62">
        <f>('1. Data'!J1476-'1. Data'!$J$1604)/('1. Data'!$J$1603-'1. Data'!$J$1604)</f>
        <v>0.35384615384615387</v>
      </c>
      <c r="K1479" s="62">
        <f>('1. Data'!K1476-'1. Data'!$K$1604)/('1. Data'!$K$1603-'1. Data'!$K$1604)</f>
        <v>0.26470588235294118</v>
      </c>
      <c r="L1479" s="62">
        <f>('1. Data'!L1476-'1. Data'!$L$1604)/('1. Data'!$L$1603-'1. Data'!$L$1604)</f>
        <v>6.153846153846159E-2</v>
      </c>
      <c r="M1479" s="62">
        <f>('1. Data'!M1476-'1. Data'!$M$1604)/('1. Data'!$M$1603-'1. Data'!$M$1604)</f>
        <v>0.4</v>
      </c>
    </row>
    <row r="1480" spans="1:13" ht="13.2" x14ac:dyDescent="0.25">
      <c r="A1480" s="60">
        <v>1476</v>
      </c>
      <c r="B1480" s="62">
        <f>('1. Data'!B1477-'1. Data'!$B$1604)/('1. Data'!$B$1603-'1. Data'!$B$1604)</f>
        <v>6.194690265486727E-2</v>
      </c>
      <c r="C1480" s="62">
        <f>('1. Data'!C1477-'1. Data'!$C$1604)/('1. Data'!$C$1603-'1. Data'!$C$1604)</f>
        <v>0.24666666666666667</v>
      </c>
      <c r="D1480" s="62">
        <f>('1. Data'!D1477-'1. Data'!$D$1604)/('1. Data'!$D$1603-'1. Data'!$D$1604)</f>
        <v>0.11</v>
      </c>
      <c r="E1480" s="62">
        <f>('1. Data'!E1477-'1. Data'!$E$1604)/('1. Data'!$E$1603-'1. Data'!$E$1604)</f>
        <v>8.9041095890410982E-2</v>
      </c>
      <c r="F1480" s="62">
        <f>('1. Data'!F1477-'1. Data'!$F$1604)/('1. Data'!$F$1603-'1. Data'!$F$1604)</f>
        <v>0.08</v>
      </c>
      <c r="G1480" s="62">
        <f>('1. Data'!G1477-'1. Data'!$G$1604)/('1. Data'!$G$1603-'1. Data'!$G$1604)</f>
        <v>0.21126760563380281</v>
      </c>
      <c r="H1480" s="62">
        <f>('1. Data'!H1477-'1. Data'!$H$1604)/('1. Data'!$H$1603-'1. Data'!$H$1604)</f>
        <v>0.29328621908127206</v>
      </c>
      <c r="I1480" s="62">
        <v>1</v>
      </c>
      <c r="J1480" s="62">
        <f>('1. Data'!J1477-'1. Data'!$J$1604)/('1. Data'!$J$1603-'1. Data'!$J$1604)</f>
        <v>0.64615384615384608</v>
      </c>
      <c r="K1480" s="62">
        <f>('1. Data'!K1477-'1. Data'!$K$1604)/('1. Data'!$K$1603-'1. Data'!$K$1604)</f>
        <v>0.34117647058823536</v>
      </c>
      <c r="L1480" s="62">
        <f>('1. Data'!L1477-'1. Data'!$L$1604)/('1. Data'!$L$1603-'1. Data'!$L$1604)</f>
        <v>0.79487179487178472</v>
      </c>
      <c r="M1480" s="62">
        <f>('1. Data'!M1477-'1. Data'!$M$1604)/('1. Data'!$M$1603-'1. Data'!$M$1604)</f>
        <v>0.8</v>
      </c>
    </row>
    <row r="1481" spans="1:13" ht="13.2" x14ac:dyDescent="0.25">
      <c r="A1481" s="60">
        <v>1477</v>
      </c>
      <c r="B1481" s="62">
        <f>('1. Data'!B1478-'1. Data'!$B$1604)/('1. Data'!$B$1603-'1. Data'!$B$1604)</f>
        <v>0.46902654867256638</v>
      </c>
      <c r="C1481" s="62">
        <f>('1. Data'!C1478-'1. Data'!$C$1604)/('1. Data'!$C$1603-'1. Data'!$C$1604)</f>
        <v>0.26666666666666666</v>
      </c>
      <c r="D1481" s="62">
        <f>('1. Data'!D1478-'1. Data'!$D$1604)/('1. Data'!$D$1603-'1. Data'!$D$1604)</f>
        <v>0.5</v>
      </c>
      <c r="E1481" s="62">
        <f>('1. Data'!E1478-'1. Data'!$E$1604)/('1. Data'!$E$1603-'1. Data'!$E$1604)</f>
        <v>0.88356164383561653</v>
      </c>
      <c r="F1481" s="62">
        <f>('1. Data'!F1478-'1. Data'!$F$1604)/('1. Data'!$F$1603-'1. Data'!$F$1604)</f>
        <v>0.34166666666666667</v>
      </c>
      <c r="G1481" s="62">
        <f>('1. Data'!G1478-'1. Data'!$G$1604)/('1. Data'!$G$1603-'1. Data'!$G$1604)</f>
        <v>0.6619718309859155</v>
      </c>
      <c r="H1481" s="62">
        <f>('1. Data'!H1478-'1. Data'!$H$1604)/('1. Data'!$H$1603-'1. Data'!$H$1604)</f>
        <v>0.26855123674911663</v>
      </c>
      <c r="I1481" s="62">
        <v>1</v>
      </c>
      <c r="J1481" s="62">
        <f>('1. Data'!J1478-'1. Data'!$J$1604)/('1. Data'!$J$1603-'1. Data'!$J$1604)</f>
        <v>0.35384615384615387</v>
      </c>
      <c r="K1481" s="62">
        <f>('1. Data'!K1478-'1. Data'!$K$1604)/('1. Data'!$K$1603-'1. Data'!$K$1604)</f>
        <v>0.26470588235294118</v>
      </c>
      <c r="L1481" s="62">
        <f>('1. Data'!L1478-'1. Data'!$L$1604)/('1. Data'!$L$1603-'1. Data'!$L$1604)</f>
        <v>6.153846153846159E-2</v>
      </c>
      <c r="M1481" s="62">
        <f>('1. Data'!M1478-'1. Data'!$M$1604)/('1. Data'!$M$1603-'1. Data'!$M$1604)</f>
        <v>0.4</v>
      </c>
    </row>
    <row r="1482" spans="1:13" ht="13.2" x14ac:dyDescent="0.25">
      <c r="A1482" s="60">
        <v>1478</v>
      </c>
      <c r="B1482" s="62">
        <f>('1. Data'!B1479-'1. Data'!$B$1604)/('1. Data'!$B$1603-'1. Data'!$B$1604)</f>
        <v>6.194690265486727E-2</v>
      </c>
      <c r="C1482" s="62">
        <f>('1. Data'!C1479-'1. Data'!$C$1604)/('1. Data'!$C$1603-'1. Data'!$C$1604)</f>
        <v>0.24666666666666667</v>
      </c>
      <c r="D1482" s="62">
        <f>('1. Data'!D1479-'1. Data'!$D$1604)/('1. Data'!$D$1603-'1. Data'!$D$1604)</f>
        <v>0.11</v>
      </c>
      <c r="E1482" s="62">
        <f>('1. Data'!E1479-'1. Data'!$E$1604)/('1. Data'!$E$1603-'1. Data'!$E$1604)</f>
        <v>8.9041095890410982E-2</v>
      </c>
      <c r="F1482" s="62">
        <f>('1. Data'!F1479-'1. Data'!$F$1604)/('1. Data'!$F$1603-'1. Data'!$F$1604)</f>
        <v>0.08</v>
      </c>
      <c r="G1482" s="62">
        <f>('1. Data'!G1479-'1. Data'!$G$1604)/('1. Data'!$G$1603-'1. Data'!$G$1604)</f>
        <v>0.21126760563380281</v>
      </c>
      <c r="H1482" s="62">
        <f>('1. Data'!H1479-'1. Data'!$H$1604)/('1. Data'!$H$1603-'1. Data'!$H$1604)</f>
        <v>0.29328621908127206</v>
      </c>
      <c r="I1482" s="62">
        <v>1</v>
      </c>
      <c r="J1482" s="62">
        <f>('1. Data'!J1479-'1. Data'!$J$1604)/('1. Data'!$J$1603-'1. Data'!$J$1604)</f>
        <v>0.64615384615384608</v>
      </c>
      <c r="K1482" s="62">
        <f>('1. Data'!K1479-'1. Data'!$K$1604)/('1. Data'!$K$1603-'1. Data'!$K$1604)</f>
        <v>0.34117647058823536</v>
      </c>
      <c r="L1482" s="62">
        <f>('1. Data'!L1479-'1. Data'!$L$1604)/('1. Data'!$L$1603-'1. Data'!$L$1604)</f>
        <v>0.79999999999999993</v>
      </c>
      <c r="M1482" s="62">
        <f>('1. Data'!M1479-'1. Data'!$M$1604)/('1. Data'!$M$1603-'1. Data'!$M$1604)</f>
        <v>0.8</v>
      </c>
    </row>
    <row r="1483" spans="1:13" ht="13.2" x14ac:dyDescent="0.25">
      <c r="A1483" s="60">
        <v>1479</v>
      </c>
      <c r="B1483" s="62">
        <f>('1. Data'!B1480-'1. Data'!$B$1604)/('1. Data'!$B$1603-'1. Data'!$B$1604)</f>
        <v>0.22123893805309733</v>
      </c>
      <c r="C1483" s="62">
        <f>('1. Data'!C1480-'1. Data'!$C$1604)/('1. Data'!$C$1603-'1. Data'!$C$1604)</f>
        <v>0.51666666666666672</v>
      </c>
      <c r="D1483" s="62">
        <f>('1. Data'!D1480-'1. Data'!$D$1604)/('1. Data'!$D$1603-'1. Data'!$D$1604)</f>
        <v>0.05</v>
      </c>
      <c r="E1483" s="62">
        <f>('1. Data'!E1480-'1. Data'!$E$1604)/('1. Data'!$E$1603-'1. Data'!$E$1604)</f>
        <v>0.32876712328767121</v>
      </c>
      <c r="F1483" s="62">
        <f>('1. Data'!F1480-'1. Data'!$F$1604)/('1. Data'!$F$1603-'1. Data'!$F$1604)</f>
        <v>0.13666666666666652</v>
      </c>
      <c r="G1483" s="62">
        <f>('1. Data'!G1480-'1. Data'!$G$1604)/('1. Data'!$G$1603-'1. Data'!$G$1604)</f>
        <v>2.8169014084507043E-2</v>
      </c>
      <c r="H1483" s="62">
        <f>('1. Data'!H1480-'1. Data'!$H$1604)/('1. Data'!$H$1603-'1. Data'!$H$1604)</f>
        <v>2.8268551236749116E-2</v>
      </c>
      <c r="I1483" s="62">
        <v>1</v>
      </c>
      <c r="J1483" s="62">
        <f>('1. Data'!J1480-'1. Data'!$J$1604)/('1. Data'!$J$1603-'1. Data'!$J$1604)</f>
        <v>0.53846153846153832</v>
      </c>
      <c r="K1483" s="62">
        <f>('1. Data'!K1480-'1. Data'!$K$1604)/('1. Data'!$K$1603-'1. Data'!$K$1604)</f>
        <v>0.12941176470588237</v>
      </c>
      <c r="L1483" s="62">
        <f>('1. Data'!L1480-'1. Data'!$L$1604)/('1. Data'!$L$1603-'1. Data'!$L$1604)</f>
        <v>0.27692307692307677</v>
      </c>
      <c r="M1483" s="62">
        <f>('1. Data'!M1480-'1. Data'!$M$1604)/('1. Data'!$M$1603-'1. Data'!$M$1604)</f>
        <v>0</v>
      </c>
    </row>
    <row r="1484" spans="1:13" ht="13.2" x14ac:dyDescent="0.25">
      <c r="A1484" s="60">
        <v>1480</v>
      </c>
      <c r="B1484" s="62">
        <f>('1. Data'!B1481-'1. Data'!$B$1604)/('1. Data'!$B$1603-'1. Data'!$B$1604)</f>
        <v>0.31858407079646012</v>
      </c>
      <c r="C1484" s="62">
        <f>('1. Data'!C1481-'1. Data'!$C$1604)/('1. Data'!$C$1603-'1. Data'!$C$1604)</f>
        <v>0.12000000000000001</v>
      </c>
      <c r="D1484" s="62">
        <f>('1. Data'!D1481-'1. Data'!$D$1604)/('1. Data'!$D$1603-'1. Data'!$D$1604)</f>
        <v>0.6</v>
      </c>
      <c r="E1484" s="62">
        <f>('1. Data'!E1481-'1. Data'!$E$1604)/('1. Data'!$E$1603-'1. Data'!$E$1604)</f>
        <v>0.14383561643835618</v>
      </c>
      <c r="F1484" s="62">
        <f>('1. Data'!F1481-'1. Data'!$F$1604)/('1. Data'!$F$1603-'1. Data'!$F$1604)</f>
        <v>0.17333333333333334</v>
      </c>
      <c r="G1484" s="62">
        <f>('1. Data'!G1481-'1. Data'!$G$1604)/('1. Data'!$G$1603-'1. Data'!$G$1604)</f>
        <v>0.12676056338028169</v>
      </c>
      <c r="H1484" s="62">
        <f>('1. Data'!H1481-'1. Data'!$H$1604)/('1. Data'!$H$1603-'1. Data'!$H$1604)</f>
        <v>5.6537102473498232E-2</v>
      </c>
      <c r="I1484" s="62">
        <v>1</v>
      </c>
      <c r="J1484" s="62">
        <f>('1. Data'!J1481-'1. Data'!$J$1604)/('1. Data'!$J$1603-'1. Data'!$J$1604)</f>
        <v>0.53076923076923077</v>
      </c>
      <c r="K1484" s="62">
        <f>('1. Data'!K1481-'1. Data'!$K$1604)/('1. Data'!$K$1603-'1. Data'!$K$1604)</f>
        <v>0.22352941176470592</v>
      </c>
      <c r="L1484" s="62">
        <f>('1. Data'!L1481-'1. Data'!$L$1604)/('1. Data'!$L$1603-'1. Data'!$L$1604)</f>
        <v>0.33846153846153837</v>
      </c>
      <c r="M1484" s="62">
        <f>('1. Data'!M1481-'1. Data'!$M$1604)/('1. Data'!$M$1603-'1. Data'!$M$1604)</f>
        <v>0.4</v>
      </c>
    </row>
    <row r="1485" spans="1:13" ht="13.2" x14ac:dyDescent="0.25">
      <c r="A1485" s="60">
        <v>1481</v>
      </c>
      <c r="B1485" s="62">
        <f>('1. Data'!B1482-'1. Data'!$B$1604)/('1. Data'!$B$1603-'1. Data'!$B$1604)</f>
        <v>8.8495575221238937E-2</v>
      </c>
      <c r="C1485" s="62">
        <f>('1. Data'!C1482-'1. Data'!$C$1604)/('1. Data'!$C$1603-'1. Data'!$C$1604)</f>
        <v>0.34666666666666668</v>
      </c>
      <c r="D1485" s="62">
        <f>('1. Data'!D1482-'1. Data'!$D$1604)/('1. Data'!$D$1603-'1. Data'!$D$1604)</f>
        <v>0.03</v>
      </c>
      <c r="E1485" s="62">
        <f>('1. Data'!E1482-'1. Data'!$E$1604)/('1. Data'!$E$1603-'1. Data'!$E$1604)</f>
        <v>4.1095890410958902E-2</v>
      </c>
      <c r="F1485" s="62">
        <f>('1. Data'!F1482-'1. Data'!$F$1604)/('1. Data'!$F$1603-'1. Data'!$F$1604)</f>
        <v>0.13333333333333333</v>
      </c>
      <c r="G1485" s="62">
        <f>('1. Data'!G1482-'1. Data'!$G$1604)/('1. Data'!$G$1603-'1. Data'!$G$1604)</f>
        <v>7.0422535211267609E-2</v>
      </c>
      <c r="H1485" s="62">
        <f>('1. Data'!H1482-'1. Data'!$H$1604)/('1. Data'!$H$1603-'1. Data'!$H$1604)</f>
        <v>2.4734982332155476E-2</v>
      </c>
      <c r="I1485" s="62">
        <v>1</v>
      </c>
      <c r="J1485" s="62">
        <f>('1. Data'!J1482-'1. Data'!$J$1604)/('1. Data'!$J$1603-'1. Data'!$J$1604)</f>
        <v>0.7384615384615385</v>
      </c>
      <c r="K1485" s="62">
        <f>('1. Data'!K1482-'1. Data'!$K$1604)/('1. Data'!$K$1603-'1. Data'!$K$1604)</f>
        <v>0.18823529411764706</v>
      </c>
      <c r="L1485" s="62">
        <f>('1. Data'!L1482-'1. Data'!$L$1604)/('1. Data'!$L$1603-'1. Data'!$L$1604)</f>
        <v>0.26153846153846144</v>
      </c>
      <c r="M1485" s="62">
        <f>('1. Data'!M1482-'1. Data'!$M$1604)/('1. Data'!$M$1603-'1. Data'!$M$1604)</f>
        <v>0.2</v>
      </c>
    </row>
    <row r="1486" spans="1:13" ht="13.2" x14ac:dyDescent="0.25">
      <c r="A1486" s="60">
        <v>1482</v>
      </c>
      <c r="B1486" s="62">
        <f>('1. Data'!B1483-'1. Data'!$B$1604)/('1. Data'!$B$1603-'1. Data'!$B$1604)</f>
        <v>0.31858407079646012</v>
      </c>
      <c r="C1486" s="62">
        <f>('1. Data'!C1483-'1. Data'!$C$1604)/('1. Data'!$C$1603-'1. Data'!$C$1604)</f>
        <v>0.12000000000000001</v>
      </c>
      <c r="D1486" s="62">
        <f>('1. Data'!D1483-'1. Data'!$D$1604)/('1. Data'!$D$1603-'1. Data'!$D$1604)</f>
        <v>0.6</v>
      </c>
      <c r="E1486" s="62">
        <f>('1. Data'!E1483-'1. Data'!$E$1604)/('1. Data'!$E$1603-'1. Data'!$E$1604)</f>
        <v>0.14383561643835618</v>
      </c>
      <c r="F1486" s="62">
        <f>('1. Data'!F1483-'1. Data'!$F$1604)/('1. Data'!$F$1603-'1. Data'!$F$1604)</f>
        <v>0.17333333333333334</v>
      </c>
      <c r="G1486" s="62">
        <f>('1. Data'!G1483-'1. Data'!$G$1604)/('1. Data'!$G$1603-'1. Data'!$G$1604)</f>
        <v>0.12676056338028169</v>
      </c>
      <c r="H1486" s="62">
        <f>('1. Data'!H1483-'1. Data'!$H$1604)/('1. Data'!$H$1603-'1. Data'!$H$1604)</f>
        <v>5.6537102473498232E-2</v>
      </c>
      <c r="I1486" s="62">
        <v>1</v>
      </c>
      <c r="J1486" s="62">
        <f>('1. Data'!J1483-'1. Data'!$J$1604)/('1. Data'!$J$1603-'1. Data'!$J$1604)</f>
        <v>0.53076923076923077</v>
      </c>
      <c r="K1486" s="62">
        <f>('1. Data'!K1483-'1. Data'!$K$1604)/('1. Data'!$K$1603-'1. Data'!$K$1604)</f>
        <v>0.22352941176470592</v>
      </c>
      <c r="L1486" s="62">
        <f>('1. Data'!L1483-'1. Data'!$L$1604)/('1. Data'!$L$1603-'1. Data'!$L$1604)</f>
        <v>0.33846153846153837</v>
      </c>
      <c r="M1486" s="62">
        <f>('1. Data'!M1483-'1. Data'!$M$1604)/('1. Data'!$M$1603-'1. Data'!$M$1604)</f>
        <v>0.4</v>
      </c>
    </row>
    <row r="1487" spans="1:13" ht="13.2" x14ac:dyDescent="0.25">
      <c r="A1487" s="60">
        <v>1483</v>
      </c>
      <c r="B1487" s="62">
        <f>('1. Data'!B1484-'1. Data'!$B$1604)/('1. Data'!$B$1603-'1. Data'!$B$1604)</f>
        <v>0.23008849557522126</v>
      </c>
      <c r="C1487" s="62">
        <f>('1. Data'!C1484-'1. Data'!$C$1604)/('1. Data'!$C$1603-'1. Data'!$C$1604)</f>
        <v>0.32</v>
      </c>
      <c r="D1487" s="62">
        <f>('1. Data'!D1484-'1. Data'!$D$1604)/('1. Data'!$D$1603-'1. Data'!$D$1604)</f>
        <v>0.54</v>
      </c>
      <c r="E1487" s="62">
        <f>('1. Data'!E1484-'1. Data'!$E$1604)/('1. Data'!$E$1603-'1. Data'!$E$1604)</f>
        <v>8.2191780821917818E-2</v>
      </c>
      <c r="F1487" s="62">
        <f>('1. Data'!F1484-'1. Data'!$F$1604)/('1. Data'!$F$1603-'1. Data'!$F$1604)</f>
        <v>0.19</v>
      </c>
      <c r="G1487" s="62">
        <f>('1. Data'!G1484-'1. Data'!$G$1604)/('1. Data'!$G$1603-'1. Data'!$G$1604)</f>
        <v>2.8169014084507043E-2</v>
      </c>
      <c r="H1487" s="62">
        <f>('1. Data'!H1484-'1. Data'!$H$1604)/('1. Data'!$H$1603-'1. Data'!$H$1604)</f>
        <v>1.0600706713780919E-2</v>
      </c>
      <c r="I1487" s="62">
        <v>1</v>
      </c>
      <c r="J1487" s="62">
        <f>('1. Data'!J1484-'1. Data'!$J$1604)/('1. Data'!$J$1603-'1. Data'!$J$1604)</f>
        <v>0.48461538461538461</v>
      </c>
      <c r="K1487" s="62">
        <f>('1. Data'!K1484-'1. Data'!$K$1604)/('1. Data'!$K$1603-'1. Data'!$K$1604)</f>
        <v>0.1588235294117647</v>
      </c>
      <c r="L1487" s="62">
        <f>('1. Data'!L1484-'1. Data'!$L$1604)/('1. Data'!$L$1603-'1. Data'!$L$1604)</f>
        <v>0.29230769230769238</v>
      </c>
      <c r="M1487" s="62">
        <f>('1. Data'!M1484-'1. Data'!$M$1604)/('1. Data'!$M$1603-'1. Data'!$M$1604)</f>
        <v>0.2</v>
      </c>
    </row>
    <row r="1488" spans="1:13" ht="13.2" x14ac:dyDescent="0.25">
      <c r="A1488" s="60">
        <v>1484</v>
      </c>
      <c r="B1488" s="62">
        <f>('1. Data'!B1485-'1. Data'!$B$1604)/('1. Data'!$B$1603-'1. Data'!$B$1604)</f>
        <v>0.30973451327433627</v>
      </c>
      <c r="C1488" s="62">
        <f>('1. Data'!C1485-'1. Data'!$C$1604)/('1. Data'!$C$1603-'1. Data'!$C$1604)</f>
        <v>0.15333333333333335</v>
      </c>
      <c r="D1488" s="62">
        <f>('1. Data'!D1485-'1. Data'!$D$1604)/('1. Data'!$D$1603-'1. Data'!$D$1604)</f>
        <v>0.44</v>
      </c>
      <c r="E1488" s="62">
        <f>('1. Data'!E1485-'1. Data'!$E$1604)/('1. Data'!$E$1603-'1. Data'!$E$1604)</f>
        <v>4.1095890410958902E-2</v>
      </c>
      <c r="F1488" s="62">
        <f>('1. Data'!F1485-'1. Data'!$F$1604)/('1. Data'!$F$1603-'1. Data'!$F$1604)</f>
        <v>7.0000000000000007E-2</v>
      </c>
      <c r="G1488" s="62">
        <f>('1. Data'!G1485-'1. Data'!$G$1604)/('1. Data'!$G$1603-'1. Data'!$G$1604)</f>
        <v>7.0422535211267609E-2</v>
      </c>
      <c r="H1488" s="62">
        <f>('1. Data'!H1485-'1. Data'!$H$1604)/('1. Data'!$H$1603-'1. Data'!$H$1604)</f>
        <v>2.1201413427561839E-2</v>
      </c>
      <c r="I1488" s="62">
        <v>1</v>
      </c>
      <c r="J1488" s="62">
        <f>('1. Data'!J1485-'1. Data'!$J$1604)/('1. Data'!$J$1603-'1. Data'!$J$1604)</f>
        <v>0.5</v>
      </c>
      <c r="K1488" s="62">
        <f>('1. Data'!K1485-'1. Data'!$K$1604)/('1. Data'!$K$1603-'1. Data'!$K$1604)</f>
        <v>0.18235294117647058</v>
      </c>
      <c r="L1488" s="62">
        <f>('1. Data'!L1485-'1. Data'!$L$1604)/('1. Data'!$L$1603-'1. Data'!$L$1604)</f>
        <v>0.3538461538461537</v>
      </c>
      <c r="M1488" s="62">
        <f>('1. Data'!M1485-'1. Data'!$M$1604)/('1. Data'!$M$1603-'1. Data'!$M$1604)</f>
        <v>0.4</v>
      </c>
    </row>
    <row r="1489" spans="1:13" ht="13.2" x14ac:dyDescent="0.25">
      <c r="A1489" s="60">
        <v>1485</v>
      </c>
      <c r="B1489" s="62">
        <f>('1. Data'!B1486-'1. Data'!$B$1604)/('1. Data'!$B$1603-'1. Data'!$B$1604)</f>
        <v>0.19469026548672566</v>
      </c>
      <c r="C1489" s="62">
        <f>('1. Data'!C1486-'1. Data'!$C$1604)/('1. Data'!$C$1603-'1. Data'!$C$1604)</f>
        <v>0.54</v>
      </c>
      <c r="D1489" s="62">
        <f>('1. Data'!D1486-'1. Data'!$D$1604)/('1. Data'!$D$1603-'1. Data'!$D$1604)</f>
        <v>0.06</v>
      </c>
      <c r="E1489" s="62">
        <f>('1. Data'!E1486-'1. Data'!$E$1604)/('1. Data'!$E$1603-'1. Data'!$E$1604)</f>
        <v>7.5342465753424667E-2</v>
      </c>
      <c r="F1489" s="62">
        <f>('1. Data'!F1486-'1. Data'!$F$1604)/('1. Data'!$F$1603-'1. Data'!$F$1604)</f>
        <v>0.1</v>
      </c>
      <c r="G1489" s="62">
        <f>('1. Data'!G1486-'1. Data'!$G$1604)/('1. Data'!$G$1603-'1. Data'!$G$1604)</f>
        <v>4.2253521126760563E-2</v>
      </c>
      <c r="H1489" s="62">
        <f>('1. Data'!H1486-'1. Data'!$H$1604)/('1. Data'!$H$1603-'1. Data'!$H$1604)</f>
        <v>1.7667844522968199E-2</v>
      </c>
      <c r="I1489" s="62">
        <v>1</v>
      </c>
      <c r="J1489" s="62">
        <f>('1. Data'!J1486-'1. Data'!$J$1604)/('1. Data'!$J$1603-'1. Data'!$J$1604)</f>
        <v>0.6384615384615383</v>
      </c>
      <c r="K1489" s="62">
        <f>('1. Data'!K1486-'1. Data'!$K$1604)/('1. Data'!$K$1603-'1. Data'!$K$1604)</f>
        <v>0.2</v>
      </c>
      <c r="L1489" s="62">
        <f>('1. Data'!L1486-'1. Data'!$L$1604)/('1. Data'!$L$1603-'1. Data'!$L$1604)</f>
        <v>0.38461538461538464</v>
      </c>
      <c r="M1489" s="62">
        <f>('1. Data'!M1486-'1. Data'!$M$1604)/('1. Data'!$M$1603-'1. Data'!$M$1604)</f>
        <v>0.2</v>
      </c>
    </row>
    <row r="1490" spans="1:13" ht="13.2" x14ac:dyDescent="0.25">
      <c r="A1490" s="60">
        <v>1486</v>
      </c>
      <c r="B1490" s="62">
        <f>('1. Data'!B1487-'1. Data'!$B$1604)/('1. Data'!$B$1603-'1. Data'!$B$1604)</f>
        <v>0.21238938053097348</v>
      </c>
      <c r="C1490" s="62">
        <f>('1. Data'!C1487-'1. Data'!$C$1604)/('1. Data'!$C$1603-'1. Data'!$C$1604)</f>
        <v>0.37000000000000005</v>
      </c>
      <c r="D1490" s="62">
        <f>('1. Data'!D1487-'1. Data'!$D$1604)/('1. Data'!$D$1603-'1. Data'!$D$1604)</f>
        <v>0.16</v>
      </c>
      <c r="E1490" s="62">
        <f>('1. Data'!E1487-'1. Data'!$E$1604)/('1. Data'!$E$1603-'1. Data'!$E$1604)</f>
        <v>8.2191780821917818E-2</v>
      </c>
      <c r="F1490" s="62">
        <f>('1. Data'!F1487-'1. Data'!$F$1604)/('1. Data'!$F$1603-'1. Data'!$F$1604)</f>
        <v>0.12333333333333334</v>
      </c>
      <c r="G1490" s="62">
        <f>('1. Data'!G1487-'1. Data'!$G$1604)/('1. Data'!$G$1603-'1. Data'!$G$1604)</f>
        <v>9.8591549295774641E-2</v>
      </c>
      <c r="H1490" s="62">
        <f>('1. Data'!H1487-'1. Data'!$H$1604)/('1. Data'!$H$1603-'1. Data'!$H$1604)</f>
        <v>6.7137809187279157E-2</v>
      </c>
      <c r="I1490" s="62">
        <v>1</v>
      </c>
      <c r="J1490" s="62">
        <f>('1. Data'!J1487-'1. Data'!$J$1604)/('1. Data'!$J$1603-'1. Data'!$J$1604)</f>
        <v>0.51538461538461544</v>
      </c>
      <c r="K1490" s="62">
        <f>('1. Data'!K1487-'1. Data'!$K$1604)/('1. Data'!$K$1603-'1. Data'!$K$1604)</f>
        <v>0.1470588235294118</v>
      </c>
      <c r="L1490" s="62">
        <f>('1. Data'!L1487-'1. Data'!$L$1604)/('1. Data'!$L$1603-'1. Data'!$L$1604)</f>
        <v>0.19999999999999984</v>
      </c>
      <c r="M1490" s="62">
        <f>('1. Data'!M1487-'1. Data'!$M$1604)/('1. Data'!$M$1603-'1. Data'!$M$1604)</f>
        <v>0.4</v>
      </c>
    </row>
    <row r="1491" spans="1:13" ht="13.2" x14ac:dyDescent="0.25">
      <c r="A1491" s="60">
        <v>1487</v>
      </c>
      <c r="B1491" s="62">
        <f>('1. Data'!B1488-'1. Data'!$B$1604)/('1. Data'!$B$1603-'1. Data'!$B$1604)</f>
        <v>0.19469026548672566</v>
      </c>
      <c r="C1491" s="62">
        <f>('1. Data'!C1488-'1. Data'!$C$1604)/('1. Data'!$C$1603-'1. Data'!$C$1604)</f>
        <v>0.38666666666666671</v>
      </c>
      <c r="D1491" s="62">
        <f>('1. Data'!D1488-'1. Data'!$D$1604)/('1. Data'!$D$1603-'1. Data'!$D$1604)</f>
        <v>0.21</v>
      </c>
      <c r="E1491" s="62">
        <f>('1. Data'!E1488-'1. Data'!$E$1604)/('1. Data'!$E$1603-'1. Data'!$E$1604)</f>
        <v>8.2191780821917818E-2</v>
      </c>
      <c r="F1491" s="62">
        <f>('1. Data'!F1488-'1. Data'!$F$1604)/('1. Data'!$F$1603-'1. Data'!$F$1604)</f>
        <v>0.11666666666666668</v>
      </c>
      <c r="G1491" s="62">
        <f>('1. Data'!G1488-'1. Data'!$G$1604)/('1. Data'!$G$1603-'1. Data'!$G$1604)</f>
        <v>0.11267605633802817</v>
      </c>
      <c r="H1491" s="62">
        <f>('1. Data'!H1488-'1. Data'!$H$1604)/('1. Data'!$H$1603-'1. Data'!$H$1604)</f>
        <v>6.0070671378091869E-2</v>
      </c>
      <c r="I1491" s="62">
        <v>1</v>
      </c>
      <c r="J1491" s="62">
        <f>('1. Data'!J1488-'1. Data'!$J$1604)/('1. Data'!$J$1603-'1. Data'!$J$1604)</f>
        <v>0.52307692307692288</v>
      </c>
      <c r="K1491" s="62">
        <f>('1. Data'!K1488-'1. Data'!$K$1604)/('1. Data'!$K$1603-'1. Data'!$K$1604)</f>
        <v>0.17647058823529413</v>
      </c>
      <c r="L1491" s="62">
        <f>('1. Data'!L1488-'1. Data'!$L$1604)/('1. Data'!$L$1603-'1. Data'!$L$1604)</f>
        <v>0.29230769230769238</v>
      </c>
      <c r="M1491" s="62">
        <f>('1. Data'!M1488-'1. Data'!$M$1604)/('1. Data'!$M$1603-'1. Data'!$M$1604)</f>
        <v>0.4</v>
      </c>
    </row>
    <row r="1492" spans="1:13" ht="13.2" x14ac:dyDescent="0.25">
      <c r="A1492" s="60">
        <v>1488</v>
      </c>
      <c r="B1492" s="62">
        <f>('1. Data'!B1489-'1. Data'!$B$1604)/('1. Data'!$B$1603-'1. Data'!$B$1604)</f>
        <v>0.12389380530973454</v>
      </c>
      <c r="C1492" s="62">
        <f>('1. Data'!C1489-'1. Data'!$C$1604)/('1. Data'!$C$1603-'1. Data'!$C$1604)</f>
        <v>0.36000000000000004</v>
      </c>
      <c r="D1492" s="62">
        <f>('1. Data'!D1489-'1. Data'!$D$1604)/('1. Data'!$D$1603-'1. Data'!$D$1604)</f>
        <v>0.05</v>
      </c>
      <c r="E1492" s="62">
        <f>('1. Data'!E1489-'1. Data'!$E$1604)/('1. Data'!$E$1603-'1. Data'!$E$1604)</f>
        <v>6.8493150684931503E-2</v>
      </c>
      <c r="F1492" s="62">
        <f>('1. Data'!F1489-'1. Data'!$F$1604)/('1. Data'!$F$1603-'1. Data'!$F$1604)</f>
        <v>0.11000000000000001</v>
      </c>
      <c r="G1492" s="62">
        <f>('1. Data'!G1489-'1. Data'!$G$1604)/('1. Data'!$G$1603-'1. Data'!$G$1604)</f>
        <v>0.11267605633802817</v>
      </c>
      <c r="H1492" s="62">
        <f>('1. Data'!H1489-'1. Data'!$H$1604)/('1. Data'!$H$1603-'1. Data'!$H$1604)</f>
        <v>3.8869257950530034E-2</v>
      </c>
      <c r="I1492" s="62">
        <v>1</v>
      </c>
      <c r="J1492" s="62">
        <f>('1. Data'!J1489-'1. Data'!$J$1604)/('1. Data'!$J$1603-'1. Data'!$J$1604)</f>
        <v>0.63076923076923075</v>
      </c>
      <c r="K1492" s="62">
        <f>('1. Data'!K1489-'1. Data'!$K$1604)/('1. Data'!$K$1603-'1. Data'!$K$1604)</f>
        <v>0.28235294117647064</v>
      </c>
      <c r="L1492" s="62">
        <f>('1. Data'!L1489-'1. Data'!$L$1604)/('1. Data'!$L$1603-'1. Data'!$L$1604)</f>
        <v>0.33846153846153837</v>
      </c>
      <c r="M1492" s="62">
        <f>('1. Data'!M1489-'1. Data'!$M$1604)/('1. Data'!$M$1603-'1. Data'!$M$1604)</f>
        <v>0.4</v>
      </c>
    </row>
    <row r="1493" spans="1:13" ht="13.2" x14ac:dyDescent="0.25">
      <c r="A1493" s="60">
        <v>1489</v>
      </c>
      <c r="B1493" s="62">
        <f>('1. Data'!B1490-'1. Data'!$B$1604)/('1. Data'!$B$1603-'1. Data'!$B$1604)</f>
        <v>8.8495575221238937E-2</v>
      </c>
      <c r="C1493" s="62">
        <f>('1. Data'!C1490-'1. Data'!$C$1604)/('1. Data'!$C$1603-'1. Data'!$C$1604)</f>
        <v>0.29333333333333339</v>
      </c>
      <c r="D1493" s="62">
        <f>('1. Data'!D1490-'1. Data'!$D$1604)/('1. Data'!$D$1603-'1. Data'!$D$1604)</f>
        <v>0.04</v>
      </c>
      <c r="E1493" s="62">
        <f>('1. Data'!E1490-'1. Data'!$E$1604)/('1. Data'!$E$1603-'1. Data'!$E$1604)</f>
        <v>5.4794520547945202E-2</v>
      </c>
      <c r="F1493" s="62">
        <f>('1. Data'!F1490-'1. Data'!$F$1604)/('1. Data'!$F$1603-'1. Data'!$F$1604)</f>
        <v>8.1666666666666679E-2</v>
      </c>
      <c r="G1493" s="62">
        <f>('1. Data'!G1490-'1. Data'!$G$1604)/('1. Data'!$G$1603-'1. Data'!$G$1604)</f>
        <v>5.6338028169014086E-2</v>
      </c>
      <c r="H1493" s="62">
        <f>('1. Data'!H1490-'1. Data'!$H$1604)/('1. Data'!$H$1603-'1. Data'!$H$1604)</f>
        <v>2.4734982332155476E-2</v>
      </c>
      <c r="I1493" s="62">
        <v>1</v>
      </c>
      <c r="J1493" s="62">
        <f>('1. Data'!J1490-'1. Data'!$J$1604)/('1. Data'!$J$1603-'1. Data'!$J$1604)</f>
        <v>0.78461538461538471</v>
      </c>
      <c r="K1493" s="62">
        <f>('1. Data'!K1490-'1. Data'!$K$1604)/('1. Data'!$K$1603-'1. Data'!$K$1604)</f>
        <v>0.16470588235294117</v>
      </c>
      <c r="L1493" s="62">
        <f>('1. Data'!L1490-'1. Data'!$L$1604)/('1. Data'!$L$1603-'1. Data'!$L$1604)</f>
        <v>0.46153846153846156</v>
      </c>
      <c r="M1493" s="62">
        <f>('1. Data'!M1490-'1. Data'!$M$1604)/('1. Data'!$M$1603-'1. Data'!$M$1604)</f>
        <v>0.4</v>
      </c>
    </row>
    <row r="1494" spans="1:13" ht="13.2" x14ac:dyDescent="0.25">
      <c r="A1494" s="60">
        <v>1490</v>
      </c>
      <c r="B1494" s="62">
        <f>('1. Data'!B1491-'1. Data'!$B$1604)/('1. Data'!$B$1603-'1. Data'!$B$1604)</f>
        <v>0.14159292035398233</v>
      </c>
      <c r="C1494" s="62">
        <f>('1. Data'!C1491-'1. Data'!$C$1604)/('1. Data'!$C$1603-'1. Data'!$C$1604)</f>
        <v>0.3133333333333333</v>
      </c>
      <c r="D1494" s="62">
        <f>('1. Data'!D1491-'1. Data'!$D$1604)/('1. Data'!$D$1603-'1. Data'!$D$1604)</f>
        <v>0.1</v>
      </c>
      <c r="E1494" s="62">
        <f>('1. Data'!E1491-'1. Data'!$E$1604)/('1. Data'!$E$1603-'1. Data'!$E$1604)</f>
        <v>8.2191780821917818E-2</v>
      </c>
      <c r="F1494" s="62">
        <f>('1. Data'!F1491-'1. Data'!$F$1604)/('1. Data'!$F$1603-'1. Data'!$F$1604)</f>
        <v>0.08</v>
      </c>
      <c r="G1494" s="62">
        <f>('1. Data'!G1491-'1. Data'!$G$1604)/('1. Data'!$G$1603-'1. Data'!$G$1604)</f>
        <v>4.2253521126760563E-2</v>
      </c>
      <c r="H1494" s="62">
        <f>('1. Data'!H1491-'1. Data'!$H$1604)/('1. Data'!$H$1603-'1. Data'!$H$1604)</f>
        <v>1.7667844522968199E-2</v>
      </c>
      <c r="I1494" s="62">
        <v>1</v>
      </c>
      <c r="J1494" s="62">
        <f>('1. Data'!J1491-'1. Data'!$J$1604)/('1. Data'!$J$1603-'1. Data'!$J$1604)</f>
        <v>0.5692307692307691</v>
      </c>
      <c r="K1494" s="62">
        <f>('1. Data'!K1491-'1. Data'!$K$1604)/('1. Data'!$K$1603-'1. Data'!$K$1604)</f>
        <v>0.27058823529411768</v>
      </c>
      <c r="L1494" s="62">
        <f>('1. Data'!L1491-'1. Data'!$L$1604)/('1. Data'!$L$1603-'1. Data'!$L$1604)</f>
        <v>0.36923076923076931</v>
      </c>
      <c r="M1494" s="62">
        <f>('1. Data'!M1491-'1. Data'!$M$1604)/('1. Data'!$M$1603-'1. Data'!$M$1604)</f>
        <v>0.6</v>
      </c>
    </row>
    <row r="1495" spans="1:13" ht="13.2" x14ac:dyDescent="0.25">
      <c r="A1495" s="60">
        <v>1491</v>
      </c>
      <c r="B1495" s="62">
        <f>('1. Data'!B1492-'1. Data'!$B$1604)/('1. Data'!$B$1603-'1. Data'!$B$1604)</f>
        <v>0.22123893805309733</v>
      </c>
      <c r="C1495" s="62">
        <f>('1. Data'!C1492-'1. Data'!$C$1604)/('1. Data'!$C$1603-'1. Data'!$C$1604)</f>
        <v>0.08</v>
      </c>
      <c r="D1495" s="62">
        <f>('1. Data'!D1492-'1. Data'!$D$1604)/('1. Data'!$D$1603-'1. Data'!$D$1604)</f>
        <v>0.49</v>
      </c>
      <c r="E1495" s="62">
        <f>('1. Data'!E1492-'1. Data'!$E$1604)/('1. Data'!$E$1603-'1. Data'!$E$1604)</f>
        <v>6.164383561643836E-2</v>
      </c>
      <c r="F1495" s="62">
        <f>('1. Data'!F1492-'1. Data'!$F$1604)/('1. Data'!$F$1603-'1. Data'!$F$1604)</f>
        <v>6.5000000000000002E-2</v>
      </c>
      <c r="G1495" s="62">
        <f>('1. Data'!G1492-'1. Data'!$G$1604)/('1. Data'!$G$1603-'1. Data'!$G$1604)</f>
        <v>9.8591549295774641E-2</v>
      </c>
      <c r="H1495" s="62">
        <f>('1. Data'!H1492-'1. Data'!$H$1604)/('1. Data'!$H$1603-'1. Data'!$H$1604)</f>
        <v>4.2402826855123678E-2</v>
      </c>
      <c r="I1495" s="62">
        <v>1</v>
      </c>
      <c r="J1495" s="62">
        <f>('1. Data'!J1492-'1. Data'!$J$1604)/('1. Data'!$J$1603-'1. Data'!$J$1604)</f>
        <v>0.53076923076923077</v>
      </c>
      <c r="K1495" s="62">
        <f>('1. Data'!K1492-'1. Data'!$K$1604)/('1. Data'!$K$1603-'1. Data'!$K$1604)</f>
        <v>0.15294117647058827</v>
      </c>
      <c r="L1495" s="62">
        <f>('1. Data'!L1492-'1. Data'!$L$1604)/('1. Data'!$L$1603-'1. Data'!$L$1604)</f>
        <v>0.61538461538461542</v>
      </c>
      <c r="M1495" s="62">
        <f>('1. Data'!M1492-'1. Data'!$M$1604)/('1. Data'!$M$1603-'1. Data'!$M$1604)</f>
        <v>0.6</v>
      </c>
    </row>
    <row r="1496" spans="1:13" ht="13.2" x14ac:dyDescent="0.25">
      <c r="A1496" s="60">
        <v>1492</v>
      </c>
      <c r="B1496" s="62">
        <f>('1. Data'!B1493-'1. Data'!$B$1604)/('1. Data'!$B$1603-'1. Data'!$B$1604)</f>
        <v>8.8495575221238937E-2</v>
      </c>
      <c r="C1496" s="62">
        <f>('1. Data'!C1493-'1. Data'!$C$1604)/('1. Data'!$C$1603-'1. Data'!$C$1604)</f>
        <v>0.29333333333333339</v>
      </c>
      <c r="D1496" s="62">
        <f>('1. Data'!D1493-'1. Data'!$D$1604)/('1. Data'!$D$1603-'1. Data'!$D$1604)</f>
        <v>0.04</v>
      </c>
      <c r="E1496" s="62">
        <f>('1. Data'!E1493-'1. Data'!$E$1604)/('1. Data'!$E$1603-'1. Data'!$E$1604)</f>
        <v>5.4794520547945202E-2</v>
      </c>
      <c r="F1496" s="62">
        <f>('1. Data'!F1493-'1. Data'!$F$1604)/('1. Data'!$F$1603-'1. Data'!$F$1604)</f>
        <v>8.1666666666666679E-2</v>
      </c>
      <c r="G1496" s="62">
        <f>('1. Data'!G1493-'1. Data'!$G$1604)/('1. Data'!$G$1603-'1. Data'!$G$1604)</f>
        <v>5.6338028169014086E-2</v>
      </c>
      <c r="H1496" s="62">
        <f>('1. Data'!H1493-'1. Data'!$H$1604)/('1. Data'!$H$1603-'1. Data'!$H$1604)</f>
        <v>2.4734982332155476E-2</v>
      </c>
      <c r="I1496" s="62">
        <v>1</v>
      </c>
      <c r="J1496" s="62">
        <f>('1. Data'!J1493-'1. Data'!$J$1604)/('1. Data'!$J$1603-'1. Data'!$J$1604)</f>
        <v>0.78461538461538471</v>
      </c>
      <c r="K1496" s="62">
        <f>('1. Data'!K1493-'1. Data'!$K$1604)/('1. Data'!$K$1603-'1. Data'!$K$1604)</f>
        <v>0.16470588235294117</v>
      </c>
      <c r="L1496" s="62">
        <f>('1. Data'!L1493-'1. Data'!$L$1604)/('1. Data'!$L$1603-'1. Data'!$L$1604)</f>
        <v>0.46153846153846156</v>
      </c>
      <c r="M1496" s="62">
        <f>('1. Data'!M1493-'1. Data'!$M$1604)/('1. Data'!$M$1603-'1. Data'!$M$1604)</f>
        <v>0.4</v>
      </c>
    </row>
    <row r="1497" spans="1:13" ht="13.2" x14ac:dyDescent="0.25">
      <c r="A1497" s="60">
        <v>1493</v>
      </c>
      <c r="B1497" s="62">
        <f>('1. Data'!B1494-'1. Data'!$B$1604)/('1. Data'!$B$1603-'1. Data'!$B$1604)</f>
        <v>0.14159292035398233</v>
      </c>
      <c r="C1497" s="62">
        <f>('1. Data'!C1494-'1. Data'!$C$1604)/('1. Data'!$C$1603-'1. Data'!$C$1604)</f>
        <v>0.3666666666666667</v>
      </c>
      <c r="D1497" s="62">
        <f>('1. Data'!D1494-'1. Data'!$D$1604)/('1. Data'!$D$1603-'1. Data'!$D$1604)</f>
        <v>0.06</v>
      </c>
      <c r="E1497" s="62">
        <f>('1. Data'!E1494-'1. Data'!$E$1604)/('1. Data'!$E$1603-'1. Data'!$E$1604)</f>
        <v>4.7945205479452059E-2</v>
      </c>
      <c r="F1497" s="62">
        <f>('1. Data'!F1494-'1. Data'!$F$1604)/('1. Data'!$F$1603-'1. Data'!$F$1604)</f>
        <v>8.3333333333333343E-2</v>
      </c>
      <c r="G1497" s="62">
        <f>('1. Data'!G1494-'1. Data'!$G$1604)/('1. Data'!$G$1603-'1. Data'!$G$1604)</f>
        <v>7.0422535211267609E-2</v>
      </c>
      <c r="H1497" s="62">
        <f>('1. Data'!H1494-'1. Data'!$H$1604)/('1. Data'!$H$1603-'1. Data'!$H$1604)</f>
        <v>4.2402826855123678E-2</v>
      </c>
      <c r="I1497" s="62">
        <v>1</v>
      </c>
      <c r="J1497" s="62">
        <f>('1. Data'!J1494-'1. Data'!$J$1604)/('1. Data'!$J$1603-'1. Data'!$J$1604)</f>
        <v>0.66923076923076907</v>
      </c>
      <c r="K1497" s="62">
        <f>('1. Data'!K1494-'1. Data'!$K$1604)/('1. Data'!$K$1603-'1. Data'!$K$1604)</f>
        <v>0.14117647058823532</v>
      </c>
      <c r="L1497" s="62">
        <f>('1. Data'!L1494-'1. Data'!$L$1604)/('1. Data'!$L$1603-'1. Data'!$L$1604)</f>
        <v>0.54615384615384599</v>
      </c>
      <c r="M1497" s="62">
        <f>('1. Data'!M1494-'1. Data'!$M$1604)/('1. Data'!$M$1603-'1. Data'!$M$1604)</f>
        <v>0.4</v>
      </c>
    </row>
    <row r="1498" spans="1:13" ht="13.2" x14ac:dyDescent="0.25">
      <c r="A1498" s="60">
        <v>1494</v>
      </c>
      <c r="B1498" s="62">
        <f>('1. Data'!B1495-'1. Data'!$B$1604)/('1. Data'!$B$1603-'1. Data'!$B$1604)</f>
        <v>0.27433628318584075</v>
      </c>
      <c r="C1498" s="62">
        <f>('1. Data'!C1495-'1. Data'!$C$1604)/('1. Data'!$C$1603-'1. Data'!$C$1604)</f>
        <v>0.29333333333333339</v>
      </c>
      <c r="D1498" s="62">
        <f>('1. Data'!D1495-'1. Data'!$D$1604)/('1. Data'!$D$1603-'1. Data'!$D$1604)</f>
        <v>0.26</v>
      </c>
      <c r="E1498" s="62">
        <f>('1. Data'!E1495-'1. Data'!$E$1604)/('1. Data'!$E$1603-'1. Data'!$E$1604)</f>
        <v>6.8493150684931503E-2</v>
      </c>
      <c r="F1498" s="62">
        <f>('1. Data'!F1495-'1. Data'!$F$1604)/('1. Data'!$F$1603-'1. Data'!$F$1604)</f>
        <v>0.14833333333333334</v>
      </c>
      <c r="G1498" s="62">
        <f>('1. Data'!G1495-'1. Data'!$G$1604)/('1. Data'!$G$1603-'1. Data'!$G$1604)</f>
        <v>0.30985915492957744</v>
      </c>
      <c r="H1498" s="62">
        <f>('1. Data'!H1495-'1. Data'!$H$1604)/('1. Data'!$H$1603-'1. Data'!$H$1604)</f>
        <v>0.49823321554770317</v>
      </c>
      <c r="I1498" s="62">
        <v>1</v>
      </c>
      <c r="J1498" s="62">
        <f>('1. Data'!J1495-'1. Data'!$J$1604)/('1. Data'!$J$1603-'1. Data'!$J$1604)</f>
        <v>0.43076923076923052</v>
      </c>
      <c r="K1498" s="62">
        <f>('1. Data'!K1495-'1. Data'!$K$1604)/('1. Data'!$K$1603-'1. Data'!$K$1604)</f>
        <v>0.17058823529411765</v>
      </c>
      <c r="L1498" s="62">
        <f>('1. Data'!L1495-'1. Data'!$L$1604)/('1. Data'!$L$1603-'1. Data'!$L$1604)</f>
        <v>0.19999999999999984</v>
      </c>
      <c r="M1498" s="62">
        <f>('1. Data'!M1495-'1. Data'!$M$1604)/('1. Data'!$M$1603-'1. Data'!$M$1604)</f>
        <v>0.4</v>
      </c>
    </row>
    <row r="1499" spans="1:13" ht="13.2" x14ac:dyDescent="0.25">
      <c r="A1499" s="60">
        <v>1495</v>
      </c>
      <c r="B1499" s="62">
        <f>('1. Data'!B1496-'1. Data'!$B$1604)/('1. Data'!$B$1603-'1. Data'!$B$1604)</f>
        <v>0.15929203539823014</v>
      </c>
      <c r="C1499" s="62">
        <f>('1. Data'!C1496-'1. Data'!$C$1604)/('1. Data'!$C$1603-'1. Data'!$C$1604)</f>
        <v>0.13999999999999999</v>
      </c>
      <c r="D1499" s="62">
        <f>('1. Data'!D1496-'1. Data'!$D$1604)/('1. Data'!$D$1603-'1. Data'!$D$1604)</f>
        <v>0.09</v>
      </c>
      <c r="E1499" s="62">
        <f>('1. Data'!E1496-'1. Data'!$E$1604)/('1. Data'!$E$1603-'1. Data'!$E$1604)</f>
        <v>3.4246575342465745E-2</v>
      </c>
      <c r="F1499" s="62">
        <f>('1. Data'!F1496-'1. Data'!$F$1604)/('1. Data'!$F$1603-'1. Data'!$F$1604)</f>
        <v>0.11000000000000001</v>
      </c>
      <c r="G1499" s="62">
        <f>('1. Data'!G1496-'1. Data'!$G$1604)/('1. Data'!$G$1603-'1. Data'!$G$1604)</f>
        <v>0.19718309859154928</v>
      </c>
      <c r="H1499" s="62">
        <f>('1. Data'!H1496-'1. Data'!$H$1604)/('1. Data'!$H$1603-'1. Data'!$H$1604)</f>
        <v>7.7738515901060068E-2</v>
      </c>
      <c r="I1499" s="62">
        <v>1</v>
      </c>
      <c r="J1499" s="62">
        <f>('1. Data'!J1496-'1. Data'!$J$1604)/('1. Data'!$J$1603-'1. Data'!$J$1604)</f>
        <v>0.55384615384615377</v>
      </c>
      <c r="K1499" s="62">
        <f>('1. Data'!K1496-'1. Data'!$K$1604)/('1. Data'!$K$1603-'1. Data'!$K$1604)</f>
        <v>0.23529411764705882</v>
      </c>
      <c r="L1499" s="62">
        <f>('1. Data'!L1496-'1. Data'!$L$1604)/('1. Data'!$L$1603-'1. Data'!$L$1604)</f>
        <v>0.24615384615384611</v>
      </c>
      <c r="M1499" s="62">
        <f>('1. Data'!M1496-'1. Data'!$M$1604)/('1. Data'!$M$1603-'1. Data'!$M$1604)</f>
        <v>0.8</v>
      </c>
    </row>
    <row r="1500" spans="1:13" ht="13.2" x14ac:dyDescent="0.25">
      <c r="A1500" s="60">
        <v>1496</v>
      </c>
      <c r="B1500" s="62">
        <f>('1. Data'!B1497-'1. Data'!$B$1604)/('1. Data'!$B$1603-'1. Data'!$B$1604)</f>
        <v>0.21238938053097348</v>
      </c>
      <c r="C1500" s="62">
        <f>('1. Data'!C1497-'1. Data'!$C$1604)/('1. Data'!$C$1603-'1. Data'!$C$1604)</f>
        <v>0.21999999999999997</v>
      </c>
      <c r="D1500" s="62">
        <f>('1. Data'!D1497-'1. Data'!$D$1604)/('1. Data'!$D$1603-'1. Data'!$D$1604)</f>
        <v>0.02</v>
      </c>
      <c r="E1500" s="62">
        <f>('1. Data'!E1497-'1. Data'!$E$1604)/('1. Data'!$E$1603-'1. Data'!$E$1604)</f>
        <v>6.8493150684931503E-2</v>
      </c>
      <c r="F1500" s="62">
        <f>('1. Data'!F1497-'1. Data'!$F$1604)/('1. Data'!$F$1603-'1. Data'!$F$1604)</f>
        <v>0.13333333333333333</v>
      </c>
      <c r="G1500" s="62">
        <f>('1. Data'!G1497-'1. Data'!$G$1604)/('1. Data'!$G$1603-'1. Data'!$G$1604)</f>
        <v>0.19718309859154928</v>
      </c>
      <c r="H1500" s="62">
        <f>('1. Data'!H1497-'1. Data'!$H$1604)/('1. Data'!$H$1603-'1. Data'!$H$1604)</f>
        <v>7.7738515901060068E-2</v>
      </c>
      <c r="I1500" s="62">
        <v>1</v>
      </c>
      <c r="J1500" s="62">
        <f>('1. Data'!J1497-'1. Data'!$J$1604)/('1. Data'!$J$1603-'1. Data'!$J$1604)</f>
        <v>0.5</v>
      </c>
      <c r="K1500" s="62">
        <f>('1. Data'!K1497-'1. Data'!$K$1604)/('1. Data'!$K$1603-'1. Data'!$K$1604)</f>
        <v>0.3</v>
      </c>
      <c r="L1500" s="62">
        <f>('1. Data'!L1497-'1. Data'!$L$1604)/('1. Data'!$L$1603-'1. Data'!$L$1604)</f>
        <v>0.33846153846153837</v>
      </c>
      <c r="M1500" s="62">
        <f>('1. Data'!M1497-'1. Data'!$M$1604)/('1. Data'!$M$1603-'1. Data'!$M$1604)</f>
        <v>0.6</v>
      </c>
    </row>
    <row r="1501" spans="1:13" ht="13.2" x14ac:dyDescent="0.25">
      <c r="A1501" s="60">
        <v>1497</v>
      </c>
      <c r="B1501" s="62">
        <f>('1. Data'!B1498-'1. Data'!$B$1604)/('1. Data'!$B$1603-'1. Data'!$B$1604)</f>
        <v>0.27433628318584075</v>
      </c>
      <c r="C1501" s="62">
        <f>('1. Data'!C1498-'1. Data'!$C$1604)/('1. Data'!$C$1603-'1. Data'!$C$1604)</f>
        <v>0.29333333333333339</v>
      </c>
      <c r="D1501" s="62">
        <f>('1. Data'!D1498-'1. Data'!$D$1604)/('1. Data'!$D$1603-'1. Data'!$D$1604)</f>
        <v>0.26</v>
      </c>
      <c r="E1501" s="62">
        <f>('1. Data'!E1498-'1. Data'!$E$1604)/('1. Data'!$E$1603-'1. Data'!$E$1604)</f>
        <v>6.8493150684931503E-2</v>
      </c>
      <c r="F1501" s="62">
        <f>('1. Data'!F1498-'1. Data'!$F$1604)/('1. Data'!$F$1603-'1. Data'!$F$1604)</f>
        <v>0.14833333333333334</v>
      </c>
      <c r="G1501" s="62">
        <f>('1. Data'!G1498-'1. Data'!$G$1604)/('1. Data'!$G$1603-'1. Data'!$G$1604)</f>
        <v>0.30985915492957744</v>
      </c>
      <c r="H1501" s="62">
        <f>('1. Data'!H1498-'1. Data'!$H$1604)/('1. Data'!$H$1603-'1. Data'!$H$1604)</f>
        <v>0.49823321554770317</v>
      </c>
      <c r="I1501" s="62">
        <v>1</v>
      </c>
      <c r="J1501" s="62">
        <f>('1. Data'!J1498-'1. Data'!$J$1604)/('1. Data'!$J$1603-'1. Data'!$J$1604)</f>
        <v>0.43076923076923052</v>
      </c>
      <c r="K1501" s="62">
        <f>('1. Data'!K1498-'1. Data'!$K$1604)/('1. Data'!$K$1603-'1. Data'!$K$1604)</f>
        <v>0.17058823529411765</v>
      </c>
      <c r="L1501" s="62">
        <f>('1. Data'!L1498-'1. Data'!$L$1604)/('1. Data'!$L$1603-'1. Data'!$L$1604)</f>
        <v>0.19999999999999984</v>
      </c>
      <c r="M1501" s="62">
        <f>('1. Data'!M1498-'1. Data'!$M$1604)/('1. Data'!$M$1603-'1. Data'!$M$1604)</f>
        <v>0.4</v>
      </c>
    </row>
    <row r="1502" spans="1:13" ht="13.2" x14ac:dyDescent="0.25">
      <c r="A1502" s="60">
        <v>1498</v>
      </c>
      <c r="B1502" s="62">
        <f>('1. Data'!B1499-'1. Data'!$B$1604)/('1. Data'!$B$1603-'1. Data'!$B$1604)</f>
        <v>0.2035398230088496</v>
      </c>
      <c r="C1502" s="62">
        <f>('1. Data'!C1499-'1. Data'!$C$1604)/('1. Data'!$C$1603-'1. Data'!$C$1604)</f>
        <v>0.42666666666666669</v>
      </c>
      <c r="D1502" s="62">
        <f>('1. Data'!D1499-'1. Data'!$D$1604)/('1. Data'!$D$1603-'1. Data'!$D$1604)</f>
        <v>0.03</v>
      </c>
      <c r="E1502" s="62">
        <f>('1. Data'!E1499-'1. Data'!$E$1604)/('1. Data'!$E$1603-'1. Data'!$E$1604)</f>
        <v>9.5890410958904104E-2</v>
      </c>
      <c r="F1502" s="62">
        <f>('1. Data'!F1499-'1. Data'!$F$1604)/('1. Data'!$F$1603-'1. Data'!$F$1604)</f>
        <v>0.09</v>
      </c>
      <c r="G1502" s="62">
        <f>('1. Data'!G1499-'1. Data'!$G$1604)/('1. Data'!$G$1603-'1. Data'!$G$1604)</f>
        <v>8.4507042253521125E-2</v>
      </c>
      <c r="H1502" s="62">
        <f>('1. Data'!H1499-'1. Data'!$H$1604)/('1. Data'!$H$1603-'1. Data'!$H$1604)</f>
        <v>3.5335689045936397E-2</v>
      </c>
      <c r="I1502" s="62">
        <v>1</v>
      </c>
      <c r="J1502" s="62">
        <f>('1. Data'!J1499-'1. Data'!$J$1604)/('1. Data'!$J$1603-'1. Data'!$J$1604)</f>
        <v>0.57692307692307698</v>
      </c>
      <c r="K1502" s="62">
        <f>('1. Data'!K1499-'1. Data'!$K$1604)/('1. Data'!$K$1603-'1. Data'!$K$1604)</f>
        <v>0.19411764705882353</v>
      </c>
      <c r="L1502" s="62">
        <f>('1. Data'!L1499-'1. Data'!$L$1604)/('1. Data'!$L$1603-'1. Data'!$L$1604)</f>
        <v>0.47692307692307689</v>
      </c>
      <c r="M1502" s="62">
        <f>('1. Data'!M1499-'1. Data'!$M$1604)/('1. Data'!$M$1603-'1. Data'!$M$1604)</f>
        <v>0.6</v>
      </c>
    </row>
    <row r="1503" spans="1:13" ht="13.2" x14ac:dyDescent="0.25">
      <c r="A1503" s="60">
        <v>1499</v>
      </c>
      <c r="B1503" s="62">
        <f>('1. Data'!B1500-'1. Data'!$B$1604)/('1. Data'!$B$1603-'1. Data'!$B$1604)</f>
        <v>0.17699115044247787</v>
      </c>
      <c r="C1503" s="62">
        <f>('1. Data'!C1500-'1. Data'!$C$1604)/('1. Data'!$C$1603-'1. Data'!$C$1604)</f>
        <v>0.53</v>
      </c>
      <c r="D1503" s="62">
        <f>('1. Data'!D1500-'1. Data'!$D$1604)/('1. Data'!$D$1603-'1. Data'!$D$1604)</f>
        <v>0.04</v>
      </c>
      <c r="E1503" s="62">
        <f>('1. Data'!E1500-'1. Data'!$E$1604)/('1. Data'!$E$1603-'1. Data'!$E$1604)</f>
        <v>9.5890410958904104E-2</v>
      </c>
      <c r="F1503" s="62">
        <f>('1. Data'!F1500-'1. Data'!$F$1604)/('1. Data'!$F$1603-'1. Data'!$F$1604)</f>
        <v>0.11333333333333334</v>
      </c>
      <c r="G1503" s="62">
        <f>('1. Data'!G1500-'1. Data'!$G$1604)/('1. Data'!$G$1603-'1. Data'!$G$1604)</f>
        <v>8.4507042253521125E-2</v>
      </c>
      <c r="H1503" s="62">
        <f>('1. Data'!H1500-'1. Data'!$H$1604)/('1. Data'!$H$1603-'1. Data'!$H$1604)</f>
        <v>2.4734982332155476E-2</v>
      </c>
      <c r="I1503" s="62">
        <v>1</v>
      </c>
      <c r="J1503" s="62">
        <f>('1. Data'!J1500-'1. Data'!$J$1604)/('1. Data'!$J$1603-'1. Data'!$J$1604)</f>
        <v>0.6384615384615383</v>
      </c>
      <c r="K1503" s="62">
        <f>('1. Data'!K1500-'1. Data'!$K$1604)/('1. Data'!$K$1603-'1. Data'!$K$1604)</f>
        <v>0.16470588235294117</v>
      </c>
      <c r="L1503" s="62">
        <f>('1. Data'!L1500-'1. Data'!$L$1604)/('1. Data'!$L$1603-'1. Data'!$L$1604)</f>
        <v>0.36923076923076931</v>
      </c>
      <c r="M1503" s="62">
        <f>('1. Data'!M1500-'1. Data'!$M$1604)/('1. Data'!$M$1603-'1. Data'!$M$1604)</f>
        <v>0.6</v>
      </c>
    </row>
    <row r="1504" spans="1:13" ht="13.2" x14ac:dyDescent="0.25">
      <c r="A1504" s="60">
        <v>1500</v>
      </c>
      <c r="B1504" s="62">
        <f>('1. Data'!B1501-'1. Data'!$B$1604)/('1. Data'!$B$1603-'1. Data'!$B$1604)</f>
        <v>0.2035398230088496</v>
      </c>
      <c r="C1504" s="62">
        <f>('1. Data'!C1501-'1. Data'!$C$1604)/('1. Data'!$C$1603-'1. Data'!$C$1604)</f>
        <v>0.42666666666666669</v>
      </c>
      <c r="D1504" s="62">
        <f>('1. Data'!D1501-'1. Data'!$D$1604)/('1. Data'!$D$1603-'1. Data'!$D$1604)</f>
        <v>0.03</v>
      </c>
      <c r="E1504" s="62">
        <f>('1. Data'!E1501-'1. Data'!$E$1604)/('1. Data'!$E$1603-'1. Data'!$E$1604)</f>
        <v>9.5890410958904104E-2</v>
      </c>
      <c r="F1504" s="62">
        <f>('1. Data'!F1501-'1. Data'!$F$1604)/('1. Data'!$F$1603-'1. Data'!$F$1604)</f>
        <v>0.09</v>
      </c>
      <c r="G1504" s="62">
        <f>('1. Data'!G1501-'1. Data'!$G$1604)/('1. Data'!$G$1603-'1. Data'!$G$1604)</f>
        <v>8.4507042253521125E-2</v>
      </c>
      <c r="H1504" s="62">
        <f>('1. Data'!H1501-'1. Data'!$H$1604)/('1. Data'!$H$1603-'1. Data'!$H$1604)</f>
        <v>3.5335689045936397E-2</v>
      </c>
      <c r="I1504" s="62">
        <v>1</v>
      </c>
      <c r="J1504" s="62">
        <f>('1. Data'!J1501-'1. Data'!$J$1604)/('1. Data'!$J$1603-'1. Data'!$J$1604)</f>
        <v>0.57692307692307698</v>
      </c>
      <c r="K1504" s="62">
        <f>('1. Data'!K1501-'1. Data'!$K$1604)/('1. Data'!$K$1603-'1. Data'!$K$1604)</f>
        <v>0.19411764705882353</v>
      </c>
      <c r="L1504" s="62">
        <f>('1. Data'!L1501-'1. Data'!$L$1604)/('1. Data'!$L$1603-'1. Data'!$L$1604)</f>
        <v>0.47692307692307689</v>
      </c>
      <c r="M1504" s="62">
        <f>('1. Data'!M1501-'1. Data'!$M$1604)/('1. Data'!$M$1603-'1. Data'!$M$1604)</f>
        <v>0.6</v>
      </c>
    </row>
    <row r="1505" spans="1:13" ht="13.2" x14ac:dyDescent="0.25">
      <c r="A1505" s="60">
        <v>1501</v>
      </c>
      <c r="B1505" s="62">
        <f>('1. Data'!B1502-'1. Data'!$B$1604)/('1. Data'!$B$1603-'1. Data'!$B$1604)</f>
        <v>0.25663716814159293</v>
      </c>
      <c r="C1505" s="62">
        <f>('1. Data'!C1502-'1. Data'!$C$1604)/('1. Data'!$C$1603-'1. Data'!$C$1604)</f>
        <v>0.41666666666666669</v>
      </c>
      <c r="D1505" s="62">
        <f>('1. Data'!D1502-'1. Data'!$D$1604)/('1. Data'!$D$1603-'1. Data'!$D$1604)</f>
        <v>0.04</v>
      </c>
      <c r="E1505" s="62">
        <f>('1. Data'!E1502-'1. Data'!$E$1604)/('1. Data'!$E$1603-'1. Data'!$E$1604)</f>
        <v>4.1095890410958902E-2</v>
      </c>
      <c r="F1505" s="62">
        <f>('1. Data'!F1502-'1. Data'!$F$1604)/('1. Data'!$F$1603-'1. Data'!$F$1604)</f>
        <v>0.12666666666666668</v>
      </c>
      <c r="G1505" s="62">
        <f>('1. Data'!G1502-'1. Data'!$G$1604)/('1. Data'!$G$1603-'1. Data'!$G$1604)</f>
        <v>9.8591549295774641E-2</v>
      </c>
      <c r="H1505" s="62">
        <f>('1. Data'!H1502-'1. Data'!$H$1604)/('1. Data'!$H$1603-'1. Data'!$H$1604)</f>
        <v>3.1802120141342753E-2</v>
      </c>
      <c r="I1505" s="62">
        <v>1</v>
      </c>
      <c r="J1505" s="62">
        <f>('1. Data'!J1502-'1. Data'!$J$1604)/('1. Data'!$J$1603-'1. Data'!$J$1604)</f>
        <v>0.43076923076923052</v>
      </c>
      <c r="K1505" s="62">
        <f>('1. Data'!K1502-'1. Data'!$K$1604)/('1. Data'!$K$1603-'1. Data'!$K$1604)</f>
        <v>0.13529411764705884</v>
      </c>
      <c r="L1505" s="62">
        <f>('1. Data'!L1502-'1. Data'!$L$1604)/('1. Data'!$L$1603-'1. Data'!$L$1604)</f>
        <v>0.18461538461538451</v>
      </c>
      <c r="M1505" s="62">
        <f>('1. Data'!M1502-'1. Data'!$M$1604)/('1. Data'!$M$1603-'1. Data'!$M$1604)</f>
        <v>0.4</v>
      </c>
    </row>
    <row r="1506" spans="1:13" ht="13.2" x14ac:dyDescent="0.25">
      <c r="A1506" s="60">
        <v>1502</v>
      </c>
      <c r="B1506" s="62">
        <f>('1. Data'!B1503-'1. Data'!$B$1604)/('1. Data'!$B$1603-'1. Data'!$B$1604)</f>
        <v>0.2831858407079646</v>
      </c>
      <c r="C1506" s="62">
        <f>('1. Data'!C1503-'1. Data'!$C$1604)/('1. Data'!$C$1603-'1. Data'!$C$1604)</f>
        <v>0.48</v>
      </c>
      <c r="D1506" s="62">
        <f>('1. Data'!D1503-'1. Data'!$D$1604)/('1. Data'!$D$1603-'1. Data'!$D$1604)</f>
        <v>0.28999999999999998</v>
      </c>
      <c r="E1506" s="62">
        <f>('1. Data'!E1503-'1. Data'!$E$1604)/('1. Data'!$E$1603-'1. Data'!$E$1604)</f>
        <v>0.23287671232876711</v>
      </c>
      <c r="F1506" s="62">
        <f>('1. Data'!F1503-'1. Data'!$F$1604)/('1. Data'!$F$1603-'1. Data'!$F$1604)</f>
        <v>0.13833333333333334</v>
      </c>
      <c r="G1506" s="62">
        <f>('1. Data'!G1503-'1. Data'!$G$1604)/('1. Data'!$G$1603-'1. Data'!$G$1604)</f>
        <v>0.28169014084507044</v>
      </c>
      <c r="H1506" s="62">
        <f>('1. Data'!H1503-'1. Data'!$H$1604)/('1. Data'!$H$1603-'1. Data'!$H$1604)</f>
        <v>0.20494699646643111</v>
      </c>
      <c r="I1506" s="62">
        <v>1</v>
      </c>
      <c r="J1506" s="62">
        <f>('1. Data'!J1503-'1. Data'!$J$1604)/('1. Data'!$J$1603-'1. Data'!$J$1604)</f>
        <v>0.35384615384615387</v>
      </c>
      <c r="K1506" s="62">
        <f>('1. Data'!K1503-'1. Data'!$K$1604)/('1. Data'!$K$1603-'1. Data'!$K$1604)</f>
        <v>0.13529411764705884</v>
      </c>
      <c r="L1506" s="62">
        <f>('1. Data'!L1503-'1. Data'!$L$1604)/('1. Data'!$L$1603-'1. Data'!$L$1604)</f>
        <v>0.15384615384615385</v>
      </c>
      <c r="M1506" s="62">
        <f>('1. Data'!M1503-'1. Data'!$M$1604)/('1. Data'!$M$1603-'1. Data'!$M$1604)</f>
        <v>0.4</v>
      </c>
    </row>
    <row r="1507" spans="1:13" ht="13.2" x14ac:dyDescent="0.25">
      <c r="A1507" s="60">
        <v>1503</v>
      </c>
      <c r="B1507" s="62">
        <f>('1. Data'!B1504-'1. Data'!$B$1604)/('1. Data'!$B$1603-'1. Data'!$B$1604)</f>
        <v>0.23893805309734514</v>
      </c>
      <c r="C1507" s="62">
        <f>('1. Data'!C1504-'1. Data'!$C$1604)/('1. Data'!$C$1603-'1. Data'!$C$1604)</f>
        <v>0.32333333333333331</v>
      </c>
      <c r="D1507" s="62">
        <f>('1. Data'!D1504-'1. Data'!$D$1604)/('1. Data'!$D$1603-'1. Data'!$D$1604)</f>
        <v>0.18</v>
      </c>
      <c r="E1507" s="62">
        <f>('1. Data'!E1504-'1. Data'!$E$1604)/('1. Data'!$E$1603-'1. Data'!$E$1604)</f>
        <v>0.10273972602739727</v>
      </c>
      <c r="F1507" s="62">
        <f>('1. Data'!F1504-'1. Data'!$F$1604)/('1. Data'!$F$1603-'1. Data'!$F$1604)</f>
        <v>0.13</v>
      </c>
      <c r="G1507" s="62">
        <f>('1. Data'!G1504-'1. Data'!$G$1604)/('1. Data'!$G$1603-'1. Data'!$G$1604)</f>
        <v>0.19718309859154928</v>
      </c>
      <c r="H1507" s="62">
        <f>('1. Data'!H1504-'1. Data'!$H$1604)/('1. Data'!$H$1603-'1. Data'!$H$1604)</f>
        <v>0.19081272084805653</v>
      </c>
      <c r="I1507" s="62">
        <v>1</v>
      </c>
      <c r="J1507" s="62">
        <f>('1. Data'!J1504-'1. Data'!$J$1604)/('1. Data'!$J$1603-'1. Data'!$J$1604)</f>
        <v>0.46923076923076917</v>
      </c>
      <c r="K1507" s="62">
        <f>('1. Data'!K1504-'1. Data'!$K$1604)/('1. Data'!$K$1603-'1. Data'!$K$1604)</f>
        <v>0.14117647058823532</v>
      </c>
      <c r="L1507" s="62">
        <f>('1. Data'!L1504-'1. Data'!$L$1604)/('1. Data'!$L$1603-'1. Data'!$L$1604)</f>
        <v>0.21538461538461545</v>
      </c>
      <c r="M1507" s="62">
        <f>('1. Data'!M1504-'1. Data'!$M$1604)/('1. Data'!$M$1603-'1. Data'!$M$1604)</f>
        <v>0.4</v>
      </c>
    </row>
    <row r="1508" spans="1:13" ht="13.2" x14ac:dyDescent="0.25">
      <c r="A1508" s="60">
        <v>1504</v>
      </c>
      <c r="B1508" s="62">
        <f>('1. Data'!B1505-'1. Data'!$B$1604)/('1. Data'!$B$1603-'1. Data'!$B$1604)</f>
        <v>0.14159292035398233</v>
      </c>
      <c r="C1508" s="62">
        <f>('1. Data'!C1505-'1. Data'!$C$1604)/('1. Data'!$C$1603-'1. Data'!$C$1604)</f>
        <v>0.22666666666666666</v>
      </c>
      <c r="D1508" s="62">
        <f>('1. Data'!D1505-'1. Data'!$D$1604)/('1. Data'!$D$1603-'1. Data'!$D$1604)</f>
        <v>0.39</v>
      </c>
      <c r="E1508" s="62">
        <f>('1. Data'!E1505-'1. Data'!$E$1604)/('1. Data'!$E$1603-'1. Data'!$E$1604)</f>
        <v>0.10958904109589042</v>
      </c>
      <c r="F1508" s="62">
        <f>('1. Data'!F1505-'1. Data'!$F$1604)/('1. Data'!$F$1603-'1. Data'!$F$1604)</f>
        <v>0.12833333333333333</v>
      </c>
      <c r="G1508" s="62">
        <f>('1. Data'!G1505-'1. Data'!$G$1604)/('1. Data'!$G$1603-'1. Data'!$G$1604)</f>
        <v>7.0422535211267609E-2</v>
      </c>
      <c r="H1508" s="62">
        <f>('1. Data'!H1505-'1. Data'!$H$1604)/('1. Data'!$H$1603-'1. Data'!$H$1604)</f>
        <v>2.8268551236749116E-2</v>
      </c>
      <c r="I1508" s="62">
        <v>1</v>
      </c>
      <c r="J1508" s="62">
        <f>('1. Data'!J1505-'1. Data'!$J$1604)/('1. Data'!$J$1603-'1. Data'!$J$1604)</f>
        <v>0.62307692307692286</v>
      </c>
      <c r="K1508" s="62">
        <f>('1. Data'!K1505-'1. Data'!$K$1604)/('1. Data'!$K$1603-'1. Data'!$K$1604)</f>
        <v>0.22941176470588234</v>
      </c>
      <c r="L1508" s="62">
        <f>('1. Data'!L1505-'1. Data'!$L$1604)/('1. Data'!$L$1603-'1. Data'!$L$1604)</f>
        <v>0.39999999999999997</v>
      </c>
      <c r="M1508" s="62">
        <f>('1. Data'!M1505-'1. Data'!$M$1604)/('1. Data'!$M$1603-'1. Data'!$M$1604)</f>
        <v>0.6</v>
      </c>
    </row>
    <row r="1509" spans="1:13" ht="13.2" x14ac:dyDescent="0.25">
      <c r="A1509" s="60">
        <v>1505</v>
      </c>
      <c r="B1509" s="62">
        <f>('1. Data'!B1506-'1. Data'!$B$1604)/('1. Data'!$B$1603-'1. Data'!$B$1604)</f>
        <v>0.25663716814159293</v>
      </c>
      <c r="C1509" s="62">
        <f>('1. Data'!C1506-'1. Data'!$C$1604)/('1. Data'!$C$1603-'1. Data'!$C$1604)</f>
        <v>0.18666666666666668</v>
      </c>
      <c r="D1509" s="62">
        <f>('1. Data'!D1506-'1. Data'!$D$1604)/('1. Data'!$D$1603-'1. Data'!$D$1604)</f>
        <v>0.56999999999999995</v>
      </c>
      <c r="E1509" s="62">
        <f>('1. Data'!E1506-'1. Data'!$E$1604)/('1. Data'!$E$1603-'1. Data'!$E$1604)</f>
        <v>9.5890410958904104E-2</v>
      </c>
      <c r="F1509" s="62">
        <f>('1. Data'!F1506-'1. Data'!$F$1604)/('1. Data'!$F$1603-'1. Data'!$F$1604)</f>
        <v>0.17666666666666667</v>
      </c>
      <c r="G1509" s="62">
        <f>('1. Data'!G1506-'1. Data'!$G$1604)/('1. Data'!$G$1603-'1. Data'!$G$1604)</f>
        <v>5.6338028169014086E-2</v>
      </c>
      <c r="H1509" s="62">
        <f>('1. Data'!H1506-'1. Data'!$H$1604)/('1. Data'!$H$1603-'1. Data'!$H$1604)</f>
        <v>2.1201413427561839E-2</v>
      </c>
      <c r="I1509" s="62">
        <v>1</v>
      </c>
      <c r="J1509" s="62">
        <f>('1. Data'!J1506-'1. Data'!$J$1604)/('1. Data'!$J$1603-'1. Data'!$J$1604)</f>
        <v>0.50769230769230755</v>
      </c>
      <c r="K1509" s="62">
        <f>('1. Data'!K1506-'1. Data'!$K$1604)/('1. Data'!$K$1603-'1. Data'!$K$1604)</f>
        <v>0.1470588235294118</v>
      </c>
      <c r="L1509" s="62">
        <f>('1. Data'!L1506-'1. Data'!$L$1604)/('1. Data'!$L$1603-'1. Data'!$L$1604)</f>
        <v>0.46153846153846156</v>
      </c>
      <c r="M1509" s="62">
        <f>('1. Data'!M1506-'1. Data'!$M$1604)/('1. Data'!$M$1603-'1. Data'!$M$1604)</f>
        <v>0.6</v>
      </c>
    </row>
    <row r="1510" spans="1:13" ht="13.2" x14ac:dyDescent="0.25">
      <c r="A1510" s="60">
        <v>1506</v>
      </c>
      <c r="B1510" s="62">
        <f>('1. Data'!B1507-'1. Data'!$B$1604)/('1. Data'!$B$1603-'1. Data'!$B$1604)</f>
        <v>0.18584070796460181</v>
      </c>
      <c r="C1510" s="62">
        <f>('1. Data'!C1507-'1. Data'!$C$1604)/('1. Data'!$C$1603-'1. Data'!$C$1604)</f>
        <v>0.44</v>
      </c>
      <c r="D1510" s="62">
        <f>('1. Data'!D1507-'1. Data'!$D$1604)/('1. Data'!$D$1603-'1. Data'!$D$1604)</f>
        <v>0.02</v>
      </c>
      <c r="E1510" s="62">
        <f>('1. Data'!E1507-'1. Data'!$E$1604)/('1. Data'!$E$1603-'1. Data'!$E$1604)</f>
        <v>6.164383561643836E-2</v>
      </c>
      <c r="F1510" s="62">
        <f>('1. Data'!F1507-'1. Data'!$F$1604)/('1. Data'!$F$1603-'1. Data'!$F$1604)</f>
        <v>0.13</v>
      </c>
      <c r="G1510" s="62">
        <f>('1. Data'!G1507-'1. Data'!$G$1604)/('1. Data'!$G$1603-'1. Data'!$G$1604)</f>
        <v>7.0422535211267609E-2</v>
      </c>
      <c r="H1510" s="62">
        <f>('1. Data'!H1507-'1. Data'!$H$1604)/('1. Data'!$H$1603-'1. Data'!$H$1604)</f>
        <v>2.1201413427561839E-2</v>
      </c>
      <c r="I1510" s="62">
        <v>1</v>
      </c>
      <c r="J1510" s="62">
        <f>('1. Data'!J1507-'1. Data'!$J$1604)/('1. Data'!$J$1603-'1. Data'!$J$1604)</f>
        <v>0.65384615384615363</v>
      </c>
      <c r="K1510" s="62">
        <f>('1. Data'!K1507-'1. Data'!$K$1604)/('1. Data'!$K$1603-'1. Data'!$K$1604)</f>
        <v>0.19411764705882353</v>
      </c>
      <c r="L1510" s="62">
        <f>('1. Data'!L1507-'1. Data'!$L$1604)/('1. Data'!$L$1603-'1. Data'!$L$1604)</f>
        <v>0.23846153846153831</v>
      </c>
      <c r="M1510" s="62">
        <f>('1. Data'!M1507-'1. Data'!$M$1604)/('1. Data'!$M$1603-'1. Data'!$M$1604)</f>
        <v>0</v>
      </c>
    </row>
    <row r="1511" spans="1:13" ht="13.2" x14ac:dyDescent="0.25">
      <c r="A1511" s="60">
        <v>1507</v>
      </c>
      <c r="B1511" s="62">
        <f>('1. Data'!B1508-'1. Data'!$B$1604)/('1. Data'!$B$1603-'1. Data'!$B$1604)</f>
        <v>0.19469026548672566</v>
      </c>
      <c r="C1511" s="62">
        <f>('1. Data'!C1508-'1. Data'!$C$1604)/('1. Data'!$C$1603-'1. Data'!$C$1604)</f>
        <v>0.47333333333333338</v>
      </c>
      <c r="D1511" s="62">
        <f>('1. Data'!D1508-'1. Data'!$D$1604)/('1. Data'!$D$1603-'1. Data'!$D$1604)</f>
        <v>0.05</v>
      </c>
      <c r="E1511" s="62">
        <f>('1. Data'!E1508-'1. Data'!$E$1604)/('1. Data'!$E$1603-'1. Data'!$E$1604)</f>
        <v>7.5342465753424667E-2</v>
      </c>
      <c r="F1511" s="62">
        <f>('1. Data'!F1508-'1. Data'!$F$1604)/('1. Data'!$F$1603-'1. Data'!$F$1604)</f>
        <v>0.11666666666666668</v>
      </c>
      <c r="G1511" s="62">
        <f>('1. Data'!G1508-'1. Data'!$G$1604)/('1. Data'!$G$1603-'1. Data'!$G$1604)</f>
        <v>7.0422535211267609E-2</v>
      </c>
      <c r="H1511" s="62">
        <f>('1. Data'!H1508-'1. Data'!$H$1604)/('1. Data'!$H$1603-'1. Data'!$H$1604)</f>
        <v>2.8268551236749116E-2</v>
      </c>
      <c r="I1511" s="62">
        <v>1</v>
      </c>
      <c r="J1511" s="62">
        <f>('1. Data'!J1508-'1. Data'!$J$1604)/('1. Data'!$J$1603-'1. Data'!$J$1604)</f>
        <v>0.62307692307692286</v>
      </c>
      <c r="K1511" s="62">
        <f>('1. Data'!K1508-'1. Data'!$K$1604)/('1. Data'!$K$1603-'1. Data'!$K$1604)</f>
        <v>0.21176470588235297</v>
      </c>
      <c r="L1511" s="62">
        <f>('1. Data'!L1508-'1. Data'!$L$1604)/('1. Data'!$L$1603-'1. Data'!$L$1604)</f>
        <v>0.36923076923076931</v>
      </c>
      <c r="M1511" s="62">
        <f>('1. Data'!M1508-'1. Data'!$M$1604)/('1. Data'!$M$1603-'1. Data'!$M$1604)</f>
        <v>0.6</v>
      </c>
    </row>
    <row r="1512" spans="1:13" ht="13.2" x14ac:dyDescent="0.25">
      <c r="A1512" s="60">
        <v>1508</v>
      </c>
      <c r="B1512" s="62">
        <f>('1. Data'!B1509-'1. Data'!$B$1604)/('1. Data'!$B$1603-'1. Data'!$B$1604)</f>
        <v>0.25663716814159293</v>
      </c>
      <c r="C1512" s="62">
        <f>('1. Data'!C1509-'1. Data'!$C$1604)/('1. Data'!$C$1603-'1. Data'!$C$1604)</f>
        <v>0.18666666666666668</v>
      </c>
      <c r="D1512" s="62">
        <f>('1. Data'!D1509-'1. Data'!$D$1604)/('1. Data'!$D$1603-'1. Data'!$D$1604)</f>
        <v>0.56999999999999995</v>
      </c>
      <c r="E1512" s="62">
        <f>('1. Data'!E1509-'1. Data'!$E$1604)/('1. Data'!$E$1603-'1. Data'!$E$1604)</f>
        <v>9.5890410958904104E-2</v>
      </c>
      <c r="F1512" s="62">
        <f>('1. Data'!F1509-'1. Data'!$F$1604)/('1. Data'!$F$1603-'1. Data'!$F$1604)</f>
        <v>0.17666666666666667</v>
      </c>
      <c r="G1512" s="62">
        <f>('1. Data'!G1509-'1. Data'!$G$1604)/('1. Data'!$G$1603-'1. Data'!$G$1604)</f>
        <v>5.6338028169014086E-2</v>
      </c>
      <c r="H1512" s="62">
        <f>('1. Data'!H1509-'1. Data'!$H$1604)/('1. Data'!$H$1603-'1. Data'!$H$1604)</f>
        <v>2.1201413427561839E-2</v>
      </c>
      <c r="I1512" s="62">
        <v>1</v>
      </c>
      <c r="J1512" s="62">
        <f>('1. Data'!J1509-'1. Data'!$J$1604)/('1. Data'!$J$1603-'1. Data'!$J$1604)</f>
        <v>0.50769230769230755</v>
      </c>
      <c r="K1512" s="62">
        <f>('1. Data'!K1509-'1. Data'!$K$1604)/('1. Data'!$K$1603-'1. Data'!$K$1604)</f>
        <v>0.1470588235294118</v>
      </c>
      <c r="L1512" s="62">
        <f>('1. Data'!L1509-'1. Data'!$L$1604)/('1. Data'!$L$1603-'1. Data'!$L$1604)</f>
        <v>0.46153846153846156</v>
      </c>
      <c r="M1512" s="62">
        <f>('1. Data'!M1509-'1. Data'!$M$1604)/('1. Data'!$M$1603-'1. Data'!$M$1604)</f>
        <v>0.6</v>
      </c>
    </row>
    <row r="1513" spans="1:13" ht="13.2" x14ac:dyDescent="0.25">
      <c r="A1513" s="60">
        <v>1509</v>
      </c>
      <c r="B1513" s="62">
        <f>('1. Data'!B1510-'1. Data'!$B$1604)/('1. Data'!$B$1603-'1. Data'!$B$1604)</f>
        <v>0.22123893805309733</v>
      </c>
      <c r="C1513" s="62">
        <f>('1. Data'!C1510-'1. Data'!$C$1604)/('1. Data'!$C$1603-'1. Data'!$C$1604)</f>
        <v>0.11333333333333334</v>
      </c>
      <c r="D1513" s="62">
        <f>('1. Data'!D1510-'1. Data'!$D$1604)/('1. Data'!$D$1603-'1. Data'!$D$1604)</f>
        <v>0.6</v>
      </c>
      <c r="E1513" s="62">
        <f>('1. Data'!E1510-'1. Data'!$E$1604)/('1. Data'!$E$1603-'1. Data'!$E$1604)</f>
        <v>8.2191780821917818E-2</v>
      </c>
      <c r="F1513" s="62">
        <f>('1. Data'!F1510-'1. Data'!$F$1604)/('1. Data'!$F$1603-'1. Data'!$F$1604)</f>
        <v>0.12333333333333334</v>
      </c>
      <c r="G1513" s="62">
        <f>('1. Data'!G1510-'1. Data'!$G$1604)/('1. Data'!$G$1603-'1. Data'!$G$1604)</f>
        <v>0.22535211267605634</v>
      </c>
      <c r="H1513" s="62">
        <f>('1. Data'!H1510-'1. Data'!$H$1604)/('1. Data'!$H$1603-'1. Data'!$H$1604)</f>
        <v>6.7137809187279157E-2</v>
      </c>
      <c r="I1513" s="62">
        <v>1</v>
      </c>
      <c r="J1513" s="62">
        <f>('1. Data'!J1510-'1. Data'!$J$1604)/('1. Data'!$J$1603-'1. Data'!$J$1604)</f>
        <v>0.52307692307692288</v>
      </c>
      <c r="K1513" s="62">
        <f>('1. Data'!K1510-'1. Data'!$K$1604)/('1. Data'!$K$1603-'1. Data'!$K$1604)</f>
        <v>0.24705882352941178</v>
      </c>
      <c r="L1513" s="62">
        <f>('1. Data'!L1510-'1. Data'!$L$1604)/('1. Data'!$L$1603-'1. Data'!$L$1604)</f>
        <v>0.33846153846153837</v>
      </c>
      <c r="M1513" s="62">
        <f>('1. Data'!M1510-'1. Data'!$M$1604)/('1. Data'!$M$1603-'1. Data'!$M$1604)</f>
        <v>0.6</v>
      </c>
    </row>
    <row r="1514" spans="1:13" ht="13.2" x14ac:dyDescent="0.25">
      <c r="A1514" s="60">
        <v>1510</v>
      </c>
      <c r="B1514" s="62">
        <f>('1. Data'!B1511-'1. Data'!$B$1604)/('1. Data'!$B$1603-'1. Data'!$B$1604)</f>
        <v>0.29203539823008856</v>
      </c>
      <c r="C1514" s="62">
        <f>('1. Data'!C1511-'1. Data'!$C$1604)/('1. Data'!$C$1603-'1. Data'!$C$1604)</f>
        <v>5.3333333333333323E-2</v>
      </c>
      <c r="D1514" s="62">
        <f>('1. Data'!D1511-'1. Data'!$D$1604)/('1. Data'!$D$1603-'1. Data'!$D$1604)</f>
        <v>0.4</v>
      </c>
      <c r="E1514" s="62">
        <f>('1. Data'!E1511-'1. Data'!$E$1604)/('1. Data'!$E$1603-'1. Data'!$E$1604)</f>
        <v>6.164383561643836E-2</v>
      </c>
      <c r="F1514" s="62">
        <f>('1. Data'!F1511-'1. Data'!$F$1604)/('1. Data'!$F$1603-'1. Data'!$F$1604)</f>
        <v>0.10333333333333333</v>
      </c>
      <c r="G1514" s="62">
        <f>('1. Data'!G1511-'1. Data'!$G$1604)/('1. Data'!$G$1603-'1. Data'!$G$1604)</f>
        <v>8.4507042253521125E-2</v>
      </c>
      <c r="H1514" s="62">
        <f>('1. Data'!H1511-'1. Data'!$H$1604)/('1. Data'!$H$1603-'1. Data'!$H$1604)</f>
        <v>4.9469964664310952E-2</v>
      </c>
      <c r="I1514" s="62">
        <v>1</v>
      </c>
      <c r="J1514" s="62">
        <f>('1. Data'!J1511-'1. Data'!$J$1604)/('1. Data'!$J$1603-'1. Data'!$J$1604)</f>
        <v>0.4461538461538459</v>
      </c>
      <c r="K1514" s="62">
        <f>('1. Data'!K1511-'1. Data'!$K$1604)/('1. Data'!$K$1603-'1. Data'!$K$1604)</f>
        <v>0.23529411764705882</v>
      </c>
      <c r="L1514" s="62">
        <f>('1. Data'!L1511-'1. Data'!$L$1604)/('1. Data'!$L$1603-'1. Data'!$L$1604)</f>
        <v>0.4153846153846153</v>
      </c>
      <c r="M1514" s="62">
        <f>('1. Data'!M1511-'1. Data'!$M$1604)/('1. Data'!$M$1603-'1. Data'!$M$1604)</f>
        <v>0.4</v>
      </c>
    </row>
    <row r="1515" spans="1:13" ht="13.2" x14ac:dyDescent="0.25">
      <c r="A1515" s="60">
        <v>1511</v>
      </c>
      <c r="B1515" s="62">
        <f>('1. Data'!B1512-'1. Data'!$B$1604)/('1. Data'!$B$1603-'1. Data'!$B$1604)</f>
        <v>0.15929203539823014</v>
      </c>
      <c r="C1515" s="62">
        <f>('1. Data'!C1512-'1. Data'!$C$1604)/('1. Data'!$C$1603-'1. Data'!$C$1604)</f>
        <v>0.17333333333333334</v>
      </c>
      <c r="D1515" s="62">
        <f>('1. Data'!D1512-'1. Data'!$D$1604)/('1. Data'!$D$1603-'1. Data'!$D$1604)</f>
        <v>0.21</v>
      </c>
      <c r="E1515" s="62">
        <f>('1. Data'!E1512-'1. Data'!$E$1604)/('1. Data'!$E$1603-'1. Data'!$E$1604)</f>
        <v>8.9041095890410982E-2</v>
      </c>
      <c r="F1515" s="62">
        <f>('1. Data'!F1512-'1. Data'!$F$1604)/('1. Data'!$F$1603-'1. Data'!$F$1604)</f>
        <v>7.8333333333333338E-2</v>
      </c>
      <c r="G1515" s="62">
        <f>('1. Data'!G1512-'1. Data'!$G$1604)/('1. Data'!$G$1603-'1. Data'!$G$1604)</f>
        <v>0.352112676056338</v>
      </c>
      <c r="H1515" s="62">
        <f>('1. Data'!H1512-'1. Data'!$H$1604)/('1. Data'!$H$1603-'1. Data'!$H$1604)</f>
        <v>0.14840989399293286</v>
      </c>
      <c r="I1515" s="62">
        <v>1</v>
      </c>
      <c r="J1515" s="62">
        <f>('1. Data'!J1512-'1. Data'!$J$1604)/('1. Data'!$J$1603-'1. Data'!$J$1604)</f>
        <v>0.59230769230769242</v>
      </c>
      <c r="K1515" s="62">
        <f>('1. Data'!K1512-'1. Data'!$K$1604)/('1. Data'!$K$1603-'1. Data'!$K$1604)</f>
        <v>0.27647058823529413</v>
      </c>
      <c r="L1515" s="62">
        <f>('1. Data'!L1512-'1. Data'!$L$1604)/('1. Data'!$L$1603-'1. Data'!$L$1604)</f>
        <v>0.19999999999999984</v>
      </c>
      <c r="M1515" s="62">
        <f>('1. Data'!M1512-'1. Data'!$M$1604)/('1. Data'!$M$1603-'1. Data'!$M$1604)</f>
        <v>0.6</v>
      </c>
    </row>
    <row r="1516" spans="1:13" ht="13.2" x14ac:dyDescent="0.25">
      <c r="A1516" s="60">
        <v>1512</v>
      </c>
      <c r="B1516" s="62">
        <f>('1. Data'!B1513-'1. Data'!$B$1604)/('1. Data'!$B$1603-'1. Data'!$B$1604)</f>
        <v>0.22123893805309733</v>
      </c>
      <c r="C1516" s="62">
        <f>('1. Data'!C1513-'1. Data'!$C$1604)/('1. Data'!$C$1603-'1. Data'!$C$1604)</f>
        <v>0.39333333333333331</v>
      </c>
      <c r="D1516" s="62">
        <f>('1. Data'!D1513-'1. Data'!$D$1604)/('1. Data'!$D$1603-'1. Data'!$D$1604)</f>
        <v>0.04</v>
      </c>
      <c r="E1516" s="62">
        <f>('1. Data'!E1513-'1. Data'!$E$1604)/('1. Data'!$E$1603-'1. Data'!$E$1604)</f>
        <v>8.2191780821917818E-2</v>
      </c>
      <c r="F1516" s="62">
        <f>('1. Data'!F1513-'1. Data'!$F$1604)/('1. Data'!$F$1603-'1. Data'!$F$1604)</f>
        <v>0.11333333333333334</v>
      </c>
      <c r="G1516" s="62">
        <f>('1. Data'!G1513-'1. Data'!$G$1604)/('1. Data'!$G$1603-'1. Data'!$G$1604)</f>
        <v>0.25352112676056338</v>
      </c>
      <c r="H1516" s="62">
        <f>('1. Data'!H1513-'1. Data'!$H$1604)/('1. Data'!$H$1603-'1. Data'!$H$1604)</f>
        <v>7.4204946996466431E-2</v>
      </c>
      <c r="I1516" s="62">
        <v>1</v>
      </c>
      <c r="J1516" s="62">
        <f>('1. Data'!J1513-'1. Data'!$J$1604)/('1. Data'!$J$1603-'1. Data'!$J$1604)</f>
        <v>0.5692307692307691</v>
      </c>
      <c r="K1516" s="62">
        <f>('1. Data'!K1513-'1. Data'!$K$1604)/('1. Data'!$K$1603-'1. Data'!$K$1604)</f>
        <v>0.21764705882352944</v>
      </c>
      <c r="L1516" s="62">
        <f>('1. Data'!L1513-'1. Data'!$L$1604)/('1. Data'!$L$1603-'1. Data'!$L$1604)</f>
        <v>0.21538461538461545</v>
      </c>
      <c r="M1516" s="62">
        <f>('1. Data'!M1513-'1. Data'!$M$1604)/('1. Data'!$M$1603-'1. Data'!$M$1604)</f>
        <v>0.4</v>
      </c>
    </row>
    <row r="1517" spans="1:13" ht="13.2" x14ac:dyDescent="0.25">
      <c r="A1517" s="60">
        <v>1513</v>
      </c>
      <c r="B1517" s="62">
        <f>('1. Data'!B1514-'1. Data'!$B$1604)/('1. Data'!$B$1603-'1. Data'!$B$1604)</f>
        <v>0.15929203539823014</v>
      </c>
      <c r="C1517" s="62">
        <f>('1. Data'!C1514-'1. Data'!$C$1604)/('1. Data'!$C$1603-'1. Data'!$C$1604)</f>
        <v>0.46</v>
      </c>
      <c r="D1517" s="62">
        <f>('1. Data'!D1514-'1. Data'!$D$1604)/('1. Data'!$D$1603-'1. Data'!$D$1604)</f>
        <v>0.04</v>
      </c>
      <c r="E1517" s="62">
        <f>('1. Data'!E1514-'1. Data'!$E$1604)/('1. Data'!$E$1603-'1. Data'!$E$1604)</f>
        <v>8.9041095890410982E-2</v>
      </c>
      <c r="F1517" s="62">
        <f>('1. Data'!F1514-'1. Data'!$F$1604)/('1. Data'!$F$1603-'1. Data'!$F$1604)</f>
        <v>0.10166666666666667</v>
      </c>
      <c r="G1517" s="62">
        <f>('1. Data'!G1514-'1. Data'!$G$1604)/('1. Data'!$G$1603-'1. Data'!$G$1604)</f>
        <v>0.14084507042253522</v>
      </c>
      <c r="H1517" s="62">
        <f>('1. Data'!H1514-'1. Data'!$H$1604)/('1. Data'!$H$1603-'1. Data'!$H$1604)</f>
        <v>3.8869257950530034E-2</v>
      </c>
      <c r="I1517" s="62">
        <v>1</v>
      </c>
      <c r="J1517" s="62">
        <f>('1. Data'!J1514-'1. Data'!$J$1604)/('1. Data'!$J$1603-'1. Data'!$J$1604)</f>
        <v>0.6384615384615383</v>
      </c>
      <c r="K1517" s="62">
        <f>('1. Data'!K1514-'1. Data'!$K$1604)/('1. Data'!$K$1603-'1. Data'!$K$1604)</f>
        <v>0.20588235294117649</v>
      </c>
      <c r="L1517" s="62">
        <f>('1. Data'!L1514-'1. Data'!$L$1604)/('1. Data'!$L$1603-'1. Data'!$L$1604)</f>
        <v>0.30769230769230771</v>
      </c>
      <c r="M1517" s="62">
        <f>('1. Data'!M1514-'1. Data'!$M$1604)/('1. Data'!$M$1603-'1. Data'!$M$1604)</f>
        <v>0.6</v>
      </c>
    </row>
    <row r="1518" spans="1:13" ht="13.2" x14ac:dyDescent="0.25">
      <c r="A1518" s="60">
        <v>1514</v>
      </c>
      <c r="B1518" s="62">
        <f>('1. Data'!B1515-'1. Data'!$B$1604)/('1. Data'!$B$1603-'1. Data'!$B$1604)</f>
        <v>0.15929203539823014</v>
      </c>
      <c r="C1518" s="62">
        <f>('1. Data'!C1515-'1. Data'!$C$1604)/('1. Data'!$C$1603-'1. Data'!$C$1604)</f>
        <v>0.3066666666666667</v>
      </c>
      <c r="D1518" s="62">
        <f>('1. Data'!D1515-'1. Data'!$D$1604)/('1. Data'!$D$1603-'1. Data'!$D$1604)</f>
        <v>0.15</v>
      </c>
      <c r="E1518" s="62">
        <f>('1. Data'!E1515-'1. Data'!$E$1604)/('1. Data'!$E$1603-'1. Data'!$E$1604)</f>
        <v>6.164383561643836E-2</v>
      </c>
      <c r="F1518" s="62">
        <f>('1. Data'!F1515-'1. Data'!$F$1604)/('1. Data'!$F$1603-'1. Data'!$F$1604)</f>
        <v>0.13</v>
      </c>
      <c r="G1518" s="62">
        <f>('1. Data'!G1515-'1. Data'!$G$1604)/('1. Data'!$G$1603-'1. Data'!$G$1604)</f>
        <v>0.22535211267605634</v>
      </c>
      <c r="H1518" s="62">
        <f>('1. Data'!H1515-'1. Data'!$H$1604)/('1. Data'!$H$1603-'1. Data'!$H$1604)</f>
        <v>0.20848056537102475</v>
      </c>
      <c r="I1518" s="62">
        <v>1</v>
      </c>
      <c r="J1518" s="62">
        <f>('1. Data'!J1515-'1. Data'!$J$1604)/('1. Data'!$J$1603-'1. Data'!$J$1604)</f>
        <v>0.48461538461538461</v>
      </c>
      <c r="K1518" s="62">
        <f>('1. Data'!K1515-'1. Data'!$K$1604)/('1. Data'!$K$1603-'1. Data'!$K$1604)</f>
        <v>0.17647058823529413</v>
      </c>
      <c r="L1518" s="62">
        <f>('1. Data'!L1515-'1. Data'!$L$1604)/('1. Data'!$L$1603-'1. Data'!$L$1604)</f>
        <v>0.32307692307692304</v>
      </c>
      <c r="M1518" s="62">
        <f>('1. Data'!M1515-'1. Data'!$M$1604)/('1. Data'!$M$1603-'1. Data'!$M$1604)</f>
        <v>0.6</v>
      </c>
    </row>
    <row r="1519" spans="1:13" ht="13.2" x14ac:dyDescent="0.25">
      <c r="A1519" s="60">
        <v>1515</v>
      </c>
      <c r="B1519" s="62">
        <f>('1. Data'!B1516-'1. Data'!$B$1604)/('1. Data'!$B$1603-'1. Data'!$B$1604)</f>
        <v>0.2035398230088496</v>
      </c>
      <c r="C1519" s="62">
        <f>('1. Data'!C1516-'1. Data'!$C$1604)/('1. Data'!$C$1603-'1. Data'!$C$1604)</f>
        <v>0.49333333333333335</v>
      </c>
      <c r="D1519" s="62">
        <f>('1. Data'!D1516-'1. Data'!$D$1604)/('1. Data'!$D$1603-'1. Data'!$D$1604)</f>
        <v>0.21</v>
      </c>
      <c r="E1519" s="62">
        <f>('1. Data'!E1516-'1. Data'!$E$1604)/('1. Data'!$E$1603-'1. Data'!$E$1604)</f>
        <v>0.21917808219178081</v>
      </c>
      <c r="F1519" s="62">
        <f>('1. Data'!F1516-'1. Data'!$F$1604)/('1. Data'!$F$1603-'1. Data'!$F$1604)</f>
        <v>0.12333333333333334</v>
      </c>
      <c r="G1519" s="62">
        <f>('1. Data'!G1516-'1. Data'!$G$1604)/('1. Data'!$G$1603-'1. Data'!$G$1604)</f>
        <v>0.21126760563380281</v>
      </c>
      <c r="H1519" s="62">
        <f>('1. Data'!H1516-'1. Data'!$H$1604)/('1. Data'!$H$1603-'1. Data'!$H$1604)</f>
        <v>0.20848056537102475</v>
      </c>
      <c r="I1519" s="62">
        <v>1</v>
      </c>
      <c r="J1519" s="62">
        <f>('1. Data'!J1516-'1. Data'!$J$1604)/('1. Data'!$J$1603-'1. Data'!$J$1604)</f>
        <v>0.6384615384615383</v>
      </c>
      <c r="K1519" s="62">
        <f>('1. Data'!K1516-'1. Data'!$K$1604)/('1. Data'!$K$1603-'1. Data'!$K$1604)</f>
        <v>0.24705882352941178</v>
      </c>
      <c r="L1519" s="62">
        <f>('1. Data'!L1516-'1. Data'!$L$1604)/('1. Data'!$L$1603-'1. Data'!$L$1604)</f>
        <v>0.12820512820512775</v>
      </c>
      <c r="M1519" s="62">
        <f>('1. Data'!M1516-'1. Data'!$M$1604)/('1. Data'!$M$1603-'1. Data'!$M$1604)</f>
        <v>0.6</v>
      </c>
    </row>
    <row r="1520" spans="1:13" ht="13.2" x14ac:dyDescent="0.25">
      <c r="A1520" s="60">
        <v>1516</v>
      </c>
      <c r="B1520" s="62">
        <f>('1. Data'!B1517-'1. Data'!$B$1604)/('1. Data'!$B$1603-'1. Data'!$B$1604)</f>
        <v>0.2035398230088496</v>
      </c>
      <c r="C1520" s="62">
        <f>('1. Data'!C1517-'1. Data'!$C$1604)/('1. Data'!$C$1603-'1. Data'!$C$1604)</f>
        <v>0.49333333333333335</v>
      </c>
      <c r="D1520" s="62">
        <f>('1. Data'!D1517-'1. Data'!$D$1604)/('1. Data'!$D$1603-'1. Data'!$D$1604)</f>
        <v>0.21</v>
      </c>
      <c r="E1520" s="62">
        <f>('1. Data'!E1517-'1. Data'!$E$1604)/('1. Data'!$E$1603-'1. Data'!$E$1604)</f>
        <v>0.21917808219178081</v>
      </c>
      <c r="F1520" s="62">
        <f>('1. Data'!F1517-'1. Data'!$F$1604)/('1. Data'!$F$1603-'1. Data'!$F$1604)</f>
        <v>0.12333333333333334</v>
      </c>
      <c r="G1520" s="62">
        <f>('1. Data'!G1517-'1. Data'!$G$1604)/('1. Data'!$G$1603-'1. Data'!$G$1604)</f>
        <v>0.21126760563380281</v>
      </c>
      <c r="H1520" s="62">
        <f>('1. Data'!H1517-'1. Data'!$H$1604)/('1. Data'!$H$1603-'1. Data'!$H$1604)</f>
        <v>0.20848056537102475</v>
      </c>
      <c r="I1520" s="62">
        <v>1</v>
      </c>
      <c r="J1520" s="62">
        <f>('1. Data'!J1517-'1. Data'!$J$1604)/('1. Data'!$J$1603-'1. Data'!$J$1604)</f>
        <v>0.6384615384615383</v>
      </c>
      <c r="K1520" s="62">
        <f>('1. Data'!K1517-'1. Data'!$K$1604)/('1. Data'!$K$1603-'1. Data'!$K$1604)</f>
        <v>0.24705882352941178</v>
      </c>
      <c r="L1520" s="62">
        <f>('1. Data'!L1517-'1. Data'!$L$1604)/('1. Data'!$L$1603-'1. Data'!$L$1604)</f>
        <v>0.13076923076923072</v>
      </c>
      <c r="M1520" s="62">
        <f>('1. Data'!M1517-'1. Data'!$M$1604)/('1. Data'!$M$1603-'1. Data'!$M$1604)</f>
        <v>0.6</v>
      </c>
    </row>
    <row r="1521" spans="1:13" ht="13.2" x14ac:dyDescent="0.25">
      <c r="A1521" s="60">
        <v>1517</v>
      </c>
      <c r="B1521" s="62">
        <f>('1. Data'!B1518-'1. Data'!$B$1604)/('1. Data'!$B$1603-'1. Data'!$B$1604)</f>
        <v>0.13274336283185839</v>
      </c>
      <c r="C1521" s="62">
        <f>('1. Data'!C1518-'1. Data'!$C$1604)/('1. Data'!$C$1603-'1. Data'!$C$1604)</f>
        <v>0.14666666666666667</v>
      </c>
      <c r="D1521" s="62">
        <f>('1. Data'!D1518-'1. Data'!$D$1604)/('1. Data'!$D$1603-'1. Data'!$D$1604)</f>
        <v>0.25</v>
      </c>
      <c r="E1521" s="62">
        <f>('1. Data'!E1518-'1. Data'!$E$1604)/('1. Data'!$E$1603-'1. Data'!$E$1604)</f>
        <v>9.5890410958904104E-2</v>
      </c>
      <c r="F1521" s="62">
        <f>('1. Data'!F1518-'1. Data'!$F$1604)/('1. Data'!$F$1603-'1. Data'!$F$1604)</f>
        <v>0.11833333333333333</v>
      </c>
      <c r="G1521" s="62">
        <f>('1. Data'!G1518-'1. Data'!$G$1604)/('1. Data'!$G$1603-'1. Data'!$G$1604)</f>
        <v>0.30985915492957744</v>
      </c>
      <c r="H1521" s="62">
        <f>('1. Data'!H1518-'1. Data'!$H$1604)/('1. Data'!$H$1603-'1. Data'!$H$1604)</f>
        <v>0.18374558303886926</v>
      </c>
      <c r="I1521" s="62">
        <v>1</v>
      </c>
      <c r="J1521" s="62">
        <f>('1. Data'!J1518-'1. Data'!$J$1604)/('1. Data'!$J$1603-'1. Data'!$J$1604)</f>
        <v>0.55384615384615377</v>
      </c>
      <c r="K1521" s="62">
        <f>('1. Data'!K1518-'1. Data'!$K$1604)/('1. Data'!$K$1603-'1. Data'!$K$1604)</f>
        <v>0.39411764705882352</v>
      </c>
      <c r="L1521" s="62">
        <f>('1. Data'!L1518-'1. Data'!$L$1604)/('1. Data'!$L$1603-'1. Data'!$L$1604)</f>
        <v>0.33846153846153837</v>
      </c>
      <c r="M1521" s="62">
        <f>('1. Data'!M1518-'1. Data'!$M$1604)/('1. Data'!$M$1603-'1. Data'!$M$1604)</f>
        <v>0.4</v>
      </c>
    </row>
    <row r="1522" spans="1:13" ht="13.2" x14ac:dyDescent="0.25">
      <c r="A1522" s="60">
        <v>1518</v>
      </c>
      <c r="B1522" s="62">
        <f>('1. Data'!B1519-'1. Data'!$B$1604)/('1. Data'!$B$1603-'1. Data'!$B$1604)</f>
        <v>0.16814159292035399</v>
      </c>
      <c r="C1522" s="62">
        <f>('1. Data'!C1519-'1. Data'!$C$1604)/('1. Data'!$C$1603-'1. Data'!$C$1604)</f>
        <v>0.28666666666666668</v>
      </c>
      <c r="D1522" s="62">
        <f>('1. Data'!D1519-'1. Data'!$D$1604)/('1. Data'!$D$1603-'1. Data'!$D$1604)</f>
        <v>0.06</v>
      </c>
      <c r="E1522" s="62">
        <f>('1. Data'!E1519-'1. Data'!$E$1604)/('1. Data'!$E$1603-'1. Data'!$E$1604)</f>
        <v>7.5342465753424667E-2</v>
      </c>
      <c r="F1522" s="62">
        <f>('1. Data'!F1519-'1. Data'!$F$1604)/('1. Data'!$F$1603-'1. Data'!$F$1604)</f>
        <v>0.10500000000000001</v>
      </c>
      <c r="G1522" s="62">
        <f>('1. Data'!G1519-'1. Data'!$G$1604)/('1. Data'!$G$1603-'1. Data'!$G$1604)</f>
        <v>0.39436619718309857</v>
      </c>
      <c r="H1522" s="62">
        <f>('1. Data'!H1519-'1. Data'!$H$1604)/('1. Data'!$H$1603-'1. Data'!$H$1604)</f>
        <v>0.13427561837455831</v>
      </c>
      <c r="I1522" s="62">
        <v>1</v>
      </c>
      <c r="J1522" s="62">
        <f>('1. Data'!J1519-'1. Data'!$J$1604)/('1. Data'!$J$1603-'1. Data'!$J$1604)</f>
        <v>0.52307692307692288</v>
      </c>
      <c r="K1522" s="62">
        <f>('1. Data'!K1519-'1. Data'!$K$1604)/('1. Data'!$K$1603-'1. Data'!$K$1604)</f>
        <v>0.31176470588235294</v>
      </c>
      <c r="L1522" s="62">
        <f>('1. Data'!L1519-'1. Data'!$L$1604)/('1. Data'!$L$1603-'1. Data'!$L$1604)</f>
        <v>0.29230769230769238</v>
      </c>
      <c r="M1522" s="62">
        <f>('1. Data'!M1519-'1. Data'!$M$1604)/('1. Data'!$M$1603-'1. Data'!$M$1604)</f>
        <v>0.6</v>
      </c>
    </row>
    <row r="1523" spans="1:13" ht="13.2" x14ac:dyDescent="0.25">
      <c r="A1523" s="60">
        <v>1519</v>
      </c>
      <c r="B1523" s="62">
        <f>('1. Data'!B1520-'1. Data'!$B$1604)/('1. Data'!$B$1603-'1. Data'!$B$1604)</f>
        <v>0.24778761061946908</v>
      </c>
      <c r="C1523" s="62">
        <f>('1. Data'!C1520-'1. Data'!$C$1604)/('1. Data'!$C$1603-'1. Data'!$C$1604)</f>
        <v>0.24666666666666667</v>
      </c>
      <c r="D1523" s="62">
        <f>('1. Data'!D1520-'1. Data'!$D$1604)/('1. Data'!$D$1603-'1. Data'!$D$1604)</f>
        <v>0.46</v>
      </c>
      <c r="E1523" s="62">
        <f>('1. Data'!E1520-'1. Data'!$E$1604)/('1. Data'!$E$1603-'1. Data'!$E$1604)</f>
        <v>8.9041095890410982E-2</v>
      </c>
      <c r="F1523" s="62">
        <f>('1. Data'!F1520-'1. Data'!$F$1604)/('1. Data'!$F$1603-'1. Data'!$F$1604)</f>
        <v>0.19</v>
      </c>
      <c r="G1523" s="62">
        <f>('1. Data'!G1520-'1. Data'!$G$1604)/('1. Data'!$G$1603-'1. Data'!$G$1604)</f>
        <v>8.4507042253521125E-2</v>
      </c>
      <c r="H1523" s="62">
        <f>('1. Data'!H1520-'1. Data'!$H$1604)/('1. Data'!$H$1603-'1. Data'!$H$1604)</f>
        <v>4.9469964664310952E-2</v>
      </c>
      <c r="I1523" s="62">
        <v>1</v>
      </c>
      <c r="J1523" s="62">
        <f>('1. Data'!J1520-'1. Data'!$J$1604)/('1. Data'!$J$1603-'1. Data'!$J$1604)</f>
        <v>0.47692307692307673</v>
      </c>
      <c r="K1523" s="62">
        <f>('1. Data'!K1520-'1. Data'!$K$1604)/('1. Data'!$K$1603-'1. Data'!$K$1604)</f>
        <v>0.19411764705882353</v>
      </c>
      <c r="L1523" s="62">
        <f>('1. Data'!L1520-'1. Data'!$L$1604)/('1. Data'!$L$1603-'1. Data'!$L$1604)</f>
        <v>0.32307692307692304</v>
      </c>
      <c r="M1523" s="62">
        <f>('1. Data'!M1520-'1. Data'!$M$1604)/('1. Data'!$M$1603-'1. Data'!$M$1604)</f>
        <v>0.4</v>
      </c>
    </row>
    <row r="1524" spans="1:13" ht="13.2" x14ac:dyDescent="0.25">
      <c r="A1524" s="60">
        <v>1520</v>
      </c>
      <c r="B1524" s="62">
        <f>('1. Data'!B1521-'1. Data'!$B$1604)/('1. Data'!$B$1603-'1. Data'!$B$1604)</f>
        <v>0.17699115044247787</v>
      </c>
      <c r="C1524" s="62">
        <f>('1. Data'!C1521-'1. Data'!$C$1604)/('1. Data'!$C$1603-'1. Data'!$C$1604)</f>
        <v>0.39999999999999997</v>
      </c>
      <c r="D1524" s="62">
        <f>('1. Data'!D1521-'1. Data'!$D$1604)/('1. Data'!$D$1603-'1. Data'!$D$1604)</f>
        <v>0.08</v>
      </c>
      <c r="E1524" s="62">
        <f>('1. Data'!E1521-'1. Data'!$E$1604)/('1. Data'!$E$1603-'1. Data'!$E$1604)</f>
        <v>0.11643835616438358</v>
      </c>
      <c r="F1524" s="62">
        <f>('1. Data'!F1521-'1. Data'!$F$1604)/('1. Data'!$F$1603-'1. Data'!$F$1604)</f>
        <v>0.17666666666666667</v>
      </c>
      <c r="G1524" s="62">
        <f>('1. Data'!G1521-'1. Data'!$G$1604)/('1. Data'!$G$1603-'1. Data'!$G$1604)</f>
        <v>0.18309859154929578</v>
      </c>
      <c r="H1524" s="62">
        <f>('1. Data'!H1521-'1. Data'!$H$1604)/('1. Data'!$H$1603-'1. Data'!$H$1604)</f>
        <v>7.4204946996466431E-2</v>
      </c>
      <c r="I1524" s="62">
        <v>1</v>
      </c>
      <c r="J1524" s="62">
        <f>('1. Data'!J1521-'1. Data'!$J$1604)/('1. Data'!$J$1603-'1. Data'!$J$1604)</f>
        <v>0.5692307692307691</v>
      </c>
      <c r="K1524" s="62">
        <f>('1. Data'!K1521-'1. Data'!$K$1604)/('1. Data'!$K$1603-'1. Data'!$K$1604)</f>
        <v>0.16470588235294117</v>
      </c>
      <c r="L1524" s="62">
        <f>('1. Data'!L1521-'1. Data'!$L$1604)/('1. Data'!$L$1603-'1. Data'!$L$1604)</f>
        <v>0.27692307692307677</v>
      </c>
      <c r="M1524" s="62">
        <f>('1. Data'!M1521-'1. Data'!$M$1604)/('1. Data'!$M$1603-'1. Data'!$M$1604)</f>
        <v>0.4</v>
      </c>
    </row>
    <row r="1525" spans="1:13" ht="13.2" x14ac:dyDescent="0.25">
      <c r="A1525" s="60">
        <v>1521</v>
      </c>
      <c r="B1525" s="62">
        <f>('1. Data'!B1522-'1. Data'!$B$1604)/('1. Data'!$B$1603-'1. Data'!$B$1604)</f>
        <v>0.16814159292035399</v>
      </c>
      <c r="C1525" s="62">
        <f>('1. Data'!C1522-'1. Data'!$C$1604)/('1. Data'!$C$1603-'1. Data'!$C$1604)</f>
        <v>0.28666666666666668</v>
      </c>
      <c r="D1525" s="62">
        <f>('1. Data'!D1522-'1. Data'!$D$1604)/('1. Data'!$D$1603-'1. Data'!$D$1604)</f>
        <v>0.06</v>
      </c>
      <c r="E1525" s="62">
        <f>('1. Data'!E1522-'1. Data'!$E$1604)/('1. Data'!$E$1603-'1. Data'!$E$1604)</f>
        <v>7.5342465753424667E-2</v>
      </c>
      <c r="F1525" s="62">
        <f>('1. Data'!F1522-'1. Data'!$F$1604)/('1. Data'!$F$1603-'1. Data'!$F$1604)</f>
        <v>0.10500000000000001</v>
      </c>
      <c r="G1525" s="62">
        <f>('1. Data'!G1522-'1. Data'!$G$1604)/('1. Data'!$G$1603-'1. Data'!$G$1604)</f>
        <v>0.39436619718309857</v>
      </c>
      <c r="H1525" s="62">
        <f>('1. Data'!H1522-'1. Data'!$H$1604)/('1. Data'!$H$1603-'1. Data'!$H$1604)</f>
        <v>0.13427561837455831</v>
      </c>
      <c r="I1525" s="62">
        <v>1</v>
      </c>
      <c r="J1525" s="62">
        <f>('1. Data'!J1522-'1. Data'!$J$1604)/('1. Data'!$J$1603-'1. Data'!$J$1604)</f>
        <v>0.52307692307692288</v>
      </c>
      <c r="K1525" s="62">
        <f>('1. Data'!K1522-'1. Data'!$K$1604)/('1. Data'!$K$1603-'1. Data'!$K$1604)</f>
        <v>0.31176470588235294</v>
      </c>
      <c r="L1525" s="62">
        <f>('1. Data'!L1522-'1. Data'!$L$1604)/('1. Data'!$L$1603-'1. Data'!$L$1604)</f>
        <v>0.29230769230769238</v>
      </c>
      <c r="M1525" s="62">
        <f>('1. Data'!M1522-'1. Data'!$M$1604)/('1. Data'!$M$1603-'1. Data'!$M$1604)</f>
        <v>0.6</v>
      </c>
    </row>
    <row r="1526" spans="1:13" ht="13.2" x14ac:dyDescent="0.25">
      <c r="A1526" s="60">
        <v>1522</v>
      </c>
      <c r="B1526" s="62">
        <f>('1. Data'!B1523-'1. Data'!$B$1604)/('1. Data'!$B$1603-'1. Data'!$B$1604)</f>
        <v>0.2035398230088496</v>
      </c>
      <c r="C1526" s="62">
        <f>('1. Data'!C1523-'1. Data'!$C$1604)/('1. Data'!$C$1603-'1. Data'!$C$1604)</f>
        <v>0.25333333333333335</v>
      </c>
      <c r="D1526" s="62">
        <f>('1. Data'!D1523-'1. Data'!$D$1604)/('1. Data'!$D$1603-'1. Data'!$D$1604)</f>
        <v>0.2</v>
      </c>
      <c r="E1526" s="62">
        <f>('1. Data'!E1523-'1. Data'!$E$1604)/('1. Data'!$E$1603-'1. Data'!$E$1604)</f>
        <v>6.8493150684931503E-2</v>
      </c>
      <c r="F1526" s="62">
        <f>('1. Data'!F1523-'1. Data'!$F$1604)/('1. Data'!$F$1603-'1. Data'!$F$1604)</f>
        <v>0.13666666666666652</v>
      </c>
      <c r="G1526" s="62">
        <f>('1. Data'!G1523-'1. Data'!$G$1604)/('1. Data'!$G$1603-'1. Data'!$G$1604)</f>
        <v>0.11267605633802817</v>
      </c>
      <c r="H1526" s="62">
        <f>('1. Data'!H1523-'1. Data'!$H$1604)/('1. Data'!$H$1603-'1. Data'!$H$1604)</f>
        <v>6.0070671378091869E-2</v>
      </c>
      <c r="I1526" s="62">
        <v>1</v>
      </c>
      <c r="J1526" s="62">
        <f>('1. Data'!J1523-'1. Data'!$J$1604)/('1. Data'!$J$1603-'1. Data'!$J$1604)</f>
        <v>0.53076923076923077</v>
      </c>
      <c r="K1526" s="62">
        <f>('1. Data'!K1523-'1. Data'!$K$1604)/('1. Data'!$K$1603-'1. Data'!$K$1604)</f>
        <v>7.6470588235294124E-2</v>
      </c>
      <c r="L1526" s="62">
        <f>('1. Data'!L1523-'1. Data'!$L$1604)/('1. Data'!$L$1603-'1. Data'!$L$1604)</f>
        <v>0.10000000000000006</v>
      </c>
      <c r="M1526" s="62">
        <f>('1. Data'!M1523-'1. Data'!$M$1604)/('1. Data'!$M$1603-'1. Data'!$M$1604)</f>
        <v>0.2</v>
      </c>
    </row>
    <row r="1527" spans="1:13" ht="13.2" x14ac:dyDescent="0.25">
      <c r="A1527" s="60">
        <v>1523</v>
      </c>
      <c r="B1527" s="62">
        <f>('1. Data'!B1524-'1. Data'!$B$1604)/('1. Data'!$B$1603-'1. Data'!$B$1604)</f>
        <v>0.13274336283185839</v>
      </c>
      <c r="C1527" s="62">
        <f>('1. Data'!C1524-'1. Data'!$C$1604)/('1. Data'!$C$1603-'1. Data'!$C$1604)</f>
        <v>0.14666666666666667</v>
      </c>
      <c r="D1527" s="62">
        <f>('1. Data'!D1524-'1. Data'!$D$1604)/('1. Data'!$D$1603-'1. Data'!$D$1604)</f>
        <v>0.25</v>
      </c>
      <c r="E1527" s="62">
        <f>('1. Data'!E1524-'1. Data'!$E$1604)/('1. Data'!$E$1603-'1. Data'!$E$1604)</f>
        <v>9.5890410958904104E-2</v>
      </c>
      <c r="F1527" s="62">
        <f>('1. Data'!F1524-'1. Data'!$F$1604)/('1. Data'!$F$1603-'1. Data'!$F$1604)</f>
        <v>0.11833333333333333</v>
      </c>
      <c r="G1527" s="62">
        <f>('1. Data'!G1524-'1. Data'!$G$1604)/('1. Data'!$G$1603-'1. Data'!$G$1604)</f>
        <v>0.30985915492957744</v>
      </c>
      <c r="H1527" s="62">
        <f>('1. Data'!H1524-'1. Data'!$H$1604)/('1. Data'!$H$1603-'1. Data'!$H$1604)</f>
        <v>0.18374558303886926</v>
      </c>
      <c r="I1527" s="62">
        <v>1</v>
      </c>
      <c r="J1527" s="62">
        <f>('1. Data'!J1524-'1. Data'!$J$1604)/('1. Data'!$J$1603-'1. Data'!$J$1604)</f>
        <v>0.55384615384615377</v>
      </c>
      <c r="K1527" s="62">
        <f>('1. Data'!K1524-'1. Data'!$K$1604)/('1. Data'!$K$1603-'1. Data'!$K$1604)</f>
        <v>0.39411764705882352</v>
      </c>
      <c r="L1527" s="62">
        <f>('1. Data'!L1524-'1. Data'!$L$1604)/('1. Data'!$L$1603-'1. Data'!$L$1604)</f>
        <v>0.33846153846153837</v>
      </c>
      <c r="M1527" s="62">
        <f>('1. Data'!M1524-'1. Data'!$M$1604)/('1. Data'!$M$1603-'1. Data'!$M$1604)</f>
        <v>0.4</v>
      </c>
    </row>
    <row r="1528" spans="1:13" ht="13.2" x14ac:dyDescent="0.25">
      <c r="A1528" s="60">
        <v>1524</v>
      </c>
      <c r="B1528" s="62">
        <f>('1. Data'!B1525-'1. Data'!$B$1604)/('1. Data'!$B$1603-'1. Data'!$B$1604)</f>
        <v>0.19469026548672566</v>
      </c>
      <c r="C1528" s="62">
        <f>('1. Data'!C1525-'1. Data'!$C$1604)/('1. Data'!$C$1603-'1. Data'!$C$1604)</f>
        <v>0.25333333333333335</v>
      </c>
      <c r="D1528" s="62">
        <f>('1. Data'!D1525-'1. Data'!$D$1604)/('1. Data'!$D$1603-'1. Data'!$D$1604)</f>
        <v>0.25</v>
      </c>
      <c r="E1528" s="62">
        <f>('1. Data'!E1525-'1. Data'!$E$1604)/('1. Data'!$E$1603-'1. Data'!$E$1604)</f>
        <v>7.5342465753424667E-2</v>
      </c>
      <c r="F1528" s="62">
        <f>('1. Data'!F1525-'1. Data'!$F$1604)/('1. Data'!$F$1603-'1. Data'!$F$1604)</f>
        <v>0.12666666666666668</v>
      </c>
      <c r="G1528" s="62">
        <f>('1. Data'!G1525-'1. Data'!$G$1604)/('1. Data'!$G$1603-'1. Data'!$G$1604)</f>
        <v>0.39436619718309857</v>
      </c>
      <c r="H1528" s="62">
        <f>('1. Data'!H1525-'1. Data'!$H$1604)/('1. Data'!$H$1603-'1. Data'!$H$1604)</f>
        <v>0.19434628975265017</v>
      </c>
      <c r="I1528" s="62">
        <v>1</v>
      </c>
      <c r="J1528" s="62">
        <f>('1. Data'!J1525-'1. Data'!$J$1604)/('1. Data'!$J$1603-'1. Data'!$J$1604)</f>
        <v>0.49230769230769211</v>
      </c>
      <c r="K1528" s="62">
        <f>('1. Data'!K1525-'1. Data'!$K$1604)/('1. Data'!$K$1603-'1. Data'!$K$1604)</f>
        <v>0.17647058823529413</v>
      </c>
      <c r="L1528" s="62">
        <f>('1. Data'!L1525-'1. Data'!$L$1604)/('1. Data'!$L$1603-'1. Data'!$L$1604)</f>
        <v>0.30769230769230771</v>
      </c>
      <c r="M1528" s="62">
        <f>('1. Data'!M1525-'1. Data'!$M$1604)/('1. Data'!$M$1603-'1. Data'!$M$1604)</f>
        <v>0.4</v>
      </c>
    </row>
    <row r="1529" spans="1:13" ht="13.2" x14ac:dyDescent="0.25">
      <c r="A1529" s="60">
        <v>1525</v>
      </c>
      <c r="B1529" s="62">
        <f>('1. Data'!B1526-'1. Data'!$B$1604)/('1. Data'!$B$1603-'1. Data'!$B$1604)</f>
        <v>0.12389380530973454</v>
      </c>
      <c r="C1529" s="62">
        <f>('1. Data'!C1526-'1. Data'!$C$1604)/('1. Data'!$C$1603-'1. Data'!$C$1604)</f>
        <v>0.21333333333333329</v>
      </c>
      <c r="D1529" s="62">
        <f>('1. Data'!D1526-'1. Data'!$D$1604)/('1. Data'!$D$1603-'1. Data'!$D$1604)</f>
        <v>0.19</v>
      </c>
      <c r="E1529" s="62">
        <f>('1. Data'!E1526-'1. Data'!$E$1604)/('1. Data'!$E$1603-'1. Data'!$E$1604)</f>
        <v>7.5342465753424667E-2</v>
      </c>
      <c r="F1529" s="62">
        <f>('1. Data'!F1526-'1. Data'!$F$1604)/('1. Data'!$F$1603-'1. Data'!$F$1604)</f>
        <v>0.125</v>
      </c>
      <c r="G1529" s="62">
        <f>('1. Data'!G1526-'1. Data'!$G$1604)/('1. Data'!$G$1603-'1. Data'!$G$1604)</f>
        <v>0.29577464788732394</v>
      </c>
      <c r="H1529" s="62">
        <f>('1. Data'!H1526-'1. Data'!$H$1604)/('1. Data'!$H$1603-'1. Data'!$H$1604)</f>
        <v>0.14487632508833923</v>
      </c>
      <c r="I1529" s="62">
        <v>1</v>
      </c>
      <c r="J1529" s="62">
        <f>('1. Data'!J1526-'1. Data'!$J$1604)/('1. Data'!$J$1603-'1. Data'!$J$1604)</f>
        <v>0.53076923076923077</v>
      </c>
      <c r="K1529" s="62">
        <f>('1. Data'!K1526-'1. Data'!$K$1604)/('1. Data'!$K$1603-'1. Data'!$K$1604)</f>
        <v>0.28235294117647064</v>
      </c>
      <c r="L1529" s="62">
        <f>('1. Data'!L1526-'1. Data'!$L$1604)/('1. Data'!$L$1603-'1. Data'!$L$1604)</f>
        <v>0.24615384615384611</v>
      </c>
      <c r="M1529" s="62">
        <f>('1. Data'!M1526-'1. Data'!$M$1604)/('1. Data'!$M$1603-'1. Data'!$M$1604)</f>
        <v>0.6</v>
      </c>
    </row>
    <row r="1530" spans="1:13" ht="13.2" x14ac:dyDescent="0.25">
      <c r="A1530" s="60">
        <v>1526</v>
      </c>
      <c r="B1530" s="62">
        <f>('1. Data'!B1527-'1. Data'!$B$1604)/('1. Data'!$B$1603-'1. Data'!$B$1604)</f>
        <v>0.18584070796460181</v>
      </c>
      <c r="C1530" s="62">
        <f>('1. Data'!C1527-'1. Data'!$C$1604)/('1. Data'!$C$1603-'1. Data'!$C$1604)</f>
        <v>0.25333333333333335</v>
      </c>
      <c r="D1530" s="62">
        <f>('1. Data'!D1527-'1. Data'!$D$1604)/('1. Data'!$D$1603-'1. Data'!$D$1604)</f>
        <v>0.08</v>
      </c>
      <c r="E1530" s="62">
        <f>('1. Data'!E1527-'1. Data'!$E$1604)/('1. Data'!$E$1603-'1. Data'!$E$1604)</f>
        <v>8.2191780821917818E-2</v>
      </c>
      <c r="F1530" s="62">
        <f>('1. Data'!F1527-'1. Data'!$F$1604)/('1. Data'!$F$1603-'1. Data'!$F$1604)</f>
        <v>0.10666666666666667</v>
      </c>
      <c r="G1530" s="62">
        <f>('1. Data'!G1527-'1. Data'!$G$1604)/('1. Data'!$G$1603-'1. Data'!$G$1604)</f>
        <v>0.23943661971830985</v>
      </c>
      <c r="H1530" s="62">
        <f>('1. Data'!H1527-'1. Data'!$H$1604)/('1. Data'!$H$1603-'1. Data'!$H$1604)</f>
        <v>9.8939929328621903E-2</v>
      </c>
      <c r="I1530" s="62">
        <v>1</v>
      </c>
      <c r="J1530" s="62">
        <f>('1. Data'!J1527-'1. Data'!$J$1604)/('1. Data'!$J$1603-'1. Data'!$J$1604)</f>
        <v>0.48461538461538461</v>
      </c>
      <c r="K1530" s="62">
        <f>('1. Data'!K1527-'1. Data'!$K$1604)/('1. Data'!$K$1603-'1. Data'!$K$1604)</f>
        <v>0.2</v>
      </c>
      <c r="L1530" s="62">
        <f>('1. Data'!L1527-'1. Data'!$L$1604)/('1. Data'!$L$1603-'1. Data'!$L$1604)</f>
        <v>0.19999999999999984</v>
      </c>
      <c r="M1530" s="62">
        <f>('1. Data'!M1527-'1. Data'!$M$1604)/('1. Data'!$M$1603-'1. Data'!$M$1604)</f>
        <v>0.4</v>
      </c>
    </row>
    <row r="1531" spans="1:13" ht="13.2" x14ac:dyDescent="0.25">
      <c r="A1531" s="60">
        <v>1527</v>
      </c>
      <c r="B1531" s="62">
        <f>('1. Data'!B1528-'1. Data'!$B$1604)/('1. Data'!$B$1603-'1. Data'!$B$1604)</f>
        <v>0.19469026548672566</v>
      </c>
      <c r="C1531" s="62">
        <f>('1. Data'!C1528-'1. Data'!$C$1604)/('1. Data'!$C$1603-'1. Data'!$C$1604)</f>
        <v>0.24666666666666667</v>
      </c>
      <c r="D1531" s="62">
        <f>('1. Data'!D1528-'1. Data'!$D$1604)/('1. Data'!$D$1603-'1. Data'!$D$1604)</f>
        <v>0.08</v>
      </c>
      <c r="E1531" s="62">
        <f>('1. Data'!E1528-'1. Data'!$E$1604)/('1. Data'!$E$1603-'1. Data'!$E$1604)</f>
        <v>8.9041095890410982E-2</v>
      </c>
      <c r="F1531" s="62">
        <f>('1. Data'!F1528-'1. Data'!$F$1604)/('1. Data'!$F$1603-'1. Data'!$F$1604)</f>
        <v>0.10666666666666667</v>
      </c>
      <c r="G1531" s="62">
        <f>('1. Data'!G1528-'1. Data'!$G$1604)/('1. Data'!$G$1603-'1. Data'!$G$1604)</f>
        <v>0.23943661971830985</v>
      </c>
      <c r="H1531" s="62">
        <f>('1. Data'!H1528-'1. Data'!$H$1604)/('1. Data'!$H$1603-'1. Data'!$H$1604)</f>
        <v>0.11307420494699646</v>
      </c>
      <c r="I1531" s="62">
        <v>1</v>
      </c>
      <c r="J1531" s="62">
        <f>('1. Data'!J1528-'1. Data'!$J$1604)/('1. Data'!$J$1603-'1. Data'!$J$1604)</f>
        <v>0.46153846153846134</v>
      </c>
      <c r="K1531" s="62">
        <f>('1. Data'!K1528-'1. Data'!$K$1604)/('1. Data'!$K$1603-'1. Data'!$K$1604)</f>
        <v>0.20588235294117649</v>
      </c>
      <c r="L1531" s="62">
        <f>('1. Data'!L1528-'1. Data'!$L$1604)/('1. Data'!$L$1603-'1. Data'!$L$1604)</f>
        <v>0.18461538461538451</v>
      </c>
      <c r="M1531" s="62">
        <f>('1. Data'!M1528-'1. Data'!$M$1604)/('1. Data'!$M$1603-'1. Data'!$M$1604)</f>
        <v>0.6</v>
      </c>
    </row>
    <row r="1532" spans="1:13" ht="13.2" x14ac:dyDescent="0.25">
      <c r="A1532" s="60">
        <v>1528</v>
      </c>
      <c r="B1532" s="62">
        <f>('1. Data'!B1529-'1. Data'!$B$1604)/('1. Data'!$B$1603-'1. Data'!$B$1604)</f>
        <v>0.22123893805309733</v>
      </c>
      <c r="C1532" s="62">
        <f>('1. Data'!C1529-'1. Data'!$C$1604)/('1. Data'!$C$1603-'1. Data'!$C$1604)</f>
        <v>0.28666666666666668</v>
      </c>
      <c r="D1532" s="62">
        <f>('1. Data'!D1529-'1. Data'!$D$1604)/('1. Data'!$D$1603-'1. Data'!$D$1604)</f>
        <v>7.0000000000000007E-2</v>
      </c>
      <c r="E1532" s="62">
        <f>('1. Data'!E1529-'1. Data'!$E$1604)/('1. Data'!$E$1603-'1. Data'!$E$1604)</f>
        <v>5.4794520547945202E-2</v>
      </c>
      <c r="F1532" s="62">
        <f>('1. Data'!F1529-'1. Data'!$F$1604)/('1. Data'!$F$1603-'1. Data'!$F$1604)</f>
        <v>0.11833333333333333</v>
      </c>
      <c r="G1532" s="62">
        <f>('1. Data'!G1529-'1. Data'!$G$1604)/('1. Data'!$G$1603-'1. Data'!$G$1604)</f>
        <v>0.19718309859154928</v>
      </c>
      <c r="H1532" s="62">
        <f>('1. Data'!H1529-'1. Data'!$H$1604)/('1. Data'!$H$1603-'1. Data'!$H$1604)</f>
        <v>6.3604240282685506E-2</v>
      </c>
      <c r="I1532" s="62">
        <v>1</v>
      </c>
      <c r="J1532" s="62">
        <f>('1. Data'!J1529-'1. Data'!$J$1604)/('1. Data'!$J$1603-'1. Data'!$J$1604)</f>
        <v>0.45384615384615379</v>
      </c>
      <c r="K1532" s="62">
        <f>('1. Data'!K1529-'1. Data'!$K$1604)/('1. Data'!$K$1603-'1. Data'!$K$1604)</f>
        <v>0.21176470588235297</v>
      </c>
      <c r="L1532" s="62">
        <f>('1. Data'!L1529-'1. Data'!$L$1604)/('1. Data'!$L$1603-'1. Data'!$L$1604)</f>
        <v>0.36923076923076931</v>
      </c>
      <c r="M1532" s="62">
        <f>('1. Data'!M1529-'1. Data'!$M$1604)/('1. Data'!$M$1603-'1. Data'!$M$1604)</f>
        <v>0.6</v>
      </c>
    </row>
    <row r="1533" spans="1:13" ht="13.2" x14ac:dyDescent="0.25">
      <c r="A1533" s="60">
        <v>1529</v>
      </c>
      <c r="B1533" s="62">
        <f>('1. Data'!B1530-'1. Data'!$B$1604)/('1. Data'!$B$1603-'1. Data'!$B$1604)</f>
        <v>0.29203539823008856</v>
      </c>
      <c r="C1533" s="62">
        <f>('1. Data'!C1530-'1. Data'!$C$1604)/('1. Data'!$C$1603-'1. Data'!$C$1604)</f>
        <v>0.12666666666666665</v>
      </c>
      <c r="D1533" s="62">
        <f>('1. Data'!D1530-'1. Data'!$D$1604)/('1. Data'!$D$1603-'1. Data'!$D$1604)</f>
        <v>0.49</v>
      </c>
      <c r="E1533" s="62">
        <f>('1. Data'!E1530-'1. Data'!$E$1604)/('1. Data'!$E$1603-'1. Data'!$E$1604)</f>
        <v>8.9041095890410982E-2</v>
      </c>
      <c r="F1533" s="62">
        <f>('1. Data'!F1530-'1. Data'!$F$1604)/('1. Data'!$F$1603-'1. Data'!$F$1604)</f>
        <v>0.16</v>
      </c>
      <c r="G1533" s="62">
        <f>('1. Data'!G1530-'1. Data'!$G$1604)/('1. Data'!$G$1603-'1. Data'!$G$1604)</f>
        <v>0.28169014084507044</v>
      </c>
      <c r="H1533" s="62">
        <f>('1. Data'!H1530-'1. Data'!$H$1604)/('1. Data'!$H$1603-'1. Data'!$H$1604)</f>
        <v>0.1872791519434629</v>
      </c>
      <c r="I1533" s="62">
        <v>1</v>
      </c>
      <c r="J1533" s="62">
        <f>('1. Data'!J1530-'1. Data'!$J$1604)/('1. Data'!$J$1603-'1. Data'!$J$1604)</f>
        <v>0.46923076923076917</v>
      </c>
      <c r="K1533" s="62">
        <f>('1. Data'!K1530-'1. Data'!$K$1604)/('1. Data'!$K$1603-'1. Data'!$K$1604)</f>
        <v>0.21764705882352944</v>
      </c>
      <c r="L1533" s="62">
        <f>('1. Data'!L1530-'1. Data'!$L$1604)/('1. Data'!$L$1603-'1. Data'!$L$1604)</f>
        <v>0.26153846153846144</v>
      </c>
      <c r="M1533" s="62">
        <f>('1. Data'!M1530-'1. Data'!$M$1604)/('1. Data'!$M$1603-'1. Data'!$M$1604)</f>
        <v>0.6</v>
      </c>
    </row>
    <row r="1534" spans="1:13" ht="13.2" x14ac:dyDescent="0.25">
      <c r="A1534" s="60">
        <v>1530</v>
      </c>
      <c r="B1534" s="62">
        <f>('1. Data'!B1531-'1. Data'!$B$1604)/('1. Data'!$B$1603-'1. Data'!$B$1604)</f>
        <v>0.22123893805309733</v>
      </c>
      <c r="C1534" s="62">
        <f>('1. Data'!C1531-'1. Data'!$C$1604)/('1. Data'!$C$1603-'1. Data'!$C$1604)</f>
        <v>0.39333333333333331</v>
      </c>
      <c r="D1534" s="62">
        <f>('1. Data'!D1531-'1. Data'!$D$1604)/('1. Data'!$D$1603-'1. Data'!$D$1604)</f>
        <v>0.08</v>
      </c>
      <c r="E1534" s="62">
        <f>('1. Data'!E1531-'1. Data'!$E$1604)/('1. Data'!$E$1603-'1. Data'!$E$1604)</f>
        <v>8.2191780821917818E-2</v>
      </c>
      <c r="F1534" s="62">
        <f>('1. Data'!F1531-'1. Data'!$F$1604)/('1. Data'!$F$1603-'1. Data'!$F$1604)</f>
        <v>0.10500000000000001</v>
      </c>
      <c r="G1534" s="62">
        <f>('1. Data'!G1531-'1. Data'!$G$1604)/('1. Data'!$G$1603-'1. Data'!$G$1604)</f>
        <v>0.57746478873239437</v>
      </c>
      <c r="H1534" s="62">
        <f>('1. Data'!H1531-'1. Data'!$H$1604)/('1. Data'!$H$1603-'1. Data'!$H$1604)</f>
        <v>0.16254416961130741</v>
      </c>
      <c r="I1534" s="62">
        <v>1</v>
      </c>
      <c r="J1534" s="62">
        <f>('1. Data'!J1531-'1. Data'!$J$1604)/('1. Data'!$J$1603-'1. Data'!$J$1604)</f>
        <v>0.55384615384615377</v>
      </c>
      <c r="K1534" s="62">
        <f>('1. Data'!K1531-'1. Data'!$K$1604)/('1. Data'!$K$1603-'1. Data'!$K$1604)</f>
        <v>0.17647058823529413</v>
      </c>
      <c r="L1534" s="62">
        <f>('1. Data'!L1531-'1. Data'!$L$1604)/('1. Data'!$L$1603-'1. Data'!$L$1604)</f>
        <v>0.27692307692307677</v>
      </c>
      <c r="M1534" s="62">
        <f>('1. Data'!M1531-'1. Data'!$M$1604)/('1. Data'!$M$1603-'1. Data'!$M$1604)</f>
        <v>0.6</v>
      </c>
    </row>
    <row r="1535" spans="1:13" ht="13.2" x14ac:dyDescent="0.25">
      <c r="A1535" s="60">
        <v>1531</v>
      </c>
      <c r="B1535" s="62">
        <f>('1. Data'!B1532-'1. Data'!$B$1604)/('1. Data'!$B$1603-'1. Data'!$B$1604)</f>
        <v>0.17699115044247787</v>
      </c>
      <c r="C1535" s="62">
        <f>('1. Data'!C1532-'1. Data'!$C$1604)/('1. Data'!$C$1603-'1. Data'!$C$1604)</f>
        <v>0.22666666666666666</v>
      </c>
      <c r="D1535" s="62">
        <f>('1. Data'!D1532-'1. Data'!$D$1604)/('1. Data'!$D$1603-'1. Data'!$D$1604)</f>
        <v>0.09</v>
      </c>
      <c r="E1535" s="62">
        <f>('1. Data'!E1532-'1. Data'!$E$1604)/('1. Data'!$E$1603-'1. Data'!$E$1604)</f>
        <v>8.9041095890410982E-2</v>
      </c>
      <c r="F1535" s="62">
        <f>('1. Data'!F1532-'1. Data'!$F$1604)/('1. Data'!$F$1603-'1. Data'!$F$1604)</f>
        <v>0.10500000000000001</v>
      </c>
      <c r="G1535" s="62">
        <f>('1. Data'!G1532-'1. Data'!$G$1604)/('1. Data'!$G$1603-'1. Data'!$G$1604)</f>
        <v>0.11267605633802817</v>
      </c>
      <c r="H1535" s="62">
        <f>('1. Data'!H1532-'1. Data'!$H$1604)/('1. Data'!$H$1603-'1. Data'!$H$1604)</f>
        <v>4.2402826855123678E-2</v>
      </c>
      <c r="I1535" s="62">
        <v>1</v>
      </c>
      <c r="J1535" s="62">
        <f>('1. Data'!J1532-'1. Data'!$J$1604)/('1. Data'!$J$1603-'1. Data'!$J$1604)</f>
        <v>0.55384615384615377</v>
      </c>
      <c r="K1535" s="62">
        <f>('1. Data'!K1532-'1. Data'!$K$1604)/('1. Data'!$K$1603-'1. Data'!$K$1604)</f>
        <v>0.22941176470588234</v>
      </c>
      <c r="L1535" s="62">
        <f>('1. Data'!L1532-'1. Data'!$L$1604)/('1. Data'!$L$1603-'1. Data'!$L$1604)</f>
        <v>0.44615384615384623</v>
      </c>
      <c r="M1535" s="62">
        <f>('1. Data'!M1532-'1. Data'!$M$1604)/('1. Data'!$M$1603-'1. Data'!$M$1604)</f>
        <v>0.6</v>
      </c>
    </row>
    <row r="1536" spans="1:13" ht="13.2" x14ac:dyDescent="0.25">
      <c r="A1536" s="60">
        <v>1532</v>
      </c>
      <c r="B1536" s="62">
        <f>('1. Data'!B1533-'1. Data'!$B$1604)/('1. Data'!$B$1603-'1. Data'!$B$1604)</f>
        <v>0.13274336283185839</v>
      </c>
      <c r="C1536" s="62">
        <f>('1. Data'!C1533-'1. Data'!$C$1604)/('1. Data'!$C$1603-'1. Data'!$C$1604)</f>
        <v>0.40333333333333332</v>
      </c>
      <c r="D1536" s="62">
        <f>('1. Data'!D1533-'1. Data'!$D$1604)/('1. Data'!$D$1603-'1. Data'!$D$1604)</f>
        <v>0.1</v>
      </c>
      <c r="E1536" s="62">
        <f>('1. Data'!E1533-'1. Data'!$E$1604)/('1. Data'!$E$1603-'1. Data'!$E$1604)</f>
        <v>0.13013698630136986</v>
      </c>
      <c r="F1536" s="62">
        <f>('1. Data'!F1533-'1. Data'!$F$1604)/('1. Data'!$F$1603-'1. Data'!$F$1604)</f>
        <v>0.13500000000000001</v>
      </c>
      <c r="G1536" s="62">
        <f>('1. Data'!G1533-'1. Data'!$G$1604)/('1. Data'!$G$1603-'1. Data'!$G$1604)</f>
        <v>0.16901408450704225</v>
      </c>
      <c r="H1536" s="62">
        <f>('1. Data'!H1533-'1. Data'!$H$1604)/('1. Data'!$H$1603-'1. Data'!$H$1604)</f>
        <v>7.7738515901060068E-2</v>
      </c>
      <c r="I1536" s="62">
        <v>1</v>
      </c>
      <c r="J1536" s="62">
        <f>('1. Data'!J1533-'1. Data'!$J$1604)/('1. Data'!$J$1603-'1. Data'!$J$1604)</f>
        <v>0.69230769230769229</v>
      </c>
      <c r="K1536" s="62">
        <f>('1. Data'!K1533-'1. Data'!$K$1604)/('1. Data'!$K$1603-'1. Data'!$K$1604)</f>
        <v>0.21176470588235297</v>
      </c>
      <c r="L1536" s="62">
        <f>('1. Data'!L1533-'1. Data'!$L$1604)/('1. Data'!$L$1603-'1. Data'!$L$1604)</f>
        <v>0.27692307692307677</v>
      </c>
      <c r="M1536" s="62">
        <f>('1. Data'!M1533-'1. Data'!$M$1604)/('1. Data'!$M$1603-'1. Data'!$M$1604)</f>
        <v>0.4</v>
      </c>
    </row>
    <row r="1537" spans="1:13" ht="13.2" x14ac:dyDescent="0.25">
      <c r="A1537" s="60">
        <v>1533</v>
      </c>
      <c r="B1537" s="62">
        <f>('1. Data'!B1534-'1. Data'!$B$1604)/('1. Data'!$B$1603-'1. Data'!$B$1604)</f>
        <v>0.23008849557522126</v>
      </c>
      <c r="C1537" s="62">
        <f>('1. Data'!C1534-'1. Data'!$C$1604)/('1. Data'!$C$1603-'1. Data'!$C$1604)</f>
        <v>0.28666666666666668</v>
      </c>
      <c r="D1537" s="62">
        <f>('1. Data'!D1534-'1. Data'!$D$1604)/('1. Data'!$D$1603-'1. Data'!$D$1604)</f>
        <v>0.13</v>
      </c>
      <c r="E1537" s="62">
        <f>('1. Data'!E1534-'1. Data'!$E$1604)/('1. Data'!$E$1603-'1. Data'!$E$1604)</f>
        <v>7.5342465753424667E-2</v>
      </c>
      <c r="F1537" s="62">
        <f>('1. Data'!F1534-'1. Data'!$F$1604)/('1. Data'!$F$1603-'1. Data'!$F$1604)</f>
        <v>9.6666666666666498E-2</v>
      </c>
      <c r="G1537" s="62">
        <f>('1. Data'!G1534-'1. Data'!$G$1604)/('1. Data'!$G$1603-'1. Data'!$G$1604)</f>
        <v>0.23943661971830985</v>
      </c>
      <c r="H1537" s="62">
        <f>('1. Data'!H1534-'1. Data'!$H$1604)/('1. Data'!$H$1603-'1. Data'!$H$1604)</f>
        <v>5.6537102473498232E-2</v>
      </c>
      <c r="I1537" s="62">
        <v>1</v>
      </c>
      <c r="J1537" s="62">
        <f>('1. Data'!J1534-'1. Data'!$J$1604)/('1. Data'!$J$1603-'1. Data'!$J$1604)</f>
        <v>0.39230769230769219</v>
      </c>
      <c r="K1537" s="62">
        <f>('1. Data'!K1534-'1. Data'!$K$1604)/('1. Data'!$K$1603-'1. Data'!$K$1604)</f>
        <v>0.22352941176470592</v>
      </c>
      <c r="L1537" s="62">
        <f>('1. Data'!L1534-'1. Data'!$L$1604)/('1. Data'!$L$1603-'1. Data'!$L$1604)</f>
        <v>0.23076923076923078</v>
      </c>
      <c r="M1537" s="62">
        <f>('1. Data'!M1534-'1. Data'!$M$1604)/('1. Data'!$M$1603-'1. Data'!$M$1604)</f>
        <v>0.6</v>
      </c>
    </row>
    <row r="1538" spans="1:13" ht="13.2" x14ac:dyDescent="0.25">
      <c r="A1538" s="60">
        <v>1534</v>
      </c>
      <c r="B1538" s="62">
        <f>('1. Data'!B1535-'1. Data'!$B$1604)/('1. Data'!$B$1603-'1. Data'!$B$1604)</f>
        <v>0.30088495575221241</v>
      </c>
      <c r="C1538" s="62">
        <f>('1. Data'!C1535-'1. Data'!$C$1604)/('1. Data'!$C$1603-'1. Data'!$C$1604)</f>
        <v>0.19333333333333336</v>
      </c>
      <c r="D1538" s="62">
        <f>('1. Data'!D1535-'1. Data'!$D$1604)/('1. Data'!$D$1603-'1. Data'!$D$1604)</f>
        <v>0.3</v>
      </c>
      <c r="E1538" s="62">
        <f>('1. Data'!E1535-'1. Data'!$E$1604)/('1. Data'!$E$1603-'1. Data'!$E$1604)</f>
        <v>6.8493150684931503E-2</v>
      </c>
      <c r="F1538" s="62">
        <f>('1. Data'!F1535-'1. Data'!$F$1604)/('1. Data'!$F$1603-'1. Data'!$F$1604)</f>
        <v>0.12333333333333334</v>
      </c>
      <c r="G1538" s="62">
        <f>('1. Data'!G1535-'1. Data'!$G$1604)/('1. Data'!$G$1603-'1. Data'!$G$1604)</f>
        <v>0.43661971830985913</v>
      </c>
      <c r="H1538" s="62">
        <f>('1. Data'!H1535-'1. Data'!$H$1604)/('1. Data'!$H$1603-'1. Data'!$H$1604)</f>
        <v>0.2756183745583039</v>
      </c>
      <c r="I1538" s="62">
        <v>1</v>
      </c>
      <c r="J1538" s="62">
        <f>('1. Data'!J1535-'1. Data'!$J$1604)/('1. Data'!$J$1603-'1. Data'!$J$1604)</f>
        <v>0.53076923076923077</v>
      </c>
      <c r="K1538" s="62">
        <f>('1. Data'!K1535-'1. Data'!$K$1604)/('1. Data'!$K$1603-'1. Data'!$K$1604)</f>
        <v>0.18235294117647058</v>
      </c>
      <c r="L1538" s="62">
        <f>('1. Data'!L1535-'1. Data'!$L$1604)/('1. Data'!$L$1603-'1. Data'!$L$1604)</f>
        <v>9.2307692307692257E-2</v>
      </c>
      <c r="M1538" s="62">
        <f>('1. Data'!M1535-'1. Data'!$M$1604)/('1. Data'!$M$1603-'1. Data'!$M$1604)</f>
        <v>0.4</v>
      </c>
    </row>
    <row r="1539" spans="1:13" ht="13.2" x14ac:dyDescent="0.25">
      <c r="A1539" s="60">
        <v>1535</v>
      </c>
      <c r="B1539" s="62">
        <f>('1. Data'!B1536-'1. Data'!$B$1604)/('1. Data'!$B$1603-'1. Data'!$B$1604)</f>
        <v>0.17699115044247787</v>
      </c>
      <c r="C1539" s="62">
        <f>('1. Data'!C1536-'1. Data'!$C$1604)/('1. Data'!$C$1603-'1. Data'!$C$1604)</f>
        <v>0.3066666666666667</v>
      </c>
      <c r="D1539" s="62">
        <f>('1. Data'!D1536-'1. Data'!$D$1604)/('1. Data'!$D$1603-'1. Data'!$D$1604)</f>
        <v>0.14000000000000001</v>
      </c>
      <c r="E1539" s="62">
        <f>('1. Data'!E1536-'1. Data'!$E$1604)/('1. Data'!$E$1603-'1. Data'!$E$1604)</f>
        <v>0.10273972602739727</v>
      </c>
      <c r="F1539" s="62">
        <f>('1. Data'!F1536-'1. Data'!$F$1604)/('1. Data'!$F$1603-'1. Data'!$F$1604)</f>
        <v>0.10666666666666667</v>
      </c>
      <c r="G1539" s="62">
        <f>('1. Data'!G1536-'1. Data'!$G$1604)/('1. Data'!$G$1603-'1. Data'!$G$1604)</f>
        <v>0.16901408450704225</v>
      </c>
      <c r="H1539" s="62">
        <f>('1. Data'!H1536-'1. Data'!$H$1604)/('1. Data'!$H$1603-'1. Data'!$H$1604)</f>
        <v>8.1272084805653705E-2</v>
      </c>
      <c r="I1539" s="62">
        <v>1</v>
      </c>
      <c r="J1539" s="62">
        <f>('1. Data'!J1536-'1. Data'!$J$1604)/('1. Data'!$J$1603-'1. Data'!$J$1604)</f>
        <v>0.55384615384615377</v>
      </c>
      <c r="K1539" s="62">
        <f>('1. Data'!K1536-'1. Data'!$K$1604)/('1. Data'!$K$1603-'1. Data'!$K$1604)</f>
        <v>0.18823529411764706</v>
      </c>
      <c r="L1539" s="62">
        <f>('1. Data'!L1536-'1. Data'!$L$1604)/('1. Data'!$L$1603-'1. Data'!$L$1604)</f>
        <v>0.50769230769230755</v>
      </c>
      <c r="M1539" s="62">
        <f>('1. Data'!M1536-'1. Data'!$M$1604)/('1. Data'!$M$1603-'1. Data'!$M$1604)</f>
        <v>0.8</v>
      </c>
    </row>
    <row r="1540" spans="1:13" ht="13.2" x14ac:dyDescent="0.25">
      <c r="A1540" s="60">
        <v>1536</v>
      </c>
      <c r="B1540" s="62">
        <f>('1. Data'!B1537-'1. Data'!$B$1604)/('1. Data'!$B$1603-'1. Data'!$B$1604)</f>
        <v>0.21238938053097348</v>
      </c>
      <c r="C1540" s="62">
        <f>('1. Data'!C1537-'1. Data'!$C$1604)/('1. Data'!$C$1603-'1. Data'!$C$1604)</f>
        <v>0.30000000000000004</v>
      </c>
      <c r="D1540" s="62">
        <f>('1. Data'!D1537-'1. Data'!$D$1604)/('1. Data'!$D$1603-'1. Data'!$D$1604)</f>
        <v>0.13</v>
      </c>
      <c r="E1540" s="62">
        <f>('1. Data'!E1537-'1. Data'!$E$1604)/('1. Data'!$E$1603-'1. Data'!$E$1604)</f>
        <v>8.9041095890410982E-2</v>
      </c>
      <c r="F1540" s="62">
        <f>('1. Data'!F1537-'1. Data'!$F$1604)/('1. Data'!$F$1603-'1. Data'!$F$1604)</f>
        <v>0.125</v>
      </c>
      <c r="G1540" s="62">
        <f>('1. Data'!G1537-'1. Data'!$G$1604)/('1. Data'!$G$1603-'1. Data'!$G$1604)</f>
        <v>0.19718309859154928</v>
      </c>
      <c r="H1540" s="62">
        <f>('1. Data'!H1537-'1. Data'!$H$1604)/('1. Data'!$H$1603-'1. Data'!$H$1604)</f>
        <v>0.10247349823321555</v>
      </c>
      <c r="I1540" s="62">
        <v>1</v>
      </c>
      <c r="J1540" s="62">
        <f>('1. Data'!J1537-'1. Data'!$J$1604)/('1. Data'!$J$1603-'1. Data'!$J$1604)</f>
        <v>0.50769230769230755</v>
      </c>
      <c r="K1540" s="62">
        <f>('1. Data'!K1537-'1. Data'!$K$1604)/('1. Data'!$K$1603-'1. Data'!$K$1604)</f>
        <v>0.17058823529411765</v>
      </c>
      <c r="L1540" s="62">
        <f>('1. Data'!L1537-'1. Data'!$L$1604)/('1. Data'!$L$1603-'1. Data'!$L$1604)</f>
        <v>0.19999999999999984</v>
      </c>
      <c r="M1540" s="62">
        <f>('1. Data'!M1537-'1. Data'!$M$1604)/('1. Data'!$M$1603-'1. Data'!$M$1604)</f>
        <v>0.6</v>
      </c>
    </row>
    <row r="1541" spans="1:13" ht="13.2" x14ac:dyDescent="0.25">
      <c r="A1541" s="60">
        <v>1537</v>
      </c>
      <c r="B1541" s="62">
        <f>('1. Data'!B1538-'1. Data'!$B$1604)/('1. Data'!$B$1603-'1. Data'!$B$1604)</f>
        <v>0.13274336283185839</v>
      </c>
      <c r="C1541" s="62">
        <f>('1. Data'!C1538-'1. Data'!$C$1604)/('1. Data'!$C$1603-'1. Data'!$C$1604)</f>
        <v>0.28666666666666668</v>
      </c>
      <c r="D1541" s="62">
        <f>('1. Data'!D1538-'1. Data'!$D$1604)/('1. Data'!$D$1603-'1. Data'!$D$1604)</f>
        <v>0.08</v>
      </c>
      <c r="E1541" s="62">
        <f>('1. Data'!E1538-'1. Data'!$E$1604)/('1. Data'!$E$1603-'1. Data'!$E$1604)</f>
        <v>6.8493150684931503E-2</v>
      </c>
      <c r="F1541" s="62">
        <f>('1. Data'!F1538-'1. Data'!$F$1604)/('1. Data'!$F$1603-'1. Data'!$F$1604)</f>
        <v>0.12833333333333333</v>
      </c>
      <c r="G1541" s="62">
        <f>('1. Data'!G1538-'1. Data'!$G$1604)/('1. Data'!$G$1603-'1. Data'!$G$1604)</f>
        <v>0.323943661971831</v>
      </c>
      <c r="H1541" s="62">
        <f>('1. Data'!H1538-'1. Data'!$H$1604)/('1. Data'!$H$1603-'1. Data'!$H$1604)</f>
        <v>0.13780918727915195</v>
      </c>
      <c r="I1541" s="62">
        <v>1</v>
      </c>
      <c r="J1541" s="62">
        <f>('1. Data'!J1538-'1. Data'!$J$1604)/('1. Data'!$J$1603-'1. Data'!$J$1604)</f>
        <v>0.69230769230769229</v>
      </c>
      <c r="K1541" s="62">
        <f>('1. Data'!K1538-'1. Data'!$K$1604)/('1. Data'!$K$1603-'1. Data'!$K$1604)</f>
        <v>0.22352941176470592</v>
      </c>
      <c r="L1541" s="62">
        <f>('1. Data'!L1538-'1. Data'!$L$1604)/('1. Data'!$L$1603-'1. Data'!$L$1604)</f>
        <v>0.29230769230769238</v>
      </c>
      <c r="M1541" s="62">
        <f>('1. Data'!M1538-'1. Data'!$M$1604)/('1. Data'!$M$1603-'1. Data'!$M$1604)</f>
        <v>0.6</v>
      </c>
    </row>
    <row r="1542" spans="1:13" ht="13.2" x14ac:dyDescent="0.25">
      <c r="A1542" s="60">
        <v>1538</v>
      </c>
      <c r="B1542" s="62">
        <f>('1. Data'!B1539-'1. Data'!$B$1604)/('1. Data'!$B$1603-'1. Data'!$B$1604)</f>
        <v>7.0796460176991205E-2</v>
      </c>
      <c r="C1542" s="62">
        <f>('1. Data'!C1539-'1. Data'!$C$1604)/('1. Data'!$C$1603-'1. Data'!$C$1604)</f>
        <v>0.32</v>
      </c>
      <c r="D1542" s="62">
        <f>('1. Data'!D1539-'1. Data'!$D$1604)/('1. Data'!$D$1603-'1. Data'!$D$1604)</f>
        <v>0.08</v>
      </c>
      <c r="E1542" s="62">
        <f>('1. Data'!E1539-'1. Data'!$E$1604)/('1. Data'!$E$1603-'1. Data'!$E$1604)</f>
        <v>6.8493150684931503E-2</v>
      </c>
      <c r="F1542" s="62">
        <f>('1. Data'!F1539-'1. Data'!$F$1604)/('1. Data'!$F$1603-'1. Data'!$F$1604)</f>
        <v>9.8333333333333328E-2</v>
      </c>
      <c r="G1542" s="62">
        <f>('1. Data'!G1539-'1. Data'!$G$1604)/('1. Data'!$G$1603-'1. Data'!$G$1604)</f>
        <v>0.26760563380281688</v>
      </c>
      <c r="H1542" s="62">
        <f>('1. Data'!H1539-'1. Data'!$H$1604)/('1. Data'!$H$1603-'1. Data'!$H$1604)</f>
        <v>8.8339222614840993E-2</v>
      </c>
      <c r="I1542" s="62">
        <v>1</v>
      </c>
      <c r="J1542" s="62">
        <f>('1. Data'!J1539-'1. Data'!$J$1604)/('1. Data'!$J$1603-'1. Data'!$J$1604)</f>
        <v>0.61538461538461531</v>
      </c>
      <c r="K1542" s="62">
        <f>('1. Data'!K1539-'1. Data'!$K$1604)/('1. Data'!$K$1603-'1. Data'!$K$1604)</f>
        <v>0.2</v>
      </c>
      <c r="L1542" s="62">
        <f>('1. Data'!L1539-'1. Data'!$L$1604)/('1. Data'!$L$1603-'1. Data'!$L$1604)</f>
        <v>0.27692307692307677</v>
      </c>
      <c r="M1542" s="62">
        <f>('1. Data'!M1539-'1. Data'!$M$1604)/('1. Data'!$M$1603-'1. Data'!$M$1604)</f>
        <v>0.6</v>
      </c>
    </row>
    <row r="1543" spans="1:13" ht="13.2" x14ac:dyDescent="0.25">
      <c r="A1543" s="60">
        <v>1539</v>
      </c>
      <c r="B1543" s="62">
        <f>('1. Data'!B1540-'1. Data'!$B$1604)/('1. Data'!$B$1603-'1. Data'!$B$1604)</f>
        <v>0.14159292035398233</v>
      </c>
      <c r="C1543" s="62">
        <f>('1. Data'!C1540-'1. Data'!$C$1604)/('1. Data'!$C$1603-'1. Data'!$C$1604)</f>
        <v>0.36000000000000004</v>
      </c>
      <c r="D1543" s="62">
        <f>('1. Data'!D1540-'1. Data'!$D$1604)/('1. Data'!$D$1603-'1. Data'!$D$1604)</f>
        <v>0.09</v>
      </c>
      <c r="E1543" s="62">
        <f>('1. Data'!E1540-'1. Data'!$E$1604)/('1. Data'!$E$1603-'1. Data'!$E$1604)</f>
        <v>0.10958904109589042</v>
      </c>
      <c r="F1543" s="62">
        <f>('1. Data'!F1540-'1. Data'!$F$1604)/('1. Data'!$F$1603-'1. Data'!$F$1604)</f>
        <v>0.13500000000000001</v>
      </c>
      <c r="G1543" s="62">
        <f>('1. Data'!G1540-'1. Data'!$G$1604)/('1. Data'!$G$1603-'1. Data'!$G$1604)</f>
        <v>0.19718309859154928</v>
      </c>
      <c r="H1543" s="62">
        <f>('1. Data'!H1540-'1. Data'!$H$1604)/('1. Data'!$H$1603-'1. Data'!$H$1604)</f>
        <v>7.0671378091872794E-2</v>
      </c>
      <c r="I1543" s="62">
        <v>1</v>
      </c>
      <c r="J1543" s="62">
        <f>('1. Data'!J1540-'1. Data'!$J$1604)/('1. Data'!$J$1603-'1. Data'!$J$1604)</f>
        <v>0.66923076923076907</v>
      </c>
      <c r="K1543" s="62">
        <f>('1. Data'!K1540-'1. Data'!$K$1604)/('1. Data'!$K$1603-'1. Data'!$K$1604)</f>
        <v>0.19411764705882353</v>
      </c>
      <c r="L1543" s="62">
        <f>('1. Data'!L1540-'1. Data'!$L$1604)/('1. Data'!$L$1603-'1. Data'!$L$1604)</f>
        <v>0.55384615384615377</v>
      </c>
      <c r="M1543" s="62">
        <f>('1. Data'!M1540-'1. Data'!$M$1604)/('1. Data'!$M$1603-'1. Data'!$M$1604)</f>
        <v>0.4</v>
      </c>
    </row>
    <row r="1544" spans="1:13" ht="13.2" x14ac:dyDescent="0.25">
      <c r="A1544" s="60">
        <v>1540</v>
      </c>
      <c r="B1544" s="62">
        <f>('1. Data'!B1541-'1. Data'!$B$1604)/('1. Data'!$B$1603-'1. Data'!$B$1604)</f>
        <v>0.23008849557522126</v>
      </c>
      <c r="C1544" s="62">
        <f>('1. Data'!C1541-'1. Data'!$C$1604)/('1. Data'!$C$1603-'1. Data'!$C$1604)</f>
        <v>0.19333333333333336</v>
      </c>
      <c r="D1544" s="62">
        <f>('1. Data'!D1541-'1. Data'!$D$1604)/('1. Data'!$D$1603-'1. Data'!$D$1604)</f>
        <v>0.32</v>
      </c>
      <c r="E1544" s="62">
        <f>('1. Data'!E1541-'1. Data'!$E$1604)/('1. Data'!$E$1603-'1. Data'!$E$1604)</f>
        <v>6.164383561643836E-2</v>
      </c>
      <c r="F1544" s="62">
        <f>('1. Data'!F1541-'1. Data'!$F$1604)/('1. Data'!$F$1603-'1. Data'!$F$1604)</f>
        <v>0.10833333333333334</v>
      </c>
      <c r="G1544" s="62">
        <f>('1. Data'!G1541-'1. Data'!$G$1604)/('1. Data'!$G$1603-'1. Data'!$G$1604)</f>
        <v>0.46478873239436619</v>
      </c>
      <c r="H1544" s="62">
        <f>('1. Data'!H1541-'1. Data'!$H$1604)/('1. Data'!$H$1603-'1. Data'!$H$1604)</f>
        <v>0.19081272084805653</v>
      </c>
      <c r="I1544" s="62">
        <v>1</v>
      </c>
      <c r="J1544" s="62">
        <f>('1. Data'!J1541-'1. Data'!$J$1604)/('1. Data'!$J$1603-'1. Data'!$J$1604)</f>
        <v>0.58461538461538454</v>
      </c>
      <c r="K1544" s="62">
        <f>('1. Data'!K1541-'1. Data'!$K$1604)/('1. Data'!$K$1603-'1. Data'!$K$1604)</f>
        <v>0.28235294117647064</v>
      </c>
      <c r="L1544" s="62">
        <f>('1. Data'!L1541-'1. Data'!$L$1604)/('1. Data'!$L$1603-'1. Data'!$L$1604)</f>
        <v>0.23076923076923078</v>
      </c>
      <c r="M1544" s="62">
        <f>('1. Data'!M1541-'1. Data'!$M$1604)/('1. Data'!$M$1603-'1. Data'!$M$1604)</f>
        <v>0.4</v>
      </c>
    </row>
    <row r="1545" spans="1:13" ht="13.2" x14ac:dyDescent="0.25">
      <c r="A1545" s="60">
        <v>1541</v>
      </c>
      <c r="B1545" s="62">
        <f>('1. Data'!B1542-'1. Data'!$B$1604)/('1. Data'!$B$1603-'1. Data'!$B$1604)</f>
        <v>0.14159292035398233</v>
      </c>
      <c r="C1545" s="62">
        <f>('1. Data'!C1542-'1. Data'!$C$1604)/('1. Data'!$C$1603-'1. Data'!$C$1604)</f>
        <v>0.28000000000000003</v>
      </c>
      <c r="D1545" s="62">
        <f>('1. Data'!D1542-'1. Data'!$D$1604)/('1. Data'!$D$1603-'1. Data'!$D$1604)</f>
        <v>0.08</v>
      </c>
      <c r="E1545" s="62">
        <f>('1. Data'!E1542-'1. Data'!$E$1604)/('1. Data'!$E$1603-'1. Data'!$E$1604)</f>
        <v>0.23972602739726032</v>
      </c>
      <c r="F1545" s="62">
        <f>('1. Data'!F1542-'1. Data'!$F$1604)/('1. Data'!$F$1603-'1. Data'!$F$1604)</f>
        <v>0.11833333333333333</v>
      </c>
      <c r="G1545" s="62">
        <f>('1. Data'!G1542-'1. Data'!$G$1604)/('1. Data'!$G$1603-'1. Data'!$G$1604)</f>
        <v>0.14084507042253522</v>
      </c>
      <c r="H1545" s="62">
        <f>('1. Data'!H1542-'1. Data'!$H$1604)/('1. Data'!$H$1603-'1. Data'!$H$1604)</f>
        <v>9.187279151943463E-2</v>
      </c>
      <c r="I1545" s="62">
        <v>1</v>
      </c>
      <c r="J1545" s="62">
        <f>('1. Data'!J1542-'1. Data'!$J$1604)/('1. Data'!$J$1603-'1. Data'!$J$1604)</f>
        <v>0.66153846153846152</v>
      </c>
      <c r="K1545" s="62">
        <f>('1. Data'!K1542-'1. Data'!$K$1604)/('1. Data'!$K$1603-'1. Data'!$K$1604)</f>
        <v>0.19411764705882353</v>
      </c>
      <c r="L1545" s="62">
        <f>('1. Data'!L1542-'1. Data'!$L$1604)/('1. Data'!$L$1603-'1. Data'!$L$1604)</f>
        <v>0.49230769230769222</v>
      </c>
      <c r="M1545" s="62">
        <f>('1. Data'!M1542-'1. Data'!$M$1604)/('1. Data'!$M$1603-'1. Data'!$M$1604)</f>
        <v>0.6</v>
      </c>
    </row>
    <row r="1546" spans="1:13" ht="13.2" x14ac:dyDescent="0.25">
      <c r="A1546" s="60">
        <v>1542</v>
      </c>
      <c r="B1546" s="62">
        <f>('1. Data'!B1543-'1. Data'!$B$1604)/('1. Data'!$B$1603-'1. Data'!$B$1604)</f>
        <v>0.24778761061946908</v>
      </c>
      <c r="C1546" s="62">
        <f>('1. Data'!C1543-'1. Data'!$C$1604)/('1. Data'!$C$1603-'1. Data'!$C$1604)</f>
        <v>9.9999999999999992E-2</v>
      </c>
      <c r="D1546" s="62">
        <f>('1. Data'!D1543-'1. Data'!$D$1604)/('1. Data'!$D$1603-'1. Data'!$D$1604)</f>
        <v>0.28999999999999998</v>
      </c>
      <c r="E1546" s="62">
        <f>('1. Data'!E1543-'1. Data'!$E$1604)/('1. Data'!$E$1603-'1. Data'!$E$1604)</f>
        <v>8.9041095890410982E-2</v>
      </c>
      <c r="F1546" s="62">
        <f>('1. Data'!F1543-'1. Data'!$F$1604)/('1. Data'!$F$1603-'1. Data'!$F$1604)</f>
        <v>0.09</v>
      </c>
      <c r="G1546" s="62">
        <f>('1. Data'!G1543-'1. Data'!$G$1604)/('1. Data'!$G$1603-'1. Data'!$G$1604)</f>
        <v>0.25352112676056338</v>
      </c>
      <c r="H1546" s="62">
        <f>('1. Data'!H1543-'1. Data'!$H$1604)/('1. Data'!$H$1603-'1. Data'!$H$1604)</f>
        <v>0.1519434628975265</v>
      </c>
      <c r="I1546" s="62">
        <v>1</v>
      </c>
      <c r="J1546" s="62">
        <f>('1. Data'!J1543-'1. Data'!$J$1604)/('1. Data'!$J$1603-'1. Data'!$J$1604)</f>
        <v>0.53846153846153832</v>
      </c>
      <c r="K1546" s="62">
        <f>('1. Data'!K1543-'1. Data'!$K$1604)/('1. Data'!$K$1603-'1. Data'!$K$1604)</f>
        <v>0.27058823529411768</v>
      </c>
      <c r="L1546" s="62">
        <f>('1. Data'!L1543-'1. Data'!$L$1604)/('1. Data'!$L$1603-'1. Data'!$L$1604)</f>
        <v>0.38461538461538464</v>
      </c>
      <c r="M1546" s="62">
        <f>('1. Data'!M1543-'1. Data'!$M$1604)/('1. Data'!$M$1603-'1. Data'!$M$1604)</f>
        <v>0.8</v>
      </c>
    </row>
    <row r="1547" spans="1:13" ht="13.2" x14ac:dyDescent="0.25">
      <c r="A1547" s="60">
        <v>1543</v>
      </c>
      <c r="B1547" s="62">
        <f>('1. Data'!B1544-'1. Data'!$B$1604)/('1. Data'!$B$1603-'1. Data'!$B$1604)</f>
        <v>0.18584070796460181</v>
      </c>
      <c r="C1547" s="62">
        <f>('1. Data'!C1544-'1. Data'!$C$1604)/('1. Data'!$C$1603-'1. Data'!$C$1604)</f>
        <v>0.5033333333333333</v>
      </c>
      <c r="D1547" s="62">
        <f>('1. Data'!D1544-'1. Data'!$D$1604)/('1. Data'!$D$1603-'1. Data'!$D$1604)</f>
        <v>0.02</v>
      </c>
      <c r="E1547" s="62">
        <f>('1. Data'!E1544-'1. Data'!$E$1604)/('1. Data'!$E$1603-'1. Data'!$E$1604)</f>
        <v>6.8493150684931503E-2</v>
      </c>
      <c r="F1547" s="62">
        <f>('1. Data'!F1544-'1. Data'!$F$1604)/('1. Data'!$F$1603-'1. Data'!$F$1604)</f>
        <v>0.10666666666666667</v>
      </c>
      <c r="G1547" s="62">
        <f>('1. Data'!G1544-'1. Data'!$G$1604)/('1. Data'!$G$1603-'1. Data'!$G$1604)</f>
        <v>0.39436619718309857</v>
      </c>
      <c r="H1547" s="62">
        <f>('1. Data'!H1544-'1. Data'!$H$1604)/('1. Data'!$H$1603-'1. Data'!$H$1604)</f>
        <v>0.11307420494699646</v>
      </c>
      <c r="I1547" s="62">
        <v>1</v>
      </c>
      <c r="J1547" s="62">
        <f>('1. Data'!J1544-'1. Data'!$J$1604)/('1. Data'!$J$1603-'1. Data'!$J$1604)</f>
        <v>0.46153846153846134</v>
      </c>
      <c r="K1547" s="62">
        <f>('1. Data'!K1544-'1. Data'!$K$1604)/('1. Data'!$K$1603-'1. Data'!$K$1604)</f>
        <v>0.15294117647058827</v>
      </c>
      <c r="L1547" s="62">
        <f>('1. Data'!L1544-'1. Data'!$L$1604)/('1. Data'!$L$1603-'1. Data'!$L$1604)</f>
        <v>0.36153846153846148</v>
      </c>
      <c r="M1547" s="62">
        <f>('1. Data'!M1544-'1. Data'!$M$1604)/('1. Data'!$M$1603-'1. Data'!$M$1604)</f>
        <v>0.6</v>
      </c>
    </row>
    <row r="1548" spans="1:13" ht="13.2" x14ac:dyDescent="0.25">
      <c r="A1548" s="60">
        <v>1544</v>
      </c>
      <c r="B1548" s="62">
        <f>('1. Data'!B1545-'1. Data'!$B$1604)/('1. Data'!$B$1603-'1. Data'!$B$1604)</f>
        <v>0.5752212389380531</v>
      </c>
      <c r="C1548" s="62">
        <f>('1. Data'!C1545-'1. Data'!$C$1604)/('1. Data'!$C$1603-'1. Data'!$C$1604)</f>
        <v>0.22666666666666666</v>
      </c>
      <c r="D1548" s="62">
        <f>('1. Data'!D1545-'1. Data'!$D$1604)/('1. Data'!$D$1603-'1. Data'!$D$1604)</f>
        <v>0.42</v>
      </c>
      <c r="E1548" s="62">
        <f>('1. Data'!E1545-'1. Data'!$E$1604)/('1. Data'!$E$1603-'1. Data'!$E$1604)</f>
        <v>8.9041095890410982E-2</v>
      </c>
      <c r="F1548" s="62">
        <f>('1. Data'!F1545-'1. Data'!$F$1604)/('1. Data'!$F$1603-'1. Data'!$F$1604)</f>
        <v>0.10666666666666667</v>
      </c>
      <c r="G1548" s="62">
        <f>('1. Data'!G1545-'1. Data'!$G$1604)/('1. Data'!$G$1603-'1. Data'!$G$1604)</f>
        <v>0.18309859154929578</v>
      </c>
      <c r="H1548" s="62">
        <f>('1. Data'!H1545-'1. Data'!$H$1604)/('1. Data'!$H$1603-'1. Data'!$H$1604)</f>
        <v>4.5936395759717315E-2</v>
      </c>
      <c r="I1548" s="62">
        <v>1</v>
      </c>
      <c r="J1548" s="62">
        <f>('1. Data'!J1545-'1. Data'!$J$1604)/('1. Data'!$J$1603-'1. Data'!$J$1604)</f>
        <v>0.42307692307692302</v>
      </c>
      <c r="K1548" s="62">
        <f>('1. Data'!K1545-'1. Data'!$K$1604)/('1. Data'!$K$1603-'1. Data'!$K$1604)</f>
        <v>0.1588235294117647</v>
      </c>
      <c r="L1548" s="62">
        <f>('1. Data'!L1545-'1. Data'!$L$1604)/('1. Data'!$L$1603-'1. Data'!$L$1604)</f>
        <v>0.30769230769230771</v>
      </c>
      <c r="M1548" s="62">
        <f>('1. Data'!M1545-'1. Data'!$M$1604)/('1. Data'!$M$1603-'1. Data'!$M$1604)</f>
        <v>0.6</v>
      </c>
    </row>
    <row r="1549" spans="1:13" ht="13.2" x14ac:dyDescent="0.25">
      <c r="A1549" s="60">
        <v>1545</v>
      </c>
      <c r="B1549" s="62">
        <f>('1. Data'!B1546-'1. Data'!$B$1604)/('1. Data'!$B$1603-'1. Data'!$B$1604)</f>
        <v>0.33628318584070799</v>
      </c>
      <c r="C1549" s="62">
        <f>('1. Data'!C1546-'1. Data'!$C$1604)/('1. Data'!$C$1603-'1. Data'!$C$1604)</f>
        <v>0.18000000000000002</v>
      </c>
      <c r="D1549" s="62">
        <f>('1. Data'!D1546-'1. Data'!$D$1604)/('1. Data'!$D$1603-'1. Data'!$D$1604)</f>
        <v>0.43</v>
      </c>
      <c r="E1549" s="62">
        <f>('1. Data'!E1546-'1. Data'!$E$1604)/('1. Data'!$E$1603-'1. Data'!$E$1604)</f>
        <v>9.5890410958904104E-2</v>
      </c>
      <c r="F1549" s="62">
        <f>('1. Data'!F1546-'1. Data'!$F$1604)/('1. Data'!$F$1603-'1. Data'!$F$1604)</f>
        <v>0.10500000000000001</v>
      </c>
      <c r="G1549" s="62">
        <f>('1. Data'!G1546-'1. Data'!$G$1604)/('1. Data'!$G$1603-'1. Data'!$G$1604)</f>
        <v>0.15492957746478872</v>
      </c>
      <c r="H1549" s="62">
        <f>('1. Data'!H1546-'1. Data'!$H$1604)/('1. Data'!$H$1603-'1. Data'!$H$1604)</f>
        <v>4.5936395759717315E-2</v>
      </c>
      <c r="I1549" s="62">
        <v>1</v>
      </c>
      <c r="J1549" s="62">
        <f>('1. Data'!J1546-'1. Data'!$J$1604)/('1. Data'!$J$1603-'1. Data'!$J$1604)</f>
        <v>0.36153846153846142</v>
      </c>
      <c r="K1549" s="62">
        <f>('1. Data'!K1546-'1. Data'!$K$1604)/('1. Data'!$K$1603-'1. Data'!$K$1604)</f>
        <v>0.3</v>
      </c>
      <c r="L1549" s="62">
        <f>('1. Data'!L1546-'1. Data'!$L$1604)/('1. Data'!$L$1603-'1. Data'!$L$1604)</f>
        <v>0.43076923076923063</v>
      </c>
      <c r="M1549" s="62">
        <f>('1. Data'!M1546-'1. Data'!$M$1604)/('1. Data'!$M$1603-'1. Data'!$M$1604)</f>
        <v>0.8</v>
      </c>
    </row>
    <row r="1550" spans="1:13" ht="13.2" x14ac:dyDescent="0.25">
      <c r="A1550" s="60">
        <v>1546</v>
      </c>
      <c r="B1550" s="62">
        <f>('1. Data'!B1547-'1. Data'!$B$1604)/('1. Data'!$B$1603-'1. Data'!$B$1604)</f>
        <v>0.16814159292035399</v>
      </c>
      <c r="C1550" s="62">
        <f>('1. Data'!C1547-'1. Data'!$C$1604)/('1. Data'!$C$1603-'1. Data'!$C$1604)</f>
        <v>0.35333333333333333</v>
      </c>
      <c r="D1550" s="62">
        <f>('1. Data'!D1547-'1. Data'!$D$1604)/('1. Data'!$D$1603-'1. Data'!$D$1604)</f>
        <v>0.33</v>
      </c>
      <c r="E1550" s="62">
        <f>('1. Data'!E1547-'1. Data'!$E$1604)/('1. Data'!$E$1603-'1. Data'!$E$1604)</f>
        <v>6.164383561643836E-2</v>
      </c>
      <c r="F1550" s="62">
        <f>('1. Data'!F1547-'1. Data'!$F$1604)/('1. Data'!$F$1603-'1. Data'!$F$1604)</f>
        <v>9.8333333333333328E-2</v>
      </c>
      <c r="G1550" s="62">
        <f>('1. Data'!G1547-'1. Data'!$G$1604)/('1. Data'!$G$1603-'1. Data'!$G$1604)</f>
        <v>0.21126760563380281</v>
      </c>
      <c r="H1550" s="62">
        <f>('1. Data'!H1547-'1. Data'!$H$1604)/('1. Data'!$H$1603-'1. Data'!$H$1604)</f>
        <v>7.7738515901060068E-2</v>
      </c>
      <c r="I1550" s="62">
        <v>1</v>
      </c>
      <c r="J1550" s="62">
        <f>('1. Data'!J1547-'1. Data'!$J$1604)/('1. Data'!$J$1603-'1. Data'!$J$1604)</f>
        <v>0.50769230769230755</v>
      </c>
      <c r="K1550" s="62">
        <f>('1. Data'!K1547-'1. Data'!$K$1604)/('1. Data'!$K$1603-'1. Data'!$K$1604)</f>
        <v>0.2</v>
      </c>
      <c r="L1550" s="62">
        <f>('1. Data'!L1547-'1. Data'!$L$1604)/('1. Data'!$L$1603-'1. Data'!$L$1604)</f>
        <v>0.26153846153846144</v>
      </c>
      <c r="M1550" s="62">
        <f>('1. Data'!M1547-'1. Data'!$M$1604)/('1. Data'!$M$1603-'1. Data'!$M$1604)</f>
        <v>0.6</v>
      </c>
    </row>
    <row r="1551" spans="1:13" ht="13.2" x14ac:dyDescent="0.25">
      <c r="A1551" s="60">
        <v>1547</v>
      </c>
      <c r="B1551" s="62">
        <f>('1. Data'!B1548-'1. Data'!$B$1604)/('1. Data'!$B$1603-'1. Data'!$B$1604)</f>
        <v>0.21238938053097348</v>
      </c>
      <c r="C1551" s="62">
        <f>('1. Data'!C1548-'1. Data'!$C$1604)/('1. Data'!$C$1603-'1. Data'!$C$1604)</f>
        <v>0.3133333333333333</v>
      </c>
      <c r="D1551" s="62">
        <f>('1. Data'!D1548-'1. Data'!$D$1604)/('1. Data'!$D$1603-'1. Data'!$D$1604)</f>
        <v>0.02</v>
      </c>
      <c r="E1551" s="62">
        <f>('1. Data'!E1548-'1. Data'!$E$1604)/('1. Data'!$E$1603-'1. Data'!$E$1604)</f>
        <v>7.5342465753424667E-2</v>
      </c>
      <c r="F1551" s="62">
        <f>('1. Data'!F1548-'1. Data'!$F$1604)/('1. Data'!$F$1603-'1. Data'!$F$1604)</f>
        <v>0.12</v>
      </c>
      <c r="G1551" s="62">
        <f>('1. Data'!G1548-'1. Data'!$G$1604)/('1. Data'!$G$1603-'1. Data'!$G$1604)</f>
        <v>0.22535211267605634</v>
      </c>
      <c r="H1551" s="62">
        <f>('1. Data'!H1548-'1. Data'!$H$1604)/('1. Data'!$H$1603-'1. Data'!$H$1604)</f>
        <v>7.0671378091872794E-2</v>
      </c>
      <c r="I1551" s="62">
        <v>1</v>
      </c>
      <c r="J1551" s="62">
        <f>('1. Data'!J1548-'1. Data'!$J$1604)/('1. Data'!$J$1603-'1. Data'!$J$1604)</f>
        <v>0.50769230769230755</v>
      </c>
      <c r="K1551" s="62">
        <f>('1. Data'!K1548-'1. Data'!$K$1604)/('1. Data'!$K$1603-'1. Data'!$K$1604)</f>
        <v>0.18235294117647058</v>
      </c>
      <c r="L1551" s="62">
        <f>('1. Data'!L1548-'1. Data'!$L$1604)/('1. Data'!$L$1603-'1. Data'!$L$1604)</f>
        <v>0.27692307692307677</v>
      </c>
      <c r="M1551" s="62">
        <f>('1. Data'!M1548-'1. Data'!$M$1604)/('1. Data'!$M$1603-'1. Data'!$M$1604)</f>
        <v>0.4</v>
      </c>
    </row>
    <row r="1552" spans="1:13" ht="13.2" x14ac:dyDescent="0.25">
      <c r="A1552" s="60">
        <v>1548</v>
      </c>
      <c r="B1552" s="62">
        <f>('1. Data'!B1549-'1. Data'!$B$1604)/('1. Data'!$B$1603-'1. Data'!$B$1604)</f>
        <v>0.15044247787610621</v>
      </c>
      <c r="C1552" s="62">
        <f>('1. Data'!C1549-'1. Data'!$C$1604)/('1. Data'!$C$1603-'1. Data'!$C$1604)</f>
        <v>0.33333333333333331</v>
      </c>
      <c r="D1552" s="62">
        <f>('1. Data'!D1549-'1. Data'!$D$1604)/('1. Data'!$D$1603-'1. Data'!$D$1604)</f>
        <v>0.1</v>
      </c>
      <c r="E1552" s="62">
        <f>('1. Data'!E1549-'1. Data'!$E$1604)/('1. Data'!$E$1603-'1. Data'!$E$1604)</f>
        <v>4.7945205479452059E-2</v>
      </c>
      <c r="F1552" s="62">
        <f>('1. Data'!F1549-'1. Data'!$F$1604)/('1. Data'!$F$1603-'1. Data'!$F$1604)</f>
        <v>0.08</v>
      </c>
      <c r="G1552" s="62">
        <f>('1. Data'!G1549-'1. Data'!$G$1604)/('1. Data'!$G$1603-'1. Data'!$G$1604)</f>
        <v>0.15492957746478872</v>
      </c>
      <c r="H1552" s="62">
        <f>('1. Data'!H1549-'1. Data'!$H$1604)/('1. Data'!$H$1603-'1. Data'!$H$1604)</f>
        <v>7.0671378091872794E-2</v>
      </c>
      <c r="I1552" s="62">
        <v>1</v>
      </c>
      <c r="J1552" s="62">
        <f>('1. Data'!J1549-'1. Data'!$J$1604)/('1. Data'!$J$1603-'1. Data'!$J$1604)</f>
        <v>0.65384615384615363</v>
      </c>
      <c r="K1552" s="62">
        <f>('1. Data'!K1549-'1. Data'!$K$1604)/('1. Data'!$K$1603-'1. Data'!$K$1604)</f>
        <v>0.1235294117647059</v>
      </c>
      <c r="L1552" s="62">
        <f>('1. Data'!L1549-'1. Data'!$L$1604)/('1. Data'!$L$1603-'1. Data'!$L$1604)</f>
        <v>0.5692307692307691</v>
      </c>
      <c r="M1552" s="62">
        <f>('1. Data'!M1549-'1. Data'!$M$1604)/('1. Data'!$M$1603-'1. Data'!$M$1604)</f>
        <v>0.4</v>
      </c>
    </row>
    <row r="1553" spans="1:13" ht="13.2" x14ac:dyDescent="0.25">
      <c r="A1553" s="60">
        <v>1549</v>
      </c>
      <c r="B1553" s="62">
        <f>('1. Data'!B1550-'1. Data'!$B$1604)/('1. Data'!$B$1603-'1. Data'!$B$1604)</f>
        <v>0.5840707964601769</v>
      </c>
      <c r="C1553" s="62">
        <f>('1. Data'!C1550-'1. Data'!$C$1604)/('1. Data'!$C$1603-'1. Data'!$C$1604)</f>
        <v>0.20000000000000004</v>
      </c>
      <c r="D1553" s="62">
        <f>('1. Data'!D1550-'1. Data'!$D$1604)/('1. Data'!$D$1603-'1. Data'!$D$1604)</f>
        <v>0.5</v>
      </c>
      <c r="E1553" s="62">
        <f>('1. Data'!E1550-'1. Data'!$E$1604)/('1. Data'!$E$1603-'1. Data'!$E$1604)</f>
        <v>7.5342465753424667E-2</v>
      </c>
      <c r="F1553" s="62">
        <f>('1. Data'!F1550-'1. Data'!$F$1604)/('1. Data'!$F$1603-'1. Data'!$F$1604)</f>
        <v>0.16500000000000001</v>
      </c>
      <c r="G1553" s="62">
        <f>('1. Data'!G1550-'1. Data'!$G$1604)/('1. Data'!$G$1603-'1. Data'!$G$1604)</f>
        <v>0.25352112676056338</v>
      </c>
      <c r="H1553" s="62">
        <f>('1. Data'!H1550-'1. Data'!$H$1604)/('1. Data'!$H$1603-'1. Data'!$H$1604)</f>
        <v>0.15547703180212014</v>
      </c>
      <c r="I1553" s="62">
        <v>1</v>
      </c>
      <c r="J1553" s="62">
        <f>('1. Data'!J1550-'1. Data'!$J$1604)/('1. Data'!$J$1603-'1. Data'!$J$1604)</f>
        <v>0.30769230769230765</v>
      </c>
      <c r="K1553" s="62">
        <f>('1. Data'!K1550-'1. Data'!$K$1604)/('1. Data'!$K$1603-'1. Data'!$K$1604)</f>
        <v>0.16470588235294117</v>
      </c>
      <c r="L1553" s="62">
        <f>('1. Data'!L1550-'1. Data'!$L$1604)/('1. Data'!$L$1603-'1. Data'!$L$1604)</f>
        <v>0.30769230769230771</v>
      </c>
      <c r="M1553" s="62">
        <f>('1. Data'!M1550-'1. Data'!$M$1604)/('1. Data'!$M$1603-'1. Data'!$M$1604)</f>
        <v>0.4</v>
      </c>
    </row>
    <row r="1554" spans="1:13" ht="13.2" x14ac:dyDescent="0.25">
      <c r="A1554" s="60">
        <v>1550</v>
      </c>
      <c r="B1554" s="62">
        <f>('1. Data'!B1551-'1. Data'!$B$1604)/('1. Data'!$B$1603-'1. Data'!$B$1604)</f>
        <v>0.24778761061946908</v>
      </c>
      <c r="C1554" s="62">
        <f>('1. Data'!C1551-'1. Data'!$C$1604)/('1. Data'!$C$1603-'1. Data'!$C$1604)</f>
        <v>0.17333333333333334</v>
      </c>
      <c r="D1554" s="62">
        <f>('1. Data'!D1551-'1. Data'!$D$1604)/('1. Data'!$D$1603-'1. Data'!$D$1604)</f>
        <v>0.3</v>
      </c>
      <c r="E1554" s="62">
        <f>('1. Data'!E1551-'1. Data'!$E$1604)/('1. Data'!$E$1603-'1. Data'!$E$1604)</f>
        <v>6.164383561643836E-2</v>
      </c>
      <c r="F1554" s="62">
        <f>('1. Data'!F1551-'1. Data'!$F$1604)/('1. Data'!$F$1603-'1. Data'!$F$1604)</f>
        <v>0.12333333333333334</v>
      </c>
      <c r="G1554" s="62">
        <f>('1. Data'!G1551-'1. Data'!$G$1604)/('1. Data'!$G$1603-'1. Data'!$G$1604)</f>
        <v>0.22535211267605634</v>
      </c>
      <c r="H1554" s="62">
        <f>('1. Data'!H1551-'1. Data'!$H$1604)/('1. Data'!$H$1603-'1. Data'!$H$1604)</f>
        <v>6.3604240282685506E-2</v>
      </c>
      <c r="I1554" s="62">
        <v>1</v>
      </c>
      <c r="J1554" s="62">
        <f>('1. Data'!J1551-'1. Data'!$J$1604)/('1. Data'!$J$1603-'1. Data'!$J$1604)</f>
        <v>0.41538461538461546</v>
      </c>
      <c r="K1554" s="62">
        <f>('1. Data'!K1551-'1. Data'!$K$1604)/('1. Data'!$K$1603-'1. Data'!$K$1604)</f>
        <v>0.23529411764705882</v>
      </c>
      <c r="L1554" s="62">
        <f>('1. Data'!L1551-'1. Data'!$L$1604)/('1. Data'!$L$1603-'1. Data'!$L$1604)</f>
        <v>0.46153846153846156</v>
      </c>
      <c r="M1554" s="62">
        <f>('1. Data'!M1551-'1. Data'!$M$1604)/('1. Data'!$M$1603-'1. Data'!$M$1604)</f>
        <v>1</v>
      </c>
    </row>
    <row r="1555" spans="1:13" ht="13.2" x14ac:dyDescent="0.25">
      <c r="A1555" s="60">
        <v>1551</v>
      </c>
      <c r="B1555" s="62">
        <f>('1. Data'!B1552-'1. Data'!$B$1604)/('1. Data'!$B$1603-'1. Data'!$B$1604)</f>
        <v>0.22123893805309733</v>
      </c>
      <c r="C1555" s="62">
        <f>('1. Data'!C1552-'1. Data'!$C$1604)/('1. Data'!$C$1603-'1. Data'!$C$1604)</f>
        <v>0.38666666666666671</v>
      </c>
      <c r="D1555" s="62">
        <f>('1. Data'!D1552-'1. Data'!$D$1604)/('1. Data'!$D$1603-'1. Data'!$D$1604)</f>
        <v>0</v>
      </c>
      <c r="E1555" s="62">
        <f>('1. Data'!E1552-'1. Data'!$E$1604)/('1. Data'!$E$1603-'1. Data'!$E$1604)</f>
        <v>9.5890410958904104E-2</v>
      </c>
      <c r="F1555" s="62">
        <f>('1. Data'!F1552-'1. Data'!$F$1604)/('1. Data'!$F$1603-'1. Data'!$F$1604)</f>
        <v>0.14499999999999999</v>
      </c>
      <c r="G1555" s="62">
        <f>('1. Data'!G1552-'1. Data'!$G$1604)/('1. Data'!$G$1603-'1. Data'!$G$1604)</f>
        <v>0.22535211267605634</v>
      </c>
      <c r="H1555" s="62">
        <f>('1. Data'!H1552-'1. Data'!$H$1604)/('1. Data'!$H$1603-'1. Data'!$H$1604)</f>
        <v>7.0671378091872794E-2</v>
      </c>
      <c r="I1555" s="62">
        <v>1</v>
      </c>
      <c r="J1555" s="62">
        <f>('1. Data'!J1552-'1. Data'!$J$1604)/('1. Data'!$J$1603-'1. Data'!$J$1604)</f>
        <v>0.57692307692307698</v>
      </c>
      <c r="K1555" s="62">
        <f>('1. Data'!K1552-'1. Data'!$K$1604)/('1. Data'!$K$1603-'1. Data'!$K$1604)</f>
        <v>0.13529411764705884</v>
      </c>
      <c r="L1555" s="62">
        <f>('1. Data'!L1552-'1. Data'!$L$1604)/('1. Data'!$L$1603-'1. Data'!$L$1604)</f>
        <v>0.16923076923076918</v>
      </c>
      <c r="M1555" s="62">
        <f>('1. Data'!M1552-'1. Data'!$M$1604)/('1. Data'!$M$1603-'1. Data'!$M$1604)</f>
        <v>0.4</v>
      </c>
    </row>
    <row r="1556" spans="1:13" ht="13.2" x14ac:dyDescent="0.25">
      <c r="A1556" s="60">
        <v>1552</v>
      </c>
      <c r="B1556" s="62">
        <f>('1. Data'!B1553-'1. Data'!$B$1604)/('1. Data'!$B$1603-'1. Data'!$B$1604)</f>
        <v>0.22123893805309733</v>
      </c>
      <c r="C1556" s="62">
        <f>('1. Data'!C1553-'1. Data'!$C$1604)/('1. Data'!$C$1603-'1. Data'!$C$1604)</f>
        <v>0.38000000000000006</v>
      </c>
      <c r="D1556" s="62">
        <f>('1. Data'!D1553-'1. Data'!$D$1604)/('1. Data'!$D$1603-'1. Data'!$D$1604)</f>
        <v>0</v>
      </c>
      <c r="E1556" s="62">
        <f>('1. Data'!E1553-'1. Data'!$E$1604)/('1. Data'!$E$1603-'1. Data'!$E$1604)</f>
        <v>9.5890410958904104E-2</v>
      </c>
      <c r="F1556" s="62">
        <f>('1. Data'!F1553-'1. Data'!$F$1604)/('1. Data'!$F$1603-'1. Data'!$F$1604)</f>
        <v>0.13833333333333334</v>
      </c>
      <c r="G1556" s="62">
        <f>('1. Data'!G1553-'1. Data'!$G$1604)/('1. Data'!$G$1603-'1. Data'!$G$1604)</f>
        <v>0.23943661971830985</v>
      </c>
      <c r="H1556" s="62">
        <f>('1. Data'!H1553-'1. Data'!$H$1604)/('1. Data'!$H$1603-'1. Data'!$H$1604)</f>
        <v>7.4204946996466431E-2</v>
      </c>
      <c r="I1556" s="62">
        <v>1</v>
      </c>
      <c r="J1556" s="62">
        <f>('1. Data'!J1553-'1. Data'!$J$1604)/('1. Data'!$J$1603-'1. Data'!$J$1604)</f>
        <v>0.5692307692307691</v>
      </c>
      <c r="K1556" s="62">
        <f>('1. Data'!K1553-'1. Data'!$K$1604)/('1. Data'!$K$1603-'1. Data'!$K$1604)</f>
        <v>0.14117647058823532</v>
      </c>
      <c r="L1556" s="62">
        <f>('1. Data'!L1553-'1. Data'!$L$1604)/('1. Data'!$L$1603-'1. Data'!$L$1604)</f>
        <v>0.15384615384615385</v>
      </c>
      <c r="M1556" s="62">
        <f>('1. Data'!M1553-'1. Data'!$M$1604)/('1. Data'!$M$1603-'1. Data'!$M$1604)</f>
        <v>0.4</v>
      </c>
    </row>
    <row r="1557" spans="1:13" ht="13.2" x14ac:dyDescent="0.25">
      <c r="A1557" s="60">
        <v>1553</v>
      </c>
      <c r="B1557" s="62">
        <f>('1. Data'!B1554-'1. Data'!$B$1604)/('1. Data'!$B$1603-'1. Data'!$B$1604)</f>
        <v>0.15044247787610621</v>
      </c>
      <c r="C1557" s="62">
        <f>('1. Data'!C1554-'1. Data'!$C$1604)/('1. Data'!$C$1603-'1. Data'!$C$1604)</f>
        <v>0.38666666666666671</v>
      </c>
      <c r="D1557" s="62">
        <f>('1. Data'!D1554-'1. Data'!$D$1604)/('1. Data'!$D$1603-'1. Data'!$D$1604)</f>
        <v>0.01</v>
      </c>
      <c r="E1557" s="62">
        <f>('1. Data'!E1554-'1. Data'!$E$1604)/('1. Data'!$E$1603-'1. Data'!$E$1604)</f>
        <v>0.19178082191780824</v>
      </c>
      <c r="F1557" s="62">
        <f>('1. Data'!F1554-'1. Data'!$F$1604)/('1. Data'!$F$1603-'1. Data'!$F$1604)</f>
        <v>0.17166666666666666</v>
      </c>
      <c r="G1557" s="62">
        <f>('1. Data'!G1554-'1. Data'!$G$1604)/('1. Data'!$G$1603-'1. Data'!$G$1604)</f>
        <v>0.43661971830985913</v>
      </c>
      <c r="H1557" s="62">
        <f>('1. Data'!H1554-'1. Data'!$H$1604)/('1. Data'!$H$1603-'1. Data'!$H$1604)</f>
        <v>0.16961130742049471</v>
      </c>
      <c r="I1557" s="62">
        <v>1</v>
      </c>
      <c r="J1557" s="62">
        <f>('1. Data'!J1554-'1. Data'!$J$1604)/('1. Data'!$J$1603-'1. Data'!$J$1604)</f>
        <v>0.62307692307692286</v>
      </c>
      <c r="K1557" s="62">
        <f>('1. Data'!K1554-'1. Data'!$K$1604)/('1. Data'!$K$1603-'1. Data'!$K$1604)</f>
        <v>0.21176470588235297</v>
      </c>
      <c r="L1557" s="62">
        <f>('1. Data'!L1554-'1. Data'!$L$1604)/('1. Data'!$L$1603-'1. Data'!$L$1604)</f>
        <v>0.44615384615384623</v>
      </c>
      <c r="M1557" s="62">
        <f>('1. Data'!M1554-'1. Data'!$M$1604)/('1. Data'!$M$1603-'1. Data'!$M$1604)</f>
        <v>0.6</v>
      </c>
    </row>
    <row r="1558" spans="1:13" ht="13.2" x14ac:dyDescent="0.25">
      <c r="A1558" s="60">
        <v>1554</v>
      </c>
      <c r="B1558" s="62">
        <f>('1. Data'!B1555-'1. Data'!$B$1604)/('1. Data'!$B$1603-'1. Data'!$B$1604)</f>
        <v>0.23893805309734514</v>
      </c>
      <c r="C1558" s="62">
        <f>('1. Data'!C1555-'1. Data'!$C$1604)/('1. Data'!$C$1603-'1. Data'!$C$1604)</f>
        <v>0.42333333333333334</v>
      </c>
      <c r="D1558" s="62">
        <f>('1. Data'!D1555-'1. Data'!$D$1604)/('1. Data'!$D$1603-'1. Data'!$D$1604)</f>
        <v>0</v>
      </c>
      <c r="E1558" s="62">
        <f>('1. Data'!E1555-'1. Data'!$E$1604)/('1. Data'!$E$1603-'1. Data'!$E$1604)</f>
        <v>8.9041095890410982E-2</v>
      </c>
      <c r="F1558" s="62">
        <f>('1. Data'!F1555-'1. Data'!$F$1604)/('1. Data'!$F$1603-'1. Data'!$F$1604)</f>
        <v>0.13333333333333333</v>
      </c>
      <c r="G1558" s="62">
        <f>('1. Data'!G1555-'1. Data'!$G$1604)/('1. Data'!$G$1603-'1. Data'!$G$1604)</f>
        <v>0.23943661971830985</v>
      </c>
      <c r="H1558" s="62">
        <f>('1. Data'!H1555-'1. Data'!$H$1604)/('1. Data'!$H$1603-'1. Data'!$H$1604)</f>
        <v>7.7738515901060068E-2</v>
      </c>
      <c r="I1558" s="62">
        <v>1</v>
      </c>
      <c r="J1558" s="62">
        <f>('1. Data'!J1555-'1. Data'!$J$1604)/('1. Data'!$J$1603-'1. Data'!$J$1604)</f>
        <v>0.54615384615384621</v>
      </c>
      <c r="K1558" s="62">
        <f>('1. Data'!K1555-'1. Data'!$K$1604)/('1. Data'!$K$1603-'1. Data'!$K$1604)</f>
        <v>0.17647058823529413</v>
      </c>
      <c r="L1558" s="62">
        <f>('1. Data'!L1555-'1. Data'!$L$1604)/('1. Data'!$L$1603-'1. Data'!$L$1604)</f>
        <v>0.15384615384615385</v>
      </c>
      <c r="M1558" s="62">
        <f>('1. Data'!M1555-'1. Data'!$M$1604)/('1. Data'!$M$1603-'1. Data'!$M$1604)</f>
        <v>0.4</v>
      </c>
    </row>
    <row r="1559" spans="1:13" ht="13.2" x14ac:dyDescent="0.25">
      <c r="A1559" s="60">
        <v>1555</v>
      </c>
      <c r="B1559" s="62">
        <f>('1. Data'!B1556-'1. Data'!$B$1604)/('1. Data'!$B$1603-'1. Data'!$B$1604)</f>
        <v>0.17699115044247787</v>
      </c>
      <c r="C1559" s="62">
        <f>('1. Data'!C1556-'1. Data'!$C$1604)/('1. Data'!$C$1603-'1. Data'!$C$1604)</f>
        <v>0.5033333333333333</v>
      </c>
      <c r="D1559" s="62">
        <f>('1. Data'!D1556-'1. Data'!$D$1604)/('1. Data'!$D$1603-'1. Data'!$D$1604)</f>
        <v>0.02</v>
      </c>
      <c r="E1559" s="62">
        <f>('1. Data'!E1556-'1. Data'!$E$1604)/('1. Data'!$E$1603-'1. Data'!$E$1604)</f>
        <v>0.10273972602739727</v>
      </c>
      <c r="F1559" s="62">
        <f>('1. Data'!F1556-'1. Data'!$F$1604)/('1. Data'!$F$1603-'1. Data'!$F$1604)</f>
        <v>0.10333333333333333</v>
      </c>
      <c r="G1559" s="62">
        <f>('1. Data'!G1556-'1. Data'!$G$1604)/('1. Data'!$G$1603-'1. Data'!$G$1604)</f>
        <v>0.19718309859154928</v>
      </c>
      <c r="H1559" s="62">
        <f>('1. Data'!H1556-'1. Data'!$H$1604)/('1. Data'!$H$1603-'1. Data'!$H$1604)</f>
        <v>6.0070671378091869E-2</v>
      </c>
      <c r="I1559" s="62">
        <v>1</v>
      </c>
      <c r="J1559" s="62">
        <f>('1. Data'!J1556-'1. Data'!$J$1604)/('1. Data'!$J$1603-'1. Data'!$J$1604)</f>
        <v>0.64615384615384608</v>
      </c>
      <c r="K1559" s="62">
        <f>('1. Data'!K1556-'1. Data'!$K$1604)/('1. Data'!$K$1603-'1. Data'!$K$1604)</f>
        <v>0.17647058823529413</v>
      </c>
      <c r="L1559" s="62">
        <f>('1. Data'!L1556-'1. Data'!$L$1604)/('1. Data'!$L$1603-'1. Data'!$L$1604)</f>
        <v>0.39999999999999997</v>
      </c>
      <c r="M1559" s="62">
        <f>('1. Data'!M1556-'1. Data'!$M$1604)/('1. Data'!$M$1603-'1. Data'!$M$1604)</f>
        <v>0.6</v>
      </c>
    </row>
    <row r="1560" spans="1:13" ht="13.2" x14ac:dyDescent="0.25">
      <c r="A1560" s="60">
        <v>1556</v>
      </c>
      <c r="B1560" s="62">
        <f>('1. Data'!B1557-'1. Data'!$B$1604)/('1. Data'!$B$1603-'1. Data'!$B$1604)</f>
        <v>0.21238938053097348</v>
      </c>
      <c r="C1560" s="62">
        <f>('1. Data'!C1557-'1. Data'!$C$1604)/('1. Data'!$C$1603-'1. Data'!$C$1604)</f>
        <v>0.3066666666666667</v>
      </c>
      <c r="D1560" s="62">
        <f>('1. Data'!D1557-'1. Data'!$D$1604)/('1. Data'!$D$1603-'1. Data'!$D$1604)</f>
        <v>0.17</v>
      </c>
      <c r="E1560" s="62">
        <f>('1. Data'!E1557-'1. Data'!$E$1604)/('1. Data'!$E$1603-'1. Data'!$E$1604)</f>
        <v>5.4794520547945202E-2</v>
      </c>
      <c r="F1560" s="62">
        <f>('1. Data'!F1557-'1. Data'!$F$1604)/('1. Data'!$F$1603-'1. Data'!$F$1604)</f>
        <v>0.10833333333333334</v>
      </c>
      <c r="G1560" s="62">
        <f>('1. Data'!G1557-'1. Data'!$G$1604)/('1. Data'!$G$1603-'1. Data'!$G$1604)</f>
        <v>0.19718309859154928</v>
      </c>
      <c r="H1560" s="62">
        <f>('1. Data'!H1557-'1. Data'!$H$1604)/('1. Data'!$H$1603-'1. Data'!$H$1604)</f>
        <v>6.3604240282685506E-2</v>
      </c>
      <c r="I1560" s="62">
        <v>1</v>
      </c>
      <c r="J1560" s="62">
        <f>('1. Data'!J1557-'1. Data'!$J$1604)/('1. Data'!$J$1603-'1. Data'!$J$1604)</f>
        <v>0.5692307692307691</v>
      </c>
      <c r="K1560" s="62">
        <f>('1. Data'!K1557-'1. Data'!$K$1604)/('1. Data'!$K$1603-'1. Data'!$K$1604)</f>
        <v>0.22352941176470592</v>
      </c>
      <c r="L1560" s="62">
        <f>('1. Data'!L1557-'1. Data'!$L$1604)/('1. Data'!$L$1603-'1. Data'!$L$1604)</f>
        <v>0.33076923076923082</v>
      </c>
      <c r="M1560" s="62">
        <f>('1. Data'!M1557-'1. Data'!$M$1604)/('1. Data'!$M$1603-'1. Data'!$M$1604)</f>
        <v>0.8</v>
      </c>
    </row>
    <row r="1561" spans="1:13" ht="13.2" x14ac:dyDescent="0.25">
      <c r="A1561" s="60">
        <v>1557</v>
      </c>
      <c r="B1561" s="62">
        <f>('1. Data'!B1558-'1. Data'!$B$1604)/('1. Data'!$B$1603-'1. Data'!$B$1604)</f>
        <v>0.17699115044247787</v>
      </c>
      <c r="C1561" s="62">
        <f>('1. Data'!C1558-'1. Data'!$C$1604)/('1. Data'!$C$1603-'1. Data'!$C$1604)</f>
        <v>0.52</v>
      </c>
      <c r="D1561" s="62">
        <f>('1. Data'!D1558-'1. Data'!$D$1604)/('1. Data'!$D$1603-'1. Data'!$D$1604)</f>
        <v>0.04</v>
      </c>
      <c r="E1561" s="62">
        <f>('1. Data'!E1558-'1. Data'!$E$1604)/('1. Data'!$E$1603-'1. Data'!$E$1604)</f>
        <v>8.9041095890410982E-2</v>
      </c>
      <c r="F1561" s="62">
        <f>('1. Data'!F1558-'1. Data'!$F$1604)/('1. Data'!$F$1603-'1. Data'!$F$1604)</f>
        <v>0.11000000000000001</v>
      </c>
      <c r="G1561" s="62">
        <f>('1. Data'!G1558-'1. Data'!$G$1604)/('1. Data'!$G$1603-'1. Data'!$G$1604)</f>
        <v>0.15492957746478872</v>
      </c>
      <c r="H1561" s="62">
        <f>('1. Data'!H1558-'1. Data'!$H$1604)/('1. Data'!$H$1603-'1. Data'!$H$1604)</f>
        <v>4.9469964664310952E-2</v>
      </c>
      <c r="I1561" s="62">
        <v>1</v>
      </c>
      <c r="J1561" s="62">
        <f>('1. Data'!J1558-'1. Data'!$J$1604)/('1. Data'!$J$1603-'1. Data'!$J$1604)</f>
        <v>0.6384615384615383</v>
      </c>
      <c r="K1561" s="62">
        <f>('1. Data'!K1558-'1. Data'!$K$1604)/('1. Data'!$K$1603-'1. Data'!$K$1604)</f>
        <v>0.15294117647058827</v>
      </c>
      <c r="L1561" s="62">
        <f>('1. Data'!L1558-'1. Data'!$L$1604)/('1. Data'!$L$1603-'1. Data'!$L$1604)</f>
        <v>0.23076923076923078</v>
      </c>
      <c r="M1561" s="62">
        <f>('1. Data'!M1558-'1. Data'!$M$1604)/('1. Data'!$M$1603-'1. Data'!$M$1604)</f>
        <v>0.4</v>
      </c>
    </row>
    <row r="1562" spans="1:13" ht="13.2" x14ac:dyDescent="0.25">
      <c r="A1562" s="60">
        <v>1558</v>
      </c>
      <c r="B1562" s="62">
        <f>('1. Data'!B1559-'1. Data'!$B$1604)/('1. Data'!$B$1603-'1. Data'!$B$1604)</f>
        <v>0.17699115044247787</v>
      </c>
      <c r="C1562" s="62">
        <f>('1. Data'!C1559-'1. Data'!$C$1604)/('1. Data'!$C$1603-'1. Data'!$C$1604)</f>
        <v>0.5033333333333333</v>
      </c>
      <c r="D1562" s="62">
        <f>('1. Data'!D1559-'1. Data'!$D$1604)/('1. Data'!$D$1603-'1. Data'!$D$1604)</f>
        <v>0.02</v>
      </c>
      <c r="E1562" s="62">
        <f>('1. Data'!E1559-'1. Data'!$E$1604)/('1. Data'!$E$1603-'1. Data'!$E$1604)</f>
        <v>0.10273972602739727</v>
      </c>
      <c r="F1562" s="62">
        <f>('1. Data'!F1559-'1. Data'!$F$1604)/('1. Data'!$F$1603-'1. Data'!$F$1604)</f>
        <v>0.10333333333333333</v>
      </c>
      <c r="G1562" s="62">
        <f>('1. Data'!G1559-'1. Data'!$G$1604)/('1. Data'!$G$1603-'1. Data'!$G$1604)</f>
        <v>0.19718309859154928</v>
      </c>
      <c r="H1562" s="62">
        <f>('1. Data'!H1559-'1. Data'!$H$1604)/('1. Data'!$H$1603-'1. Data'!$H$1604)</f>
        <v>6.0070671378091869E-2</v>
      </c>
      <c r="I1562" s="62">
        <v>1</v>
      </c>
      <c r="J1562" s="62">
        <f>('1. Data'!J1559-'1. Data'!$J$1604)/('1. Data'!$J$1603-'1. Data'!$J$1604)</f>
        <v>0.64615384615384608</v>
      </c>
      <c r="K1562" s="62">
        <f>('1. Data'!K1559-'1. Data'!$K$1604)/('1. Data'!$K$1603-'1. Data'!$K$1604)</f>
        <v>0.17647058823529413</v>
      </c>
      <c r="L1562" s="62">
        <f>('1. Data'!L1559-'1. Data'!$L$1604)/('1. Data'!$L$1603-'1. Data'!$L$1604)</f>
        <v>0.39999999999999997</v>
      </c>
      <c r="M1562" s="62">
        <f>('1. Data'!M1559-'1. Data'!$M$1604)/('1. Data'!$M$1603-'1. Data'!$M$1604)</f>
        <v>0.6</v>
      </c>
    </row>
    <row r="1563" spans="1:13" ht="13.2" x14ac:dyDescent="0.25">
      <c r="A1563" s="60">
        <v>1559</v>
      </c>
      <c r="B1563" s="62">
        <f>('1. Data'!B1560-'1. Data'!$B$1604)/('1. Data'!$B$1603-'1. Data'!$B$1604)</f>
        <v>0.2035398230088496</v>
      </c>
      <c r="C1563" s="62">
        <f>('1. Data'!C1560-'1. Data'!$C$1604)/('1. Data'!$C$1603-'1. Data'!$C$1604)</f>
        <v>0.35333333333333333</v>
      </c>
      <c r="D1563" s="62">
        <f>('1. Data'!D1560-'1. Data'!$D$1604)/('1. Data'!$D$1603-'1. Data'!$D$1604)</f>
        <v>0.33</v>
      </c>
      <c r="E1563" s="62">
        <f>('1. Data'!E1560-'1. Data'!$E$1604)/('1. Data'!$E$1603-'1. Data'!$E$1604)</f>
        <v>0.39726027397260272</v>
      </c>
      <c r="F1563" s="62">
        <f>('1. Data'!F1560-'1. Data'!$F$1604)/('1. Data'!$F$1603-'1. Data'!$F$1604)</f>
        <v>0.39166666666666666</v>
      </c>
      <c r="G1563" s="62">
        <f>('1. Data'!G1560-'1. Data'!$G$1604)/('1. Data'!$G$1603-'1. Data'!$G$1604)</f>
        <v>0.91549295774647887</v>
      </c>
      <c r="H1563" s="62">
        <f>('1. Data'!H1560-'1. Data'!$H$1604)/('1. Data'!$H$1603-'1. Data'!$H$1604)</f>
        <v>0.38515901060070673</v>
      </c>
      <c r="I1563" s="62">
        <v>1</v>
      </c>
      <c r="J1563" s="62">
        <f>('1. Data'!J1560-'1. Data'!$J$1604)/('1. Data'!$J$1603-'1. Data'!$J$1604)</f>
        <v>0.40000000000000008</v>
      </c>
      <c r="K1563" s="62">
        <f>('1. Data'!K1560-'1. Data'!$K$1604)/('1. Data'!$K$1603-'1. Data'!$K$1604)</f>
        <v>0.15294117647058827</v>
      </c>
      <c r="L1563" s="62">
        <f>('1. Data'!L1560-'1. Data'!$L$1604)/('1. Data'!$L$1603-'1. Data'!$L$1604)</f>
        <v>0.16923076923076918</v>
      </c>
      <c r="M1563" s="62">
        <f>('1. Data'!M1560-'1. Data'!$M$1604)/('1. Data'!$M$1603-'1. Data'!$M$1604)</f>
        <v>0.4</v>
      </c>
    </row>
    <row r="1564" spans="1:13" ht="13.2" x14ac:dyDescent="0.25">
      <c r="A1564" s="60">
        <v>1560</v>
      </c>
      <c r="B1564" s="62">
        <f>('1. Data'!B1561-'1. Data'!$B$1604)/('1. Data'!$B$1603-'1. Data'!$B$1604)</f>
        <v>0.2831858407079646</v>
      </c>
      <c r="C1564" s="62">
        <f>('1. Data'!C1561-'1. Data'!$C$1604)/('1. Data'!$C$1603-'1. Data'!$C$1604)</f>
        <v>0.33333333333333331</v>
      </c>
      <c r="D1564" s="62">
        <f>('1. Data'!D1561-'1. Data'!$D$1604)/('1. Data'!$D$1603-'1. Data'!$D$1604)</f>
        <v>0.26</v>
      </c>
      <c r="E1564" s="62">
        <f>('1. Data'!E1561-'1. Data'!$E$1604)/('1. Data'!$E$1603-'1. Data'!$E$1604)</f>
        <v>7.5342465753424667E-2</v>
      </c>
      <c r="F1564" s="62">
        <f>('1. Data'!F1561-'1. Data'!$F$1604)/('1. Data'!$F$1603-'1. Data'!$F$1604)</f>
        <v>0.13333333333333333</v>
      </c>
      <c r="G1564" s="62">
        <f>('1. Data'!G1561-'1. Data'!$G$1604)/('1. Data'!$G$1603-'1. Data'!$G$1604)</f>
        <v>0.42253521126760563</v>
      </c>
      <c r="H1564" s="62">
        <f>('1. Data'!H1561-'1. Data'!$H$1604)/('1. Data'!$H$1603-'1. Data'!$H$1604)</f>
        <v>0.44169611307420492</v>
      </c>
      <c r="I1564" s="62">
        <v>1</v>
      </c>
      <c r="J1564" s="62">
        <f>('1. Data'!J1561-'1. Data'!$J$1604)/('1. Data'!$J$1603-'1. Data'!$J$1604)</f>
        <v>0.39230769230769219</v>
      </c>
      <c r="K1564" s="62">
        <f>('1. Data'!K1561-'1. Data'!$K$1604)/('1. Data'!$K$1603-'1. Data'!$K$1604)</f>
        <v>0.12941176470588237</v>
      </c>
      <c r="L1564" s="62">
        <f>('1. Data'!L1561-'1. Data'!$L$1604)/('1. Data'!$L$1603-'1. Data'!$L$1604)</f>
        <v>0.23076923076923078</v>
      </c>
      <c r="M1564" s="62">
        <f>('1. Data'!M1561-'1. Data'!$M$1604)/('1. Data'!$M$1603-'1. Data'!$M$1604)</f>
        <v>0.4</v>
      </c>
    </row>
    <row r="1565" spans="1:13" ht="13.2" x14ac:dyDescent="0.25">
      <c r="A1565" s="60">
        <v>1561</v>
      </c>
      <c r="B1565" s="62">
        <f>('1. Data'!B1562-'1. Data'!$B$1604)/('1. Data'!$B$1603-'1. Data'!$B$1604)</f>
        <v>0.2831858407079646</v>
      </c>
      <c r="C1565" s="62">
        <f>('1. Data'!C1562-'1. Data'!$C$1604)/('1. Data'!$C$1603-'1. Data'!$C$1604)</f>
        <v>0.33333333333333331</v>
      </c>
      <c r="D1565" s="62">
        <f>('1. Data'!D1562-'1. Data'!$D$1604)/('1. Data'!$D$1603-'1. Data'!$D$1604)</f>
        <v>0.26</v>
      </c>
      <c r="E1565" s="62">
        <f>('1. Data'!E1562-'1. Data'!$E$1604)/('1. Data'!$E$1603-'1. Data'!$E$1604)</f>
        <v>7.5342465753424667E-2</v>
      </c>
      <c r="F1565" s="62">
        <f>('1. Data'!F1562-'1. Data'!$F$1604)/('1. Data'!$F$1603-'1. Data'!$F$1604)</f>
        <v>0.13333333333333333</v>
      </c>
      <c r="G1565" s="62">
        <f>('1. Data'!G1562-'1. Data'!$G$1604)/('1. Data'!$G$1603-'1. Data'!$G$1604)</f>
        <v>0.42253521126760563</v>
      </c>
      <c r="H1565" s="62">
        <f>('1. Data'!H1562-'1. Data'!$H$1604)/('1. Data'!$H$1603-'1. Data'!$H$1604)</f>
        <v>0.44169611307420492</v>
      </c>
      <c r="I1565" s="62">
        <v>1</v>
      </c>
      <c r="J1565" s="62">
        <f>('1. Data'!J1562-'1. Data'!$J$1604)/('1. Data'!$J$1603-'1. Data'!$J$1604)</f>
        <v>0.39230769230769219</v>
      </c>
      <c r="K1565" s="62">
        <f>('1. Data'!K1562-'1. Data'!$K$1604)/('1. Data'!$K$1603-'1. Data'!$K$1604)</f>
        <v>0.12941176470588237</v>
      </c>
      <c r="L1565" s="62">
        <f>('1. Data'!L1562-'1. Data'!$L$1604)/('1. Data'!$L$1603-'1. Data'!$L$1604)</f>
        <v>0.23076923076923078</v>
      </c>
      <c r="M1565" s="62">
        <f>('1. Data'!M1562-'1. Data'!$M$1604)/('1. Data'!$M$1603-'1. Data'!$M$1604)</f>
        <v>0.4</v>
      </c>
    </row>
    <row r="1566" spans="1:13" ht="13.2" x14ac:dyDescent="0.25">
      <c r="A1566" s="60">
        <v>1562</v>
      </c>
      <c r="B1566" s="62">
        <f>('1. Data'!B1563-'1. Data'!$B$1604)/('1. Data'!$B$1603-'1. Data'!$B$1604)</f>
        <v>0.2831858407079646</v>
      </c>
      <c r="C1566" s="62">
        <f>('1. Data'!C1563-'1. Data'!$C$1604)/('1. Data'!$C$1603-'1. Data'!$C$1604)</f>
        <v>0.33333333333333331</v>
      </c>
      <c r="D1566" s="62">
        <f>('1. Data'!D1563-'1. Data'!$D$1604)/('1. Data'!$D$1603-'1. Data'!$D$1604)</f>
        <v>0.26</v>
      </c>
      <c r="E1566" s="62">
        <f>('1. Data'!E1563-'1. Data'!$E$1604)/('1. Data'!$E$1603-'1. Data'!$E$1604)</f>
        <v>7.5342465753424667E-2</v>
      </c>
      <c r="F1566" s="62">
        <f>('1. Data'!F1563-'1. Data'!$F$1604)/('1. Data'!$F$1603-'1. Data'!$F$1604)</f>
        <v>0.13333333333333333</v>
      </c>
      <c r="G1566" s="62">
        <f>('1. Data'!G1563-'1. Data'!$G$1604)/('1. Data'!$G$1603-'1. Data'!$G$1604)</f>
        <v>0.42253521126760563</v>
      </c>
      <c r="H1566" s="62">
        <f>('1. Data'!H1563-'1. Data'!$H$1604)/('1. Data'!$H$1603-'1. Data'!$H$1604)</f>
        <v>0.44169611307420492</v>
      </c>
      <c r="I1566" s="62">
        <v>1</v>
      </c>
      <c r="J1566" s="62">
        <f>('1. Data'!J1563-'1. Data'!$J$1604)/('1. Data'!$J$1603-'1. Data'!$J$1604)</f>
        <v>0.39230769230769219</v>
      </c>
      <c r="K1566" s="62">
        <f>('1. Data'!K1563-'1. Data'!$K$1604)/('1. Data'!$K$1603-'1. Data'!$K$1604)</f>
        <v>0.12941176470588237</v>
      </c>
      <c r="L1566" s="62">
        <f>('1. Data'!L1563-'1. Data'!$L$1604)/('1. Data'!$L$1603-'1. Data'!$L$1604)</f>
        <v>0.23076923076923078</v>
      </c>
      <c r="M1566" s="62">
        <f>('1. Data'!M1563-'1. Data'!$M$1604)/('1. Data'!$M$1603-'1. Data'!$M$1604)</f>
        <v>0.4</v>
      </c>
    </row>
    <row r="1567" spans="1:13" ht="13.2" x14ac:dyDescent="0.25">
      <c r="A1567" s="60">
        <v>1563</v>
      </c>
      <c r="B1567" s="62">
        <f>('1. Data'!B1564-'1. Data'!$B$1604)/('1. Data'!$B$1603-'1. Data'!$B$1604)</f>
        <v>0.23008849557522126</v>
      </c>
      <c r="C1567" s="62">
        <f>('1. Data'!C1564-'1. Data'!$C$1604)/('1. Data'!$C$1603-'1. Data'!$C$1604)</f>
        <v>0.39666666666666667</v>
      </c>
      <c r="D1567" s="62">
        <f>('1. Data'!D1564-'1. Data'!$D$1604)/('1. Data'!$D$1603-'1. Data'!$D$1604)</f>
        <v>0.13</v>
      </c>
      <c r="E1567" s="62">
        <f>('1. Data'!E1564-'1. Data'!$E$1604)/('1. Data'!$E$1603-'1. Data'!$E$1604)</f>
        <v>7.5342465753424667E-2</v>
      </c>
      <c r="F1567" s="62">
        <f>('1. Data'!F1564-'1. Data'!$F$1604)/('1. Data'!$F$1603-'1. Data'!$F$1604)</f>
        <v>0.12666666666666668</v>
      </c>
      <c r="G1567" s="62">
        <f>('1. Data'!G1564-'1. Data'!$G$1604)/('1. Data'!$G$1603-'1. Data'!$G$1604)</f>
        <v>0.15492957746478872</v>
      </c>
      <c r="H1567" s="62">
        <f>('1. Data'!H1564-'1. Data'!$H$1604)/('1. Data'!$H$1603-'1. Data'!$H$1604)</f>
        <v>4.9469964664310952E-2</v>
      </c>
      <c r="I1567" s="62">
        <v>1</v>
      </c>
      <c r="J1567" s="62">
        <f>('1. Data'!J1564-'1. Data'!$J$1604)/('1. Data'!$J$1603-'1. Data'!$J$1604)</f>
        <v>0.45384615384615379</v>
      </c>
      <c r="K1567" s="62">
        <f>('1. Data'!K1564-'1. Data'!$K$1604)/('1. Data'!$K$1603-'1. Data'!$K$1604)</f>
        <v>0.14117647058823532</v>
      </c>
      <c r="L1567" s="62">
        <f>('1. Data'!L1564-'1. Data'!$L$1604)/('1. Data'!$L$1603-'1. Data'!$L$1604)</f>
        <v>0.26153846153846144</v>
      </c>
      <c r="M1567" s="62">
        <f>('1. Data'!M1564-'1. Data'!$M$1604)/('1. Data'!$M$1603-'1. Data'!$M$1604)</f>
        <v>0.4</v>
      </c>
    </row>
    <row r="1568" spans="1:13" ht="13.2" x14ac:dyDescent="0.25">
      <c r="A1568" s="60">
        <v>1564</v>
      </c>
      <c r="B1568" s="62">
        <f>('1. Data'!B1565-'1. Data'!$B$1604)/('1. Data'!$B$1603-'1. Data'!$B$1604)</f>
        <v>0.23008849557522126</v>
      </c>
      <c r="C1568" s="62">
        <f>('1. Data'!C1565-'1. Data'!$C$1604)/('1. Data'!$C$1603-'1. Data'!$C$1604)</f>
        <v>0.39666666666666667</v>
      </c>
      <c r="D1568" s="62">
        <f>('1. Data'!D1565-'1. Data'!$D$1604)/('1. Data'!$D$1603-'1. Data'!$D$1604)</f>
        <v>0.13</v>
      </c>
      <c r="E1568" s="62">
        <f>('1. Data'!E1565-'1. Data'!$E$1604)/('1. Data'!$E$1603-'1. Data'!$E$1604)</f>
        <v>7.5342465753424667E-2</v>
      </c>
      <c r="F1568" s="62">
        <f>('1. Data'!F1565-'1. Data'!$F$1604)/('1. Data'!$F$1603-'1. Data'!$F$1604)</f>
        <v>0.12666666666666668</v>
      </c>
      <c r="G1568" s="62">
        <f>('1. Data'!G1565-'1. Data'!$G$1604)/('1. Data'!$G$1603-'1. Data'!$G$1604)</f>
        <v>0.15492957746478872</v>
      </c>
      <c r="H1568" s="62">
        <f>('1. Data'!H1565-'1. Data'!$H$1604)/('1. Data'!$H$1603-'1. Data'!$H$1604)</f>
        <v>4.9469964664310952E-2</v>
      </c>
      <c r="I1568" s="62">
        <v>1</v>
      </c>
      <c r="J1568" s="62">
        <f>('1. Data'!J1565-'1. Data'!$J$1604)/('1. Data'!$J$1603-'1. Data'!$J$1604)</f>
        <v>0.45384615384615379</v>
      </c>
      <c r="K1568" s="62">
        <f>('1. Data'!K1565-'1. Data'!$K$1604)/('1. Data'!$K$1603-'1. Data'!$K$1604)</f>
        <v>0.14117647058823532</v>
      </c>
      <c r="L1568" s="62">
        <f>('1. Data'!L1565-'1. Data'!$L$1604)/('1. Data'!$L$1603-'1. Data'!$L$1604)</f>
        <v>0.26153846153846144</v>
      </c>
      <c r="M1568" s="62">
        <f>('1. Data'!M1565-'1. Data'!$M$1604)/('1. Data'!$M$1603-'1. Data'!$M$1604)</f>
        <v>0.4</v>
      </c>
    </row>
    <row r="1569" spans="1:13" ht="13.2" x14ac:dyDescent="0.25">
      <c r="A1569" s="60">
        <v>1565</v>
      </c>
      <c r="B1569" s="62">
        <f>('1. Data'!B1566-'1. Data'!$B$1604)/('1. Data'!$B$1603-'1. Data'!$B$1604)</f>
        <v>0.23008849557522126</v>
      </c>
      <c r="C1569" s="62">
        <f>('1. Data'!C1566-'1. Data'!$C$1604)/('1. Data'!$C$1603-'1. Data'!$C$1604)</f>
        <v>0.39666666666666667</v>
      </c>
      <c r="D1569" s="62">
        <f>('1. Data'!D1566-'1. Data'!$D$1604)/('1. Data'!$D$1603-'1. Data'!$D$1604)</f>
        <v>0.13</v>
      </c>
      <c r="E1569" s="62">
        <f>('1. Data'!E1566-'1. Data'!$E$1604)/('1. Data'!$E$1603-'1. Data'!$E$1604)</f>
        <v>7.5342465753424667E-2</v>
      </c>
      <c r="F1569" s="62">
        <f>('1. Data'!F1566-'1. Data'!$F$1604)/('1. Data'!$F$1603-'1. Data'!$F$1604)</f>
        <v>0.12666666666666668</v>
      </c>
      <c r="G1569" s="62">
        <f>('1. Data'!G1566-'1. Data'!$G$1604)/('1. Data'!$G$1603-'1. Data'!$G$1604)</f>
        <v>0.15492957746478872</v>
      </c>
      <c r="H1569" s="62">
        <f>('1. Data'!H1566-'1. Data'!$H$1604)/('1. Data'!$H$1603-'1. Data'!$H$1604)</f>
        <v>4.9469964664310952E-2</v>
      </c>
      <c r="I1569" s="62">
        <v>1</v>
      </c>
      <c r="J1569" s="62">
        <f>('1. Data'!J1566-'1. Data'!$J$1604)/('1. Data'!$J$1603-'1. Data'!$J$1604)</f>
        <v>0.45384615384615379</v>
      </c>
      <c r="K1569" s="62">
        <f>('1. Data'!K1566-'1. Data'!$K$1604)/('1. Data'!$K$1603-'1. Data'!$K$1604)</f>
        <v>0.14117647058823532</v>
      </c>
      <c r="L1569" s="62">
        <f>('1. Data'!L1566-'1. Data'!$L$1604)/('1. Data'!$L$1603-'1. Data'!$L$1604)</f>
        <v>0.26153846153846144</v>
      </c>
      <c r="M1569" s="62">
        <f>('1. Data'!M1566-'1. Data'!$M$1604)/('1. Data'!$M$1603-'1. Data'!$M$1604)</f>
        <v>0.4</v>
      </c>
    </row>
    <row r="1570" spans="1:13" ht="13.2" x14ac:dyDescent="0.25">
      <c r="A1570" s="60">
        <v>1566</v>
      </c>
      <c r="B1570" s="62">
        <f>('1. Data'!B1567-'1. Data'!$B$1604)/('1. Data'!$B$1603-'1. Data'!$B$1604)</f>
        <v>0.18584070796460181</v>
      </c>
      <c r="C1570" s="62">
        <f>('1. Data'!C1567-'1. Data'!$C$1604)/('1. Data'!$C$1603-'1. Data'!$C$1604)</f>
        <v>0.38000000000000006</v>
      </c>
      <c r="D1570" s="62">
        <f>('1. Data'!D1567-'1. Data'!$D$1604)/('1. Data'!$D$1603-'1. Data'!$D$1604)</f>
        <v>0.02</v>
      </c>
      <c r="E1570" s="62">
        <f>('1. Data'!E1567-'1. Data'!$E$1604)/('1. Data'!$E$1603-'1. Data'!$E$1604)</f>
        <v>6.8493150684931503E-2</v>
      </c>
      <c r="F1570" s="62">
        <f>('1. Data'!F1567-'1. Data'!$F$1604)/('1. Data'!$F$1603-'1. Data'!$F$1604)</f>
        <v>0.10166666666666667</v>
      </c>
      <c r="G1570" s="62">
        <f>('1. Data'!G1567-'1. Data'!$G$1604)/('1. Data'!$G$1603-'1. Data'!$G$1604)</f>
        <v>0.352112676056338</v>
      </c>
      <c r="H1570" s="62">
        <f>('1. Data'!H1567-'1. Data'!$H$1604)/('1. Data'!$H$1603-'1. Data'!$H$1604)</f>
        <v>0.12720848056537101</v>
      </c>
      <c r="I1570" s="62">
        <v>1</v>
      </c>
      <c r="J1570" s="62">
        <f>('1. Data'!J1567-'1. Data'!$J$1604)/('1. Data'!$J$1603-'1. Data'!$J$1604)</f>
        <v>0.53076923076923077</v>
      </c>
      <c r="K1570" s="62">
        <f>('1. Data'!K1567-'1. Data'!$K$1604)/('1. Data'!$K$1603-'1. Data'!$K$1604)</f>
        <v>0.30588235294117649</v>
      </c>
      <c r="L1570" s="62">
        <f>('1. Data'!L1567-'1. Data'!$L$1604)/('1. Data'!$L$1603-'1. Data'!$L$1604)</f>
        <v>0.38461538461538464</v>
      </c>
      <c r="M1570" s="62">
        <f>('1. Data'!M1567-'1. Data'!$M$1604)/('1. Data'!$M$1603-'1. Data'!$M$1604)</f>
        <v>0.6</v>
      </c>
    </row>
    <row r="1571" spans="1:13" ht="13.2" x14ac:dyDescent="0.25">
      <c r="A1571" s="60">
        <v>1567</v>
      </c>
      <c r="B1571" s="62">
        <f>('1. Data'!B1568-'1. Data'!$B$1604)/('1. Data'!$B$1603-'1. Data'!$B$1604)</f>
        <v>0.18584070796460181</v>
      </c>
      <c r="C1571" s="62">
        <f>('1. Data'!C1568-'1. Data'!$C$1604)/('1. Data'!$C$1603-'1. Data'!$C$1604)</f>
        <v>0.04</v>
      </c>
      <c r="D1571" s="62">
        <f>('1. Data'!D1568-'1. Data'!$D$1604)/('1. Data'!$D$1603-'1. Data'!$D$1604)</f>
        <v>0.64</v>
      </c>
      <c r="E1571" s="62">
        <f>('1. Data'!E1568-'1. Data'!$E$1604)/('1. Data'!$E$1603-'1. Data'!$E$1604)</f>
        <v>8.2191780821917818E-2</v>
      </c>
      <c r="F1571" s="62">
        <f>('1. Data'!F1568-'1. Data'!$F$1604)/('1. Data'!$F$1603-'1. Data'!$F$1604)</f>
        <v>9.8333333333333328E-2</v>
      </c>
      <c r="G1571" s="62">
        <f>('1. Data'!G1568-'1. Data'!$G$1604)/('1. Data'!$G$1603-'1. Data'!$G$1604)</f>
        <v>0.323943661971831</v>
      </c>
      <c r="H1571" s="62">
        <f>('1. Data'!H1568-'1. Data'!$H$1604)/('1. Data'!$H$1603-'1. Data'!$H$1604)</f>
        <v>0.16254416961130741</v>
      </c>
      <c r="I1571" s="62">
        <v>1</v>
      </c>
      <c r="J1571" s="62">
        <f>('1. Data'!J1568-'1. Data'!$J$1604)/('1. Data'!$J$1603-'1. Data'!$J$1604)</f>
        <v>0.49230769230769211</v>
      </c>
      <c r="K1571" s="62">
        <f>('1. Data'!K1568-'1. Data'!$K$1604)/('1. Data'!$K$1603-'1. Data'!$K$1604)</f>
        <v>0.2411764705882353</v>
      </c>
      <c r="L1571" s="62">
        <f>('1. Data'!L1568-'1. Data'!$L$1604)/('1. Data'!$L$1603-'1. Data'!$L$1604)</f>
        <v>0.43076923076923063</v>
      </c>
      <c r="M1571" s="62">
        <f>('1. Data'!M1568-'1. Data'!$M$1604)/('1. Data'!$M$1603-'1. Data'!$M$1604)</f>
        <v>0.6</v>
      </c>
    </row>
    <row r="1572" spans="1:13" ht="13.2" x14ac:dyDescent="0.25">
      <c r="A1572" s="60">
        <v>1568</v>
      </c>
      <c r="B1572" s="62">
        <f>('1. Data'!B1569-'1. Data'!$B$1604)/('1. Data'!$B$1603-'1. Data'!$B$1604)</f>
        <v>0.23008849557522126</v>
      </c>
      <c r="C1572" s="62">
        <f>('1. Data'!C1569-'1. Data'!$C$1604)/('1. Data'!$C$1603-'1. Data'!$C$1604)</f>
        <v>0.39666666666666667</v>
      </c>
      <c r="D1572" s="62">
        <f>('1. Data'!D1569-'1. Data'!$D$1604)/('1. Data'!$D$1603-'1. Data'!$D$1604)</f>
        <v>0.13</v>
      </c>
      <c r="E1572" s="62">
        <f>('1. Data'!E1569-'1. Data'!$E$1604)/('1. Data'!$E$1603-'1. Data'!$E$1604)</f>
        <v>7.5342465753424667E-2</v>
      </c>
      <c r="F1572" s="62">
        <f>('1. Data'!F1569-'1. Data'!$F$1604)/('1. Data'!$F$1603-'1. Data'!$F$1604)</f>
        <v>0.12666666666666668</v>
      </c>
      <c r="G1572" s="62">
        <f>('1. Data'!G1569-'1. Data'!$G$1604)/('1. Data'!$G$1603-'1. Data'!$G$1604)</f>
        <v>0.15492957746478872</v>
      </c>
      <c r="H1572" s="62">
        <f>('1. Data'!H1569-'1. Data'!$H$1604)/('1. Data'!$H$1603-'1. Data'!$H$1604)</f>
        <v>4.9469964664310952E-2</v>
      </c>
      <c r="I1572" s="62">
        <v>1</v>
      </c>
      <c r="J1572" s="62">
        <f>('1. Data'!J1569-'1. Data'!$J$1604)/('1. Data'!$J$1603-'1. Data'!$J$1604)</f>
        <v>0.45384615384615379</v>
      </c>
      <c r="K1572" s="62">
        <f>('1. Data'!K1569-'1. Data'!$K$1604)/('1. Data'!$K$1603-'1. Data'!$K$1604)</f>
        <v>0.14117647058823532</v>
      </c>
      <c r="L1572" s="62">
        <f>('1. Data'!L1569-'1. Data'!$L$1604)/('1. Data'!$L$1603-'1. Data'!$L$1604)</f>
        <v>0.26153846153846144</v>
      </c>
      <c r="M1572" s="62">
        <f>('1. Data'!M1569-'1. Data'!$M$1604)/('1. Data'!$M$1603-'1. Data'!$M$1604)</f>
        <v>0.4</v>
      </c>
    </row>
    <row r="1573" spans="1:13" ht="13.2" x14ac:dyDescent="0.25">
      <c r="A1573" s="60">
        <v>1569</v>
      </c>
      <c r="B1573" s="62">
        <f>('1. Data'!B1570-'1. Data'!$B$1604)/('1. Data'!$B$1603-'1. Data'!$B$1604)</f>
        <v>0.21238938053097348</v>
      </c>
      <c r="C1573" s="62">
        <f>('1. Data'!C1570-'1. Data'!$C$1604)/('1. Data'!$C$1603-'1. Data'!$C$1604)</f>
        <v>0.3066666666666667</v>
      </c>
      <c r="D1573" s="62">
        <f>('1. Data'!D1570-'1. Data'!$D$1604)/('1. Data'!$D$1603-'1. Data'!$D$1604)</f>
        <v>0.13</v>
      </c>
      <c r="E1573" s="62">
        <f>('1. Data'!E1570-'1. Data'!$E$1604)/('1. Data'!$E$1603-'1. Data'!$E$1604)</f>
        <v>4.7945205479452059E-2</v>
      </c>
      <c r="F1573" s="62">
        <f>('1. Data'!F1570-'1. Data'!$F$1604)/('1. Data'!$F$1603-'1. Data'!$F$1604)</f>
        <v>0.12833333333333333</v>
      </c>
      <c r="G1573" s="62">
        <f>('1. Data'!G1570-'1. Data'!$G$1604)/('1. Data'!$G$1603-'1. Data'!$G$1604)</f>
        <v>0.3380281690140845</v>
      </c>
      <c r="H1573" s="62">
        <f>('1. Data'!H1570-'1. Data'!$H$1604)/('1. Data'!$H$1603-'1. Data'!$H$1604)</f>
        <v>0.12720848056537101</v>
      </c>
      <c r="I1573" s="62">
        <v>1</v>
      </c>
      <c r="J1573" s="62">
        <f>('1. Data'!J1570-'1. Data'!$J$1604)/('1. Data'!$J$1603-'1. Data'!$J$1604)</f>
        <v>0.49230769230769211</v>
      </c>
      <c r="K1573" s="62">
        <f>('1. Data'!K1570-'1. Data'!$K$1604)/('1. Data'!$K$1603-'1. Data'!$K$1604)</f>
        <v>0.17058823529411765</v>
      </c>
      <c r="L1573" s="62">
        <f>('1. Data'!L1570-'1. Data'!$L$1604)/('1. Data'!$L$1603-'1. Data'!$L$1604)</f>
        <v>0.12307692307692292</v>
      </c>
      <c r="M1573" s="62">
        <f>('1. Data'!M1570-'1. Data'!$M$1604)/('1. Data'!$M$1603-'1. Data'!$M$1604)</f>
        <v>0.4</v>
      </c>
    </row>
    <row r="1574" spans="1:13" ht="13.2" x14ac:dyDescent="0.25">
      <c r="A1574" s="60">
        <v>1570</v>
      </c>
      <c r="B1574" s="62">
        <f>('1. Data'!B1571-'1. Data'!$B$1604)/('1. Data'!$B$1603-'1. Data'!$B$1604)</f>
        <v>0.14159292035398233</v>
      </c>
      <c r="C1574" s="62">
        <f>('1. Data'!C1571-'1. Data'!$C$1604)/('1. Data'!$C$1603-'1. Data'!$C$1604)</f>
        <v>0.27333333333333337</v>
      </c>
      <c r="D1574" s="62">
        <f>('1. Data'!D1571-'1. Data'!$D$1604)/('1. Data'!$D$1603-'1. Data'!$D$1604)</f>
        <v>0.14000000000000001</v>
      </c>
      <c r="E1574" s="62">
        <f>('1. Data'!E1571-'1. Data'!$E$1604)/('1. Data'!$E$1603-'1. Data'!$E$1604)</f>
        <v>6.8493150684931503E-2</v>
      </c>
      <c r="F1574" s="62">
        <f>('1. Data'!F1571-'1. Data'!$F$1604)/('1. Data'!$F$1603-'1. Data'!$F$1604)</f>
        <v>9.3333333333333171E-2</v>
      </c>
      <c r="G1574" s="62">
        <f>('1. Data'!G1571-'1. Data'!$G$1604)/('1. Data'!$G$1603-'1. Data'!$G$1604)</f>
        <v>0.19718309859154928</v>
      </c>
      <c r="H1574" s="62">
        <f>('1. Data'!H1571-'1. Data'!$H$1604)/('1. Data'!$H$1603-'1. Data'!$H$1604)</f>
        <v>9.8939929328621903E-2</v>
      </c>
      <c r="I1574" s="62">
        <v>1</v>
      </c>
      <c r="J1574" s="62">
        <f>('1. Data'!J1571-'1. Data'!$J$1604)/('1. Data'!$J$1603-'1. Data'!$J$1604)</f>
        <v>0.6</v>
      </c>
      <c r="K1574" s="62">
        <f>('1. Data'!K1571-'1. Data'!$K$1604)/('1. Data'!$K$1603-'1. Data'!$K$1604)</f>
        <v>0.1588235294117647</v>
      </c>
      <c r="L1574" s="62">
        <f>('1. Data'!L1571-'1. Data'!$L$1604)/('1. Data'!$L$1603-'1. Data'!$L$1604)</f>
        <v>0.47692307692307689</v>
      </c>
      <c r="M1574" s="62">
        <f>('1. Data'!M1571-'1. Data'!$M$1604)/('1. Data'!$M$1603-'1. Data'!$M$1604)</f>
        <v>0.6</v>
      </c>
    </row>
    <row r="1575" spans="1:13" ht="13.2" x14ac:dyDescent="0.25">
      <c r="A1575" s="60">
        <v>1571</v>
      </c>
      <c r="B1575" s="62">
        <f>('1. Data'!B1572-'1. Data'!$B$1604)/('1. Data'!$B$1603-'1. Data'!$B$1604)</f>
        <v>0.15929203539823014</v>
      </c>
      <c r="C1575" s="62">
        <f>('1. Data'!C1572-'1. Data'!$C$1604)/('1. Data'!$C$1603-'1. Data'!$C$1604)</f>
        <v>0.17333333333333334</v>
      </c>
      <c r="D1575" s="62">
        <f>('1. Data'!D1572-'1. Data'!$D$1604)/('1. Data'!$D$1603-'1. Data'!$D$1604)</f>
        <v>0.53</v>
      </c>
      <c r="E1575" s="62">
        <f>('1. Data'!E1572-'1. Data'!$E$1604)/('1. Data'!$E$1603-'1. Data'!$E$1604)</f>
        <v>8.9041095890410982E-2</v>
      </c>
      <c r="F1575" s="62">
        <f>('1. Data'!F1572-'1. Data'!$F$1604)/('1. Data'!$F$1603-'1. Data'!$F$1604)</f>
        <v>0.38333333333333336</v>
      </c>
      <c r="G1575" s="62">
        <f>('1. Data'!G1572-'1. Data'!$G$1604)/('1. Data'!$G$1603-'1. Data'!$G$1604)</f>
        <v>0.25352112676056338</v>
      </c>
      <c r="H1575" s="62">
        <f>('1. Data'!H1572-'1. Data'!$H$1604)/('1. Data'!$H$1603-'1. Data'!$H$1604)</f>
        <v>0.10247349823321555</v>
      </c>
      <c r="I1575" s="62">
        <v>1</v>
      </c>
      <c r="J1575" s="62">
        <f>('1. Data'!J1572-'1. Data'!$J$1604)/('1. Data'!$J$1603-'1. Data'!$J$1604)</f>
        <v>0.51538461538461544</v>
      </c>
      <c r="K1575" s="62">
        <f>('1. Data'!K1572-'1. Data'!$K$1604)/('1. Data'!$K$1603-'1. Data'!$K$1604)</f>
        <v>0.37058823529411772</v>
      </c>
      <c r="L1575" s="62">
        <f>('1. Data'!L1572-'1. Data'!$L$1604)/('1. Data'!$L$1603-'1. Data'!$L$1604)</f>
        <v>0.61538461538461542</v>
      </c>
      <c r="M1575" s="62">
        <f>('1. Data'!M1572-'1. Data'!$M$1604)/('1. Data'!$M$1603-'1. Data'!$M$1604)</f>
        <v>0.6</v>
      </c>
    </row>
    <row r="1576" spans="1:13" ht="13.2" x14ac:dyDescent="0.25">
      <c r="A1576" s="60">
        <v>1572</v>
      </c>
      <c r="B1576" s="62">
        <f>('1. Data'!B1573-'1. Data'!$B$1604)/('1. Data'!$B$1603-'1. Data'!$B$1604)</f>
        <v>0.15929203539823014</v>
      </c>
      <c r="C1576" s="62">
        <f>('1. Data'!C1573-'1. Data'!$C$1604)/('1. Data'!$C$1603-'1. Data'!$C$1604)</f>
        <v>0.18666666666666668</v>
      </c>
      <c r="D1576" s="62">
        <f>('1. Data'!D1573-'1. Data'!$D$1604)/('1. Data'!$D$1603-'1. Data'!$D$1604)</f>
        <v>0.14000000000000001</v>
      </c>
      <c r="E1576" s="62">
        <f>('1. Data'!E1573-'1. Data'!$E$1604)/('1. Data'!$E$1603-'1. Data'!$E$1604)</f>
        <v>8.9041095890410982E-2</v>
      </c>
      <c r="F1576" s="62">
        <f>('1. Data'!F1573-'1. Data'!$F$1604)/('1. Data'!$F$1603-'1. Data'!$F$1604)</f>
        <v>6.3333333333333339E-2</v>
      </c>
      <c r="G1576" s="62">
        <f>('1. Data'!G1573-'1. Data'!$G$1604)/('1. Data'!$G$1603-'1. Data'!$G$1604)</f>
        <v>0.19718309859154928</v>
      </c>
      <c r="H1576" s="62">
        <f>('1. Data'!H1573-'1. Data'!$H$1604)/('1. Data'!$H$1603-'1. Data'!$H$1604)</f>
        <v>6.7137809187279157E-2</v>
      </c>
      <c r="I1576" s="62">
        <v>1</v>
      </c>
      <c r="J1576" s="62">
        <f>('1. Data'!J1573-'1. Data'!$J$1604)/('1. Data'!$J$1603-'1. Data'!$J$1604)</f>
        <v>0.5692307692307691</v>
      </c>
      <c r="K1576" s="62">
        <f>('1. Data'!K1573-'1. Data'!$K$1604)/('1. Data'!$K$1603-'1. Data'!$K$1604)</f>
        <v>0.20588235294117649</v>
      </c>
      <c r="L1576" s="62">
        <f>('1. Data'!L1573-'1. Data'!$L$1604)/('1. Data'!$L$1603-'1. Data'!$L$1604)</f>
        <v>0.4153846153846153</v>
      </c>
      <c r="M1576" s="62">
        <f>('1. Data'!M1573-'1. Data'!$M$1604)/('1. Data'!$M$1603-'1. Data'!$M$1604)</f>
        <v>0.6</v>
      </c>
    </row>
    <row r="1577" spans="1:13" ht="13.2" x14ac:dyDescent="0.25">
      <c r="A1577" s="60">
        <v>1573</v>
      </c>
      <c r="B1577" s="62">
        <f>('1. Data'!B1574-'1. Data'!$B$1604)/('1. Data'!$B$1603-'1. Data'!$B$1604)</f>
        <v>0.23893805309734514</v>
      </c>
      <c r="C1577" s="62">
        <f>('1. Data'!C1574-'1. Data'!$C$1604)/('1. Data'!$C$1603-'1. Data'!$C$1604)</f>
        <v>0.39333333333333331</v>
      </c>
      <c r="D1577" s="62">
        <f>('1. Data'!D1574-'1. Data'!$D$1604)/('1. Data'!$D$1603-'1. Data'!$D$1604)</f>
        <v>0.32</v>
      </c>
      <c r="E1577" s="62">
        <f>('1. Data'!E1574-'1. Data'!$E$1604)/('1. Data'!$E$1603-'1. Data'!$E$1604)</f>
        <v>8.9041095890410982E-2</v>
      </c>
      <c r="F1577" s="62">
        <f>('1. Data'!F1574-'1. Data'!$F$1604)/('1. Data'!$F$1603-'1. Data'!$F$1604)</f>
        <v>0.11500000000000002</v>
      </c>
      <c r="G1577" s="62">
        <f>('1. Data'!G1574-'1. Data'!$G$1604)/('1. Data'!$G$1603-'1. Data'!$G$1604)</f>
        <v>0.47887323943661969</v>
      </c>
      <c r="H1577" s="62">
        <f>('1. Data'!H1574-'1. Data'!$H$1604)/('1. Data'!$H$1603-'1. Data'!$H$1604)</f>
        <v>0.3462897526501767</v>
      </c>
      <c r="I1577" s="62">
        <v>1</v>
      </c>
      <c r="J1577" s="62">
        <f>('1. Data'!J1574-'1. Data'!$J$1604)/('1. Data'!$J$1603-'1. Data'!$J$1604)</f>
        <v>0.48461538461538461</v>
      </c>
      <c r="K1577" s="62">
        <f>('1. Data'!K1574-'1. Data'!$K$1604)/('1. Data'!$K$1603-'1. Data'!$K$1604)</f>
        <v>0.1235294117647059</v>
      </c>
      <c r="L1577" s="62">
        <f>('1. Data'!L1574-'1. Data'!$L$1604)/('1. Data'!$L$1603-'1. Data'!$L$1604)</f>
        <v>0.16923076923076918</v>
      </c>
      <c r="M1577" s="62">
        <f>('1. Data'!M1574-'1. Data'!$M$1604)/('1. Data'!$M$1603-'1. Data'!$M$1604)</f>
        <v>0.4</v>
      </c>
    </row>
    <row r="1578" spans="1:13" ht="13.2" x14ac:dyDescent="0.25">
      <c r="A1578" s="60">
        <v>1574</v>
      </c>
      <c r="B1578" s="62">
        <f>('1. Data'!B1575-'1. Data'!$B$1604)/('1. Data'!$B$1603-'1. Data'!$B$1604)</f>
        <v>0.12389380530973454</v>
      </c>
      <c r="C1578" s="62">
        <f>('1. Data'!C1575-'1. Data'!$C$1604)/('1. Data'!$C$1603-'1. Data'!$C$1604)</f>
        <v>0.32</v>
      </c>
      <c r="D1578" s="62">
        <f>('1. Data'!D1575-'1. Data'!$D$1604)/('1. Data'!$D$1603-'1. Data'!$D$1604)</f>
        <v>0.2</v>
      </c>
      <c r="E1578" s="62">
        <f>('1. Data'!E1575-'1. Data'!$E$1604)/('1. Data'!$E$1603-'1. Data'!$E$1604)</f>
        <v>0.10273972602739727</v>
      </c>
      <c r="F1578" s="62">
        <f>('1. Data'!F1575-'1. Data'!$F$1604)/('1. Data'!$F$1603-'1. Data'!$F$1604)</f>
        <v>0.125</v>
      </c>
      <c r="G1578" s="62">
        <f>('1. Data'!G1575-'1. Data'!$G$1604)/('1. Data'!$G$1603-'1. Data'!$G$1604)</f>
        <v>0.19718309859154928</v>
      </c>
      <c r="H1578" s="62">
        <f>('1. Data'!H1575-'1. Data'!$H$1604)/('1. Data'!$H$1603-'1. Data'!$H$1604)</f>
        <v>0.15547703180212014</v>
      </c>
      <c r="I1578" s="62">
        <v>1</v>
      </c>
      <c r="J1578" s="62">
        <f>('1. Data'!J1575-'1. Data'!$J$1604)/('1. Data'!$J$1603-'1. Data'!$J$1604)</f>
        <v>0.67692307692307696</v>
      </c>
      <c r="K1578" s="62">
        <f>('1. Data'!K1575-'1. Data'!$K$1604)/('1. Data'!$K$1603-'1. Data'!$K$1604)</f>
        <v>0.21764705882352944</v>
      </c>
      <c r="L1578" s="62">
        <f>('1. Data'!L1575-'1. Data'!$L$1604)/('1. Data'!$L$1603-'1. Data'!$L$1604)</f>
        <v>0.63076923076923075</v>
      </c>
      <c r="M1578" s="62">
        <f>('1. Data'!M1575-'1. Data'!$M$1604)/('1. Data'!$M$1603-'1. Data'!$M$1604)</f>
        <v>0.6</v>
      </c>
    </row>
    <row r="1579" spans="1:13" ht="13.2" x14ac:dyDescent="0.25">
      <c r="A1579" s="60">
        <v>1575</v>
      </c>
      <c r="B1579" s="62">
        <f>('1. Data'!B1576-'1. Data'!$B$1604)/('1. Data'!$B$1603-'1. Data'!$B$1604)</f>
        <v>8.8495575221238937E-2</v>
      </c>
      <c r="C1579" s="62">
        <f>('1. Data'!C1576-'1. Data'!$C$1604)/('1. Data'!$C$1603-'1. Data'!$C$1604)</f>
        <v>0.13999999999999999</v>
      </c>
      <c r="D1579" s="62">
        <f>('1. Data'!D1576-'1. Data'!$D$1604)/('1. Data'!$D$1603-'1. Data'!$D$1604)</f>
        <v>0.78</v>
      </c>
      <c r="E1579" s="62">
        <f>('1. Data'!E1576-'1. Data'!$E$1604)/('1. Data'!$E$1603-'1. Data'!$E$1604)</f>
        <v>0.8904109589041096</v>
      </c>
      <c r="F1579" s="62">
        <f>('1. Data'!F1576-'1. Data'!$F$1604)/('1. Data'!$F$1603-'1. Data'!$F$1604)</f>
        <v>0.12333333333333334</v>
      </c>
      <c r="G1579" s="62">
        <f>('1. Data'!G1576-'1. Data'!$G$1604)/('1. Data'!$G$1603-'1. Data'!$G$1604)</f>
        <v>0.30985915492957744</v>
      </c>
      <c r="H1579" s="62">
        <f>('1. Data'!H1576-'1. Data'!$H$1604)/('1. Data'!$H$1603-'1. Data'!$H$1604)</f>
        <v>0.303886925795053</v>
      </c>
      <c r="I1579" s="62">
        <v>1</v>
      </c>
      <c r="J1579" s="62">
        <f>('1. Data'!J1576-'1. Data'!$J$1604)/('1. Data'!$J$1603-'1. Data'!$J$1604)</f>
        <v>0.53076923076923077</v>
      </c>
      <c r="K1579" s="62">
        <f>('1. Data'!K1576-'1. Data'!$K$1604)/('1. Data'!$K$1603-'1. Data'!$K$1604)</f>
        <v>0.10588235294117647</v>
      </c>
      <c r="L1579" s="62">
        <f>('1. Data'!L1576-'1. Data'!$L$1604)/('1. Data'!$L$1603-'1. Data'!$L$1604)</f>
        <v>0.32307692307692304</v>
      </c>
      <c r="M1579" s="62">
        <f>('1. Data'!M1576-'1. Data'!$M$1604)/('1. Data'!$M$1603-'1. Data'!$M$1604)</f>
        <v>0.6</v>
      </c>
    </row>
    <row r="1580" spans="1:13" ht="13.2" x14ac:dyDescent="0.25">
      <c r="A1580" s="60">
        <v>1576</v>
      </c>
      <c r="B1580" s="62">
        <f>('1. Data'!B1577-'1. Data'!$B$1604)/('1. Data'!$B$1603-'1. Data'!$B$1604)</f>
        <v>0.25663716814159293</v>
      </c>
      <c r="C1580" s="62">
        <f>('1. Data'!C1577-'1. Data'!$C$1604)/('1. Data'!$C$1603-'1. Data'!$C$1604)</f>
        <v>0.28000000000000003</v>
      </c>
      <c r="D1580" s="62">
        <f>('1. Data'!D1577-'1. Data'!$D$1604)/('1. Data'!$D$1603-'1. Data'!$D$1604)</f>
        <v>0.4</v>
      </c>
      <c r="E1580" s="62">
        <f>('1. Data'!E1577-'1. Data'!$E$1604)/('1. Data'!$E$1603-'1. Data'!$E$1604)</f>
        <v>8.9041095890410982E-2</v>
      </c>
      <c r="F1580" s="62">
        <f>('1. Data'!F1577-'1. Data'!$F$1604)/('1. Data'!$F$1603-'1. Data'!$F$1604)</f>
        <v>0.1</v>
      </c>
      <c r="G1580" s="62">
        <f>('1. Data'!G1577-'1. Data'!$G$1604)/('1. Data'!$G$1603-'1. Data'!$G$1604)</f>
        <v>0.15492957746478872</v>
      </c>
      <c r="H1580" s="62">
        <f>('1. Data'!H1577-'1. Data'!$H$1604)/('1. Data'!$H$1603-'1. Data'!$H$1604)</f>
        <v>4.9469964664310952E-2</v>
      </c>
      <c r="I1580" s="62">
        <v>1</v>
      </c>
      <c r="J1580" s="62">
        <f>('1. Data'!J1577-'1. Data'!$J$1604)/('1. Data'!$J$1603-'1. Data'!$J$1604)</f>
        <v>0.43076923076923052</v>
      </c>
      <c r="K1580" s="62">
        <f>('1. Data'!K1577-'1. Data'!$K$1604)/('1. Data'!$K$1603-'1. Data'!$K$1604)</f>
        <v>0.2</v>
      </c>
      <c r="L1580" s="62">
        <f>('1. Data'!L1577-'1. Data'!$L$1604)/('1. Data'!$L$1603-'1. Data'!$L$1604)</f>
        <v>0.52307692307692311</v>
      </c>
      <c r="M1580" s="62">
        <f>('1. Data'!M1577-'1. Data'!$M$1604)/('1. Data'!$M$1603-'1. Data'!$M$1604)</f>
        <v>0.6</v>
      </c>
    </row>
    <row r="1581" spans="1:13" ht="13.2" x14ac:dyDescent="0.25">
      <c r="A1581" s="60">
        <v>1577</v>
      </c>
      <c r="B1581" s="62">
        <f>('1. Data'!B1578-'1. Data'!$B$1604)/('1. Data'!$B$1603-'1. Data'!$B$1604)</f>
        <v>0.30088495575221241</v>
      </c>
      <c r="C1581" s="62">
        <f>('1. Data'!C1578-'1. Data'!$C$1604)/('1. Data'!$C$1603-'1. Data'!$C$1604)</f>
        <v>0.13333333333333333</v>
      </c>
      <c r="D1581" s="62">
        <f>('1. Data'!D1578-'1. Data'!$D$1604)/('1. Data'!$D$1603-'1. Data'!$D$1604)</f>
        <v>0.63</v>
      </c>
      <c r="E1581" s="62">
        <f>('1. Data'!E1578-'1. Data'!$E$1604)/('1. Data'!$E$1603-'1. Data'!$E$1604)</f>
        <v>4.7945205479452059E-2</v>
      </c>
      <c r="F1581" s="62">
        <f>('1. Data'!F1578-'1. Data'!$F$1604)/('1. Data'!$F$1603-'1. Data'!$F$1604)</f>
        <v>0.13500000000000001</v>
      </c>
      <c r="G1581" s="62">
        <f>('1. Data'!G1578-'1. Data'!$G$1604)/('1. Data'!$G$1603-'1. Data'!$G$1604)</f>
        <v>0.21126760563380281</v>
      </c>
      <c r="H1581" s="62">
        <f>('1. Data'!H1578-'1. Data'!$H$1604)/('1. Data'!$H$1603-'1. Data'!$H$1604)</f>
        <v>8.1272084805653705E-2</v>
      </c>
      <c r="I1581" s="62">
        <v>1</v>
      </c>
      <c r="J1581" s="62">
        <f>('1. Data'!J1578-'1. Data'!$J$1604)/('1. Data'!$J$1603-'1. Data'!$J$1604)</f>
        <v>0.46153846153846134</v>
      </c>
      <c r="K1581" s="62">
        <f>('1. Data'!K1578-'1. Data'!$K$1604)/('1. Data'!$K$1603-'1. Data'!$K$1604)</f>
        <v>0.28235294117647064</v>
      </c>
      <c r="L1581" s="62">
        <f>('1. Data'!L1578-'1. Data'!$L$1604)/('1. Data'!$L$1603-'1. Data'!$L$1604)</f>
        <v>0.36923076923076931</v>
      </c>
      <c r="M1581" s="62">
        <f>('1. Data'!M1578-'1. Data'!$M$1604)/('1. Data'!$M$1603-'1. Data'!$M$1604)</f>
        <v>0.6</v>
      </c>
    </row>
    <row r="1582" spans="1:13" ht="13.2" x14ac:dyDescent="0.25">
      <c r="A1582" s="60">
        <v>1578</v>
      </c>
      <c r="B1582" s="62">
        <f>('1. Data'!B1579-'1. Data'!$B$1604)/('1. Data'!$B$1603-'1. Data'!$B$1604)</f>
        <v>0.14159292035398233</v>
      </c>
      <c r="C1582" s="62">
        <f>('1. Data'!C1579-'1. Data'!$C$1604)/('1. Data'!$C$1603-'1. Data'!$C$1604)</f>
        <v>0.39999999999999997</v>
      </c>
      <c r="D1582" s="62">
        <f>('1. Data'!D1579-'1. Data'!$D$1604)/('1. Data'!$D$1603-'1. Data'!$D$1604)</f>
        <v>0.15</v>
      </c>
      <c r="E1582" s="62">
        <f>('1. Data'!E1579-'1. Data'!$E$1604)/('1. Data'!$E$1603-'1. Data'!$E$1604)</f>
        <v>0.28767123287671231</v>
      </c>
      <c r="F1582" s="62">
        <f>('1. Data'!F1579-'1. Data'!$F$1604)/('1. Data'!$F$1603-'1. Data'!$F$1604)</f>
        <v>0.12666666666666668</v>
      </c>
      <c r="G1582" s="62">
        <f>('1. Data'!G1579-'1. Data'!$G$1604)/('1. Data'!$G$1603-'1. Data'!$G$1604)</f>
        <v>0.16901408450704225</v>
      </c>
      <c r="H1582" s="62">
        <f>('1. Data'!H1579-'1. Data'!$H$1604)/('1. Data'!$H$1603-'1. Data'!$H$1604)</f>
        <v>7.4204946996466431E-2</v>
      </c>
      <c r="I1582" s="62">
        <v>1</v>
      </c>
      <c r="J1582" s="62">
        <f>('1. Data'!J1579-'1. Data'!$J$1604)/('1. Data'!$J$1603-'1. Data'!$J$1604)</f>
        <v>0.64615384615384608</v>
      </c>
      <c r="K1582" s="62">
        <f>('1. Data'!K1579-'1. Data'!$K$1604)/('1. Data'!$K$1603-'1. Data'!$K$1604)</f>
        <v>0.17647058823529413</v>
      </c>
      <c r="L1582" s="62">
        <f>('1. Data'!L1579-'1. Data'!$L$1604)/('1. Data'!$L$1603-'1. Data'!$L$1604)</f>
        <v>0.53846153846153844</v>
      </c>
      <c r="M1582" s="62">
        <f>('1. Data'!M1579-'1. Data'!$M$1604)/('1. Data'!$M$1603-'1. Data'!$M$1604)</f>
        <v>0.6</v>
      </c>
    </row>
    <row r="1583" spans="1:13" ht="13.2" x14ac:dyDescent="0.25">
      <c r="A1583" s="60">
        <v>1579</v>
      </c>
      <c r="B1583" s="62">
        <f>('1. Data'!B1580-'1. Data'!$B$1604)/('1. Data'!$B$1603-'1. Data'!$B$1604)</f>
        <v>0.19469026548672566</v>
      </c>
      <c r="C1583" s="62">
        <f>('1. Data'!C1580-'1. Data'!$C$1604)/('1. Data'!$C$1603-'1. Data'!$C$1604)</f>
        <v>0.38000000000000006</v>
      </c>
      <c r="D1583" s="62">
        <f>('1. Data'!D1580-'1. Data'!$D$1604)/('1. Data'!$D$1603-'1. Data'!$D$1604)</f>
        <v>0.15</v>
      </c>
      <c r="E1583" s="62">
        <f>('1. Data'!E1580-'1. Data'!$E$1604)/('1. Data'!$E$1603-'1. Data'!$E$1604)</f>
        <v>6.164383561643836E-2</v>
      </c>
      <c r="F1583" s="62">
        <f>('1. Data'!F1580-'1. Data'!$F$1604)/('1. Data'!$F$1603-'1. Data'!$F$1604)</f>
        <v>0.19666666666666666</v>
      </c>
      <c r="G1583" s="62">
        <f>('1. Data'!G1580-'1. Data'!$G$1604)/('1. Data'!$G$1603-'1. Data'!$G$1604)</f>
        <v>0.16901408450704225</v>
      </c>
      <c r="H1583" s="62">
        <f>('1. Data'!H1580-'1. Data'!$H$1604)/('1. Data'!$H$1603-'1. Data'!$H$1604)</f>
        <v>4.9469964664310952E-2</v>
      </c>
      <c r="I1583" s="62">
        <v>1</v>
      </c>
      <c r="J1583" s="62">
        <f>('1. Data'!J1580-'1. Data'!$J$1604)/('1. Data'!$J$1603-'1. Data'!$J$1604)</f>
        <v>0.55384615384615377</v>
      </c>
      <c r="K1583" s="62">
        <f>('1. Data'!K1580-'1. Data'!$K$1604)/('1. Data'!$K$1603-'1. Data'!$K$1604)</f>
        <v>0.21764705882352944</v>
      </c>
      <c r="L1583" s="62">
        <f>('1. Data'!L1580-'1. Data'!$L$1604)/('1. Data'!$L$1603-'1. Data'!$L$1604)</f>
        <v>0.44615384615384623</v>
      </c>
      <c r="M1583" s="62">
        <f>('1. Data'!M1580-'1. Data'!$M$1604)/('1. Data'!$M$1603-'1. Data'!$M$1604)</f>
        <v>0.6</v>
      </c>
    </row>
    <row r="1584" spans="1:13" ht="13.2" x14ac:dyDescent="0.25">
      <c r="A1584" s="60">
        <v>1580</v>
      </c>
      <c r="B1584" s="62">
        <f>('1. Data'!B1581-'1. Data'!$B$1604)/('1. Data'!$B$1603-'1. Data'!$B$1604)</f>
        <v>0.14159292035398233</v>
      </c>
      <c r="C1584" s="62">
        <f>('1. Data'!C1581-'1. Data'!$C$1604)/('1. Data'!$C$1603-'1. Data'!$C$1604)</f>
        <v>0.3066666666666667</v>
      </c>
      <c r="D1584" s="62">
        <f>('1. Data'!D1581-'1. Data'!$D$1604)/('1. Data'!$D$1603-'1. Data'!$D$1604)</f>
        <v>0.09</v>
      </c>
      <c r="E1584" s="62">
        <f>('1. Data'!E1581-'1. Data'!$E$1604)/('1. Data'!$E$1603-'1. Data'!$E$1604)</f>
        <v>5.4794520547945202E-2</v>
      </c>
      <c r="F1584" s="62">
        <f>('1. Data'!F1581-'1. Data'!$F$1604)/('1. Data'!$F$1603-'1. Data'!$F$1604)</f>
        <v>8.8333333333333333E-2</v>
      </c>
      <c r="G1584" s="62">
        <f>('1. Data'!G1581-'1. Data'!$G$1604)/('1. Data'!$G$1603-'1. Data'!$G$1604)</f>
        <v>0.323943661971831</v>
      </c>
      <c r="H1584" s="62">
        <f>('1. Data'!H1581-'1. Data'!$H$1604)/('1. Data'!$H$1603-'1. Data'!$H$1604)</f>
        <v>9.187279151943463E-2</v>
      </c>
      <c r="I1584" s="62">
        <v>1</v>
      </c>
      <c r="J1584" s="62">
        <f>('1. Data'!J1581-'1. Data'!$J$1604)/('1. Data'!$J$1603-'1. Data'!$J$1604)</f>
        <v>0.64615384615384608</v>
      </c>
      <c r="K1584" s="62">
        <f>('1. Data'!K1581-'1. Data'!$K$1604)/('1. Data'!$K$1603-'1. Data'!$K$1604)</f>
        <v>0.17647058823529413</v>
      </c>
      <c r="L1584" s="62">
        <f>('1. Data'!L1581-'1. Data'!$L$1604)/('1. Data'!$L$1603-'1. Data'!$L$1604)</f>
        <v>0.44615384615384623</v>
      </c>
      <c r="M1584" s="62">
        <f>('1. Data'!M1581-'1. Data'!$M$1604)/('1. Data'!$M$1603-'1. Data'!$M$1604)</f>
        <v>0.4</v>
      </c>
    </row>
    <row r="1585" spans="1:13" ht="13.2" x14ac:dyDescent="0.25">
      <c r="A1585" s="60">
        <v>1581</v>
      </c>
      <c r="B1585" s="62">
        <f>('1. Data'!B1582-'1. Data'!$B$1604)/('1. Data'!$B$1603-'1. Data'!$B$1604)</f>
        <v>0.24778761061946908</v>
      </c>
      <c r="C1585" s="62">
        <f>('1. Data'!C1582-'1. Data'!$C$1604)/('1. Data'!$C$1603-'1. Data'!$C$1604)</f>
        <v>0.16666666666666666</v>
      </c>
      <c r="D1585" s="62">
        <f>('1. Data'!D1582-'1. Data'!$D$1604)/('1. Data'!$D$1603-'1. Data'!$D$1604)</f>
        <v>0.33</v>
      </c>
      <c r="E1585" s="62">
        <f>('1. Data'!E1582-'1. Data'!$E$1604)/('1. Data'!$E$1603-'1. Data'!$E$1604)</f>
        <v>0.10273972602739727</v>
      </c>
      <c r="F1585" s="62">
        <f>('1. Data'!F1582-'1. Data'!$F$1604)/('1. Data'!$F$1603-'1. Data'!$F$1604)</f>
        <v>0.11333333333333334</v>
      </c>
      <c r="G1585" s="62">
        <f>('1. Data'!G1582-'1. Data'!$G$1604)/('1. Data'!$G$1603-'1. Data'!$G$1604)</f>
        <v>0.11267605633802817</v>
      </c>
      <c r="H1585" s="62">
        <f>('1. Data'!H1582-'1. Data'!$H$1604)/('1. Data'!$H$1603-'1. Data'!$H$1604)</f>
        <v>7.0671378091872794E-2</v>
      </c>
      <c r="I1585" s="62">
        <v>1</v>
      </c>
      <c r="J1585" s="62">
        <f>('1. Data'!J1582-'1. Data'!$J$1604)/('1. Data'!$J$1603-'1. Data'!$J$1604)</f>
        <v>0.50769230769230755</v>
      </c>
      <c r="K1585" s="62">
        <f>('1. Data'!K1582-'1. Data'!$K$1604)/('1. Data'!$K$1603-'1. Data'!$K$1604)</f>
        <v>0.17647058823529413</v>
      </c>
      <c r="L1585" s="62">
        <f>('1. Data'!L1582-'1. Data'!$L$1604)/('1. Data'!$L$1603-'1. Data'!$L$1604)</f>
        <v>0.53846153846153844</v>
      </c>
      <c r="M1585" s="62">
        <f>('1. Data'!M1582-'1. Data'!$M$1604)/('1. Data'!$M$1603-'1. Data'!$M$1604)</f>
        <v>0.6</v>
      </c>
    </row>
    <row r="1586" spans="1:13" ht="13.2" x14ac:dyDescent="0.25">
      <c r="A1586" s="60">
        <v>1582</v>
      </c>
      <c r="B1586" s="62">
        <f>('1. Data'!B1583-'1. Data'!$B$1604)/('1. Data'!$B$1603-'1. Data'!$B$1604)</f>
        <v>0.14159292035398233</v>
      </c>
      <c r="C1586" s="62">
        <f>('1. Data'!C1583-'1. Data'!$C$1604)/('1. Data'!$C$1603-'1. Data'!$C$1604)</f>
        <v>0.3066666666666667</v>
      </c>
      <c r="D1586" s="62">
        <f>('1. Data'!D1583-'1. Data'!$D$1604)/('1. Data'!$D$1603-'1. Data'!$D$1604)</f>
        <v>0.09</v>
      </c>
      <c r="E1586" s="62">
        <f>('1. Data'!E1583-'1. Data'!$E$1604)/('1. Data'!$E$1603-'1. Data'!$E$1604)</f>
        <v>5.4794520547945202E-2</v>
      </c>
      <c r="F1586" s="62">
        <f>('1. Data'!F1583-'1. Data'!$F$1604)/('1. Data'!$F$1603-'1. Data'!$F$1604)</f>
        <v>8.8333333333333333E-2</v>
      </c>
      <c r="G1586" s="62">
        <f>('1. Data'!G1583-'1. Data'!$G$1604)/('1. Data'!$G$1603-'1. Data'!$G$1604)</f>
        <v>0.323943661971831</v>
      </c>
      <c r="H1586" s="62">
        <f>('1. Data'!H1583-'1. Data'!$H$1604)/('1. Data'!$H$1603-'1. Data'!$H$1604)</f>
        <v>9.187279151943463E-2</v>
      </c>
      <c r="I1586" s="62">
        <v>1</v>
      </c>
      <c r="J1586" s="62">
        <f>('1. Data'!J1583-'1. Data'!$J$1604)/('1. Data'!$J$1603-'1. Data'!$J$1604)</f>
        <v>0.64615384615384608</v>
      </c>
      <c r="K1586" s="62">
        <f>('1. Data'!K1583-'1. Data'!$K$1604)/('1. Data'!$K$1603-'1. Data'!$K$1604)</f>
        <v>0.17647058823529413</v>
      </c>
      <c r="L1586" s="62">
        <f>('1. Data'!L1583-'1. Data'!$L$1604)/('1. Data'!$L$1603-'1. Data'!$L$1604)</f>
        <v>0.44615384615384623</v>
      </c>
      <c r="M1586" s="62">
        <f>('1. Data'!M1583-'1. Data'!$M$1604)/('1. Data'!$M$1603-'1. Data'!$M$1604)</f>
        <v>0.4</v>
      </c>
    </row>
    <row r="1587" spans="1:13" ht="13.2" x14ac:dyDescent="0.25">
      <c r="A1587" s="60">
        <v>1583</v>
      </c>
      <c r="B1587" s="62">
        <f>('1. Data'!B1584-'1. Data'!$B$1604)/('1. Data'!$B$1603-'1. Data'!$B$1604)</f>
        <v>0.13274336283185839</v>
      </c>
      <c r="C1587" s="62">
        <f>('1. Data'!C1584-'1. Data'!$C$1604)/('1. Data'!$C$1603-'1. Data'!$C$1604)</f>
        <v>0.41</v>
      </c>
      <c r="D1587" s="62">
        <f>('1. Data'!D1584-'1. Data'!$D$1604)/('1. Data'!$D$1603-'1. Data'!$D$1604)</f>
        <v>0.1</v>
      </c>
      <c r="E1587" s="62">
        <f>('1. Data'!E1584-'1. Data'!$E$1604)/('1. Data'!$E$1603-'1. Data'!$E$1604)</f>
        <v>0.11643835616438358</v>
      </c>
      <c r="F1587" s="62">
        <f>('1. Data'!F1584-'1. Data'!$F$1604)/('1. Data'!$F$1603-'1. Data'!$F$1604)</f>
        <v>8.8333333333333333E-2</v>
      </c>
      <c r="G1587" s="62">
        <f>('1. Data'!G1584-'1. Data'!$G$1604)/('1. Data'!$G$1603-'1. Data'!$G$1604)</f>
        <v>0.16901408450704225</v>
      </c>
      <c r="H1587" s="62">
        <f>('1. Data'!H1584-'1. Data'!$H$1604)/('1. Data'!$H$1603-'1. Data'!$H$1604)</f>
        <v>7.4204946996466431E-2</v>
      </c>
      <c r="I1587" s="62">
        <v>1</v>
      </c>
      <c r="J1587" s="62">
        <f>('1. Data'!J1584-'1. Data'!$J$1604)/('1. Data'!$J$1603-'1. Data'!$J$1604)</f>
        <v>0.66923076923076907</v>
      </c>
      <c r="K1587" s="62">
        <f>('1. Data'!K1584-'1. Data'!$K$1604)/('1. Data'!$K$1603-'1. Data'!$K$1604)</f>
        <v>0.11764705882352942</v>
      </c>
      <c r="L1587" s="62">
        <f>('1. Data'!L1584-'1. Data'!$L$1604)/('1. Data'!$L$1603-'1. Data'!$L$1604)</f>
        <v>0.53846153846153844</v>
      </c>
      <c r="M1587" s="62">
        <f>('1. Data'!M1584-'1. Data'!$M$1604)/('1. Data'!$M$1603-'1. Data'!$M$1604)</f>
        <v>0.4</v>
      </c>
    </row>
    <row r="1588" spans="1:13" ht="13.2" x14ac:dyDescent="0.25">
      <c r="A1588" s="60">
        <v>1584</v>
      </c>
      <c r="B1588" s="62">
        <f>('1. Data'!B1585-'1. Data'!$B$1604)/('1. Data'!$B$1603-'1. Data'!$B$1604)</f>
        <v>0.14159292035398233</v>
      </c>
      <c r="C1588" s="62">
        <f>('1. Data'!C1585-'1. Data'!$C$1604)/('1. Data'!$C$1603-'1. Data'!$C$1604)</f>
        <v>0.24</v>
      </c>
      <c r="D1588" s="62">
        <f>('1. Data'!D1585-'1. Data'!$D$1604)/('1. Data'!$D$1603-'1. Data'!$D$1604)</f>
        <v>0.28999999999999998</v>
      </c>
      <c r="E1588" s="62">
        <f>('1. Data'!E1585-'1. Data'!$E$1604)/('1. Data'!$E$1603-'1. Data'!$E$1604)</f>
        <v>8.2191780821917818E-2</v>
      </c>
      <c r="F1588" s="62">
        <f>('1. Data'!F1585-'1. Data'!$F$1604)/('1. Data'!$F$1603-'1. Data'!$F$1604)</f>
        <v>0.12333333333333334</v>
      </c>
      <c r="G1588" s="62">
        <f>('1. Data'!G1585-'1. Data'!$G$1604)/('1. Data'!$G$1603-'1. Data'!$G$1604)</f>
        <v>0.43661971830985913</v>
      </c>
      <c r="H1588" s="62">
        <f>('1. Data'!H1585-'1. Data'!$H$1604)/('1. Data'!$H$1603-'1. Data'!$H$1604)</f>
        <v>0.32508833922261482</v>
      </c>
      <c r="I1588" s="62">
        <v>1</v>
      </c>
      <c r="J1588" s="62">
        <f>('1. Data'!J1585-'1. Data'!$J$1604)/('1. Data'!$J$1603-'1. Data'!$J$1604)</f>
        <v>0.48461538461538461</v>
      </c>
      <c r="K1588" s="62">
        <f>('1. Data'!K1585-'1. Data'!$K$1604)/('1. Data'!$K$1603-'1. Data'!$K$1604)</f>
        <v>0.18823529411764706</v>
      </c>
      <c r="L1588" s="62">
        <f>('1. Data'!L1585-'1. Data'!$L$1604)/('1. Data'!$L$1603-'1. Data'!$L$1604)</f>
        <v>0.21538461538461545</v>
      </c>
      <c r="M1588" s="62">
        <f>('1. Data'!M1585-'1. Data'!$M$1604)/('1. Data'!$M$1603-'1. Data'!$M$1604)</f>
        <v>0.4</v>
      </c>
    </row>
    <row r="1589" spans="1:13" ht="13.2" x14ac:dyDescent="0.25">
      <c r="A1589" s="60">
        <v>1585</v>
      </c>
      <c r="B1589" s="62">
        <f>('1. Data'!B1586-'1. Data'!$B$1604)/('1. Data'!$B$1603-'1. Data'!$B$1604)</f>
        <v>0.18584070796460181</v>
      </c>
      <c r="C1589" s="62">
        <f>('1. Data'!C1586-'1. Data'!$C$1604)/('1. Data'!$C$1603-'1. Data'!$C$1604)</f>
        <v>0.14666666666666667</v>
      </c>
      <c r="D1589" s="62">
        <f>('1. Data'!D1586-'1. Data'!$D$1604)/('1. Data'!$D$1603-'1. Data'!$D$1604)</f>
        <v>0.44</v>
      </c>
      <c r="E1589" s="62">
        <f>('1. Data'!E1586-'1. Data'!$E$1604)/('1. Data'!$E$1603-'1. Data'!$E$1604)</f>
        <v>0.10273972602739727</v>
      </c>
      <c r="F1589" s="62">
        <f>('1. Data'!F1586-'1. Data'!$F$1604)/('1. Data'!$F$1603-'1. Data'!$F$1604)</f>
        <v>0.10166666666666667</v>
      </c>
      <c r="G1589" s="62">
        <f>('1. Data'!G1586-'1. Data'!$G$1604)/('1. Data'!$G$1603-'1. Data'!$G$1604)</f>
        <v>0.323943661971831</v>
      </c>
      <c r="H1589" s="62">
        <f>('1. Data'!H1586-'1. Data'!$H$1604)/('1. Data'!$H$1603-'1. Data'!$H$1604)</f>
        <v>9.8939929328621903E-2</v>
      </c>
      <c r="I1589" s="62">
        <v>1</v>
      </c>
      <c r="J1589" s="62">
        <f>('1. Data'!J1586-'1. Data'!$J$1604)/('1. Data'!$J$1603-'1. Data'!$J$1604)</f>
        <v>0.45384615384615379</v>
      </c>
      <c r="K1589" s="62">
        <f>('1. Data'!K1586-'1. Data'!$K$1604)/('1. Data'!$K$1603-'1. Data'!$K$1604)</f>
        <v>0.29411764705882354</v>
      </c>
      <c r="L1589" s="62">
        <f>('1. Data'!L1586-'1. Data'!$L$1604)/('1. Data'!$L$1603-'1. Data'!$L$1604)</f>
        <v>0.49230769230769222</v>
      </c>
      <c r="M1589" s="62">
        <f>('1. Data'!M1586-'1. Data'!$M$1604)/('1. Data'!$M$1603-'1. Data'!$M$1604)</f>
        <v>0.8</v>
      </c>
    </row>
    <row r="1590" spans="1:13" ht="13.2" x14ac:dyDescent="0.25">
      <c r="A1590" s="60">
        <v>1586</v>
      </c>
      <c r="B1590" s="62">
        <f>('1. Data'!B1587-'1. Data'!$B$1604)/('1. Data'!$B$1603-'1. Data'!$B$1604)</f>
        <v>0.23008849557522126</v>
      </c>
      <c r="C1590" s="62">
        <f>('1. Data'!C1587-'1. Data'!$C$1604)/('1. Data'!$C$1603-'1. Data'!$C$1604)</f>
        <v>0.19333333333333336</v>
      </c>
      <c r="D1590" s="62">
        <f>('1. Data'!D1587-'1. Data'!$D$1604)/('1. Data'!$D$1603-'1. Data'!$D$1604)</f>
        <v>0.44</v>
      </c>
      <c r="E1590" s="62">
        <f>('1. Data'!E1587-'1. Data'!$E$1604)/('1. Data'!$E$1603-'1. Data'!$E$1604)</f>
        <v>0.11643835616438358</v>
      </c>
      <c r="F1590" s="62">
        <f>('1. Data'!F1587-'1. Data'!$F$1604)/('1. Data'!$F$1603-'1. Data'!$F$1604)</f>
        <v>0.11000000000000001</v>
      </c>
      <c r="G1590" s="62">
        <f>('1. Data'!G1587-'1. Data'!$G$1604)/('1. Data'!$G$1603-'1. Data'!$G$1604)</f>
        <v>0.29577464788732394</v>
      </c>
      <c r="H1590" s="62">
        <f>('1. Data'!H1587-'1. Data'!$H$1604)/('1. Data'!$H$1603-'1. Data'!$H$1604)</f>
        <v>0.14840989399293286</v>
      </c>
      <c r="I1590" s="62">
        <v>1</v>
      </c>
      <c r="J1590" s="62">
        <f>('1. Data'!J1587-'1. Data'!$J$1604)/('1. Data'!$J$1603-'1. Data'!$J$1604)</f>
        <v>0.46153846153846134</v>
      </c>
      <c r="K1590" s="62">
        <f>('1. Data'!K1587-'1. Data'!$K$1604)/('1. Data'!$K$1603-'1. Data'!$K$1604)</f>
        <v>0.31764705882352945</v>
      </c>
      <c r="L1590" s="62">
        <f>('1. Data'!L1587-'1. Data'!$L$1604)/('1. Data'!$L$1603-'1. Data'!$L$1604)</f>
        <v>0.47692307692307689</v>
      </c>
      <c r="M1590" s="62">
        <f>('1. Data'!M1587-'1. Data'!$M$1604)/('1. Data'!$M$1603-'1. Data'!$M$1604)</f>
        <v>0.6</v>
      </c>
    </row>
    <row r="1591" spans="1:13" ht="13.2" x14ac:dyDescent="0.25">
      <c r="A1591" s="60">
        <v>1587</v>
      </c>
      <c r="B1591" s="62">
        <f>('1. Data'!B1588-'1. Data'!$B$1604)/('1. Data'!$B$1603-'1. Data'!$B$1604)</f>
        <v>0.25663716814159293</v>
      </c>
      <c r="C1591" s="62">
        <f>('1. Data'!C1588-'1. Data'!$C$1604)/('1. Data'!$C$1603-'1. Data'!$C$1604)</f>
        <v>0.13999999999999999</v>
      </c>
      <c r="D1591" s="62">
        <f>('1. Data'!D1588-'1. Data'!$D$1604)/('1. Data'!$D$1603-'1. Data'!$D$1604)</f>
        <v>0.41</v>
      </c>
      <c r="E1591" s="62">
        <f>('1. Data'!E1588-'1. Data'!$E$1604)/('1. Data'!$E$1603-'1. Data'!$E$1604)</f>
        <v>0.10273972602739727</v>
      </c>
      <c r="F1591" s="62">
        <f>('1. Data'!F1588-'1. Data'!$F$1604)/('1. Data'!$F$1603-'1. Data'!$F$1604)</f>
        <v>0.10833333333333334</v>
      </c>
      <c r="G1591" s="62">
        <f>('1. Data'!G1588-'1. Data'!$G$1604)/('1. Data'!$G$1603-'1. Data'!$G$1604)</f>
        <v>0.46478873239436619</v>
      </c>
      <c r="H1591" s="62">
        <f>('1. Data'!H1588-'1. Data'!$H$1604)/('1. Data'!$H$1603-'1. Data'!$H$1604)</f>
        <v>0.19081272084805653</v>
      </c>
      <c r="I1591" s="62">
        <v>1</v>
      </c>
      <c r="J1591" s="62">
        <f>('1. Data'!J1588-'1. Data'!$J$1604)/('1. Data'!$J$1603-'1. Data'!$J$1604)</f>
        <v>0.49230769230769211</v>
      </c>
      <c r="K1591" s="62">
        <f>('1. Data'!K1588-'1. Data'!$K$1604)/('1. Data'!$K$1603-'1. Data'!$K$1604)</f>
        <v>0.3235294117647059</v>
      </c>
      <c r="L1591" s="62">
        <f>('1. Data'!L1588-'1. Data'!$L$1604)/('1. Data'!$L$1603-'1. Data'!$L$1604)</f>
        <v>0.46153846153846156</v>
      </c>
      <c r="M1591" s="62">
        <f>('1. Data'!M1588-'1. Data'!$M$1604)/('1. Data'!$M$1603-'1. Data'!$M$1604)</f>
        <v>0.6</v>
      </c>
    </row>
    <row r="1592" spans="1:13" ht="13.2" x14ac:dyDescent="0.25">
      <c r="A1592" s="60">
        <v>1588</v>
      </c>
      <c r="B1592" s="62">
        <f>('1. Data'!B1589-'1. Data'!$B$1604)/('1. Data'!$B$1603-'1. Data'!$B$1604)</f>
        <v>0.10619469026548674</v>
      </c>
      <c r="C1592" s="62">
        <f>('1. Data'!C1589-'1. Data'!$C$1604)/('1. Data'!$C$1603-'1. Data'!$C$1604)</f>
        <v>0.34</v>
      </c>
      <c r="D1592" s="62">
        <f>('1. Data'!D1589-'1. Data'!$D$1604)/('1. Data'!$D$1603-'1. Data'!$D$1604)</f>
        <v>0.11</v>
      </c>
      <c r="E1592" s="62">
        <f>('1. Data'!E1589-'1. Data'!$E$1604)/('1. Data'!$E$1603-'1. Data'!$E$1604)</f>
        <v>6.164383561643836E-2</v>
      </c>
      <c r="F1592" s="62">
        <f>('1. Data'!F1589-'1. Data'!$F$1604)/('1. Data'!$F$1603-'1. Data'!$F$1604)</f>
        <v>0.11000000000000001</v>
      </c>
      <c r="G1592" s="62">
        <f>('1. Data'!G1589-'1. Data'!$G$1604)/('1. Data'!$G$1603-'1. Data'!$G$1604)</f>
        <v>0.23943661971830985</v>
      </c>
      <c r="H1592" s="62">
        <f>('1. Data'!H1589-'1. Data'!$H$1604)/('1. Data'!$H$1603-'1. Data'!$H$1604)</f>
        <v>7.7738515901060068E-2</v>
      </c>
      <c r="I1592" s="62">
        <v>1</v>
      </c>
      <c r="J1592" s="62">
        <f>('1. Data'!J1589-'1. Data'!$J$1604)/('1. Data'!$J$1603-'1. Data'!$J$1604)</f>
        <v>0.65384615384615363</v>
      </c>
      <c r="K1592" s="62">
        <f>('1. Data'!K1589-'1. Data'!$K$1604)/('1. Data'!$K$1603-'1. Data'!$K$1604)</f>
        <v>0.21176470588235297</v>
      </c>
      <c r="L1592" s="62">
        <f>('1. Data'!L1589-'1. Data'!$L$1604)/('1. Data'!$L$1603-'1. Data'!$L$1604)</f>
        <v>0.38461538461538464</v>
      </c>
      <c r="M1592" s="62">
        <f>('1. Data'!M1589-'1. Data'!$M$1604)/('1. Data'!$M$1603-'1. Data'!$M$1604)</f>
        <v>0.6</v>
      </c>
    </row>
    <row r="1593" spans="1:13" ht="13.2" x14ac:dyDescent="0.25">
      <c r="A1593" s="60">
        <v>1589</v>
      </c>
      <c r="B1593" s="62">
        <f>('1. Data'!B1590-'1. Data'!$B$1604)/('1. Data'!$B$1603-'1. Data'!$B$1604)</f>
        <v>0.23008849557522126</v>
      </c>
      <c r="C1593" s="62">
        <f>('1. Data'!C1590-'1. Data'!$C$1604)/('1. Data'!$C$1603-'1. Data'!$C$1604)</f>
        <v>0.37333333333333335</v>
      </c>
      <c r="D1593" s="62">
        <f>('1. Data'!D1590-'1. Data'!$D$1604)/('1. Data'!$D$1603-'1. Data'!$D$1604)</f>
        <v>0.33</v>
      </c>
      <c r="E1593" s="62">
        <f>('1. Data'!E1590-'1. Data'!$E$1604)/('1. Data'!$E$1603-'1. Data'!$E$1604)</f>
        <v>0.10958904109589042</v>
      </c>
      <c r="F1593" s="62">
        <f>('1. Data'!F1590-'1. Data'!$F$1604)/('1. Data'!$F$1603-'1. Data'!$F$1604)</f>
        <v>0.11333333333333334</v>
      </c>
      <c r="G1593" s="62">
        <f>('1. Data'!G1590-'1. Data'!$G$1604)/('1. Data'!$G$1603-'1. Data'!$G$1604)</f>
        <v>0.46478873239436619</v>
      </c>
      <c r="H1593" s="62">
        <f>('1. Data'!H1590-'1. Data'!$H$1604)/('1. Data'!$H$1603-'1. Data'!$H$1604)</f>
        <v>0.33922261484098942</v>
      </c>
      <c r="I1593" s="62">
        <v>1</v>
      </c>
      <c r="J1593" s="62">
        <f>('1. Data'!J1590-'1. Data'!$J$1604)/('1. Data'!$J$1603-'1. Data'!$J$1604)</f>
        <v>0.4384615384615384</v>
      </c>
      <c r="K1593" s="62">
        <f>('1. Data'!K1590-'1. Data'!$K$1604)/('1. Data'!$K$1603-'1. Data'!$K$1604)</f>
        <v>0.28235294117647064</v>
      </c>
      <c r="L1593" s="62">
        <f>('1. Data'!L1590-'1. Data'!$L$1604)/('1. Data'!$L$1603-'1. Data'!$L$1604)</f>
        <v>0.67692307692307696</v>
      </c>
      <c r="M1593" s="62">
        <f>('1. Data'!M1590-'1. Data'!$M$1604)/('1. Data'!$M$1603-'1. Data'!$M$1604)</f>
        <v>0.6</v>
      </c>
    </row>
    <row r="1594" spans="1:13" ht="13.2" x14ac:dyDescent="0.25">
      <c r="A1594" s="60">
        <v>1590</v>
      </c>
      <c r="B1594" s="62">
        <f>('1. Data'!B1591-'1. Data'!$B$1604)/('1. Data'!$B$1603-'1. Data'!$B$1604)</f>
        <v>0.17699115044247787</v>
      </c>
      <c r="C1594" s="62">
        <f>('1. Data'!C1591-'1. Data'!$C$1604)/('1. Data'!$C$1603-'1. Data'!$C$1604)</f>
        <v>0.41666666666666669</v>
      </c>
      <c r="D1594" s="62">
        <f>('1. Data'!D1591-'1. Data'!$D$1604)/('1. Data'!$D$1603-'1. Data'!$D$1604)</f>
        <v>0.2</v>
      </c>
      <c r="E1594" s="62">
        <f>('1. Data'!E1591-'1. Data'!$E$1604)/('1. Data'!$E$1603-'1. Data'!$E$1604)</f>
        <v>0.4726027397260274</v>
      </c>
      <c r="F1594" s="62">
        <f>('1. Data'!F1591-'1. Data'!$F$1604)/('1. Data'!$F$1603-'1. Data'!$F$1604)</f>
        <v>0.12166666666666666</v>
      </c>
      <c r="G1594" s="62">
        <f>('1. Data'!G1591-'1. Data'!$G$1604)/('1. Data'!$G$1603-'1. Data'!$G$1604)</f>
        <v>0.39436619718309857</v>
      </c>
      <c r="H1594" s="62">
        <f>('1. Data'!H1591-'1. Data'!$H$1604)/('1. Data'!$H$1603-'1. Data'!$H$1604)</f>
        <v>0.25795053003533569</v>
      </c>
      <c r="I1594" s="62">
        <v>1</v>
      </c>
      <c r="J1594" s="62">
        <f>('1. Data'!J1591-'1. Data'!$J$1604)/('1. Data'!$J$1603-'1. Data'!$J$1604)</f>
        <v>0.45384615384615379</v>
      </c>
      <c r="K1594" s="62">
        <f>('1. Data'!K1591-'1. Data'!$K$1604)/('1. Data'!$K$1603-'1. Data'!$K$1604)</f>
        <v>0.14117647058823532</v>
      </c>
      <c r="L1594" s="62">
        <f>('1. Data'!L1591-'1. Data'!$L$1604)/('1. Data'!$L$1603-'1. Data'!$L$1604)</f>
        <v>0.12307692307692292</v>
      </c>
      <c r="M1594" s="62">
        <f>('1. Data'!M1591-'1. Data'!$M$1604)/('1. Data'!$M$1603-'1. Data'!$M$1604)</f>
        <v>0.4</v>
      </c>
    </row>
    <row r="1595" spans="1:13" ht="13.2" x14ac:dyDescent="0.25">
      <c r="A1595" s="60">
        <v>1591</v>
      </c>
      <c r="B1595" s="62">
        <f>('1. Data'!B1592-'1. Data'!$B$1604)/('1. Data'!$B$1603-'1. Data'!$B$1604)</f>
        <v>0.15044247787610621</v>
      </c>
      <c r="C1595" s="62">
        <f>('1. Data'!C1592-'1. Data'!$C$1604)/('1. Data'!$C$1603-'1. Data'!$C$1604)</f>
        <v>0.30000000000000004</v>
      </c>
      <c r="D1595" s="62">
        <f>('1. Data'!D1592-'1. Data'!$D$1604)/('1. Data'!$D$1603-'1. Data'!$D$1604)</f>
        <v>0.15</v>
      </c>
      <c r="E1595" s="62">
        <f>('1. Data'!E1592-'1. Data'!$E$1604)/('1. Data'!$E$1603-'1. Data'!$E$1604)</f>
        <v>6.164383561643836E-2</v>
      </c>
      <c r="F1595" s="62">
        <f>('1. Data'!F1592-'1. Data'!$F$1604)/('1. Data'!$F$1603-'1. Data'!$F$1604)</f>
        <v>0.12833333333333333</v>
      </c>
      <c r="G1595" s="62">
        <f>('1. Data'!G1592-'1. Data'!$G$1604)/('1. Data'!$G$1603-'1. Data'!$G$1604)</f>
        <v>0.352112676056338</v>
      </c>
      <c r="H1595" s="62">
        <f>('1. Data'!H1592-'1. Data'!$H$1604)/('1. Data'!$H$1603-'1. Data'!$H$1604)</f>
        <v>0.10247349823321555</v>
      </c>
      <c r="I1595" s="62">
        <v>1</v>
      </c>
      <c r="J1595" s="62">
        <f>('1. Data'!J1592-'1. Data'!$J$1604)/('1. Data'!$J$1603-'1. Data'!$J$1604)</f>
        <v>0.47692307692307673</v>
      </c>
      <c r="K1595" s="62">
        <f>('1. Data'!K1592-'1. Data'!$K$1604)/('1. Data'!$K$1603-'1. Data'!$K$1604)</f>
        <v>0.30588235294117649</v>
      </c>
      <c r="L1595" s="62">
        <f>('1. Data'!L1592-'1. Data'!$L$1604)/('1. Data'!$L$1603-'1. Data'!$L$1604)</f>
        <v>0.49230769230769222</v>
      </c>
      <c r="M1595" s="62">
        <f>('1. Data'!M1592-'1. Data'!$M$1604)/('1. Data'!$M$1603-'1. Data'!$M$1604)</f>
        <v>0.6</v>
      </c>
    </row>
    <row r="1596" spans="1:13" ht="13.2" x14ac:dyDescent="0.25">
      <c r="A1596" s="60">
        <v>1592</v>
      </c>
      <c r="B1596" s="62">
        <f>('1. Data'!B1593-'1. Data'!$B$1604)/('1. Data'!$B$1603-'1. Data'!$B$1604)</f>
        <v>7.0796460176991205E-2</v>
      </c>
      <c r="C1596" s="62">
        <f>('1. Data'!C1593-'1. Data'!$C$1604)/('1. Data'!$C$1603-'1. Data'!$C$1604)</f>
        <v>0.42666666666666669</v>
      </c>
      <c r="D1596" s="62">
        <f>('1. Data'!D1593-'1. Data'!$D$1604)/('1. Data'!$D$1603-'1. Data'!$D$1604)</f>
        <v>0.09</v>
      </c>
      <c r="E1596" s="62">
        <f>('1. Data'!E1593-'1. Data'!$E$1604)/('1. Data'!$E$1603-'1. Data'!$E$1604)</f>
        <v>5.4794520547945202E-2</v>
      </c>
      <c r="F1596" s="62">
        <f>('1. Data'!F1593-'1. Data'!$F$1604)/('1. Data'!$F$1603-'1. Data'!$F$1604)</f>
        <v>0.14833333333333334</v>
      </c>
      <c r="G1596" s="62">
        <f>('1. Data'!G1593-'1. Data'!$G$1604)/('1. Data'!$G$1603-'1. Data'!$G$1604)</f>
        <v>0.21126760563380281</v>
      </c>
      <c r="H1596" s="62">
        <f>('1. Data'!H1593-'1. Data'!$H$1604)/('1. Data'!$H$1603-'1. Data'!$H$1604)</f>
        <v>7.0671378091872794E-2</v>
      </c>
      <c r="I1596" s="62">
        <v>1</v>
      </c>
      <c r="J1596" s="62">
        <f>('1. Data'!J1593-'1. Data'!$J$1604)/('1. Data'!$J$1603-'1. Data'!$J$1604)</f>
        <v>0.74615384615384606</v>
      </c>
      <c r="K1596" s="62">
        <f>('1. Data'!K1593-'1. Data'!$K$1604)/('1. Data'!$K$1603-'1. Data'!$K$1604)</f>
        <v>0.15294117647058827</v>
      </c>
      <c r="L1596" s="62">
        <f>('1. Data'!L1593-'1. Data'!$L$1604)/('1. Data'!$L$1603-'1. Data'!$L$1604)</f>
        <v>0.49230769230769222</v>
      </c>
      <c r="M1596" s="62">
        <f>('1. Data'!M1593-'1. Data'!$M$1604)/('1. Data'!$M$1603-'1. Data'!$M$1604)</f>
        <v>0.6</v>
      </c>
    </row>
    <row r="1597" spans="1:13" ht="13.2" x14ac:dyDescent="0.25">
      <c r="A1597" s="60">
        <v>1593</v>
      </c>
      <c r="B1597" s="62">
        <f>('1. Data'!B1594-'1. Data'!$B$1604)/('1. Data'!$B$1603-'1. Data'!$B$1604)</f>
        <v>0.15044247787610621</v>
      </c>
      <c r="C1597" s="62">
        <f>('1. Data'!C1594-'1. Data'!$C$1604)/('1. Data'!$C$1603-'1. Data'!$C$1604)</f>
        <v>0.27333333333333337</v>
      </c>
      <c r="D1597" s="62">
        <f>('1. Data'!D1594-'1. Data'!$D$1604)/('1. Data'!$D$1603-'1. Data'!$D$1604)</f>
        <v>0.13</v>
      </c>
      <c r="E1597" s="62">
        <f>('1. Data'!E1594-'1. Data'!$E$1604)/('1. Data'!$E$1603-'1. Data'!$E$1604)</f>
        <v>9.5890410958904104E-2</v>
      </c>
      <c r="F1597" s="62">
        <f>('1. Data'!F1594-'1. Data'!$F$1604)/('1. Data'!$F$1603-'1. Data'!$F$1604)</f>
        <v>0.12666666666666668</v>
      </c>
      <c r="G1597" s="62">
        <f>('1. Data'!G1594-'1. Data'!$G$1604)/('1. Data'!$G$1603-'1. Data'!$G$1604)</f>
        <v>0.39436619718309857</v>
      </c>
      <c r="H1597" s="62">
        <f>('1. Data'!H1594-'1. Data'!$H$1604)/('1. Data'!$H$1603-'1. Data'!$H$1604)</f>
        <v>0.12014134275618374</v>
      </c>
      <c r="I1597" s="62">
        <v>1</v>
      </c>
      <c r="J1597" s="62">
        <f>('1. Data'!J1594-'1. Data'!$J$1604)/('1. Data'!$J$1603-'1. Data'!$J$1604)</f>
        <v>0.55384615384615377</v>
      </c>
      <c r="K1597" s="62">
        <f>('1. Data'!K1594-'1. Data'!$K$1604)/('1. Data'!$K$1603-'1. Data'!$K$1604)</f>
        <v>0.26470588235294118</v>
      </c>
      <c r="L1597" s="62">
        <f>('1. Data'!L1594-'1. Data'!$L$1604)/('1. Data'!$L$1603-'1. Data'!$L$1604)</f>
        <v>0.39999999999999997</v>
      </c>
      <c r="M1597" s="62">
        <f>('1. Data'!M1594-'1. Data'!$M$1604)/('1. Data'!$M$1603-'1. Data'!$M$1604)</f>
        <v>0.6</v>
      </c>
    </row>
    <row r="1598" spans="1:13" ht="13.2" x14ac:dyDescent="0.25">
      <c r="A1598" s="60">
        <v>1594</v>
      </c>
      <c r="B1598" s="62">
        <f>('1. Data'!B1595-'1. Data'!$B$1604)/('1. Data'!$B$1603-'1. Data'!$B$1604)</f>
        <v>0.19469026548672566</v>
      </c>
      <c r="C1598" s="62">
        <f>('1. Data'!C1595-'1. Data'!$C$1604)/('1. Data'!$C$1603-'1. Data'!$C$1604)</f>
        <v>0.34666666666666668</v>
      </c>
      <c r="D1598" s="62">
        <f>('1. Data'!D1595-'1. Data'!$D$1604)/('1. Data'!$D$1603-'1. Data'!$D$1604)</f>
        <v>0.08</v>
      </c>
      <c r="E1598" s="62">
        <f>('1. Data'!E1595-'1. Data'!$E$1604)/('1. Data'!$E$1603-'1. Data'!$E$1604)</f>
        <v>6.8493150684931503E-2</v>
      </c>
      <c r="F1598" s="62">
        <f>('1. Data'!F1595-'1. Data'!$F$1604)/('1. Data'!$F$1603-'1. Data'!$F$1604)</f>
        <v>0.11333333333333334</v>
      </c>
      <c r="G1598" s="62">
        <f>('1. Data'!G1595-'1. Data'!$G$1604)/('1. Data'!$G$1603-'1. Data'!$G$1604)</f>
        <v>0.38028169014084506</v>
      </c>
      <c r="H1598" s="62">
        <f>('1. Data'!H1595-'1. Data'!$H$1604)/('1. Data'!$H$1603-'1. Data'!$H$1604)</f>
        <v>0.11307420494699646</v>
      </c>
      <c r="I1598" s="62">
        <v>1</v>
      </c>
      <c r="J1598" s="62">
        <f>('1. Data'!J1595-'1. Data'!$J$1604)/('1. Data'!$J$1603-'1. Data'!$J$1604)</f>
        <v>0.55384615384615377</v>
      </c>
      <c r="K1598" s="62">
        <f>('1. Data'!K1595-'1. Data'!$K$1604)/('1. Data'!$K$1603-'1. Data'!$K$1604)</f>
        <v>0.30588235294117649</v>
      </c>
      <c r="L1598" s="62">
        <f>('1. Data'!L1595-'1. Data'!$L$1604)/('1. Data'!$L$1603-'1. Data'!$L$1604)</f>
        <v>0.16923076923076918</v>
      </c>
      <c r="M1598" s="62">
        <f>('1. Data'!M1595-'1. Data'!$M$1604)/('1. Data'!$M$1603-'1. Data'!$M$1604)</f>
        <v>0.6</v>
      </c>
    </row>
    <row r="1599" spans="1:13" ht="13.2" x14ac:dyDescent="0.25">
      <c r="A1599" s="60">
        <v>1595</v>
      </c>
      <c r="B1599" s="62">
        <f>('1. Data'!B1596-'1. Data'!$B$1604)/('1. Data'!$B$1603-'1. Data'!$B$1604)</f>
        <v>0.14159292035398233</v>
      </c>
      <c r="C1599" s="62">
        <f>('1. Data'!C1596-'1. Data'!$C$1604)/('1. Data'!$C$1603-'1. Data'!$C$1604)</f>
        <v>0.33333333333333331</v>
      </c>
      <c r="D1599" s="62">
        <f>('1. Data'!D1596-'1. Data'!$D$1604)/('1. Data'!$D$1603-'1. Data'!$D$1604)</f>
        <v>0.08</v>
      </c>
      <c r="E1599" s="62">
        <f>('1. Data'!E1596-'1. Data'!$E$1604)/('1. Data'!$E$1603-'1. Data'!$E$1604)</f>
        <v>7.5342465753424667E-2</v>
      </c>
      <c r="F1599" s="62">
        <f>('1. Data'!F1596-'1. Data'!$F$1604)/('1. Data'!$F$1603-'1. Data'!$F$1604)</f>
        <v>0.15</v>
      </c>
      <c r="G1599" s="62">
        <f>('1. Data'!G1596-'1. Data'!$G$1604)/('1. Data'!$G$1603-'1. Data'!$G$1604)</f>
        <v>0.43661971830985913</v>
      </c>
      <c r="H1599" s="62">
        <f>('1. Data'!H1596-'1. Data'!$H$1604)/('1. Data'!$H$1603-'1. Data'!$H$1604)</f>
        <v>0.13427561837455831</v>
      </c>
      <c r="I1599" s="62">
        <v>1</v>
      </c>
      <c r="J1599" s="62">
        <f>('1. Data'!J1596-'1. Data'!$J$1604)/('1. Data'!$J$1603-'1. Data'!$J$1604)</f>
        <v>0.57692307692307698</v>
      </c>
      <c r="K1599" s="62">
        <f>('1. Data'!K1596-'1. Data'!$K$1604)/('1. Data'!$K$1603-'1. Data'!$K$1604)</f>
        <v>0.16470588235294117</v>
      </c>
      <c r="L1599" s="62">
        <f>('1. Data'!L1596-'1. Data'!$L$1604)/('1. Data'!$L$1603-'1. Data'!$L$1604)</f>
        <v>0.32307692307692304</v>
      </c>
      <c r="M1599" s="62">
        <f>('1. Data'!M1596-'1. Data'!$M$1604)/('1. Data'!$M$1603-'1. Data'!$M$1604)</f>
        <v>0.4</v>
      </c>
    </row>
    <row r="1600" spans="1:13" ht="13.2" x14ac:dyDescent="0.25">
      <c r="A1600" s="60">
        <v>1596</v>
      </c>
      <c r="B1600" s="62">
        <f>('1. Data'!B1597-'1. Data'!$B$1604)/('1. Data'!$B$1603-'1. Data'!$B$1604)</f>
        <v>0.11504424778761067</v>
      </c>
      <c r="C1600" s="62">
        <f>('1. Data'!C1597-'1. Data'!$C$1604)/('1. Data'!$C$1603-'1. Data'!$C$1604)</f>
        <v>0.30000000000000004</v>
      </c>
      <c r="D1600" s="62">
        <f>('1. Data'!D1597-'1. Data'!$D$1604)/('1. Data'!$D$1603-'1. Data'!$D$1604)</f>
        <v>0.1</v>
      </c>
      <c r="E1600" s="62">
        <f>('1. Data'!E1597-'1. Data'!$E$1604)/('1. Data'!$E$1603-'1. Data'!$E$1604)</f>
        <v>8.9041095890410982E-2</v>
      </c>
      <c r="F1600" s="62">
        <f>('1. Data'!F1597-'1. Data'!$F$1604)/('1. Data'!$F$1603-'1. Data'!$F$1604)</f>
        <v>0.10333333333333333</v>
      </c>
      <c r="G1600" s="62">
        <f>('1. Data'!G1597-'1. Data'!$G$1604)/('1. Data'!$G$1603-'1. Data'!$G$1604)</f>
        <v>0.53521126760563376</v>
      </c>
      <c r="H1600" s="62">
        <f>('1. Data'!H1597-'1. Data'!$H$1604)/('1. Data'!$H$1603-'1. Data'!$H$1604)</f>
        <v>0.15901060070671377</v>
      </c>
      <c r="I1600" s="62">
        <v>1</v>
      </c>
      <c r="J1600" s="62">
        <f>('1. Data'!J1597-'1. Data'!$J$1604)/('1. Data'!$J$1603-'1. Data'!$J$1604)</f>
        <v>0.63076923076923075</v>
      </c>
      <c r="K1600" s="62">
        <f>('1. Data'!K1597-'1. Data'!$K$1604)/('1. Data'!$K$1603-'1. Data'!$K$1604)</f>
        <v>0.27058823529411768</v>
      </c>
      <c r="L1600" s="62">
        <f>('1. Data'!L1597-'1. Data'!$L$1604)/('1. Data'!$L$1603-'1. Data'!$L$1604)</f>
        <v>0.43076923076923063</v>
      </c>
      <c r="M1600" s="62">
        <f>('1. Data'!M1597-'1. Data'!$M$1604)/('1. Data'!$M$1603-'1. Data'!$M$1604)</f>
        <v>0.6</v>
      </c>
    </row>
    <row r="1601" spans="1:13" ht="13.2" x14ac:dyDescent="0.25">
      <c r="A1601" s="60">
        <v>1597</v>
      </c>
      <c r="B1601" s="62">
        <f>('1. Data'!B1598-'1. Data'!$B$1604)/('1. Data'!$B$1603-'1. Data'!$B$1604)</f>
        <v>0.15044247787610621</v>
      </c>
      <c r="C1601" s="62">
        <f>('1. Data'!C1598-'1. Data'!$C$1604)/('1. Data'!$C$1603-'1. Data'!$C$1604)</f>
        <v>0.27333333333333337</v>
      </c>
      <c r="D1601" s="62">
        <f>('1. Data'!D1598-'1. Data'!$D$1604)/('1. Data'!$D$1603-'1. Data'!$D$1604)</f>
        <v>0.13</v>
      </c>
      <c r="E1601" s="62">
        <f>('1. Data'!E1598-'1. Data'!$E$1604)/('1. Data'!$E$1603-'1. Data'!$E$1604)</f>
        <v>9.5890410958904104E-2</v>
      </c>
      <c r="F1601" s="62">
        <f>('1. Data'!F1598-'1. Data'!$F$1604)/('1. Data'!$F$1603-'1. Data'!$F$1604)</f>
        <v>0.12666666666666668</v>
      </c>
      <c r="G1601" s="62">
        <f>('1. Data'!G1598-'1. Data'!$G$1604)/('1. Data'!$G$1603-'1. Data'!$G$1604)</f>
        <v>0.39436619718309857</v>
      </c>
      <c r="H1601" s="62">
        <f>('1. Data'!H1598-'1. Data'!$H$1604)/('1. Data'!$H$1603-'1. Data'!$H$1604)</f>
        <v>0.12014134275618374</v>
      </c>
      <c r="I1601" s="62">
        <v>1</v>
      </c>
      <c r="J1601" s="62">
        <f>('1. Data'!J1598-'1. Data'!$J$1604)/('1. Data'!$J$1603-'1. Data'!$J$1604)</f>
        <v>0.55384615384615377</v>
      </c>
      <c r="K1601" s="62">
        <f>('1. Data'!K1598-'1. Data'!$K$1604)/('1. Data'!$K$1603-'1. Data'!$K$1604)</f>
        <v>0.26470588235294118</v>
      </c>
      <c r="L1601" s="62">
        <f>('1. Data'!L1598-'1. Data'!$L$1604)/('1. Data'!$L$1603-'1. Data'!$L$1604)</f>
        <v>0.39999999999999997</v>
      </c>
      <c r="M1601" s="62">
        <f>('1. Data'!M1598-'1. Data'!$M$1604)/('1. Data'!$M$1603-'1. Data'!$M$1604)</f>
        <v>0.6</v>
      </c>
    </row>
    <row r="1602" spans="1:13" ht="13.2" x14ac:dyDescent="0.25">
      <c r="A1602" s="60">
        <v>1598</v>
      </c>
      <c r="B1602" s="62">
        <f>('1. Data'!B1599-'1. Data'!$B$1604)/('1. Data'!$B$1603-'1. Data'!$B$1604)</f>
        <v>0.11504424778761067</v>
      </c>
      <c r="C1602" s="62">
        <f>('1. Data'!C1599-'1. Data'!$C$1604)/('1. Data'!$C$1603-'1. Data'!$C$1604)</f>
        <v>0.36333333333333334</v>
      </c>
      <c r="D1602" s="62">
        <f>('1. Data'!D1599-'1. Data'!$D$1604)/('1. Data'!$D$1603-'1. Data'!$D$1604)</f>
        <v>0.12</v>
      </c>
      <c r="E1602" s="62">
        <f>('1. Data'!E1599-'1. Data'!$E$1604)/('1. Data'!$E$1603-'1. Data'!$E$1604)</f>
        <v>7.5342465753424667E-2</v>
      </c>
      <c r="F1602" s="62">
        <f>('1. Data'!F1599-'1. Data'!$F$1604)/('1. Data'!$F$1603-'1. Data'!$F$1604)</f>
        <v>0.125</v>
      </c>
      <c r="G1602" s="62">
        <f>('1. Data'!G1599-'1. Data'!$G$1604)/('1. Data'!$G$1603-'1. Data'!$G$1604)</f>
        <v>0.43661971830985913</v>
      </c>
      <c r="H1602" s="62">
        <f>('1. Data'!H1599-'1. Data'!$H$1604)/('1. Data'!$H$1603-'1. Data'!$H$1604)</f>
        <v>0.13427561837455831</v>
      </c>
      <c r="I1602" s="62">
        <v>1</v>
      </c>
      <c r="J1602" s="62">
        <f>('1. Data'!J1599-'1. Data'!$J$1604)/('1. Data'!$J$1603-'1. Data'!$J$1604)</f>
        <v>0.66923076923076907</v>
      </c>
      <c r="K1602" s="62">
        <f>('1. Data'!K1599-'1. Data'!$K$1604)/('1. Data'!$K$1603-'1. Data'!$K$1604)</f>
        <v>0.2411764705882353</v>
      </c>
      <c r="L1602" s="62">
        <f>('1. Data'!L1599-'1. Data'!$L$1604)/('1. Data'!$L$1603-'1. Data'!$L$1604)</f>
        <v>0.27692307692307677</v>
      </c>
      <c r="M1602" s="62">
        <f>('1. Data'!M1599-'1. Data'!$M$1604)/('1. Data'!$M$1603-'1. Data'!$M$1604)</f>
        <v>0.4</v>
      </c>
    </row>
    <row r="1603" spans="1:13" ht="13.2" x14ac:dyDescent="0.25">
      <c r="A1603" s="60">
        <v>1599</v>
      </c>
      <c r="B1603" s="62">
        <f>('1. Data'!B1600-'1. Data'!$B$1604)/('1. Data'!$B$1603-'1. Data'!$B$1604)</f>
        <v>0.12389380530973454</v>
      </c>
      <c r="C1603" s="62">
        <f>('1. Data'!C1600-'1. Data'!$C$1604)/('1. Data'!$C$1603-'1. Data'!$C$1604)</f>
        <v>0.13999999999999999</v>
      </c>
      <c r="D1603" s="62">
        <f>('1. Data'!D1600-'1. Data'!$D$1604)/('1. Data'!$D$1603-'1. Data'!$D$1604)</f>
        <v>0.47</v>
      </c>
      <c r="E1603" s="62">
        <f>('1. Data'!E1600-'1. Data'!$E$1604)/('1. Data'!$E$1603-'1. Data'!$E$1604)</f>
        <v>0.18493150684931509</v>
      </c>
      <c r="F1603" s="62">
        <f>('1. Data'!F1600-'1. Data'!$F$1604)/('1. Data'!$F$1603-'1. Data'!$F$1604)</f>
        <v>0.11166666666666668</v>
      </c>
      <c r="G1603" s="62">
        <f>('1. Data'!G1600-'1. Data'!$G$1604)/('1. Data'!$G$1603-'1. Data'!$G$1604)</f>
        <v>0.23943661971830985</v>
      </c>
      <c r="H1603" s="62">
        <f>('1. Data'!H1600-'1. Data'!$H$1604)/('1. Data'!$H$1603-'1. Data'!$H$1604)</f>
        <v>0.12720848056537101</v>
      </c>
      <c r="I1603" s="62">
        <v>1</v>
      </c>
      <c r="J1603" s="62">
        <f>('1. Data'!J1600-'1. Data'!$J$1604)/('1. Data'!$J$1603-'1. Data'!$J$1604)</f>
        <v>0.53076923076923077</v>
      </c>
      <c r="K1603" s="62">
        <f>('1. Data'!K1600-'1. Data'!$K$1604)/('1. Data'!$K$1603-'1. Data'!$K$1604)</f>
        <v>0.21176470588235297</v>
      </c>
      <c r="L1603" s="62">
        <f>('1. Data'!L1600-'1. Data'!$L$1604)/('1. Data'!$L$1603-'1. Data'!$L$1604)</f>
        <v>0.39999999999999997</v>
      </c>
      <c r="M1603" s="62">
        <f>('1. Data'!M1600-'1. Data'!$M$1604)/('1. Data'!$M$1603-'1. Data'!$M$1604)</f>
        <v>0.6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4"/>
  <sheetViews>
    <sheetView showGridLines="0" topLeftCell="A11" workbookViewId="0">
      <selection activeCell="D24" sqref="D24"/>
    </sheetView>
  </sheetViews>
  <sheetFormatPr defaultColWidth="12.6640625" defaultRowHeight="15.75" customHeight="1" x14ac:dyDescent="0.25"/>
  <cols>
    <col min="1" max="1" width="1" customWidth="1"/>
    <col min="2" max="2" width="16.88671875" customWidth="1"/>
    <col min="3" max="4" width="27.21875" customWidth="1"/>
    <col min="5" max="5" width="30.33203125" customWidth="1"/>
    <col min="6" max="6" width="28.21875" customWidth="1"/>
    <col min="7" max="7" width="1.44140625" customWidth="1"/>
    <col min="8" max="8" width="21.88671875" customWidth="1"/>
    <col min="10" max="11" width="13.6640625" customWidth="1"/>
    <col min="12" max="12" width="12.21875" customWidth="1"/>
  </cols>
  <sheetData>
    <row r="1" spans="1:26" ht="9" customHeight="1" x14ac:dyDescent="0.25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66" x14ac:dyDescent="0.25">
      <c r="A2" s="13"/>
      <c r="B2" s="13"/>
      <c r="C2" s="20" t="s">
        <v>71</v>
      </c>
      <c r="D2" s="20" t="s">
        <v>72</v>
      </c>
      <c r="E2" s="20" t="s">
        <v>73</v>
      </c>
      <c r="F2" s="20" t="s">
        <v>74</v>
      </c>
      <c r="G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9" customHeight="1" x14ac:dyDescent="0.25">
      <c r="A3" s="13"/>
      <c r="B3" s="13"/>
      <c r="C3" s="13"/>
      <c r="D3" s="13"/>
      <c r="E3" s="13"/>
      <c r="F3" s="13"/>
      <c r="G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26.4" x14ac:dyDescent="0.25">
      <c r="A4" s="13"/>
      <c r="B4" s="21" t="s">
        <v>75</v>
      </c>
      <c r="C4" s="13"/>
      <c r="D4" s="13"/>
      <c r="E4" s="13"/>
      <c r="F4" s="13"/>
      <c r="G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9" customHeight="1" x14ac:dyDescent="0.25">
      <c r="A5" s="13"/>
      <c r="B5" s="13"/>
      <c r="C5" s="13"/>
      <c r="D5" s="13"/>
      <c r="E5" s="13"/>
      <c r="F5" s="13"/>
      <c r="G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3.2" x14ac:dyDescent="0.25">
      <c r="A6" s="13"/>
      <c r="B6" s="21" t="s">
        <v>76</v>
      </c>
      <c r="C6" s="21" t="s">
        <v>77</v>
      </c>
      <c r="D6" s="21" t="s">
        <v>78</v>
      </c>
      <c r="E6" s="21" t="s">
        <v>79</v>
      </c>
      <c r="F6" s="21" t="s">
        <v>80</v>
      </c>
      <c r="G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3.2" x14ac:dyDescent="0.25">
      <c r="A7" s="13"/>
      <c r="B7" s="22" t="s">
        <v>47</v>
      </c>
      <c r="C7" s="23">
        <f>CORREL(fixed_acidity,quality)</f>
        <v>0.12405164911322467</v>
      </c>
      <c r="D7" s="24">
        <f>ABS(C7)</f>
        <v>0.12405164911322467</v>
      </c>
      <c r="E7" s="25" t="str">
        <f>IF(C7&gt;0, "Positive", "Negative")</f>
        <v>Positive</v>
      </c>
      <c r="F7" s="25">
        <f>RANK(D7,$D$7:$D$17)</f>
        <v>8</v>
      </c>
      <c r="G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3.2" x14ac:dyDescent="0.25">
      <c r="A8" s="13"/>
      <c r="B8" s="22" t="s">
        <v>48</v>
      </c>
      <c r="C8" s="23">
        <f>CORREL(volatile_acidity,quality)</f>
        <v>-0.39055778026400934</v>
      </c>
      <c r="D8" s="24">
        <f t="shared" ref="D8:D17" si="0">ABS(C8)</f>
        <v>0.39055778026400934</v>
      </c>
      <c r="E8" s="25" t="str">
        <f t="shared" ref="E8:E17" si="1">IF(C8&gt;0, "Positive", "Negative")</f>
        <v>Negative</v>
      </c>
      <c r="F8" s="25">
        <f t="shared" ref="F8:F17" si="2">RANK(D8,$D$7:$D$17)</f>
        <v>2</v>
      </c>
      <c r="G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3.2" x14ac:dyDescent="0.25">
      <c r="A9" s="13"/>
      <c r="B9" s="22" t="s">
        <v>49</v>
      </c>
      <c r="C9" s="23">
        <f>CORREL(citric_acid,quality)</f>
        <v>0.2263725143180432</v>
      </c>
      <c r="D9" s="24">
        <f t="shared" si="0"/>
        <v>0.2263725143180432</v>
      </c>
      <c r="E9" s="25" t="str">
        <f t="shared" si="1"/>
        <v>Positive</v>
      </c>
      <c r="F9" s="25">
        <f t="shared" si="2"/>
        <v>4</v>
      </c>
      <c r="G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3.2" x14ac:dyDescent="0.25">
      <c r="A10" s="13"/>
      <c r="B10" s="22" t="s">
        <v>50</v>
      </c>
      <c r="C10" s="23">
        <f>CORREL(residual_sugar,quality)</f>
        <v>1.3731637340066348E-2</v>
      </c>
      <c r="D10" s="24">
        <f t="shared" si="0"/>
        <v>1.3731637340066348E-2</v>
      </c>
      <c r="E10" s="25" t="str">
        <f t="shared" si="1"/>
        <v>Positive</v>
      </c>
      <c r="F10" s="25">
        <f t="shared" si="2"/>
        <v>11</v>
      </c>
      <c r="G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3.2" x14ac:dyDescent="0.25">
      <c r="A11" s="13"/>
      <c r="B11" s="22" t="s">
        <v>51</v>
      </c>
      <c r="C11" s="23">
        <f>CORREL(chlorides,quality)</f>
        <v>-0.12890655993005301</v>
      </c>
      <c r="D11" s="24">
        <f t="shared" si="0"/>
        <v>0.12890655993005301</v>
      </c>
      <c r="E11" s="25" t="str">
        <f t="shared" si="1"/>
        <v>Negative</v>
      </c>
      <c r="F11" s="25">
        <f t="shared" si="2"/>
        <v>7</v>
      </c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3.2" x14ac:dyDescent="0.25">
      <c r="A12" s="13"/>
      <c r="B12" s="22" t="s">
        <v>52</v>
      </c>
      <c r="C12" s="23">
        <f>CORREL(free_sulfur_dioxide,quality)</f>
        <v>-5.0656057244276437E-2</v>
      </c>
      <c r="D12" s="24">
        <f t="shared" si="0"/>
        <v>5.0656057244276437E-2</v>
      </c>
      <c r="E12" s="25" t="str">
        <f t="shared" si="1"/>
        <v>Negative</v>
      </c>
      <c r="F12" s="25">
        <f t="shared" si="2"/>
        <v>10</v>
      </c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3.2" x14ac:dyDescent="0.25">
      <c r="A13" s="13"/>
      <c r="B13" s="22" t="s">
        <v>53</v>
      </c>
      <c r="C13" s="23">
        <f>CORREL(total_sulfur_dioxide,quality)</f>
        <v>-0.1851002889265384</v>
      </c>
      <c r="D13" s="24">
        <f t="shared" si="0"/>
        <v>0.1851002889265384</v>
      </c>
      <c r="E13" s="25" t="str">
        <f t="shared" si="1"/>
        <v>Negative</v>
      </c>
      <c r="F13" s="25">
        <f t="shared" si="2"/>
        <v>5</v>
      </c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3.2" x14ac:dyDescent="0.25">
      <c r="A14" s="13"/>
      <c r="B14" s="22" t="s">
        <v>54</v>
      </c>
      <c r="C14" s="23">
        <f>CORREL(density,quality)</f>
        <v>-0.17491922778335353</v>
      </c>
      <c r="D14" s="24">
        <f t="shared" si="0"/>
        <v>0.17491922778335353</v>
      </c>
      <c r="E14" s="25" t="str">
        <f t="shared" si="1"/>
        <v>Negative</v>
      </c>
      <c r="F14" s="25">
        <f t="shared" si="2"/>
        <v>6</v>
      </c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3.2" x14ac:dyDescent="0.25">
      <c r="A15" s="13"/>
      <c r="B15" s="22" t="s">
        <v>55</v>
      </c>
      <c r="C15" s="23">
        <f>CORREL(pH,quality)</f>
        <v>-5.7731391205382308E-2</v>
      </c>
      <c r="D15" s="24">
        <f t="shared" si="0"/>
        <v>5.7731391205382308E-2</v>
      </c>
      <c r="E15" s="25" t="str">
        <f t="shared" si="1"/>
        <v>Negative</v>
      </c>
      <c r="F15" s="25">
        <f t="shared" si="2"/>
        <v>9</v>
      </c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3.2" x14ac:dyDescent="0.25">
      <c r="A16" s="13"/>
      <c r="B16" s="22" t="s">
        <v>56</v>
      </c>
      <c r="C16" s="23">
        <f>CORREL(sulphates,quality)</f>
        <v>0.25139707906926212</v>
      </c>
      <c r="D16" s="24">
        <f t="shared" si="0"/>
        <v>0.25139707906926212</v>
      </c>
      <c r="E16" s="25" t="str">
        <f t="shared" si="1"/>
        <v>Positive</v>
      </c>
      <c r="F16" s="25">
        <f t="shared" si="2"/>
        <v>3</v>
      </c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3.2" x14ac:dyDescent="0.25">
      <c r="A17" s="13"/>
      <c r="B17" s="22" t="s">
        <v>57</v>
      </c>
      <c r="C17" s="23">
        <f>CORREL(alcohol,quality)</f>
        <v>0.47616632400114128</v>
      </c>
      <c r="D17" s="24">
        <f t="shared" si="0"/>
        <v>0.47616632400114128</v>
      </c>
      <c r="E17" s="25" t="str">
        <f t="shared" si="1"/>
        <v>Positive</v>
      </c>
      <c r="F17" s="25">
        <f t="shared" si="2"/>
        <v>1</v>
      </c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9" customHeight="1" x14ac:dyDescent="0.25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66" x14ac:dyDescent="0.25">
      <c r="A19" s="13"/>
      <c r="B19" s="13"/>
      <c r="C19" s="13"/>
      <c r="D19" s="20" t="s">
        <v>81</v>
      </c>
      <c r="E19" s="20" t="s">
        <v>82</v>
      </c>
      <c r="F19" s="20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8.25" customHeight="1" x14ac:dyDescent="0.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3.2" x14ac:dyDescent="0.25">
      <c r="A21" s="13"/>
      <c r="B21" s="21" t="s">
        <v>83</v>
      </c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8.25" customHeight="1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13.2" x14ac:dyDescent="0.25">
      <c r="A23" s="13"/>
      <c r="B23" s="21" t="s">
        <v>80</v>
      </c>
      <c r="C23" s="21" t="s">
        <v>80</v>
      </c>
      <c r="D23" s="21" t="s">
        <v>84</v>
      </c>
      <c r="E23" s="21" t="s">
        <v>79</v>
      </c>
      <c r="F23" s="21" t="s">
        <v>85</v>
      </c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26.4" x14ac:dyDescent="0.25">
      <c r="A24" s="13"/>
      <c r="B24" s="26" t="s">
        <v>86</v>
      </c>
      <c r="C24" s="26">
        <f t="array" ref="C24:C28">_xlfn.SEQUENCE(5,1)</f>
        <v>1</v>
      </c>
      <c r="D24" s="27" t="str">
        <f>_xlfn.XLOOKUP(C24,$F$7:$F$17,$B$7:$B$17)</f>
        <v>alcohol</v>
      </c>
      <c r="E24" s="23" t="str">
        <f>_xlfn.XLOOKUP(C24,$F$7:$F$17,$E$7:$E$17)</f>
        <v>Positive</v>
      </c>
      <c r="F24" s="28">
        <v>0.35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26.4" x14ac:dyDescent="0.25">
      <c r="A25" s="13"/>
      <c r="B25" s="26" t="s">
        <v>87</v>
      </c>
      <c r="C25" s="26">
        <v>2</v>
      </c>
      <c r="D25" s="27" t="str">
        <f t="shared" ref="D25:D28" si="3">_xlfn.XLOOKUP(C25,$F$7:$F$17,$B$7:$B$17)</f>
        <v>volatile_acidity</v>
      </c>
      <c r="E25" s="23" t="str">
        <f t="shared" ref="E25:E28" si="4">_xlfn.XLOOKUP(C25,$F$7:$F$17,$E$7:$E$17)</f>
        <v>Negative</v>
      </c>
      <c r="F25" s="28">
        <v>0.3</v>
      </c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26.4" x14ac:dyDescent="0.25">
      <c r="A26" s="13"/>
      <c r="B26" s="26" t="s">
        <v>88</v>
      </c>
      <c r="C26" s="26">
        <v>3</v>
      </c>
      <c r="D26" s="27" t="str">
        <f t="shared" si="3"/>
        <v>sulphates</v>
      </c>
      <c r="E26" s="23" t="str">
        <f t="shared" si="4"/>
        <v>Positive</v>
      </c>
      <c r="F26" s="28">
        <v>0.15</v>
      </c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26.4" x14ac:dyDescent="0.25">
      <c r="A27" s="13"/>
      <c r="B27" s="26" t="s">
        <v>89</v>
      </c>
      <c r="C27" s="26">
        <v>4</v>
      </c>
      <c r="D27" s="27" t="str">
        <f t="shared" si="3"/>
        <v>citric_acid</v>
      </c>
      <c r="E27" s="23" t="str">
        <f t="shared" si="4"/>
        <v>Positive</v>
      </c>
      <c r="F27" s="28">
        <v>0.1</v>
      </c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26.4" x14ac:dyDescent="0.25">
      <c r="A28" s="13"/>
      <c r="B28" s="26" t="s">
        <v>90</v>
      </c>
      <c r="C28" s="26">
        <v>5</v>
      </c>
      <c r="D28" s="27" t="str">
        <f t="shared" si="3"/>
        <v>total_sulfur_dioxide</v>
      </c>
      <c r="E28" s="23" t="str">
        <f t="shared" si="4"/>
        <v>Negative</v>
      </c>
      <c r="F28" s="28">
        <v>0.1</v>
      </c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3.2" x14ac:dyDescent="0.25">
      <c r="A29" s="13"/>
      <c r="B29" s="13"/>
      <c r="C29" s="13"/>
      <c r="D29" s="13"/>
      <c r="E29" s="13"/>
      <c r="F29" s="29">
        <f>SUM(F24:F28)</f>
        <v>0.99999999999999989</v>
      </c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3.2" x14ac:dyDescent="0.25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3.2" x14ac:dyDescent="0.25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3.2" x14ac:dyDescent="0.25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3.2" x14ac:dyDescent="0.25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3.2" x14ac:dyDescent="0.25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3.2" x14ac:dyDescent="0.2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3.2" x14ac:dyDescent="0.25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3.2" x14ac:dyDescent="0.25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3.2" x14ac:dyDescent="0.25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3.2" x14ac:dyDescent="0.25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3.2" x14ac:dyDescent="0.25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3.2" x14ac:dyDescent="0.25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3.2" x14ac:dyDescent="0.25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3.2" x14ac:dyDescent="0.25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3.2" x14ac:dyDescent="0.25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3.2" x14ac:dyDescent="0.2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3.2" x14ac:dyDescent="0.25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3.2" x14ac:dyDescent="0.25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3.2" x14ac:dyDescent="0.25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3.2" x14ac:dyDescent="0.25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3.2" x14ac:dyDescent="0.25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3.2" x14ac:dyDescent="0.25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3.2" x14ac:dyDescent="0.25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3.2" x14ac:dyDescent="0.25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3.2" x14ac:dyDescent="0.25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3.2" x14ac:dyDescent="0.2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3.2" x14ac:dyDescent="0.25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3.2" x14ac:dyDescent="0.25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3.2" x14ac:dyDescent="0.25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3.2" x14ac:dyDescent="0.25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3.2" x14ac:dyDescent="0.25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3.2" x14ac:dyDescent="0.25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3.2" x14ac:dyDescent="0.25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3.2" x14ac:dyDescent="0.25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3.2" x14ac:dyDescent="0.25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3.2" x14ac:dyDescent="0.2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3.2" x14ac:dyDescent="0.2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3.2" x14ac:dyDescent="0.25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3.2" x14ac:dyDescent="0.25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3.2" x14ac:dyDescent="0.25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3.2" x14ac:dyDescent="0.25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3.2" x14ac:dyDescent="0.25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3.2" x14ac:dyDescent="0.25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3.2" x14ac:dyDescent="0.25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3.2" x14ac:dyDescent="0.25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3.2" x14ac:dyDescent="0.2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3.2" x14ac:dyDescent="0.25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3.2" x14ac:dyDescent="0.25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3.2" x14ac:dyDescent="0.25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3.2" x14ac:dyDescent="0.25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3.2" x14ac:dyDescent="0.25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3.2" x14ac:dyDescent="0.25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3.2" x14ac:dyDescent="0.25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3.2" x14ac:dyDescent="0.25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3.2" x14ac:dyDescent="0.25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3.2" x14ac:dyDescent="0.2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3.2" x14ac:dyDescent="0.25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3.2" x14ac:dyDescent="0.25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3.2" x14ac:dyDescent="0.25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3.2" x14ac:dyDescent="0.25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3.2" x14ac:dyDescent="0.25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3.2" x14ac:dyDescent="0.25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3.2" x14ac:dyDescent="0.25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3.2" x14ac:dyDescent="0.25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3.2" x14ac:dyDescent="0.25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3.2" x14ac:dyDescent="0.2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3.2" x14ac:dyDescent="0.25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3.2" x14ac:dyDescent="0.25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3.2" x14ac:dyDescent="0.25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3.2" x14ac:dyDescent="0.25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3.2" x14ac:dyDescent="0.25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3.2" x14ac:dyDescent="0.25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3.2" x14ac:dyDescent="0.25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3.2" x14ac:dyDescent="0.25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3.2" x14ac:dyDescent="0.25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3.2" x14ac:dyDescent="0.2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3.2" x14ac:dyDescent="0.2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3.2" x14ac:dyDescent="0.2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3.2" x14ac:dyDescent="0.25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3.2" x14ac:dyDescent="0.2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3.2" x14ac:dyDescent="0.25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3.2" x14ac:dyDescent="0.2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3.2" x14ac:dyDescent="0.25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3.2" x14ac:dyDescent="0.2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3.2" x14ac:dyDescent="0.25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3.2" x14ac:dyDescent="0.2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3.2" x14ac:dyDescent="0.25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3.2" x14ac:dyDescent="0.25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3.2" x14ac:dyDescent="0.25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3.2" x14ac:dyDescent="0.2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3.2" x14ac:dyDescent="0.25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3.2" x14ac:dyDescent="0.2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3.2" x14ac:dyDescent="0.25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3.2" x14ac:dyDescent="0.25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3.2" x14ac:dyDescent="0.25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3.2" x14ac:dyDescent="0.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3.2" x14ac:dyDescent="0.25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3.2" x14ac:dyDescent="0.25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3.2" x14ac:dyDescent="0.25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3.2" x14ac:dyDescent="0.25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3.2" x14ac:dyDescent="0.25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3.2" x14ac:dyDescent="0.25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3.2" x14ac:dyDescent="0.25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3.2" x14ac:dyDescent="0.25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3.2" x14ac:dyDescent="0.25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3.2" x14ac:dyDescent="0.2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3.2" x14ac:dyDescent="0.25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3.2" x14ac:dyDescent="0.2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3.2" x14ac:dyDescent="0.25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3.2" x14ac:dyDescent="0.25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3.2" x14ac:dyDescent="0.2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3.2" x14ac:dyDescent="0.25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3.2" x14ac:dyDescent="0.25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3.2" x14ac:dyDescent="0.2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3.2" x14ac:dyDescent="0.2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3.2" x14ac:dyDescent="0.2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3.2" x14ac:dyDescent="0.2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3.2" x14ac:dyDescent="0.2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3.2" x14ac:dyDescent="0.2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3.2" x14ac:dyDescent="0.25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3.2" x14ac:dyDescent="0.2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3.2" x14ac:dyDescent="0.2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3.2" x14ac:dyDescent="0.2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3.2" x14ac:dyDescent="0.2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3.2" x14ac:dyDescent="0.2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3.2" x14ac:dyDescent="0.2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3.2" x14ac:dyDescent="0.2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3.2" x14ac:dyDescent="0.2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3.2" x14ac:dyDescent="0.2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3.2" x14ac:dyDescent="0.2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3.2" x14ac:dyDescent="0.2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3.2" x14ac:dyDescent="0.2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3.2" x14ac:dyDescent="0.2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3.2" x14ac:dyDescent="0.2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3.2" x14ac:dyDescent="0.2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3.2" x14ac:dyDescent="0.2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3.2" x14ac:dyDescent="0.2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3.2" x14ac:dyDescent="0.2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3.2" x14ac:dyDescent="0.2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3.2" x14ac:dyDescent="0.2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3.2" x14ac:dyDescent="0.2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3.2" x14ac:dyDescent="0.2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3.2" x14ac:dyDescent="0.2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3.2" x14ac:dyDescent="0.2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3.2" x14ac:dyDescent="0.2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3.2" x14ac:dyDescent="0.2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3.2" x14ac:dyDescent="0.2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3.2" x14ac:dyDescent="0.2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3.2" x14ac:dyDescent="0.2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3.2" x14ac:dyDescent="0.2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3.2" x14ac:dyDescent="0.2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3.2" x14ac:dyDescent="0.2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3.2" x14ac:dyDescent="0.2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3.2" x14ac:dyDescent="0.2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3.2" x14ac:dyDescent="0.2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3.2" x14ac:dyDescent="0.2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3.2" x14ac:dyDescent="0.2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3.2" x14ac:dyDescent="0.2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3.2" x14ac:dyDescent="0.2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3.2" x14ac:dyDescent="0.2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3.2" x14ac:dyDescent="0.2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3.2" x14ac:dyDescent="0.2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3.2" x14ac:dyDescent="0.2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3.2" x14ac:dyDescent="0.2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3.2" x14ac:dyDescent="0.2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3.2" x14ac:dyDescent="0.2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3.2" x14ac:dyDescent="0.25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3.2" x14ac:dyDescent="0.25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3.2" x14ac:dyDescent="0.25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3.2" x14ac:dyDescent="0.25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3.2" x14ac:dyDescent="0.25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3.2" x14ac:dyDescent="0.25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3.2" x14ac:dyDescent="0.25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3.2" x14ac:dyDescent="0.25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3.2" x14ac:dyDescent="0.25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3.2" x14ac:dyDescent="0.2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3.2" x14ac:dyDescent="0.25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3.2" x14ac:dyDescent="0.25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3.2" x14ac:dyDescent="0.2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3.2" x14ac:dyDescent="0.25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3.2" x14ac:dyDescent="0.25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3.2" x14ac:dyDescent="0.25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3.2" x14ac:dyDescent="0.25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3.2" x14ac:dyDescent="0.25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3.2" x14ac:dyDescent="0.25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3.2" x14ac:dyDescent="0.2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3.2" x14ac:dyDescent="0.25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3.2" x14ac:dyDescent="0.25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3.2" x14ac:dyDescent="0.25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3.2" x14ac:dyDescent="0.25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3.2" x14ac:dyDescent="0.25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3.2" x14ac:dyDescent="0.25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3.2" x14ac:dyDescent="0.25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3.2" x14ac:dyDescent="0.25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3.2" x14ac:dyDescent="0.25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3.2" x14ac:dyDescent="0.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3.2" x14ac:dyDescent="0.25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3.2" x14ac:dyDescent="0.25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3.2" x14ac:dyDescent="0.25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3.2" x14ac:dyDescent="0.25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3.2" x14ac:dyDescent="0.25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3.2" x14ac:dyDescent="0.25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3.2" x14ac:dyDescent="0.25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3.2" x14ac:dyDescent="0.25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3.2" x14ac:dyDescent="0.25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3.2" x14ac:dyDescent="0.2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3.2" x14ac:dyDescent="0.25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3.2" x14ac:dyDescent="0.25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3.2" x14ac:dyDescent="0.25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3.2" x14ac:dyDescent="0.25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3.2" x14ac:dyDescent="0.2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3.2" x14ac:dyDescent="0.25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3.2" x14ac:dyDescent="0.25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3.2" x14ac:dyDescent="0.25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3.2" x14ac:dyDescent="0.2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3.2" x14ac:dyDescent="0.2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3.2" x14ac:dyDescent="0.2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3.2" x14ac:dyDescent="0.25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3.2" x14ac:dyDescent="0.25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3.2" x14ac:dyDescent="0.25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3.2" x14ac:dyDescent="0.25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3.2" x14ac:dyDescent="0.25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3.2" x14ac:dyDescent="0.25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3.2" x14ac:dyDescent="0.25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3.2" x14ac:dyDescent="0.25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3.2" x14ac:dyDescent="0.2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3.2" x14ac:dyDescent="0.25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3.2" x14ac:dyDescent="0.25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3.2" x14ac:dyDescent="0.25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3.2" x14ac:dyDescent="0.25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3.2" x14ac:dyDescent="0.25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3.2" x14ac:dyDescent="0.25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3.2" x14ac:dyDescent="0.2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3.2" x14ac:dyDescent="0.25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3.2" x14ac:dyDescent="0.2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3.2" x14ac:dyDescent="0.2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3.2" x14ac:dyDescent="0.2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3.2" x14ac:dyDescent="0.2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3.2" x14ac:dyDescent="0.2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3.2" x14ac:dyDescent="0.2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3.2" x14ac:dyDescent="0.2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3.2" x14ac:dyDescent="0.2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3.2" x14ac:dyDescent="0.2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3.2" x14ac:dyDescent="0.2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3.2" x14ac:dyDescent="0.2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3.2" x14ac:dyDescent="0.2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3.2" x14ac:dyDescent="0.2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3.2" x14ac:dyDescent="0.2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3.2" x14ac:dyDescent="0.2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3.2" x14ac:dyDescent="0.2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3.2" x14ac:dyDescent="0.2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3.2" x14ac:dyDescent="0.2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3.2" x14ac:dyDescent="0.2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3.2" x14ac:dyDescent="0.2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3.2" x14ac:dyDescent="0.2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3.2" x14ac:dyDescent="0.2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3.2" x14ac:dyDescent="0.2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3.2" x14ac:dyDescent="0.2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3.2" x14ac:dyDescent="0.2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3.2" x14ac:dyDescent="0.2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3.2" x14ac:dyDescent="0.2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3.2" x14ac:dyDescent="0.2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3.2" x14ac:dyDescent="0.2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3.2" x14ac:dyDescent="0.2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3.2" x14ac:dyDescent="0.2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3.2" x14ac:dyDescent="0.2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3.2" x14ac:dyDescent="0.2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3.2" x14ac:dyDescent="0.2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3.2" x14ac:dyDescent="0.2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3.2" x14ac:dyDescent="0.2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3.2" x14ac:dyDescent="0.2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3.2" x14ac:dyDescent="0.2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3.2" x14ac:dyDescent="0.2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3.2" x14ac:dyDescent="0.2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3.2" x14ac:dyDescent="0.2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3.2" x14ac:dyDescent="0.2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3.2" x14ac:dyDescent="0.2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3.2" x14ac:dyDescent="0.2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3.2" x14ac:dyDescent="0.2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3.2" x14ac:dyDescent="0.2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3.2" x14ac:dyDescent="0.2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3.2" x14ac:dyDescent="0.2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3.2" x14ac:dyDescent="0.2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3.2" x14ac:dyDescent="0.2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3.2" x14ac:dyDescent="0.2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3.2" x14ac:dyDescent="0.2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3.2" x14ac:dyDescent="0.2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3.2" x14ac:dyDescent="0.2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3.2" x14ac:dyDescent="0.2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3.2" x14ac:dyDescent="0.2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3.2" x14ac:dyDescent="0.2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3.2" x14ac:dyDescent="0.2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3.2" x14ac:dyDescent="0.2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3.2" x14ac:dyDescent="0.2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3.2" x14ac:dyDescent="0.2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3.2" x14ac:dyDescent="0.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3.2" x14ac:dyDescent="0.2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3.2" x14ac:dyDescent="0.2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3.2" x14ac:dyDescent="0.2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3.2" x14ac:dyDescent="0.2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3.2" x14ac:dyDescent="0.2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3.2" x14ac:dyDescent="0.2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3.2" x14ac:dyDescent="0.25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3.2" x14ac:dyDescent="0.25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3.2" x14ac:dyDescent="0.25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3.2" x14ac:dyDescent="0.2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3.2" x14ac:dyDescent="0.25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3.2" x14ac:dyDescent="0.2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3.2" x14ac:dyDescent="0.2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3.2" x14ac:dyDescent="0.2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3.2" x14ac:dyDescent="0.2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3.2" x14ac:dyDescent="0.2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3.2" x14ac:dyDescent="0.2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3.2" x14ac:dyDescent="0.2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3.2" x14ac:dyDescent="0.2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3.2" x14ac:dyDescent="0.2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3.2" x14ac:dyDescent="0.2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3.2" x14ac:dyDescent="0.2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3.2" x14ac:dyDescent="0.2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3.2" x14ac:dyDescent="0.2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3.2" x14ac:dyDescent="0.2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3.2" x14ac:dyDescent="0.2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3.2" x14ac:dyDescent="0.2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3.2" x14ac:dyDescent="0.2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3.2" x14ac:dyDescent="0.2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3.2" x14ac:dyDescent="0.2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3.2" x14ac:dyDescent="0.2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3.2" x14ac:dyDescent="0.2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3.2" x14ac:dyDescent="0.2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3.2" x14ac:dyDescent="0.2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3.2" x14ac:dyDescent="0.2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3.2" x14ac:dyDescent="0.2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3.2" x14ac:dyDescent="0.2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3.2" x14ac:dyDescent="0.2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3.2" x14ac:dyDescent="0.2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3.2" x14ac:dyDescent="0.2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3.2" x14ac:dyDescent="0.2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3.2" x14ac:dyDescent="0.2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3.2" x14ac:dyDescent="0.2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3.2" x14ac:dyDescent="0.2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3.2" x14ac:dyDescent="0.2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3.2" x14ac:dyDescent="0.2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3.2" x14ac:dyDescent="0.2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3.2" x14ac:dyDescent="0.2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3.2" x14ac:dyDescent="0.2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3.2" x14ac:dyDescent="0.2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3.2" x14ac:dyDescent="0.2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3.2" x14ac:dyDescent="0.2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3.2" x14ac:dyDescent="0.2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3.2" x14ac:dyDescent="0.2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3.2" x14ac:dyDescent="0.2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3.2" x14ac:dyDescent="0.2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3.2" x14ac:dyDescent="0.2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3.2" x14ac:dyDescent="0.2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3.2" x14ac:dyDescent="0.2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3.2" x14ac:dyDescent="0.2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3.2" x14ac:dyDescent="0.2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3.2" x14ac:dyDescent="0.2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3.2" x14ac:dyDescent="0.2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3.2" x14ac:dyDescent="0.2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3.2" x14ac:dyDescent="0.2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3.2" x14ac:dyDescent="0.2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3.2" x14ac:dyDescent="0.2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3.2" x14ac:dyDescent="0.2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3.2" x14ac:dyDescent="0.2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3.2" x14ac:dyDescent="0.2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3.2" x14ac:dyDescent="0.2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3.2" x14ac:dyDescent="0.2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3.2" x14ac:dyDescent="0.2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3.2" x14ac:dyDescent="0.2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3.2" x14ac:dyDescent="0.2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3.2" x14ac:dyDescent="0.2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3.2" x14ac:dyDescent="0.2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3.2" x14ac:dyDescent="0.2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3.2" x14ac:dyDescent="0.2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3.2" x14ac:dyDescent="0.2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3.2" x14ac:dyDescent="0.2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3.2" x14ac:dyDescent="0.2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3.2" x14ac:dyDescent="0.2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3.2" x14ac:dyDescent="0.2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3.2" x14ac:dyDescent="0.2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3.2" x14ac:dyDescent="0.2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3.2" x14ac:dyDescent="0.2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3.2" x14ac:dyDescent="0.2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3.2" x14ac:dyDescent="0.2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3.2" x14ac:dyDescent="0.2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3.2" x14ac:dyDescent="0.2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3.2" x14ac:dyDescent="0.2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3.2" x14ac:dyDescent="0.2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3.2" x14ac:dyDescent="0.2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3.2" x14ac:dyDescent="0.2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3.2" x14ac:dyDescent="0.2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3.2" x14ac:dyDescent="0.2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3.2" x14ac:dyDescent="0.2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3.2" x14ac:dyDescent="0.2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3.2" x14ac:dyDescent="0.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3.2" x14ac:dyDescent="0.2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3.2" x14ac:dyDescent="0.2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3.2" x14ac:dyDescent="0.2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3.2" x14ac:dyDescent="0.2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3.2" x14ac:dyDescent="0.2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3.2" x14ac:dyDescent="0.2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3.2" x14ac:dyDescent="0.2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3.2" x14ac:dyDescent="0.2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3.2" x14ac:dyDescent="0.2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3.2" x14ac:dyDescent="0.2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3.2" x14ac:dyDescent="0.2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3.2" x14ac:dyDescent="0.2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3.2" x14ac:dyDescent="0.2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3.2" x14ac:dyDescent="0.2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3.2" x14ac:dyDescent="0.2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3.2" x14ac:dyDescent="0.2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3.2" x14ac:dyDescent="0.2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3.2" x14ac:dyDescent="0.2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3.2" x14ac:dyDescent="0.2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3.2" x14ac:dyDescent="0.2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3.2" x14ac:dyDescent="0.2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3.2" x14ac:dyDescent="0.2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3.2" x14ac:dyDescent="0.2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3.2" x14ac:dyDescent="0.2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3.2" x14ac:dyDescent="0.2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3.2" x14ac:dyDescent="0.2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3.2" x14ac:dyDescent="0.2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3.2" x14ac:dyDescent="0.2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3.2" x14ac:dyDescent="0.2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3.2" x14ac:dyDescent="0.2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3.2" x14ac:dyDescent="0.2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3.2" x14ac:dyDescent="0.2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3.2" x14ac:dyDescent="0.2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3.2" x14ac:dyDescent="0.2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3.2" x14ac:dyDescent="0.2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3.2" x14ac:dyDescent="0.2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3.2" x14ac:dyDescent="0.2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3.2" x14ac:dyDescent="0.2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3.2" x14ac:dyDescent="0.2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3.2" x14ac:dyDescent="0.2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3.2" x14ac:dyDescent="0.2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3.2" x14ac:dyDescent="0.2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3.2" x14ac:dyDescent="0.2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3.2" x14ac:dyDescent="0.2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3.2" x14ac:dyDescent="0.2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3.2" x14ac:dyDescent="0.2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3.2" x14ac:dyDescent="0.2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3.2" x14ac:dyDescent="0.2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3.2" x14ac:dyDescent="0.2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3.2" x14ac:dyDescent="0.2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3.2" x14ac:dyDescent="0.2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3.2" x14ac:dyDescent="0.2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3.2" x14ac:dyDescent="0.2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3.2" x14ac:dyDescent="0.2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3.2" x14ac:dyDescent="0.2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3.2" x14ac:dyDescent="0.2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3.2" x14ac:dyDescent="0.2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3.2" x14ac:dyDescent="0.2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3.2" x14ac:dyDescent="0.2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3.2" x14ac:dyDescent="0.2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3.2" x14ac:dyDescent="0.2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3.2" x14ac:dyDescent="0.2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3.2" x14ac:dyDescent="0.2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3.2" x14ac:dyDescent="0.2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3.2" x14ac:dyDescent="0.2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3.2" x14ac:dyDescent="0.2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3.2" x14ac:dyDescent="0.2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3.2" x14ac:dyDescent="0.2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3.2" x14ac:dyDescent="0.2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3.2" x14ac:dyDescent="0.2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3.2" x14ac:dyDescent="0.2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3.2" x14ac:dyDescent="0.2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3.2" x14ac:dyDescent="0.2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3.2" x14ac:dyDescent="0.2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3.2" x14ac:dyDescent="0.2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3.2" x14ac:dyDescent="0.2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3.2" x14ac:dyDescent="0.2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3.2" x14ac:dyDescent="0.2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3.2" x14ac:dyDescent="0.2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3.2" x14ac:dyDescent="0.2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3.2" x14ac:dyDescent="0.2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3.2" x14ac:dyDescent="0.2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3.2" x14ac:dyDescent="0.2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3.2" x14ac:dyDescent="0.2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3.2" x14ac:dyDescent="0.2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3.2" x14ac:dyDescent="0.2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3.2" x14ac:dyDescent="0.2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3.2" x14ac:dyDescent="0.2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3.2" x14ac:dyDescent="0.2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3.2" x14ac:dyDescent="0.2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3.2" x14ac:dyDescent="0.2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3.2" x14ac:dyDescent="0.2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3.2" x14ac:dyDescent="0.2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3.2" x14ac:dyDescent="0.2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3.2" x14ac:dyDescent="0.2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3.2" x14ac:dyDescent="0.2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3.2" x14ac:dyDescent="0.2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3.2" x14ac:dyDescent="0.2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3.2" x14ac:dyDescent="0.2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3.2" x14ac:dyDescent="0.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3.2" x14ac:dyDescent="0.2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3.2" x14ac:dyDescent="0.2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3.2" x14ac:dyDescent="0.2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3.2" x14ac:dyDescent="0.2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3.2" x14ac:dyDescent="0.2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3.2" x14ac:dyDescent="0.2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3.2" x14ac:dyDescent="0.2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3.2" x14ac:dyDescent="0.2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3.2" x14ac:dyDescent="0.2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3.2" x14ac:dyDescent="0.2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3.2" x14ac:dyDescent="0.2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3.2" x14ac:dyDescent="0.2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3.2" x14ac:dyDescent="0.2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3.2" x14ac:dyDescent="0.2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3.2" x14ac:dyDescent="0.2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3.2" x14ac:dyDescent="0.2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3.2" x14ac:dyDescent="0.2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3.2" x14ac:dyDescent="0.2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3.2" x14ac:dyDescent="0.2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3.2" x14ac:dyDescent="0.2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3.2" x14ac:dyDescent="0.2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3.2" x14ac:dyDescent="0.2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3.2" x14ac:dyDescent="0.2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3.2" x14ac:dyDescent="0.2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3.2" x14ac:dyDescent="0.2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3.2" x14ac:dyDescent="0.2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3.2" x14ac:dyDescent="0.2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3.2" x14ac:dyDescent="0.2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3.2" x14ac:dyDescent="0.2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3.2" x14ac:dyDescent="0.2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3.2" x14ac:dyDescent="0.2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3.2" x14ac:dyDescent="0.2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3.2" x14ac:dyDescent="0.2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3.2" x14ac:dyDescent="0.2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3.2" x14ac:dyDescent="0.2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3.2" x14ac:dyDescent="0.2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3.2" x14ac:dyDescent="0.2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3.2" x14ac:dyDescent="0.2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3.2" x14ac:dyDescent="0.2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3.2" x14ac:dyDescent="0.2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3.2" x14ac:dyDescent="0.2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3.2" x14ac:dyDescent="0.2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3.2" x14ac:dyDescent="0.2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3.2" x14ac:dyDescent="0.2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3.2" x14ac:dyDescent="0.2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3.2" x14ac:dyDescent="0.2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3.2" x14ac:dyDescent="0.2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3.2" x14ac:dyDescent="0.2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3.2" x14ac:dyDescent="0.2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3.2" x14ac:dyDescent="0.2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3.2" x14ac:dyDescent="0.2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3.2" x14ac:dyDescent="0.2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3.2" x14ac:dyDescent="0.2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3.2" x14ac:dyDescent="0.2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3.2" x14ac:dyDescent="0.2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3.2" x14ac:dyDescent="0.2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3.2" x14ac:dyDescent="0.2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3.2" x14ac:dyDescent="0.2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3.2" x14ac:dyDescent="0.2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3.2" x14ac:dyDescent="0.2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3.2" x14ac:dyDescent="0.2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3.2" x14ac:dyDescent="0.2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3.2" x14ac:dyDescent="0.2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3.2" x14ac:dyDescent="0.2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3.2" x14ac:dyDescent="0.2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3.2" x14ac:dyDescent="0.2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3.2" x14ac:dyDescent="0.2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3.2" x14ac:dyDescent="0.2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3.2" x14ac:dyDescent="0.2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3.2" x14ac:dyDescent="0.2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3.2" x14ac:dyDescent="0.2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3.2" x14ac:dyDescent="0.2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3.2" x14ac:dyDescent="0.2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3.2" x14ac:dyDescent="0.2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3.2" x14ac:dyDescent="0.2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3.2" x14ac:dyDescent="0.2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3.2" x14ac:dyDescent="0.2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3.2" x14ac:dyDescent="0.2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3.2" x14ac:dyDescent="0.2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3.2" x14ac:dyDescent="0.2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3.2" x14ac:dyDescent="0.2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3.2" x14ac:dyDescent="0.2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3.2" x14ac:dyDescent="0.2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3.2" x14ac:dyDescent="0.2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3.2" x14ac:dyDescent="0.2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3.2" x14ac:dyDescent="0.2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3.2" x14ac:dyDescent="0.2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3.2" x14ac:dyDescent="0.2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3.2" x14ac:dyDescent="0.2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3.2" x14ac:dyDescent="0.2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3.2" x14ac:dyDescent="0.2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3.2" x14ac:dyDescent="0.2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3.2" x14ac:dyDescent="0.2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3.2" x14ac:dyDescent="0.2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3.2" x14ac:dyDescent="0.2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3.2" x14ac:dyDescent="0.2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3.2" x14ac:dyDescent="0.2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3.2" x14ac:dyDescent="0.2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3.2" x14ac:dyDescent="0.2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3.2" x14ac:dyDescent="0.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3.2" x14ac:dyDescent="0.2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3.2" x14ac:dyDescent="0.2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3.2" x14ac:dyDescent="0.2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3.2" x14ac:dyDescent="0.2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3.2" x14ac:dyDescent="0.2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3.2" x14ac:dyDescent="0.2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3.2" x14ac:dyDescent="0.2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3.2" x14ac:dyDescent="0.2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3.2" x14ac:dyDescent="0.2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3.2" x14ac:dyDescent="0.2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3.2" x14ac:dyDescent="0.2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3.2" x14ac:dyDescent="0.2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3.2" x14ac:dyDescent="0.2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3.2" x14ac:dyDescent="0.2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3.2" x14ac:dyDescent="0.2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3.2" x14ac:dyDescent="0.2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3.2" x14ac:dyDescent="0.2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3.2" x14ac:dyDescent="0.2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3.2" x14ac:dyDescent="0.2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3.2" x14ac:dyDescent="0.2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3.2" x14ac:dyDescent="0.2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3.2" x14ac:dyDescent="0.2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3.2" x14ac:dyDescent="0.2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3.2" x14ac:dyDescent="0.2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3.2" x14ac:dyDescent="0.2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3.2" x14ac:dyDescent="0.2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3.2" x14ac:dyDescent="0.2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3.2" x14ac:dyDescent="0.2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3.2" x14ac:dyDescent="0.2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3.2" x14ac:dyDescent="0.2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3.2" x14ac:dyDescent="0.2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3.2" x14ac:dyDescent="0.2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3.2" x14ac:dyDescent="0.2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3.2" x14ac:dyDescent="0.2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3.2" x14ac:dyDescent="0.2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3.2" x14ac:dyDescent="0.2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3.2" x14ac:dyDescent="0.2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3.2" x14ac:dyDescent="0.2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3.2" x14ac:dyDescent="0.2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3.2" x14ac:dyDescent="0.2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3.2" x14ac:dyDescent="0.2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3.2" x14ac:dyDescent="0.2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3.2" x14ac:dyDescent="0.2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3.2" x14ac:dyDescent="0.2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3.2" x14ac:dyDescent="0.2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3.2" x14ac:dyDescent="0.2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3.2" x14ac:dyDescent="0.2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3.2" x14ac:dyDescent="0.2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3.2" x14ac:dyDescent="0.2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3.2" x14ac:dyDescent="0.2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3.2" x14ac:dyDescent="0.2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3.2" x14ac:dyDescent="0.2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3.2" x14ac:dyDescent="0.2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3.2" x14ac:dyDescent="0.2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3.2" x14ac:dyDescent="0.2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3.2" x14ac:dyDescent="0.2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3.2" x14ac:dyDescent="0.2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3.2" x14ac:dyDescent="0.2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3.2" x14ac:dyDescent="0.2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3.2" x14ac:dyDescent="0.2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3.2" x14ac:dyDescent="0.2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3.2" x14ac:dyDescent="0.2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3.2" x14ac:dyDescent="0.2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3.2" x14ac:dyDescent="0.2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3.2" x14ac:dyDescent="0.2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3.2" x14ac:dyDescent="0.2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3.2" x14ac:dyDescent="0.2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3.2" x14ac:dyDescent="0.2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3.2" x14ac:dyDescent="0.2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3.2" x14ac:dyDescent="0.2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3.2" x14ac:dyDescent="0.2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3.2" x14ac:dyDescent="0.2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3.2" x14ac:dyDescent="0.2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3.2" x14ac:dyDescent="0.2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3.2" x14ac:dyDescent="0.2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3.2" x14ac:dyDescent="0.2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3.2" x14ac:dyDescent="0.2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3.2" x14ac:dyDescent="0.2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3.2" x14ac:dyDescent="0.2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3.2" x14ac:dyDescent="0.2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3.2" x14ac:dyDescent="0.2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3.2" x14ac:dyDescent="0.2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3.2" x14ac:dyDescent="0.2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3.2" x14ac:dyDescent="0.2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3.2" x14ac:dyDescent="0.2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3.2" x14ac:dyDescent="0.2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3.2" x14ac:dyDescent="0.2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3.2" x14ac:dyDescent="0.2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3.2" x14ac:dyDescent="0.2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3.2" x14ac:dyDescent="0.2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3.2" x14ac:dyDescent="0.2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3.2" x14ac:dyDescent="0.2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3.2" x14ac:dyDescent="0.2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3.2" x14ac:dyDescent="0.2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3.2" x14ac:dyDescent="0.2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3.2" x14ac:dyDescent="0.2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3.2" x14ac:dyDescent="0.2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3.2" x14ac:dyDescent="0.2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3.2" x14ac:dyDescent="0.2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3.2" x14ac:dyDescent="0.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3.2" x14ac:dyDescent="0.2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3.2" x14ac:dyDescent="0.2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3.2" x14ac:dyDescent="0.2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3.2" x14ac:dyDescent="0.2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3.2" x14ac:dyDescent="0.2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3.2" x14ac:dyDescent="0.2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3.2" x14ac:dyDescent="0.2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3.2" x14ac:dyDescent="0.2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3.2" x14ac:dyDescent="0.2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3.2" x14ac:dyDescent="0.2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3.2" x14ac:dyDescent="0.2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3.2" x14ac:dyDescent="0.2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3.2" x14ac:dyDescent="0.2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3.2" x14ac:dyDescent="0.2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3.2" x14ac:dyDescent="0.2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3.2" x14ac:dyDescent="0.2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3.2" x14ac:dyDescent="0.2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3.2" x14ac:dyDescent="0.2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3.2" x14ac:dyDescent="0.2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3.2" x14ac:dyDescent="0.2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3.2" x14ac:dyDescent="0.2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3.2" x14ac:dyDescent="0.2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3.2" x14ac:dyDescent="0.2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3.2" x14ac:dyDescent="0.2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3.2" x14ac:dyDescent="0.2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3.2" x14ac:dyDescent="0.2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3.2" x14ac:dyDescent="0.2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3.2" x14ac:dyDescent="0.2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3.2" x14ac:dyDescent="0.2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3.2" x14ac:dyDescent="0.2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3.2" x14ac:dyDescent="0.2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3.2" x14ac:dyDescent="0.2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3.2" x14ac:dyDescent="0.2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3.2" x14ac:dyDescent="0.2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3.2" x14ac:dyDescent="0.2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3.2" x14ac:dyDescent="0.2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3.2" x14ac:dyDescent="0.2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3.2" x14ac:dyDescent="0.2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3.2" x14ac:dyDescent="0.2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3.2" x14ac:dyDescent="0.2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3.2" x14ac:dyDescent="0.2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3.2" x14ac:dyDescent="0.2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3.2" x14ac:dyDescent="0.2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3.2" x14ac:dyDescent="0.2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3.2" x14ac:dyDescent="0.2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3.2" x14ac:dyDescent="0.2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3.2" x14ac:dyDescent="0.2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3.2" x14ac:dyDescent="0.2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3.2" x14ac:dyDescent="0.2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3.2" x14ac:dyDescent="0.2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3.2" x14ac:dyDescent="0.2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3.2" x14ac:dyDescent="0.2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3.2" x14ac:dyDescent="0.2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3.2" x14ac:dyDescent="0.2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3.2" x14ac:dyDescent="0.2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3.2" x14ac:dyDescent="0.2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3.2" x14ac:dyDescent="0.2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3.2" x14ac:dyDescent="0.2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3.2" x14ac:dyDescent="0.2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3.2" x14ac:dyDescent="0.2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3.2" x14ac:dyDescent="0.2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3.2" x14ac:dyDescent="0.2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3.2" x14ac:dyDescent="0.2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3.2" x14ac:dyDescent="0.2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3.2" x14ac:dyDescent="0.2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3.2" x14ac:dyDescent="0.2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3.2" x14ac:dyDescent="0.2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3.2" x14ac:dyDescent="0.2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3.2" x14ac:dyDescent="0.2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3.2" x14ac:dyDescent="0.2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3.2" x14ac:dyDescent="0.2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3.2" x14ac:dyDescent="0.2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3.2" x14ac:dyDescent="0.2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3.2" x14ac:dyDescent="0.2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3.2" x14ac:dyDescent="0.2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3.2" x14ac:dyDescent="0.2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3.2" x14ac:dyDescent="0.2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3.2" x14ac:dyDescent="0.2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3.2" x14ac:dyDescent="0.2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3.2" x14ac:dyDescent="0.2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3.2" x14ac:dyDescent="0.2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3.2" x14ac:dyDescent="0.2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3.2" x14ac:dyDescent="0.2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3.2" x14ac:dyDescent="0.2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3.2" x14ac:dyDescent="0.2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3.2" x14ac:dyDescent="0.2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3.2" x14ac:dyDescent="0.2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3.2" x14ac:dyDescent="0.2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3.2" x14ac:dyDescent="0.2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3.2" x14ac:dyDescent="0.2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3.2" x14ac:dyDescent="0.2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3.2" x14ac:dyDescent="0.2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3.2" x14ac:dyDescent="0.2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3.2" x14ac:dyDescent="0.2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3.2" x14ac:dyDescent="0.2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3.2" x14ac:dyDescent="0.2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3.2" x14ac:dyDescent="0.2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3.2" x14ac:dyDescent="0.2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3.2" x14ac:dyDescent="0.2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3.2" x14ac:dyDescent="0.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3.2" x14ac:dyDescent="0.2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3.2" x14ac:dyDescent="0.2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3.2" x14ac:dyDescent="0.2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3.2" x14ac:dyDescent="0.2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3.2" x14ac:dyDescent="0.2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3.2" x14ac:dyDescent="0.2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3.2" x14ac:dyDescent="0.2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3.2" x14ac:dyDescent="0.2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3.2" x14ac:dyDescent="0.2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3.2" x14ac:dyDescent="0.2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3.2" x14ac:dyDescent="0.2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3.2" x14ac:dyDescent="0.2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3.2" x14ac:dyDescent="0.2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3.2" x14ac:dyDescent="0.2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3.2" x14ac:dyDescent="0.2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3.2" x14ac:dyDescent="0.2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3.2" x14ac:dyDescent="0.2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3.2" x14ac:dyDescent="0.2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3.2" x14ac:dyDescent="0.2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3.2" x14ac:dyDescent="0.2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3.2" x14ac:dyDescent="0.2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3.2" x14ac:dyDescent="0.2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3.2" x14ac:dyDescent="0.2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3.2" x14ac:dyDescent="0.2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3.2" x14ac:dyDescent="0.2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3.2" x14ac:dyDescent="0.2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3.2" x14ac:dyDescent="0.2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3.2" x14ac:dyDescent="0.2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3.2" x14ac:dyDescent="0.2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3.2" x14ac:dyDescent="0.2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3.2" x14ac:dyDescent="0.25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3.2" x14ac:dyDescent="0.25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3.2" x14ac:dyDescent="0.25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3.2" x14ac:dyDescent="0.25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3.2" x14ac:dyDescent="0.25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3.2" x14ac:dyDescent="0.25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3.2" x14ac:dyDescent="0.25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3.2" x14ac:dyDescent="0.2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3.2" x14ac:dyDescent="0.25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3.2" x14ac:dyDescent="0.2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3.2" x14ac:dyDescent="0.25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3.2" x14ac:dyDescent="0.25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3.2" x14ac:dyDescent="0.25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3.2" x14ac:dyDescent="0.25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3.2" x14ac:dyDescent="0.25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3.2" x14ac:dyDescent="0.25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3.2" x14ac:dyDescent="0.25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3.2" x14ac:dyDescent="0.25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3.2" x14ac:dyDescent="0.25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3.2" x14ac:dyDescent="0.2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3.2" x14ac:dyDescent="0.25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3.2" x14ac:dyDescent="0.25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3.2" x14ac:dyDescent="0.25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3.2" x14ac:dyDescent="0.25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3.2" x14ac:dyDescent="0.25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3.2" x14ac:dyDescent="0.25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3.2" x14ac:dyDescent="0.25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3.2" x14ac:dyDescent="0.25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3.2" x14ac:dyDescent="0.25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3.2" x14ac:dyDescent="0.2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3.2" x14ac:dyDescent="0.25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3.2" x14ac:dyDescent="0.25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3.2" x14ac:dyDescent="0.25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3.2" x14ac:dyDescent="0.25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3.2" x14ac:dyDescent="0.25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3.2" x14ac:dyDescent="0.25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3.2" x14ac:dyDescent="0.25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3.2" x14ac:dyDescent="0.25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3.2" x14ac:dyDescent="0.25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3.2" x14ac:dyDescent="0.2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3.2" x14ac:dyDescent="0.25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3.2" x14ac:dyDescent="0.25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3.2" x14ac:dyDescent="0.25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3.2" x14ac:dyDescent="0.25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3.2" x14ac:dyDescent="0.25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3.2" x14ac:dyDescent="0.25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3.2" x14ac:dyDescent="0.25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3.2" x14ac:dyDescent="0.25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3.2" x14ac:dyDescent="0.25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3.2" x14ac:dyDescent="0.2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3.2" x14ac:dyDescent="0.25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3.2" x14ac:dyDescent="0.25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3.2" x14ac:dyDescent="0.25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3.2" x14ac:dyDescent="0.25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3.2" x14ac:dyDescent="0.25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3.2" x14ac:dyDescent="0.25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3.2" x14ac:dyDescent="0.25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3.2" x14ac:dyDescent="0.25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3.2" x14ac:dyDescent="0.25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3.2" x14ac:dyDescent="0.2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3.2" x14ac:dyDescent="0.25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3.2" x14ac:dyDescent="0.25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3.2" x14ac:dyDescent="0.25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3.2" x14ac:dyDescent="0.25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3.2" x14ac:dyDescent="0.25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3.2" x14ac:dyDescent="0.25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3.2" x14ac:dyDescent="0.25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3.2" x14ac:dyDescent="0.25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3.2" x14ac:dyDescent="0.25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3.2" x14ac:dyDescent="0.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3.2" x14ac:dyDescent="0.25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3.2" x14ac:dyDescent="0.25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3.2" x14ac:dyDescent="0.25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3.2" x14ac:dyDescent="0.25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3.2" x14ac:dyDescent="0.25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3.2" x14ac:dyDescent="0.25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3.2" x14ac:dyDescent="0.25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3.2" x14ac:dyDescent="0.25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3.2" x14ac:dyDescent="0.2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3.2" x14ac:dyDescent="0.2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3.2" x14ac:dyDescent="0.2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3.2" x14ac:dyDescent="0.2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3.2" x14ac:dyDescent="0.2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3.2" x14ac:dyDescent="0.2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3.2" x14ac:dyDescent="0.2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3.2" x14ac:dyDescent="0.2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3.2" x14ac:dyDescent="0.2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3.2" x14ac:dyDescent="0.2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3.2" x14ac:dyDescent="0.25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3.2" x14ac:dyDescent="0.2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3.2" x14ac:dyDescent="0.25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3.2" x14ac:dyDescent="0.25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3.2" x14ac:dyDescent="0.25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3.2" x14ac:dyDescent="0.25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3.2" x14ac:dyDescent="0.25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3.2" x14ac:dyDescent="0.25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3.2" x14ac:dyDescent="0.25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3.2" x14ac:dyDescent="0.25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3.2" x14ac:dyDescent="0.25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3.2" x14ac:dyDescent="0.2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3.2" x14ac:dyDescent="0.25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3.2" x14ac:dyDescent="0.25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3.2" x14ac:dyDescent="0.25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3.2" x14ac:dyDescent="0.25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3.2" x14ac:dyDescent="0.25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3.2" x14ac:dyDescent="0.25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3.2" x14ac:dyDescent="0.25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3.2" x14ac:dyDescent="0.25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3.2" x14ac:dyDescent="0.25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3.2" x14ac:dyDescent="0.2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3.2" x14ac:dyDescent="0.25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3.2" x14ac:dyDescent="0.25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3.2" x14ac:dyDescent="0.25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3.2" x14ac:dyDescent="0.25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3.2" x14ac:dyDescent="0.25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3.2" x14ac:dyDescent="0.25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3.2" x14ac:dyDescent="0.25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3.2" x14ac:dyDescent="0.25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3.2" x14ac:dyDescent="0.25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3.2" x14ac:dyDescent="0.2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3.2" x14ac:dyDescent="0.25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3.2" x14ac:dyDescent="0.25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3.2" x14ac:dyDescent="0.25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3.2" x14ac:dyDescent="0.25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3.2" x14ac:dyDescent="0.25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3.2" x14ac:dyDescent="0.25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3.2" x14ac:dyDescent="0.25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3.2" x14ac:dyDescent="0.25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3.2" x14ac:dyDescent="0.25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3.2" x14ac:dyDescent="0.2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3.2" x14ac:dyDescent="0.25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3.2" x14ac:dyDescent="0.25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3.2" x14ac:dyDescent="0.25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3.2" x14ac:dyDescent="0.25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3.2" x14ac:dyDescent="0.25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3.2" x14ac:dyDescent="0.25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3.2" x14ac:dyDescent="0.25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3.2" x14ac:dyDescent="0.25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3.2" x14ac:dyDescent="0.25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3.2" x14ac:dyDescent="0.2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3.2" x14ac:dyDescent="0.25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3.2" x14ac:dyDescent="0.25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3.2" x14ac:dyDescent="0.25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3.2" x14ac:dyDescent="0.25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3.2" x14ac:dyDescent="0.25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spans="1:26" ht="13.2" x14ac:dyDescent="0.25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  <row r="1002" spans="1:26" ht="13.2" x14ac:dyDescent="0.25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</row>
    <row r="1003" spans="1:26" ht="13.2" x14ac:dyDescent="0.25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</row>
    <row r="1004" spans="1:26" ht="13.2" x14ac:dyDescent="0.25">
      <c r="A1004" s="13"/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A1602"/>
  <sheetViews>
    <sheetView zoomScale="80" zoomScaleNormal="80" workbookViewId="0">
      <pane ySplit="3" topLeftCell="A4" activePane="bottomLeft" state="frozen"/>
      <selection pane="bottomLeft" activeCell="J4" sqref="J4"/>
    </sheetView>
  </sheetViews>
  <sheetFormatPr defaultColWidth="12.6640625" defaultRowHeight="15.75" customHeight="1" x14ac:dyDescent="0.25"/>
  <cols>
    <col min="1" max="1" width="16.109375" customWidth="1"/>
    <col min="2" max="6" width="18.6640625" customWidth="1"/>
    <col min="7" max="7" width="30.6640625" customWidth="1"/>
    <col min="8" max="8" width="22" customWidth="1"/>
    <col min="9" max="9" width="23.77734375" customWidth="1"/>
    <col min="10" max="10" width="15.109375" customWidth="1"/>
    <col min="11" max="11" width="14.109375" customWidth="1"/>
    <col min="12" max="12" width="16.33203125" customWidth="1"/>
  </cols>
  <sheetData>
    <row r="1" spans="1:27" ht="66" x14ac:dyDescent="0.25">
      <c r="A1" s="30"/>
      <c r="B1" s="93" t="s">
        <v>91</v>
      </c>
      <c r="C1" s="94"/>
      <c r="D1" s="94"/>
      <c r="E1" s="94"/>
      <c r="F1" s="95"/>
      <c r="G1" s="103" t="s">
        <v>92</v>
      </c>
      <c r="H1" s="103" t="s">
        <v>93</v>
      </c>
      <c r="I1" s="31" t="s">
        <v>94</v>
      </c>
      <c r="J1" s="26" t="s">
        <v>95</v>
      </c>
      <c r="K1" s="32" t="s">
        <v>96</v>
      </c>
      <c r="L1" s="31" t="s">
        <v>97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2" spans="1:27" ht="8.25" customHeight="1" x14ac:dyDescent="0.25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</row>
    <row r="3" spans="1:27" ht="13.2" x14ac:dyDescent="0.25">
      <c r="A3" s="33" t="s">
        <v>46</v>
      </c>
      <c r="B3" s="33" t="s">
        <v>86</v>
      </c>
      <c r="C3" s="33" t="s">
        <v>87</v>
      </c>
      <c r="D3" s="33" t="s">
        <v>88</v>
      </c>
      <c r="E3" s="33" t="s">
        <v>89</v>
      </c>
      <c r="F3" s="33" t="s">
        <v>90</v>
      </c>
      <c r="G3" s="33" t="s">
        <v>98</v>
      </c>
      <c r="H3" s="33" t="s">
        <v>99</v>
      </c>
      <c r="I3" s="33" t="s">
        <v>100</v>
      </c>
      <c r="J3" s="33" t="s">
        <v>101</v>
      </c>
      <c r="K3" s="33" t="s">
        <v>102</v>
      </c>
      <c r="L3" s="33" t="s">
        <v>103</v>
      </c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3.2" x14ac:dyDescent="0.25">
      <c r="A4" s="34">
        <v>1</v>
      </c>
      <c r="B4" s="104">
        <v>0.15384615384615385</v>
      </c>
      <c r="C4" s="104">
        <v>0.39999999999999997</v>
      </c>
      <c r="D4" s="104">
        <v>0.15294117647058827</v>
      </c>
      <c r="E4" s="104">
        <v>0</v>
      </c>
      <c r="F4" s="104">
        <v>9.8939929328621903E-2</v>
      </c>
      <c r="G4" s="35">
        <f>SUM(B4*'5. Control'!$F$24,'6. Scoring &amp; assessment'!C4*'5. Control'!$F$25,'6. Scoring &amp; assessment'!D4*'5. Control'!$F$26,'6. Scoring &amp; assessment'!E4*'5. Control'!$F$27,'6. Scoring &amp; assessment'!F4*'5. Control'!$F$28)</f>
        <v>0.20668132324960425</v>
      </c>
      <c r="H4" s="36">
        <f>ROUND(3+G4*5,0)</f>
        <v>4</v>
      </c>
      <c r="I4" s="36" cm="1">
        <f t="array" ref="I4">_xlfn.XLOOKUP(A4,Table1[Sample_ID],quality)</f>
        <v>5</v>
      </c>
      <c r="J4" s="36">
        <f>ABS(H4-I4)</f>
        <v>1</v>
      </c>
      <c r="K4" s="36">
        <f>J4^2</f>
        <v>1</v>
      </c>
      <c r="L4" s="36">
        <f>IF(J4=0,1,0)</f>
        <v>0</v>
      </c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</row>
    <row r="5" spans="1:27" ht="13.2" x14ac:dyDescent="0.25">
      <c r="A5" s="34">
        <v>2</v>
      </c>
      <c r="B5" s="104">
        <v>0.21538461538461545</v>
      </c>
      <c r="C5" s="104">
        <v>0.52</v>
      </c>
      <c r="D5" s="104">
        <v>0.22352941176470592</v>
      </c>
      <c r="E5" s="104">
        <v>0</v>
      </c>
      <c r="F5" s="104">
        <v>0.21554770318021202</v>
      </c>
      <c r="G5" s="35">
        <f>SUM(B5*'5. Control'!$F$24,'6. Scoring &amp; assessment'!C5*'5. Control'!$F$25,'6. Scoring &amp; assessment'!D5*'5. Control'!$F$26,'6. Scoring &amp; assessment'!E5*'5. Control'!$F$27,'6. Scoring &amp; assessment'!F5*'5. Control'!$F$28)</f>
        <v>0.2864687974673425</v>
      </c>
      <c r="H5" s="36">
        <f t="shared" ref="H5:H68" si="0">ROUND(3+G5*5,0)</f>
        <v>4</v>
      </c>
      <c r="I5" s="36" cm="1">
        <f t="array" ref="I5">_xlfn.XLOOKUP(A5,Table1[Sample_ID],quality)</f>
        <v>5</v>
      </c>
      <c r="J5" s="36">
        <f t="shared" ref="J5:J68" si="1">ABS(H5-I5)</f>
        <v>1</v>
      </c>
      <c r="K5" s="36">
        <f t="shared" ref="K5:K68" si="2">J5^2</f>
        <v>1</v>
      </c>
      <c r="L5" s="36">
        <f t="shared" ref="L5:L68" si="3">IF(J5=0,1,0)</f>
        <v>0</v>
      </c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</row>
    <row r="6" spans="1:27" ht="13.2" x14ac:dyDescent="0.25">
      <c r="A6" s="34">
        <v>3</v>
      </c>
      <c r="B6" s="104">
        <v>0.21538461538461545</v>
      </c>
      <c r="C6" s="104">
        <v>0.44</v>
      </c>
      <c r="D6" s="104">
        <v>0.20588235294117649</v>
      </c>
      <c r="E6" s="104">
        <v>0.04</v>
      </c>
      <c r="F6" s="104">
        <v>0.16961130742049471</v>
      </c>
      <c r="G6" s="35">
        <f>SUM(B6*'5. Control'!$F$24,'6. Scoring &amp; assessment'!C6*'5. Control'!$F$25,'6. Scoring &amp; assessment'!D6*'5. Control'!$F$26,'6. Scoring &amp; assessment'!E6*'5. Control'!$F$27,'6. Scoring &amp; assessment'!F6*'5. Control'!$F$28)</f>
        <v>0.25922809906784133</v>
      </c>
      <c r="H6" s="36">
        <f t="shared" si="0"/>
        <v>4</v>
      </c>
      <c r="I6" s="36" cm="1">
        <f t="array" ref="I6">_xlfn.XLOOKUP(A6,Table1[Sample_ID],quality)</f>
        <v>5</v>
      </c>
      <c r="J6" s="36">
        <f t="shared" si="1"/>
        <v>1</v>
      </c>
      <c r="K6" s="36">
        <f t="shared" si="2"/>
        <v>1</v>
      </c>
      <c r="L6" s="36">
        <f t="shared" si="3"/>
        <v>0</v>
      </c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  <row r="7" spans="1:27" ht="13.2" x14ac:dyDescent="0.25">
      <c r="A7" s="34">
        <v>4</v>
      </c>
      <c r="B7" s="104">
        <v>0.21538461538461545</v>
      </c>
      <c r="C7" s="104">
        <v>0.12000000000000001</v>
      </c>
      <c r="D7" s="104">
        <v>0.16470588235294117</v>
      </c>
      <c r="E7" s="104">
        <v>0.56000000000000005</v>
      </c>
      <c r="F7" s="104">
        <v>0.19081272084805653</v>
      </c>
      <c r="G7" s="35">
        <f>SUM(B7*'5. Control'!$F$24,'6. Scoring &amp; assessment'!C7*'5. Control'!$F$25,'6. Scoring &amp; assessment'!D7*'5. Control'!$F$26,'6. Scoring &amp; assessment'!E7*'5. Control'!$F$27,'6. Scoring &amp; assessment'!F7*'5. Control'!$F$28)</f>
        <v>0.21117176982236224</v>
      </c>
      <c r="H7" s="36">
        <f t="shared" si="0"/>
        <v>4</v>
      </c>
      <c r="I7" s="36" cm="1">
        <f t="array" ref="I7">_xlfn.XLOOKUP(A7,Table1[Sample_ID],quality)</f>
        <v>6</v>
      </c>
      <c r="J7" s="36">
        <f t="shared" si="1"/>
        <v>2</v>
      </c>
      <c r="K7" s="36">
        <f t="shared" si="2"/>
        <v>4</v>
      </c>
      <c r="L7" s="36">
        <f t="shared" si="3"/>
        <v>0</v>
      </c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</row>
    <row r="8" spans="1:27" ht="13.2" x14ac:dyDescent="0.25">
      <c r="A8" s="34">
        <v>5</v>
      </c>
      <c r="B8" s="104">
        <v>0.15384615384615385</v>
      </c>
      <c r="C8" s="104">
        <v>0.39999999999999997</v>
      </c>
      <c r="D8" s="104">
        <v>0.15294117647058827</v>
      </c>
      <c r="E8" s="104">
        <v>0</v>
      </c>
      <c r="F8" s="104">
        <v>9.8939929328621903E-2</v>
      </c>
      <c r="G8" s="35">
        <f>SUM(B8*'5. Control'!$F$24,'6. Scoring &amp; assessment'!C8*'5. Control'!$F$25,'6. Scoring &amp; assessment'!D8*'5. Control'!$F$26,'6. Scoring &amp; assessment'!E8*'5. Control'!$F$27,'6. Scoring &amp; assessment'!F8*'5. Control'!$F$28)</f>
        <v>0.20668132324960425</v>
      </c>
      <c r="H8" s="36">
        <f t="shared" si="0"/>
        <v>4</v>
      </c>
      <c r="I8" s="36" cm="1">
        <f t="array" ref="I8">_xlfn.XLOOKUP(A8,Table1[Sample_ID],quality)</f>
        <v>5</v>
      </c>
      <c r="J8" s="36">
        <f t="shared" si="1"/>
        <v>1</v>
      </c>
      <c r="K8" s="36">
        <f t="shared" si="2"/>
        <v>1</v>
      </c>
      <c r="L8" s="36">
        <f t="shared" si="3"/>
        <v>0</v>
      </c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</row>
    <row r="9" spans="1:27" ht="13.2" x14ac:dyDescent="0.25">
      <c r="A9" s="34">
        <v>6</v>
      </c>
      <c r="B9" s="104">
        <v>0.15384615384615385</v>
      </c>
      <c r="C9" s="104">
        <v>0.37333333333333335</v>
      </c>
      <c r="D9" s="104">
        <v>0.15294117647058827</v>
      </c>
      <c r="E9" s="104">
        <v>0</v>
      </c>
      <c r="F9" s="104">
        <v>0.12014134275618374</v>
      </c>
      <c r="G9" s="35">
        <f>SUM(B9*'5. Control'!$F$24,'6. Scoring &amp; assessment'!C9*'5. Control'!$F$25,'6. Scoring &amp; assessment'!D9*'5. Control'!$F$26,'6. Scoring &amp; assessment'!E9*'5. Control'!$F$27,'6. Scoring &amp; assessment'!F9*'5. Control'!$F$28)</f>
        <v>0.20080146459236048</v>
      </c>
      <c r="H9" s="36">
        <f t="shared" si="0"/>
        <v>4</v>
      </c>
      <c r="I9" s="36" cm="1">
        <f t="array" ref="I9">_xlfn.XLOOKUP(A9,Table1[Sample_ID],quality)</f>
        <v>5</v>
      </c>
      <c r="J9" s="36">
        <f t="shared" si="1"/>
        <v>1</v>
      </c>
      <c r="K9" s="36">
        <f t="shared" si="2"/>
        <v>1</v>
      </c>
      <c r="L9" s="36">
        <f t="shared" si="3"/>
        <v>0</v>
      </c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</row>
    <row r="10" spans="1:27" ht="13.2" x14ac:dyDescent="0.25">
      <c r="A10" s="34">
        <v>7</v>
      </c>
      <c r="B10" s="104">
        <v>0.15384615384615385</v>
      </c>
      <c r="C10" s="104">
        <v>0.33333333333333331</v>
      </c>
      <c r="D10" s="104">
        <v>9.4117647058823556E-2</v>
      </c>
      <c r="E10" s="104">
        <v>0.06</v>
      </c>
      <c r="F10" s="104">
        <v>0.1872791519434629</v>
      </c>
      <c r="G10" s="35">
        <f>SUM(B10*'5. Control'!$F$24,'6. Scoring &amp; assessment'!C10*'5. Control'!$F$25,'6. Scoring &amp; assessment'!D10*'5. Control'!$F$26,'6. Scoring &amp; assessment'!E10*'5. Control'!$F$27,'6. Scoring &amp; assessment'!F10*'5. Control'!$F$28)</f>
        <v>0.1926917160993237</v>
      </c>
      <c r="H10" s="36">
        <f t="shared" si="0"/>
        <v>4</v>
      </c>
      <c r="I10" s="36" cm="1">
        <f t="array" ref="I10">_xlfn.XLOOKUP(A10,Table1[Sample_ID],quality)</f>
        <v>5</v>
      </c>
      <c r="J10" s="36">
        <f t="shared" si="1"/>
        <v>1</v>
      </c>
      <c r="K10" s="36">
        <f t="shared" si="2"/>
        <v>1</v>
      </c>
      <c r="L10" s="36">
        <f t="shared" si="3"/>
        <v>0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</row>
    <row r="11" spans="1:27" ht="13.2" x14ac:dyDescent="0.25">
      <c r="A11" s="34">
        <v>8</v>
      </c>
      <c r="B11" s="104">
        <v>0.24615384615384611</v>
      </c>
      <c r="C11" s="104">
        <v>0.3666666666666667</v>
      </c>
      <c r="D11" s="104">
        <v>9.9999999999999992E-2</v>
      </c>
      <c r="E11" s="104">
        <v>0</v>
      </c>
      <c r="F11" s="104">
        <v>5.3003533568904596E-2</v>
      </c>
      <c r="G11" s="35">
        <f>SUM(B11*'5. Control'!$F$24,'6. Scoring &amp; assessment'!C11*'5. Control'!$F$25,'6. Scoring &amp; assessment'!D11*'5. Control'!$F$26,'6. Scoring &amp; assessment'!E11*'5. Control'!$F$27,'6. Scoring &amp; assessment'!F11*'5. Control'!$F$28)</f>
        <v>0.21645419951073658</v>
      </c>
      <c r="H11" s="36">
        <f t="shared" si="0"/>
        <v>4</v>
      </c>
      <c r="I11" s="36" cm="1">
        <f t="array" ref="I11">_xlfn.XLOOKUP(A11,Table1[Sample_ID],quality)</f>
        <v>7</v>
      </c>
      <c r="J11" s="36">
        <f t="shared" si="1"/>
        <v>3</v>
      </c>
      <c r="K11" s="36">
        <f t="shared" si="2"/>
        <v>9</v>
      </c>
      <c r="L11" s="36">
        <f t="shared" si="3"/>
        <v>0</v>
      </c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</row>
    <row r="12" spans="1:27" ht="13.2" x14ac:dyDescent="0.25">
      <c r="A12" s="34">
        <v>9</v>
      </c>
      <c r="B12" s="104">
        <v>0.16923076923076918</v>
      </c>
      <c r="C12" s="104">
        <v>0.32</v>
      </c>
      <c r="D12" s="104">
        <v>0.1588235294117647</v>
      </c>
      <c r="E12" s="104">
        <v>0.02</v>
      </c>
      <c r="F12" s="104">
        <v>4.2402826855123678E-2</v>
      </c>
      <c r="G12" s="35">
        <f>SUM(B12*'5. Control'!$F$24,'6. Scoring &amp; assessment'!C12*'5. Control'!$F$25,'6. Scoring &amp; assessment'!D12*'5. Control'!$F$26,'6. Scoring &amp; assessment'!E12*'5. Control'!$F$27,'6. Scoring &amp; assessment'!F12*'5. Control'!$F$28)</f>
        <v>0.18529458132804633</v>
      </c>
      <c r="H12" s="36">
        <f t="shared" si="0"/>
        <v>4</v>
      </c>
      <c r="I12" s="36" cm="1">
        <f t="array" ref="I12">_xlfn.XLOOKUP(A12,Table1[Sample_ID],quality)</f>
        <v>7</v>
      </c>
      <c r="J12" s="36">
        <f t="shared" si="1"/>
        <v>3</v>
      </c>
      <c r="K12" s="36">
        <f t="shared" si="2"/>
        <v>9</v>
      </c>
      <c r="L12" s="36">
        <f t="shared" si="3"/>
        <v>0</v>
      </c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</row>
    <row r="13" spans="1:27" ht="13.2" x14ac:dyDescent="0.25">
      <c r="A13" s="34">
        <v>10</v>
      </c>
      <c r="B13" s="104">
        <v>0.32307692307692304</v>
      </c>
      <c r="C13" s="104">
        <v>0.26666666666666666</v>
      </c>
      <c r="D13" s="104">
        <v>0.29411764705882354</v>
      </c>
      <c r="E13" s="104">
        <v>0.36</v>
      </c>
      <c r="F13" s="104">
        <v>0.33922261484098942</v>
      </c>
      <c r="G13" s="35">
        <f>SUM(B13*'5. Control'!$F$24,'6. Scoring &amp; assessment'!C13*'5. Control'!$F$25,'6. Scoring &amp; assessment'!D13*'5. Control'!$F$26,'6. Scoring &amp; assessment'!E13*'5. Control'!$F$27,'6. Scoring &amp; assessment'!F13*'5. Control'!$F$28)</f>
        <v>0.30711683161984554</v>
      </c>
      <c r="H13" s="36">
        <f t="shared" si="0"/>
        <v>5</v>
      </c>
      <c r="I13" s="36" cm="1">
        <f t="array" ref="I13">_xlfn.XLOOKUP(A13,Table1[Sample_ID],quality)</f>
        <v>5</v>
      </c>
      <c r="J13" s="36">
        <f t="shared" si="1"/>
        <v>0</v>
      </c>
      <c r="K13" s="36">
        <f t="shared" si="2"/>
        <v>0</v>
      </c>
      <c r="L13" s="36">
        <f t="shared" si="3"/>
        <v>1</v>
      </c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</row>
    <row r="14" spans="1:27" ht="13.2" x14ac:dyDescent="0.25">
      <c r="A14" s="34">
        <v>11</v>
      </c>
      <c r="B14" s="104">
        <v>0.12307692307692292</v>
      </c>
      <c r="C14" s="104">
        <v>0.32</v>
      </c>
      <c r="D14" s="104">
        <v>0.14117647058823532</v>
      </c>
      <c r="E14" s="104">
        <v>0.08</v>
      </c>
      <c r="F14" s="104">
        <v>0.20848056537102475</v>
      </c>
      <c r="G14" s="35">
        <f>SUM(B14*'5. Control'!$F$24,'6. Scoring &amp; assessment'!C14*'5. Control'!$F$25,'6. Scoring &amp; assessment'!D14*'5. Control'!$F$26,'6. Scoring &amp; assessment'!E14*'5. Control'!$F$27,'6. Scoring &amp; assessment'!F14*'5. Control'!$F$28)</f>
        <v>0.1891014502022608</v>
      </c>
      <c r="H14" s="36">
        <f t="shared" si="0"/>
        <v>4</v>
      </c>
      <c r="I14" s="36" cm="1">
        <f t="array" ref="I14">_xlfn.XLOOKUP(A14,Table1[Sample_ID],quality)</f>
        <v>5</v>
      </c>
      <c r="J14" s="36">
        <f t="shared" si="1"/>
        <v>1</v>
      </c>
      <c r="K14" s="36">
        <f t="shared" si="2"/>
        <v>1</v>
      </c>
      <c r="L14" s="36">
        <f t="shared" si="3"/>
        <v>0</v>
      </c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</row>
    <row r="15" spans="1:27" ht="13.2" x14ac:dyDescent="0.25">
      <c r="A15" s="34">
        <v>12</v>
      </c>
      <c r="B15" s="104">
        <v>0.32307692307692304</v>
      </c>
      <c r="C15" s="104">
        <v>0.26666666666666666</v>
      </c>
      <c r="D15" s="104">
        <v>0.29411764705882354</v>
      </c>
      <c r="E15" s="104">
        <v>0.36</v>
      </c>
      <c r="F15" s="104">
        <v>0.33922261484098942</v>
      </c>
      <c r="G15" s="35">
        <f>SUM(B15*'5. Control'!$F$24,'6. Scoring &amp; assessment'!C15*'5. Control'!$F$25,'6. Scoring &amp; assessment'!D15*'5. Control'!$F$26,'6. Scoring &amp; assessment'!E15*'5. Control'!$F$27,'6. Scoring &amp; assessment'!F15*'5. Control'!$F$28)</f>
        <v>0.30711683161984554</v>
      </c>
      <c r="H15" s="36">
        <f t="shared" si="0"/>
        <v>5</v>
      </c>
      <c r="I15" s="36" cm="1">
        <f t="array" ref="I15">_xlfn.XLOOKUP(A15,Table1[Sample_ID],quality)</f>
        <v>5</v>
      </c>
      <c r="J15" s="36">
        <f t="shared" si="1"/>
        <v>0</v>
      </c>
      <c r="K15" s="36">
        <f t="shared" si="2"/>
        <v>0</v>
      </c>
      <c r="L15" s="36">
        <f t="shared" si="3"/>
        <v>1</v>
      </c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</row>
    <row r="16" spans="1:27" ht="13.2" x14ac:dyDescent="0.25">
      <c r="A16" s="34">
        <v>13</v>
      </c>
      <c r="B16" s="104">
        <v>0.23076923076923078</v>
      </c>
      <c r="C16" s="104">
        <v>0.34333333333333332</v>
      </c>
      <c r="D16" s="104">
        <v>0.12941176470588237</v>
      </c>
      <c r="E16" s="104">
        <v>0</v>
      </c>
      <c r="F16" s="104">
        <v>0.1872791519434629</v>
      </c>
      <c r="G16" s="35">
        <f>SUM(B16*'5. Control'!$F$24,'6. Scoring &amp; assessment'!C16*'5. Control'!$F$25,'6. Scoring &amp; assessment'!D16*'5. Control'!$F$26,'6. Scoring &amp; assessment'!E16*'5. Control'!$F$27,'6. Scoring &amp; assessment'!F16*'5. Control'!$F$28)</f>
        <v>0.22190891066945942</v>
      </c>
      <c r="H16" s="36">
        <f t="shared" si="0"/>
        <v>4</v>
      </c>
      <c r="I16" s="36" cm="1">
        <f t="array" ref="I16">_xlfn.XLOOKUP(A16,Table1[Sample_ID],quality)</f>
        <v>5</v>
      </c>
      <c r="J16" s="36">
        <f t="shared" si="1"/>
        <v>1</v>
      </c>
      <c r="K16" s="36">
        <f t="shared" si="2"/>
        <v>1</v>
      </c>
      <c r="L16" s="36">
        <f t="shared" si="3"/>
        <v>0</v>
      </c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 ht="13.2" x14ac:dyDescent="0.25">
      <c r="A17" s="34">
        <v>14</v>
      </c>
      <c r="B17" s="104">
        <v>0.10769230769230759</v>
      </c>
      <c r="C17" s="104">
        <v>0.34</v>
      </c>
      <c r="D17" s="104">
        <v>0.74117647058823533</v>
      </c>
      <c r="E17" s="104">
        <v>0.28999999999999998</v>
      </c>
      <c r="F17" s="104">
        <v>8.1272084805653705E-2</v>
      </c>
      <c r="G17" s="35">
        <f>SUM(B17*'5. Control'!$F$24,'6. Scoring &amp; assessment'!C17*'5. Control'!$F$25,'6. Scoring &amp; assessment'!D17*'5. Control'!$F$26,'6. Scoring &amp; assessment'!E17*'5. Control'!$F$27,'6. Scoring &amp; assessment'!F17*'5. Control'!$F$28)</f>
        <v>0.28799598676110838</v>
      </c>
      <c r="H17" s="36">
        <f t="shared" si="0"/>
        <v>4</v>
      </c>
      <c r="I17" s="36" cm="1">
        <f t="array" ref="I17">_xlfn.XLOOKUP(A17,Table1[Sample_ID],quality)</f>
        <v>5</v>
      </c>
      <c r="J17" s="36">
        <f t="shared" si="1"/>
        <v>1</v>
      </c>
      <c r="K17" s="36">
        <f t="shared" si="2"/>
        <v>1</v>
      </c>
      <c r="L17" s="36">
        <f t="shared" si="3"/>
        <v>0</v>
      </c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</row>
    <row r="18" spans="1:27" ht="13.2" x14ac:dyDescent="0.25">
      <c r="A18" s="34">
        <v>15</v>
      </c>
      <c r="B18" s="104">
        <v>0.12307692307692292</v>
      </c>
      <c r="C18" s="104">
        <v>0.34666666666666668</v>
      </c>
      <c r="D18" s="104">
        <v>0.34117647058823536</v>
      </c>
      <c r="E18" s="104">
        <v>0.18</v>
      </c>
      <c r="F18" s="104">
        <v>0.49116607773851589</v>
      </c>
      <c r="G18" s="35">
        <f>SUM(B18*'5. Control'!$F$24,'6. Scoring &amp; assessment'!C18*'5. Control'!$F$25,'6. Scoring &amp; assessment'!D18*'5. Control'!$F$26,'6. Scoring &amp; assessment'!E18*'5. Control'!$F$27,'6. Scoring &amp; assessment'!F18*'5. Control'!$F$28)</f>
        <v>0.26537000143900991</v>
      </c>
      <c r="H18" s="36">
        <f t="shared" si="0"/>
        <v>4</v>
      </c>
      <c r="I18" s="36" cm="1">
        <f t="array" ref="I18">_xlfn.XLOOKUP(A18,Table1[Sample_ID],quality)</f>
        <v>5</v>
      </c>
      <c r="J18" s="36">
        <f t="shared" si="1"/>
        <v>1</v>
      </c>
      <c r="K18" s="36">
        <f t="shared" si="2"/>
        <v>1</v>
      </c>
      <c r="L18" s="36">
        <f t="shared" si="3"/>
        <v>0</v>
      </c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</row>
    <row r="19" spans="1:27" ht="13.2" x14ac:dyDescent="0.25">
      <c r="A19" s="34">
        <v>16</v>
      </c>
      <c r="B19" s="104">
        <v>0.12307692307692292</v>
      </c>
      <c r="C19" s="104">
        <v>0.34666666666666668</v>
      </c>
      <c r="D19" s="104">
        <v>0.37058823529411772</v>
      </c>
      <c r="E19" s="104">
        <v>0.19</v>
      </c>
      <c r="F19" s="104">
        <v>0.50176678445229683</v>
      </c>
      <c r="G19" s="35">
        <f>SUM(B19*'5. Control'!$F$24,'6. Scoring &amp; assessment'!C19*'5. Control'!$F$25,'6. Scoring &amp; assessment'!D19*'5. Control'!$F$26,'6. Scoring &amp; assessment'!E19*'5. Control'!$F$27,'6. Scoring &amp; assessment'!F19*'5. Control'!$F$28)</f>
        <v>0.27184183681627039</v>
      </c>
      <c r="H19" s="36">
        <f t="shared" si="0"/>
        <v>4</v>
      </c>
      <c r="I19" s="36" cm="1">
        <f t="array" ref="I19">_xlfn.XLOOKUP(A19,Table1[Sample_ID],quality)</f>
        <v>5</v>
      </c>
      <c r="J19" s="36">
        <f t="shared" si="1"/>
        <v>1</v>
      </c>
      <c r="K19" s="36">
        <f t="shared" si="2"/>
        <v>1</v>
      </c>
      <c r="L19" s="36">
        <f t="shared" si="3"/>
        <v>0</v>
      </c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</row>
    <row r="20" spans="1:27" ht="13.2" x14ac:dyDescent="0.25">
      <c r="A20" s="34">
        <v>17</v>
      </c>
      <c r="B20" s="104">
        <v>0.32307692307692304</v>
      </c>
      <c r="C20" s="104">
        <v>0.12000000000000001</v>
      </c>
      <c r="D20" s="104">
        <v>0.26470588235294118</v>
      </c>
      <c r="E20" s="104">
        <v>0.56000000000000005</v>
      </c>
      <c r="F20" s="104">
        <v>0.34275618374558303</v>
      </c>
      <c r="G20" s="35">
        <f>SUM(B20*'5. Control'!$F$24,'6. Scoring &amp; assessment'!C20*'5. Control'!$F$25,'6. Scoring &amp; assessment'!D20*'5. Control'!$F$26,'6. Scoring &amp; assessment'!E20*'5. Control'!$F$27,'6. Scoring &amp; assessment'!F20*'5. Control'!$F$28)</f>
        <v>0.27905842380442253</v>
      </c>
      <c r="H20" s="36">
        <f t="shared" si="0"/>
        <v>4</v>
      </c>
      <c r="I20" s="36" cm="1">
        <f t="array" ref="I20">_xlfn.XLOOKUP(A20,Table1[Sample_ID],quality)</f>
        <v>7</v>
      </c>
      <c r="J20" s="36">
        <f t="shared" si="1"/>
        <v>3</v>
      </c>
      <c r="K20" s="36">
        <f t="shared" si="2"/>
        <v>9</v>
      </c>
      <c r="L20" s="36">
        <f t="shared" si="3"/>
        <v>0</v>
      </c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</row>
    <row r="21" spans="1:27" ht="13.2" x14ac:dyDescent="0.25">
      <c r="A21" s="34">
        <v>18</v>
      </c>
      <c r="B21" s="104">
        <v>0.13846153846153852</v>
      </c>
      <c r="C21" s="104">
        <v>0.3066666666666667</v>
      </c>
      <c r="D21" s="104">
        <v>0.57647058823529407</v>
      </c>
      <c r="E21" s="104">
        <v>0.28000000000000003</v>
      </c>
      <c r="F21" s="104">
        <v>0.17667844522968199</v>
      </c>
      <c r="G21" s="35">
        <f>SUM(B21*'5. Control'!$F$24,'6. Scoring &amp; assessment'!C21*'5. Control'!$F$25,'6. Scoring &amp; assessment'!D21*'5. Control'!$F$26,'6. Scoring &amp; assessment'!E21*'5. Control'!$F$27,'6. Scoring &amp; assessment'!F21*'5. Control'!$F$28)</f>
        <v>0.27259997121980084</v>
      </c>
      <c r="H21" s="36">
        <f t="shared" si="0"/>
        <v>4</v>
      </c>
      <c r="I21" s="36" cm="1">
        <f t="array" ref="I21">_xlfn.XLOOKUP(A21,Table1[Sample_ID],quality)</f>
        <v>5</v>
      </c>
      <c r="J21" s="36">
        <f t="shared" si="1"/>
        <v>1</v>
      </c>
      <c r="K21" s="36">
        <f t="shared" si="2"/>
        <v>1</v>
      </c>
      <c r="L21" s="36">
        <f t="shared" si="3"/>
        <v>0</v>
      </c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</row>
    <row r="22" spans="1:27" ht="13.2" x14ac:dyDescent="0.25">
      <c r="A22" s="34">
        <v>19</v>
      </c>
      <c r="B22" s="104">
        <v>9.2307692307692257E-2</v>
      </c>
      <c r="C22" s="104">
        <v>0.32666666666666666</v>
      </c>
      <c r="D22" s="104">
        <v>0.11764705882352942</v>
      </c>
      <c r="E22" s="104">
        <v>0.08</v>
      </c>
      <c r="F22" s="104">
        <v>8.1272084805653705E-2</v>
      </c>
      <c r="G22" s="35">
        <f>SUM(B22*'5. Control'!$F$24,'6. Scoring &amp; assessment'!C22*'5. Control'!$F$25,'6. Scoring &amp; assessment'!D22*'5. Control'!$F$26,'6. Scoring &amp; assessment'!E22*'5. Control'!$F$27,'6. Scoring &amp; assessment'!F22*'5. Control'!$F$28)</f>
        <v>0.16408195961178706</v>
      </c>
      <c r="H22" s="36">
        <f t="shared" si="0"/>
        <v>4</v>
      </c>
      <c r="I22" s="36" cm="1">
        <f t="array" ref="I22">_xlfn.XLOOKUP(A22,Table1[Sample_ID],quality)</f>
        <v>4</v>
      </c>
      <c r="J22" s="36">
        <f t="shared" si="1"/>
        <v>0</v>
      </c>
      <c r="K22" s="36">
        <f t="shared" si="2"/>
        <v>0</v>
      </c>
      <c r="L22" s="36">
        <f t="shared" si="3"/>
        <v>1</v>
      </c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</row>
    <row r="23" spans="1:27" ht="13.2" x14ac:dyDescent="0.25">
      <c r="A23" s="34">
        <v>20</v>
      </c>
      <c r="B23" s="104">
        <v>0.12307692307692292</v>
      </c>
      <c r="C23" s="104">
        <v>0.14666666666666667</v>
      </c>
      <c r="D23" s="104">
        <v>0.45882352941176474</v>
      </c>
      <c r="E23" s="104">
        <v>0.51</v>
      </c>
      <c r="F23" s="104">
        <v>0.17667844522968199</v>
      </c>
      <c r="G23" s="35">
        <f>SUM(B23*'5. Control'!$F$24,'6. Scoring &amp; assessment'!C23*'5. Control'!$F$25,'6. Scoring &amp; assessment'!D23*'5. Control'!$F$26,'6. Scoring &amp; assessment'!E23*'5. Control'!$F$27,'6. Scoring &amp; assessment'!F23*'5. Control'!$F$28)</f>
        <v>0.22456829701165593</v>
      </c>
      <c r="H23" s="36">
        <f t="shared" si="0"/>
        <v>4</v>
      </c>
      <c r="I23" s="36" cm="1">
        <f t="array" ref="I23">_xlfn.XLOOKUP(A23,Table1[Sample_ID],quality)</f>
        <v>6</v>
      </c>
      <c r="J23" s="36">
        <f t="shared" si="1"/>
        <v>2</v>
      </c>
      <c r="K23" s="36">
        <f t="shared" si="2"/>
        <v>4</v>
      </c>
      <c r="L23" s="36">
        <f t="shared" si="3"/>
        <v>0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</row>
    <row r="24" spans="1:27" ht="13.2" x14ac:dyDescent="0.25">
      <c r="A24" s="34">
        <v>21</v>
      </c>
      <c r="B24" s="104">
        <v>0.15384615384615385</v>
      </c>
      <c r="C24" s="104">
        <v>0.08</v>
      </c>
      <c r="D24" s="104">
        <v>0.13529411764705884</v>
      </c>
      <c r="E24" s="104">
        <v>0.48</v>
      </c>
      <c r="F24" s="104">
        <v>0.19081272084805653</v>
      </c>
      <c r="G24" s="35">
        <f>SUM(B24*'5. Control'!$F$24,'6. Scoring &amp; assessment'!C24*'5. Control'!$F$25,'6. Scoring &amp; assessment'!D24*'5. Control'!$F$26,'6. Scoring &amp; assessment'!E24*'5. Control'!$F$27,'6. Scoring &amp; assessment'!F24*'5. Control'!$F$28)</f>
        <v>0.16522154357801833</v>
      </c>
      <c r="H24" s="36">
        <f t="shared" si="0"/>
        <v>4</v>
      </c>
      <c r="I24" s="36" cm="1">
        <f t="array" ref="I24">_xlfn.XLOOKUP(A24,Table1[Sample_ID],quality)</f>
        <v>6</v>
      </c>
      <c r="J24" s="36">
        <f t="shared" si="1"/>
        <v>2</v>
      </c>
      <c r="K24" s="36">
        <f t="shared" si="2"/>
        <v>4</v>
      </c>
      <c r="L24" s="36">
        <f t="shared" si="3"/>
        <v>0</v>
      </c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 spans="1:27" ht="13.2" x14ac:dyDescent="0.25">
      <c r="A25" s="34">
        <v>22</v>
      </c>
      <c r="B25" s="104">
        <v>0.19999999999999984</v>
      </c>
      <c r="C25" s="104">
        <v>0.19333333333333336</v>
      </c>
      <c r="D25" s="104">
        <v>0.20588235294117649</v>
      </c>
      <c r="E25" s="104">
        <v>0.31</v>
      </c>
      <c r="F25" s="104">
        <v>0.22968197879858657</v>
      </c>
      <c r="G25" s="35">
        <f>SUM(B25*'5. Control'!$F$24,'6. Scoring &amp; assessment'!C25*'5. Control'!$F$25,'6. Scoring &amp; assessment'!D25*'5. Control'!$F$26,'6. Scoring &amp; assessment'!E25*'5. Control'!$F$27,'6. Scoring &amp; assessment'!F25*'5. Control'!$F$28)</f>
        <v>0.21285055082103507</v>
      </c>
      <c r="H25" s="36">
        <f t="shared" si="0"/>
        <v>4</v>
      </c>
      <c r="I25" s="36" cm="1">
        <f t="array" ref="I25">_xlfn.XLOOKUP(A25,Table1[Sample_ID],quality)</f>
        <v>5</v>
      </c>
      <c r="J25" s="36">
        <f t="shared" si="1"/>
        <v>1</v>
      </c>
      <c r="K25" s="36">
        <f t="shared" si="2"/>
        <v>1</v>
      </c>
      <c r="L25" s="36">
        <f t="shared" si="3"/>
        <v>0</v>
      </c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 spans="1:27" ht="13.2" x14ac:dyDescent="0.25">
      <c r="A26" s="34">
        <v>23</v>
      </c>
      <c r="B26" s="104">
        <v>0.16923076923076918</v>
      </c>
      <c r="C26" s="104">
        <v>0.21999999999999997</v>
      </c>
      <c r="D26" s="104">
        <v>0.35882352941176476</v>
      </c>
      <c r="E26" s="104">
        <v>0.21</v>
      </c>
      <c r="F26" s="104">
        <v>0.10954063604240283</v>
      </c>
      <c r="G26" s="35">
        <f>SUM(B26*'5. Control'!$F$24,'6. Scoring &amp; assessment'!C26*'5. Control'!$F$25,'6. Scoring &amp; assessment'!D26*'5. Control'!$F$26,'6. Scoring &amp; assessment'!E26*'5. Control'!$F$27,'6. Scoring &amp; assessment'!F26*'5. Control'!$F$28)</f>
        <v>0.21100836224677419</v>
      </c>
      <c r="H26" s="36">
        <f t="shared" si="0"/>
        <v>4</v>
      </c>
      <c r="I26" s="36" cm="1">
        <f t="array" ref="I26">_xlfn.XLOOKUP(A26,Table1[Sample_ID],quality)</f>
        <v>5</v>
      </c>
      <c r="J26" s="36">
        <f t="shared" si="1"/>
        <v>1</v>
      </c>
      <c r="K26" s="36">
        <f t="shared" si="2"/>
        <v>1</v>
      </c>
      <c r="L26" s="36">
        <f t="shared" si="3"/>
        <v>0</v>
      </c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 spans="1:27" ht="13.2" x14ac:dyDescent="0.25">
      <c r="A27" s="34">
        <v>24</v>
      </c>
      <c r="B27" s="104">
        <v>0.15384615384615385</v>
      </c>
      <c r="C27" s="104">
        <v>0.26</v>
      </c>
      <c r="D27" s="104">
        <v>0.13529411764705884</v>
      </c>
      <c r="E27" s="104">
        <v>0.11</v>
      </c>
      <c r="F27" s="104">
        <v>0.21554770318021202</v>
      </c>
      <c r="G27" s="35">
        <f>SUM(B27*'5. Control'!$F$24,'6. Scoring &amp; assessment'!C27*'5. Control'!$F$25,'6. Scoring &amp; assessment'!D27*'5. Control'!$F$26,'6. Scoring &amp; assessment'!E27*'5. Control'!$F$27,'6. Scoring &amp; assessment'!F27*'5. Control'!$F$28)</f>
        <v>0.18469504181123386</v>
      </c>
      <c r="H27" s="36">
        <f t="shared" si="0"/>
        <v>4</v>
      </c>
      <c r="I27" s="36" cm="1">
        <f t="array" ref="I27">_xlfn.XLOOKUP(A27,Table1[Sample_ID],quality)</f>
        <v>5</v>
      </c>
      <c r="J27" s="36">
        <f t="shared" si="1"/>
        <v>1</v>
      </c>
      <c r="K27" s="36">
        <f t="shared" si="2"/>
        <v>1</v>
      </c>
      <c r="L27" s="36">
        <f t="shared" si="3"/>
        <v>0</v>
      </c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 spans="1:27" ht="13.2" x14ac:dyDescent="0.25">
      <c r="A28" s="34">
        <v>25</v>
      </c>
      <c r="B28" s="104">
        <v>0.19999999999999984</v>
      </c>
      <c r="C28" s="104">
        <v>0.20000000000000004</v>
      </c>
      <c r="D28" s="104">
        <v>0.19411764705882353</v>
      </c>
      <c r="E28" s="104">
        <v>0.14000000000000001</v>
      </c>
      <c r="F28" s="104">
        <v>0.12014134275618374</v>
      </c>
      <c r="G28" s="35">
        <f>SUM(B28*'5. Control'!$F$24,'6. Scoring &amp; assessment'!C28*'5. Control'!$F$25,'6. Scoring &amp; assessment'!D28*'5. Control'!$F$26,'6. Scoring &amp; assessment'!E28*'5. Control'!$F$27,'6. Scoring &amp; assessment'!F28*'5. Control'!$F$28)</f>
        <v>0.18513178133444186</v>
      </c>
      <c r="H28" s="36">
        <f t="shared" si="0"/>
        <v>4</v>
      </c>
      <c r="I28" s="36" cm="1">
        <f t="array" ref="I28">_xlfn.XLOOKUP(A28,Table1[Sample_ID],quality)</f>
        <v>6</v>
      </c>
      <c r="J28" s="36">
        <f t="shared" si="1"/>
        <v>2</v>
      </c>
      <c r="K28" s="36">
        <f t="shared" si="2"/>
        <v>4</v>
      </c>
      <c r="L28" s="36">
        <f t="shared" si="3"/>
        <v>0</v>
      </c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 spans="1:27" ht="13.2" x14ac:dyDescent="0.25">
      <c r="A29" s="34">
        <v>26</v>
      </c>
      <c r="B29" s="104">
        <v>0.13846153846153852</v>
      </c>
      <c r="C29" s="104">
        <v>0.19333333333333336</v>
      </c>
      <c r="D29" s="104">
        <v>0.15294117647058827</v>
      </c>
      <c r="E29" s="104">
        <v>0.16</v>
      </c>
      <c r="F29" s="104">
        <v>6.0070671378091869E-2</v>
      </c>
      <c r="G29" s="35">
        <f>SUM(B29*'5. Control'!$F$24,'6. Scoring &amp; assessment'!C29*'5. Control'!$F$25,'6. Scoring &amp; assessment'!D29*'5. Control'!$F$26,'6. Scoring &amp; assessment'!E29*'5. Control'!$F$27,'6. Scoring &amp; assessment'!F29*'5. Control'!$F$28)</f>
        <v>0.15140978206993588</v>
      </c>
      <c r="H29" s="36">
        <f t="shared" si="0"/>
        <v>4</v>
      </c>
      <c r="I29" s="36" cm="1">
        <f t="array" ref="I29">_xlfn.XLOOKUP(A29,Table1[Sample_ID],quality)</f>
        <v>5</v>
      </c>
      <c r="J29" s="36">
        <f t="shared" si="1"/>
        <v>1</v>
      </c>
      <c r="K29" s="36">
        <f t="shared" si="2"/>
        <v>1</v>
      </c>
      <c r="L29" s="36">
        <f t="shared" si="3"/>
        <v>0</v>
      </c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 spans="1:27" ht="13.2" x14ac:dyDescent="0.25">
      <c r="A30" s="34">
        <v>27</v>
      </c>
      <c r="B30" s="104">
        <v>0.16923076923076918</v>
      </c>
      <c r="C30" s="104">
        <v>0.20666666666666664</v>
      </c>
      <c r="D30" s="104">
        <v>0.17058823529411765</v>
      </c>
      <c r="E30" s="104">
        <v>0.24</v>
      </c>
      <c r="F30" s="104">
        <v>1.7667844522968199E-2</v>
      </c>
      <c r="G30" s="35">
        <f>SUM(B30*'5. Control'!$F$24,'6. Scoring &amp; assessment'!C30*'5. Control'!$F$25,'6. Scoring &amp; assessment'!D30*'5. Control'!$F$26,'6. Scoring &amp; assessment'!E30*'5. Control'!$F$27,'6. Scoring &amp; assessment'!F30*'5. Control'!$F$28)</f>
        <v>0.17258578897718366</v>
      </c>
      <c r="H30" s="36">
        <f t="shared" si="0"/>
        <v>4</v>
      </c>
      <c r="I30" s="36" cm="1">
        <f t="array" ref="I30">_xlfn.XLOOKUP(A30,Table1[Sample_ID],quality)</f>
        <v>5</v>
      </c>
      <c r="J30" s="36">
        <f t="shared" si="1"/>
        <v>1</v>
      </c>
      <c r="K30" s="36">
        <f t="shared" si="2"/>
        <v>1</v>
      </c>
      <c r="L30" s="36">
        <f t="shared" si="3"/>
        <v>0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 spans="1:27" ht="13.2" x14ac:dyDescent="0.25">
      <c r="A31" s="34">
        <v>28</v>
      </c>
      <c r="B31" s="104">
        <v>0.16923076923076918</v>
      </c>
      <c r="C31" s="104">
        <v>0.21999999999999997</v>
      </c>
      <c r="D31" s="104">
        <v>0.35882352941176476</v>
      </c>
      <c r="E31" s="104">
        <v>0.21</v>
      </c>
      <c r="F31" s="104">
        <v>0.10954063604240283</v>
      </c>
      <c r="G31" s="35">
        <f>SUM(B31*'5. Control'!$F$24,'6. Scoring &amp; assessment'!C31*'5. Control'!$F$25,'6. Scoring &amp; assessment'!D31*'5. Control'!$F$26,'6. Scoring &amp; assessment'!E31*'5. Control'!$F$27,'6. Scoring &amp; assessment'!F31*'5. Control'!$F$28)</f>
        <v>0.21100836224677419</v>
      </c>
      <c r="H31" s="36">
        <f t="shared" si="0"/>
        <v>4</v>
      </c>
      <c r="I31" s="36" cm="1">
        <f t="array" ref="I31">_xlfn.XLOOKUP(A31,Table1[Sample_ID],quality)</f>
        <v>5</v>
      </c>
      <c r="J31" s="36">
        <f t="shared" si="1"/>
        <v>1</v>
      </c>
      <c r="K31" s="36">
        <f t="shared" si="2"/>
        <v>1</v>
      </c>
      <c r="L31" s="36">
        <f t="shared" si="3"/>
        <v>0</v>
      </c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 spans="1:27" ht="13.2" x14ac:dyDescent="0.25">
      <c r="A32" s="34">
        <v>29</v>
      </c>
      <c r="B32" s="104">
        <v>0.15384615384615385</v>
      </c>
      <c r="C32" s="104">
        <v>0.40666666666666668</v>
      </c>
      <c r="D32" s="104">
        <v>0.1470588235294118</v>
      </c>
      <c r="E32" s="104">
        <v>0</v>
      </c>
      <c r="F32" s="104">
        <v>0.10247349823321555</v>
      </c>
      <c r="G32" s="35">
        <f>SUM(B32*'5. Control'!$F$24,'6. Scoring &amp; assessment'!C32*'5. Control'!$F$25,'6. Scoring &amp; assessment'!D32*'5. Control'!$F$26,'6. Scoring &amp; assessment'!E32*'5. Control'!$F$27,'6. Scoring &amp; assessment'!F32*'5. Control'!$F$28)</f>
        <v>0.20815232719888718</v>
      </c>
      <c r="H32" s="36">
        <f t="shared" si="0"/>
        <v>4</v>
      </c>
      <c r="I32" s="36" cm="1">
        <f t="array" ref="I32">_xlfn.XLOOKUP(A32,Table1[Sample_ID],quality)</f>
        <v>5</v>
      </c>
      <c r="J32" s="36">
        <f t="shared" si="1"/>
        <v>1</v>
      </c>
      <c r="K32" s="36">
        <f t="shared" si="2"/>
        <v>1</v>
      </c>
      <c r="L32" s="36">
        <f t="shared" si="3"/>
        <v>0</v>
      </c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 spans="1:27" ht="13.2" x14ac:dyDescent="0.25">
      <c r="A33" s="34">
        <v>30</v>
      </c>
      <c r="B33" s="104">
        <v>0.21538461538461545</v>
      </c>
      <c r="C33" s="104">
        <v>0.36333333333333334</v>
      </c>
      <c r="D33" s="104">
        <v>0.17058823529411765</v>
      </c>
      <c r="E33" s="104">
        <v>0</v>
      </c>
      <c r="F33" s="104">
        <v>3.5335689045936397E-2</v>
      </c>
      <c r="G33" s="35">
        <f>SUM(B33*'5. Control'!$F$24,'6. Scoring &amp; assessment'!C33*'5. Control'!$F$25,'6. Scoring &amp; assessment'!D33*'5. Control'!$F$26,'6. Scoring &amp; assessment'!E33*'5. Control'!$F$27,'6. Scoring &amp; assessment'!F33*'5. Control'!$F$28)</f>
        <v>0.2135064195833267</v>
      </c>
      <c r="H33" s="36">
        <f t="shared" si="0"/>
        <v>4</v>
      </c>
      <c r="I33" s="36" cm="1">
        <f t="array" ref="I33">_xlfn.XLOOKUP(A33,Table1[Sample_ID],quality)</f>
        <v>6</v>
      </c>
      <c r="J33" s="36">
        <f t="shared" si="1"/>
        <v>2</v>
      </c>
      <c r="K33" s="36">
        <f t="shared" si="2"/>
        <v>4</v>
      </c>
      <c r="L33" s="36">
        <f t="shared" si="3"/>
        <v>0</v>
      </c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 spans="1:27" ht="13.2" x14ac:dyDescent="0.25">
      <c r="A34" s="34">
        <v>31</v>
      </c>
      <c r="B34" s="104">
        <v>0.26153846153846144</v>
      </c>
      <c r="C34" s="104">
        <v>0.38333333333333336</v>
      </c>
      <c r="D34" s="104">
        <v>0.14117647058823532</v>
      </c>
      <c r="E34" s="104">
        <v>7.0000000000000007E-2</v>
      </c>
      <c r="F34" s="104">
        <v>0.26855123674911663</v>
      </c>
      <c r="G34" s="35">
        <f>SUM(B34*'5. Control'!$F$24,'6. Scoring &amp; assessment'!C34*'5. Control'!$F$25,'6. Scoring &amp; assessment'!D34*'5. Control'!$F$26,'6. Scoring &amp; assessment'!E34*'5. Control'!$F$27,'6. Scoring &amp; assessment'!F34*'5. Control'!$F$28)</f>
        <v>0.26157005580160847</v>
      </c>
      <c r="H34" s="36">
        <f t="shared" si="0"/>
        <v>4</v>
      </c>
      <c r="I34" s="36" cm="1">
        <f t="array" ref="I34">_xlfn.XLOOKUP(A34,Table1[Sample_ID],quality)</f>
        <v>5</v>
      </c>
      <c r="J34" s="36">
        <f t="shared" si="1"/>
        <v>1</v>
      </c>
      <c r="K34" s="36">
        <f t="shared" si="2"/>
        <v>1</v>
      </c>
      <c r="L34" s="36">
        <f t="shared" si="3"/>
        <v>0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 spans="1:27" ht="13.2" x14ac:dyDescent="0.25">
      <c r="A35" s="34">
        <v>32</v>
      </c>
      <c r="B35" s="104">
        <v>0.33846153846153837</v>
      </c>
      <c r="C35" s="104">
        <v>0.39000000000000007</v>
      </c>
      <c r="D35" s="104">
        <v>0.1588235294117647</v>
      </c>
      <c r="E35" s="104">
        <v>0</v>
      </c>
      <c r="F35" s="104">
        <v>0.10954063604240283</v>
      </c>
      <c r="G35" s="35">
        <f>SUM(B35*'5. Control'!$F$24,'6. Scoring &amp; assessment'!C35*'5. Control'!$F$25,'6. Scoring &amp; assessment'!D35*'5. Control'!$F$26,'6. Scoring &amp; assessment'!E35*'5. Control'!$F$27,'6. Scoring &amp; assessment'!F35*'5. Control'!$F$28)</f>
        <v>0.27023913147754342</v>
      </c>
      <c r="H35" s="36">
        <f t="shared" si="0"/>
        <v>4</v>
      </c>
      <c r="I35" s="36" cm="1">
        <f t="array" ref="I35">_xlfn.XLOOKUP(A35,Table1[Sample_ID],quality)</f>
        <v>6</v>
      </c>
      <c r="J35" s="36">
        <f t="shared" si="1"/>
        <v>2</v>
      </c>
      <c r="K35" s="36">
        <f t="shared" si="2"/>
        <v>4</v>
      </c>
      <c r="L35" s="36">
        <f t="shared" si="3"/>
        <v>0</v>
      </c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 spans="1:27" ht="13.2" x14ac:dyDescent="0.25">
      <c r="A36" s="34">
        <v>33</v>
      </c>
      <c r="B36" s="104">
        <v>0.21538461538461545</v>
      </c>
      <c r="C36" s="104">
        <v>0.37000000000000005</v>
      </c>
      <c r="D36" s="104">
        <v>0.21176470588235297</v>
      </c>
      <c r="E36" s="104">
        <v>0.12</v>
      </c>
      <c r="F36" s="104">
        <v>0.37809187279151946</v>
      </c>
      <c r="G36" s="35">
        <f>SUM(B36*'5. Control'!$F$24,'6. Scoring &amp; assessment'!C36*'5. Control'!$F$25,'6. Scoring &amp; assessment'!D36*'5. Control'!$F$26,'6. Scoring &amp; assessment'!E36*'5. Control'!$F$27,'6. Scoring &amp; assessment'!F36*'5. Control'!$F$28)</f>
        <v>0.26795850854612036</v>
      </c>
      <c r="H36" s="36">
        <f t="shared" si="0"/>
        <v>4</v>
      </c>
      <c r="I36" s="36" cm="1">
        <f t="array" ref="I36">_xlfn.XLOOKUP(A36,Table1[Sample_ID],quality)</f>
        <v>5</v>
      </c>
      <c r="J36" s="36">
        <f t="shared" si="1"/>
        <v>1</v>
      </c>
      <c r="K36" s="36">
        <f t="shared" si="2"/>
        <v>1</v>
      </c>
      <c r="L36" s="36">
        <f t="shared" si="3"/>
        <v>0</v>
      </c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 spans="1:27" ht="13.2" x14ac:dyDescent="0.25">
      <c r="A37" s="34">
        <v>34</v>
      </c>
      <c r="B37" s="104">
        <v>0.15384615384615385</v>
      </c>
      <c r="C37" s="104">
        <v>0.33666666666666667</v>
      </c>
      <c r="D37" s="104">
        <v>0.12941176470588237</v>
      </c>
      <c r="E37" s="104">
        <v>0.12</v>
      </c>
      <c r="F37" s="104">
        <v>0.27208480565371024</v>
      </c>
      <c r="G37" s="35">
        <f>SUM(B37*'5. Control'!$F$24,'6. Scoring &amp; assessment'!C37*'5. Control'!$F$25,'6. Scoring &amp; assessment'!D37*'5. Control'!$F$26,'6. Scoring &amp; assessment'!E37*'5. Control'!$F$27,'6. Scoring &amp; assessment'!F37*'5. Control'!$F$28)</f>
        <v>0.21346639911740725</v>
      </c>
      <c r="H37" s="36">
        <f t="shared" si="0"/>
        <v>4</v>
      </c>
      <c r="I37" s="36" cm="1">
        <f t="array" ref="I37">_xlfn.XLOOKUP(A37,Table1[Sample_ID],quality)</f>
        <v>6</v>
      </c>
      <c r="J37" s="36">
        <f t="shared" si="1"/>
        <v>2</v>
      </c>
      <c r="K37" s="36">
        <f t="shared" si="2"/>
        <v>4</v>
      </c>
      <c r="L37" s="36">
        <f t="shared" si="3"/>
        <v>0</v>
      </c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 spans="1:27" ht="13.2" x14ac:dyDescent="0.25">
      <c r="A38" s="34">
        <v>35</v>
      </c>
      <c r="B38" s="104">
        <v>0.12307692307692292</v>
      </c>
      <c r="C38" s="104">
        <v>0.14666666666666667</v>
      </c>
      <c r="D38" s="104">
        <v>0.1470588235294118</v>
      </c>
      <c r="E38" s="104">
        <v>0.25</v>
      </c>
      <c r="F38" s="104">
        <v>0.15547703180212014</v>
      </c>
      <c r="G38" s="35">
        <f>SUM(B38*'5. Control'!$F$24,'6. Scoring &amp; assessment'!C38*'5. Control'!$F$25,'6. Scoring &amp; assessment'!D38*'5. Control'!$F$26,'6. Scoring &amp; assessment'!E38*'5. Control'!$F$27,'6. Scoring &amp; assessment'!F38*'5. Control'!$F$28)</f>
        <v>0.1496834497865468</v>
      </c>
      <c r="H38" s="36">
        <f t="shared" si="0"/>
        <v>4</v>
      </c>
      <c r="I38" s="36" cm="1">
        <f t="array" ref="I38">_xlfn.XLOOKUP(A38,Table1[Sample_ID],quality)</f>
        <v>5</v>
      </c>
      <c r="J38" s="36">
        <f t="shared" si="1"/>
        <v>1</v>
      </c>
      <c r="K38" s="36">
        <f t="shared" si="2"/>
        <v>1</v>
      </c>
      <c r="L38" s="36">
        <f t="shared" si="3"/>
        <v>0</v>
      </c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 spans="1:27" ht="13.2" x14ac:dyDescent="0.25">
      <c r="A39" s="34">
        <v>36</v>
      </c>
      <c r="B39" s="104">
        <v>0.18461538461538451</v>
      </c>
      <c r="C39" s="104">
        <v>0.36333333333333334</v>
      </c>
      <c r="D39" s="104">
        <v>0.1470588235294118</v>
      </c>
      <c r="E39" s="104">
        <v>0</v>
      </c>
      <c r="F39" s="104">
        <v>4.2402826855123678E-2</v>
      </c>
      <c r="G39" s="35">
        <f>SUM(B39*'5. Control'!$F$24,'6. Scoring &amp; assessment'!C39*'5. Control'!$F$25,'6. Scoring &amp; assessment'!D39*'5. Control'!$F$26,'6. Scoring &amp; assessment'!E39*'5. Control'!$F$27,'6. Scoring &amp; assessment'!F39*'5. Control'!$F$28)</f>
        <v>0.19991449083030871</v>
      </c>
      <c r="H39" s="36">
        <f t="shared" si="0"/>
        <v>4</v>
      </c>
      <c r="I39" s="36" cm="1">
        <f t="array" ref="I39">_xlfn.XLOOKUP(A39,Table1[Sample_ID],quality)</f>
        <v>6</v>
      </c>
      <c r="J39" s="36">
        <f t="shared" si="1"/>
        <v>2</v>
      </c>
      <c r="K39" s="36">
        <f t="shared" si="2"/>
        <v>4</v>
      </c>
      <c r="L39" s="36">
        <f t="shared" si="3"/>
        <v>0</v>
      </c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 spans="1:27" ht="13.2" x14ac:dyDescent="0.25">
      <c r="A40" s="34">
        <v>37</v>
      </c>
      <c r="B40" s="104">
        <v>0.36923076923076931</v>
      </c>
      <c r="C40" s="104">
        <v>0.33333333333333331</v>
      </c>
      <c r="D40" s="104">
        <v>0.17647058823529413</v>
      </c>
      <c r="E40" s="104">
        <v>0.14000000000000001</v>
      </c>
      <c r="F40" s="104">
        <v>3.1802120141342753E-2</v>
      </c>
      <c r="G40" s="35">
        <f>SUM(B40*'5. Control'!$F$24,'6. Scoring &amp; assessment'!C40*'5. Control'!$F$25,'6. Scoring &amp; assessment'!D40*'5. Control'!$F$26,'6. Scoring &amp; assessment'!E40*'5. Control'!$F$27,'6. Scoring &amp; assessment'!F40*'5. Control'!$F$28)</f>
        <v>0.27288156948019765</v>
      </c>
      <c r="H40" s="36">
        <f t="shared" si="0"/>
        <v>4</v>
      </c>
      <c r="I40" s="36" cm="1">
        <f t="array" ref="I40">_xlfn.XLOOKUP(A40,Table1[Sample_ID],quality)</f>
        <v>6</v>
      </c>
      <c r="J40" s="36">
        <f t="shared" si="1"/>
        <v>2</v>
      </c>
      <c r="K40" s="36">
        <f t="shared" si="2"/>
        <v>4</v>
      </c>
      <c r="L40" s="36">
        <f t="shared" si="3"/>
        <v>0</v>
      </c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 spans="1:27" ht="13.2" x14ac:dyDescent="0.25">
      <c r="A41" s="34">
        <v>38</v>
      </c>
      <c r="B41" s="104">
        <v>0.19999999999999984</v>
      </c>
      <c r="C41" s="104">
        <v>0.18666666666666668</v>
      </c>
      <c r="D41" s="104">
        <v>0.25294117647058822</v>
      </c>
      <c r="E41" s="104">
        <v>0.28000000000000003</v>
      </c>
      <c r="F41" s="104">
        <v>8.4805653710247356E-2</v>
      </c>
      <c r="G41" s="35">
        <f>SUM(B41*'5. Control'!$F$24,'6. Scoring &amp; assessment'!C41*'5. Control'!$F$25,'6. Scoring &amp; assessment'!D41*'5. Control'!$F$26,'6. Scoring &amp; assessment'!E41*'5. Control'!$F$27,'6. Scoring &amp; assessment'!F41*'5. Control'!$F$28)</f>
        <v>0.2004217418416129</v>
      </c>
      <c r="H41" s="36">
        <f t="shared" si="0"/>
        <v>4</v>
      </c>
      <c r="I41" s="36" cm="1">
        <f t="array" ref="I41">_xlfn.XLOOKUP(A41,Table1[Sample_ID],quality)</f>
        <v>7</v>
      </c>
      <c r="J41" s="36">
        <f t="shared" si="1"/>
        <v>3</v>
      </c>
      <c r="K41" s="36">
        <f t="shared" si="2"/>
        <v>9</v>
      </c>
      <c r="L41" s="36">
        <f t="shared" si="3"/>
        <v>0</v>
      </c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 spans="1:27" ht="13.2" x14ac:dyDescent="0.25">
      <c r="A42" s="34">
        <v>39</v>
      </c>
      <c r="B42" s="104">
        <v>0.21538461538461545</v>
      </c>
      <c r="C42" s="104">
        <v>0.68666666666666654</v>
      </c>
      <c r="D42" s="104">
        <v>0.10588235294117647</v>
      </c>
      <c r="E42" s="104">
        <v>0.09</v>
      </c>
      <c r="F42" s="104">
        <v>4.5936395759717315E-2</v>
      </c>
      <c r="G42" s="35">
        <f>SUM(B42*'5. Control'!$F$24,'6. Scoring &amp; assessment'!C42*'5. Control'!$F$25,'6. Scoring &amp; assessment'!D42*'5. Control'!$F$26,'6. Scoring &amp; assessment'!E42*'5. Control'!$F$27,'6. Scoring &amp; assessment'!F42*'5. Control'!$F$28)</f>
        <v>0.31086060790176356</v>
      </c>
      <c r="H42" s="36">
        <f t="shared" si="0"/>
        <v>5</v>
      </c>
      <c r="I42" s="36" cm="1">
        <f t="array" ref="I42">_xlfn.XLOOKUP(A42,Table1[Sample_ID],quality)</f>
        <v>4</v>
      </c>
      <c r="J42" s="36">
        <f t="shared" si="1"/>
        <v>1</v>
      </c>
      <c r="K42" s="36">
        <f t="shared" si="2"/>
        <v>1</v>
      </c>
      <c r="L42" s="36">
        <f t="shared" si="3"/>
        <v>0</v>
      </c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 spans="1:27" ht="13.2" x14ac:dyDescent="0.25">
      <c r="A43" s="34">
        <v>40</v>
      </c>
      <c r="B43" s="104">
        <v>0.32307692307692304</v>
      </c>
      <c r="C43" s="104">
        <v>0.23333333333333331</v>
      </c>
      <c r="D43" s="104">
        <v>0.31176470588235294</v>
      </c>
      <c r="E43" s="104">
        <v>0.36</v>
      </c>
      <c r="F43" s="104">
        <v>0.28621908127208479</v>
      </c>
      <c r="G43" s="35">
        <f>SUM(B43*'5. Control'!$F$24,'6. Scoring &amp; assessment'!C43*'5. Control'!$F$25,'6. Scoring &amp; assessment'!D43*'5. Control'!$F$26,'6. Scoring &amp; assessment'!E43*'5. Control'!$F$27,'6. Scoring &amp; assessment'!F43*'5. Control'!$F$28)</f>
        <v>0.29446353708648448</v>
      </c>
      <c r="H43" s="36">
        <f t="shared" si="0"/>
        <v>4</v>
      </c>
      <c r="I43" s="36" cm="1">
        <f t="array" ref="I43">_xlfn.XLOOKUP(A43,Table1[Sample_ID],quality)</f>
        <v>5</v>
      </c>
      <c r="J43" s="36">
        <f t="shared" si="1"/>
        <v>1</v>
      </c>
      <c r="K43" s="36">
        <f t="shared" si="2"/>
        <v>1</v>
      </c>
      <c r="L43" s="36">
        <f t="shared" si="3"/>
        <v>0</v>
      </c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 spans="1:27" ht="13.2" x14ac:dyDescent="0.25">
      <c r="A44" s="34">
        <v>41</v>
      </c>
      <c r="B44" s="104">
        <v>0.32307692307692304</v>
      </c>
      <c r="C44" s="104">
        <v>0.23333333333333331</v>
      </c>
      <c r="D44" s="104">
        <v>0.31176470588235294</v>
      </c>
      <c r="E44" s="104">
        <v>0.36</v>
      </c>
      <c r="F44" s="104">
        <v>0.28621908127208479</v>
      </c>
      <c r="G44" s="35">
        <f>SUM(B44*'5. Control'!$F$24,'6. Scoring &amp; assessment'!C44*'5. Control'!$F$25,'6. Scoring &amp; assessment'!D44*'5. Control'!$F$26,'6. Scoring &amp; assessment'!E44*'5. Control'!$F$27,'6. Scoring &amp; assessment'!F44*'5. Control'!$F$28)</f>
        <v>0.29446353708648448</v>
      </c>
      <c r="H44" s="36">
        <f t="shared" si="0"/>
        <v>4</v>
      </c>
      <c r="I44" s="36" cm="1">
        <f t="array" ref="I44">_xlfn.XLOOKUP(A44,Table1[Sample_ID],quality)</f>
        <v>5</v>
      </c>
      <c r="J44" s="36">
        <f t="shared" si="1"/>
        <v>1</v>
      </c>
      <c r="K44" s="36">
        <f t="shared" si="2"/>
        <v>1</v>
      </c>
      <c r="L44" s="36">
        <f t="shared" si="3"/>
        <v>0</v>
      </c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 spans="1:27" ht="13.2" x14ac:dyDescent="0.25">
      <c r="A45" s="34">
        <v>42</v>
      </c>
      <c r="B45" s="104">
        <v>0.13846153846153852</v>
      </c>
      <c r="C45" s="104">
        <v>0.34</v>
      </c>
      <c r="D45" s="104">
        <v>0.1235294117647059</v>
      </c>
      <c r="E45" s="104">
        <v>0.3</v>
      </c>
      <c r="F45" s="104">
        <v>0.14134275618374559</v>
      </c>
      <c r="G45" s="35">
        <f>SUM(B45*'5. Control'!$F$24,'6. Scoring &amp; assessment'!C45*'5. Control'!$F$25,'6. Scoring &amp; assessment'!D45*'5. Control'!$F$26,'6. Scoring &amp; assessment'!E45*'5. Control'!$F$27,'6. Scoring &amp; assessment'!F45*'5. Control'!$F$28)</f>
        <v>0.2131252258446189</v>
      </c>
      <c r="H45" s="36">
        <f t="shared" si="0"/>
        <v>4</v>
      </c>
      <c r="I45" s="36" cm="1">
        <f t="array" ref="I45">_xlfn.XLOOKUP(A45,Table1[Sample_ID],quality)</f>
        <v>4</v>
      </c>
      <c r="J45" s="36">
        <f t="shared" si="1"/>
        <v>0</v>
      </c>
      <c r="K45" s="36">
        <f t="shared" si="2"/>
        <v>0</v>
      </c>
      <c r="L45" s="36">
        <f t="shared" si="3"/>
        <v>1</v>
      </c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 spans="1:27" ht="13.2" x14ac:dyDescent="0.25">
      <c r="A46" s="34">
        <v>43</v>
      </c>
      <c r="B46" s="104">
        <v>0.32307692307692304</v>
      </c>
      <c r="C46" s="104">
        <v>0.26</v>
      </c>
      <c r="D46" s="104">
        <v>0.35294117647058831</v>
      </c>
      <c r="E46" s="104">
        <v>0.2</v>
      </c>
      <c r="F46" s="104">
        <v>2.8268551236749116E-2</v>
      </c>
      <c r="G46" s="35">
        <f>SUM(B46*'5. Control'!$F$24,'6. Scoring &amp; assessment'!C46*'5. Control'!$F$25,'6. Scoring &amp; assessment'!D46*'5. Control'!$F$26,'6. Scoring &amp; assessment'!E46*'5. Control'!$F$27,'6. Scoring &amp; assessment'!F46*'5. Control'!$F$28)</f>
        <v>0.26684495467118624</v>
      </c>
      <c r="H46" s="36">
        <f t="shared" si="0"/>
        <v>4</v>
      </c>
      <c r="I46" s="36" cm="1">
        <f t="array" ref="I46">_xlfn.XLOOKUP(A46,Table1[Sample_ID],quality)</f>
        <v>6</v>
      </c>
      <c r="J46" s="36">
        <f t="shared" si="1"/>
        <v>2</v>
      </c>
      <c r="K46" s="36">
        <f t="shared" si="2"/>
        <v>4</v>
      </c>
      <c r="L46" s="36">
        <f t="shared" si="3"/>
        <v>0</v>
      </c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 spans="1:27" ht="13.2" x14ac:dyDescent="0.25">
      <c r="A47" s="34">
        <v>44</v>
      </c>
      <c r="B47" s="104">
        <v>0.29230769230769238</v>
      </c>
      <c r="C47" s="104">
        <v>0.37333333333333335</v>
      </c>
      <c r="D47" s="104">
        <v>0.52941176470588236</v>
      </c>
      <c r="E47" s="104">
        <v>0.22</v>
      </c>
      <c r="F47" s="104">
        <v>6.0070671378091869E-2</v>
      </c>
      <c r="G47" s="35">
        <f>SUM(B47*'5. Control'!$F$24,'6. Scoring &amp; assessment'!C47*'5. Control'!$F$25,'6. Scoring &amp; assessment'!D47*'5. Control'!$F$26,'6. Scoring &amp; assessment'!E47*'5. Control'!$F$27,'6. Scoring &amp; assessment'!F47*'5. Control'!$F$28)</f>
        <v>0.32172652415138386</v>
      </c>
      <c r="H47" s="36">
        <f t="shared" si="0"/>
        <v>5</v>
      </c>
      <c r="I47" s="36" cm="1">
        <f t="array" ref="I47">_xlfn.XLOOKUP(A47,Table1[Sample_ID],quality)</f>
        <v>5</v>
      </c>
      <c r="J47" s="36">
        <f t="shared" si="1"/>
        <v>0</v>
      </c>
      <c r="K47" s="36">
        <f t="shared" si="2"/>
        <v>0</v>
      </c>
      <c r="L47" s="36">
        <f t="shared" si="3"/>
        <v>1</v>
      </c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 spans="1:27" ht="13.2" x14ac:dyDescent="0.25">
      <c r="A48" s="34">
        <v>45</v>
      </c>
      <c r="B48" s="104">
        <v>0.16923076923076918</v>
      </c>
      <c r="C48" s="104">
        <v>0.38000000000000006</v>
      </c>
      <c r="D48" s="104">
        <v>0.12941176470588237</v>
      </c>
      <c r="E48" s="104">
        <v>0.02</v>
      </c>
      <c r="F48" s="104">
        <v>1.7667844522968199E-2</v>
      </c>
      <c r="G48" s="35">
        <f>SUM(B48*'5. Control'!$F$24,'6. Scoring &amp; assessment'!C48*'5. Control'!$F$25,'6. Scoring &amp; assessment'!D48*'5. Control'!$F$26,'6. Scoring &amp; assessment'!E48*'5. Control'!$F$27,'6. Scoring &amp; assessment'!F48*'5. Control'!$F$28)</f>
        <v>0.19640931838894843</v>
      </c>
      <c r="H48" s="36">
        <f t="shared" si="0"/>
        <v>4</v>
      </c>
      <c r="I48" s="36" cm="1">
        <f t="array" ref="I48">_xlfn.XLOOKUP(A48,Table1[Sample_ID],quality)</f>
        <v>5</v>
      </c>
      <c r="J48" s="36">
        <f t="shared" si="1"/>
        <v>1</v>
      </c>
      <c r="K48" s="36">
        <f t="shared" si="2"/>
        <v>1</v>
      </c>
      <c r="L48" s="36">
        <f t="shared" si="3"/>
        <v>0</v>
      </c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 spans="1:27" ht="13.2" x14ac:dyDescent="0.25">
      <c r="A49" s="34">
        <v>46</v>
      </c>
      <c r="B49" s="104">
        <v>0.72307692307692295</v>
      </c>
      <c r="C49" s="104">
        <v>0.28000000000000003</v>
      </c>
      <c r="D49" s="104">
        <v>0.15294117647058827</v>
      </c>
      <c r="E49" s="104">
        <v>0.15</v>
      </c>
      <c r="F49" s="104">
        <v>0.20848056537102475</v>
      </c>
      <c r="G49" s="35">
        <f>SUM(B49*'5. Control'!$F$24,'6. Scoring &amp; assessment'!C49*'5. Control'!$F$25,'6. Scoring &amp; assessment'!D49*'5. Control'!$F$26,'6. Scoring &amp; assessment'!E49*'5. Control'!$F$27,'6. Scoring &amp; assessment'!F49*'5. Control'!$F$28)</f>
        <v>0.39586615608461379</v>
      </c>
      <c r="H49" s="36">
        <f t="shared" si="0"/>
        <v>5</v>
      </c>
      <c r="I49" s="36" cm="1">
        <f t="array" ref="I49">_xlfn.XLOOKUP(A49,Table1[Sample_ID],quality)</f>
        <v>4</v>
      </c>
      <c r="J49" s="36">
        <f t="shared" si="1"/>
        <v>1</v>
      </c>
      <c r="K49" s="36">
        <f t="shared" si="2"/>
        <v>1</v>
      </c>
      <c r="L49" s="36">
        <f t="shared" si="3"/>
        <v>0</v>
      </c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 spans="1:27" ht="13.2" x14ac:dyDescent="0.25">
      <c r="A50" s="34">
        <v>47</v>
      </c>
      <c r="B50" s="104">
        <v>0.12307692307692292</v>
      </c>
      <c r="C50" s="104">
        <v>0.55666666666666675</v>
      </c>
      <c r="D50" s="104">
        <v>0.25294117647058822</v>
      </c>
      <c r="E50" s="104">
        <v>0.43</v>
      </c>
      <c r="F50" s="104">
        <v>0.38162544169611307</v>
      </c>
      <c r="G50" s="35">
        <f>SUM(B50*'5. Control'!$F$24,'6. Scoring &amp; assessment'!C50*'5. Control'!$F$25,'6. Scoring &amp; assessment'!D50*'5. Control'!$F$26,'6. Scoring &amp; assessment'!E50*'5. Control'!$F$27,'6. Scoring &amp; assessment'!F50*'5. Control'!$F$28)</f>
        <v>0.32918064371712252</v>
      </c>
      <c r="H50" s="36">
        <f t="shared" si="0"/>
        <v>5</v>
      </c>
      <c r="I50" s="36" cm="1">
        <f t="array" ref="I50">_xlfn.XLOOKUP(A50,Table1[Sample_ID],quality)</f>
        <v>5</v>
      </c>
      <c r="J50" s="36">
        <f t="shared" si="1"/>
        <v>0</v>
      </c>
      <c r="K50" s="36">
        <f t="shared" si="2"/>
        <v>0</v>
      </c>
      <c r="L50" s="36">
        <f t="shared" si="3"/>
        <v>1</v>
      </c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 spans="1:27" ht="13.2" x14ac:dyDescent="0.25">
      <c r="A51" s="34">
        <v>48</v>
      </c>
      <c r="B51" s="104">
        <v>0.16923076923076918</v>
      </c>
      <c r="C51" s="104">
        <v>0.12666666666666665</v>
      </c>
      <c r="D51" s="104">
        <v>0.16470588235294117</v>
      </c>
      <c r="E51" s="104">
        <v>0.52</v>
      </c>
      <c r="F51" s="104">
        <v>0.10954063604240283</v>
      </c>
      <c r="G51" s="35">
        <f>SUM(B51*'5. Control'!$F$24,'6. Scoring &amp; assessment'!C51*'5. Control'!$F$25,'6. Scoring &amp; assessment'!D51*'5. Control'!$F$26,'6. Scoring &amp; assessment'!E51*'5. Control'!$F$27,'6. Scoring &amp; assessment'!F51*'5. Control'!$F$28)</f>
        <v>0.18489071518795067</v>
      </c>
      <c r="H51" s="36">
        <f t="shared" si="0"/>
        <v>4</v>
      </c>
      <c r="I51" s="36" cm="1">
        <f t="array" ref="I51">_xlfn.XLOOKUP(A51,Table1[Sample_ID],quality)</f>
        <v>5</v>
      </c>
      <c r="J51" s="36">
        <f t="shared" si="1"/>
        <v>1</v>
      </c>
      <c r="K51" s="36">
        <f t="shared" si="2"/>
        <v>1</v>
      </c>
      <c r="L51" s="36">
        <f t="shared" si="3"/>
        <v>0</v>
      </c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 spans="1:27" ht="13.2" x14ac:dyDescent="0.25">
      <c r="A52" s="34">
        <v>49</v>
      </c>
      <c r="B52" s="104">
        <v>0.12307692307692292</v>
      </c>
      <c r="C52" s="104">
        <v>0.20000000000000004</v>
      </c>
      <c r="D52" s="104">
        <v>0.15294117647058827</v>
      </c>
      <c r="E52" s="104">
        <v>0.23</v>
      </c>
      <c r="F52" s="104">
        <v>2.1201413427561839E-2</v>
      </c>
      <c r="G52" s="35">
        <f>SUM(B52*'5. Control'!$F$24,'6. Scoring &amp; assessment'!C52*'5. Control'!$F$25,'6. Scoring &amp; assessment'!D52*'5. Control'!$F$26,'6. Scoring &amp; assessment'!E52*'5. Control'!$F$27,'6. Scoring &amp; assessment'!F52*'5. Control'!$F$28)</f>
        <v>0.15113824089026745</v>
      </c>
      <c r="H52" s="36">
        <f t="shared" si="0"/>
        <v>4</v>
      </c>
      <c r="I52" s="36" cm="1">
        <f t="array" ref="I52">_xlfn.XLOOKUP(A52,Table1[Sample_ID],quality)</f>
        <v>5</v>
      </c>
      <c r="J52" s="36">
        <f t="shared" si="1"/>
        <v>1</v>
      </c>
      <c r="K52" s="36">
        <f t="shared" si="2"/>
        <v>1</v>
      </c>
      <c r="L52" s="36">
        <f t="shared" si="3"/>
        <v>0</v>
      </c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 spans="1:27" ht="13.2" x14ac:dyDescent="0.25">
      <c r="A53" s="34">
        <v>50</v>
      </c>
      <c r="B53" s="104">
        <v>0.12307692307692292</v>
      </c>
      <c r="C53" s="104">
        <v>0.13999999999999999</v>
      </c>
      <c r="D53" s="104">
        <v>0.16470588235294117</v>
      </c>
      <c r="E53" s="104">
        <v>0.37</v>
      </c>
      <c r="F53" s="104">
        <v>0.31802120141342755</v>
      </c>
      <c r="G53" s="35">
        <f>SUM(B53*'5. Control'!$F$24,'6. Scoring &amp; assessment'!C53*'5. Control'!$F$25,'6. Scoring &amp; assessment'!D53*'5. Control'!$F$26,'6. Scoring &amp; assessment'!E53*'5. Control'!$F$27,'6. Scoring &amp; assessment'!F53*'5. Control'!$F$28)</f>
        <v>0.17858492557120695</v>
      </c>
      <c r="H53" s="36">
        <f t="shared" si="0"/>
        <v>4</v>
      </c>
      <c r="I53" s="36" cm="1">
        <f t="array" ref="I53">_xlfn.XLOOKUP(A53,Table1[Sample_ID],quality)</f>
        <v>5</v>
      </c>
      <c r="J53" s="36">
        <f t="shared" si="1"/>
        <v>1</v>
      </c>
      <c r="K53" s="36">
        <f t="shared" si="2"/>
        <v>1</v>
      </c>
      <c r="L53" s="36">
        <f t="shared" si="3"/>
        <v>0</v>
      </c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 spans="1:27" ht="13.2" x14ac:dyDescent="0.25">
      <c r="A54" s="34">
        <v>51</v>
      </c>
      <c r="B54" s="104">
        <v>0.12307692307692292</v>
      </c>
      <c r="C54" s="104">
        <v>0.37333333333333335</v>
      </c>
      <c r="D54" s="104">
        <v>0.25882352941176473</v>
      </c>
      <c r="E54" s="104">
        <v>0.26</v>
      </c>
      <c r="F54" s="104">
        <v>6.0070671378091869E-2</v>
      </c>
      <c r="G54" s="35">
        <f>SUM(B54*'5. Control'!$F$24,'6. Scoring &amp; assessment'!C54*'5. Control'!$F$25,'6. Scoring &amp; assessment'!D54*'5. Control'!$F$26,'6. Scoring &amp; assessment'!E54*'5. Control'!$F$27,'6. Scoring &amp; assessment'!F54*'5. Control'!$F$28)</f>
        <v>0.22590751962649691</v>
      </c>
      <c r="H54" s="36">
        <f t="shared" si="0"/>
        <v>4</v>
      </c>
      <c r="I54" s="36" cm="1">
        <f t="array" ref="I54">_xlfn.XLOOKUP(A54,Table1[Sample_ID],quality)</f>
        <v>5</v>
      </c>
      <c r="J54" s="36">
        <f t="shared" si="1"/>
        <v>1</v>
      </c>
      <c r="K54" s="36">
        <f t="shared" si="2"/>
        <v>1</v>
      </c>
      <c r="L54" s="36">
        <f t="shared" si="3"/>
        <v>0</v>
      </c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 spans="1:27" ht="13.2" x14ac:dyDescent="0.25">
      <c r="A55" s="34">
        <v>52</v>
      </c>
      <c r="B55" s="104">
        <v>0.15384615384615385</v>
      </c>
      <c r="C55" s="104">
        <v>0.28000000000000003</v>
      </c>
      <c r="D55" s="104">
        <v>0.19411764705882353</v>
      </c>
      <c r="E55" s="104">
        <v>0.04</v>
      </c>
      <c r="F55" s="104">
        <v>3.1802120141342753E-2</v>
      </c>
      <c r="G55" s="35">
        <f>SUM(B55*'5. Control'!$F$24,'6. Scoring &amp; assessment'!C55*'5. Control'!$F$25,'6. Scoring &amp; assessment'!D55*'5. Control'!$F$26,'6. Scoring &amp; assessment'!E55*'5. Control'!$F$27,'6. Scoring &amp; assessment'!F55*'5. Control'!$F$28)</f>
        <v>0.17414401291911163</v>
      </c>
      <c r="H55" s="36">
        <f t="shared" si="0"/>
        <v>4</v>
      </c>
      <c r="I55" s="36" cm="1">
        <f t="array" ref="I55">_xlfn.XLOOKUP(A55,Table1[Sample_ID],quality)</f>
        <v>6</v>
      </c>
      <c r="J55" s="36">
        <f t="shared" si="1"/>
        <v>2</v>
      </c>
      <c r="K55" s="36">
        <f t="shared" si="2"/>
        <v>4</v>
      </c>
      <c r="L55" s="36">
        <f t="shared" si="3"/>
        <v>0</v>
      </c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 spans="1:27" ht="13.2" x14ac:dyDescent="0.25">
      <c r="A56" s="34">
        <v>53</v>
      </c>
      <c r="B56" s="104">
        <v>0.15384615384615385</v>
      </c>
      <c r="C56" s="104">
        <v>0.26666666666666666</v>
      </c>
      <c r="D56" s="104">
        <v>0.2</v>
      </c>
      <c r="E56" s="104">
        <v>0.04</v>
      </c>
      <c r="F56" s="104">
        <v>2.8268551236749116E-2</v>
      </c>
      <c r="G56" s="35">
        <f>SUM(B56*'5. Control'!$F$24,'6. Scoring &amp; assessment'!C56*'5. Control'!$F$25,'6. Scoring &amp; assessment'!D56*'5. Control'!$F$26,'6. Scoring &amp; assessment'!E56*'5. Control'!$F$27,'6. Scoring &amp; assessment'!F56*'5. Control'!$F$28)</f>
        <v>0.17067300896982876</v>
      </c>
      <c r="H56" s="36">
        <f t="shared" si="0"/>
        <v>4</v>
      </c>
      <c r="I56" s="36" cm="1">
        <f t="array" ref="I56">_xlfn.XLOOKUP(A56,Table1[Sample_ID],quality)</f>
        <v>6</v>
      </c>
      <c r="J56" s="36">
        <f t="shared" si="1"/>
        <v>2</v>
      </c>
      <c r="K56" s="36">
        <f t="shared" si="2"/>
        <v>4</v>
      </c>
      <c r="L56" s="36">
        <f t="shared" si="3"/>
        <v>0</v>
      </c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 spans="1:27" ht="13.2" x14ac:dyDescent="0.25">
      <c r="A57" s="34">
        <v>54</v>
      </c>
      <c r="B57" s="104">
        <v>0.15384615384615385</v>
      </c>
      <c r="C57" s="104">
        <v>0.18666666666666668</v>
      </c>
      <c r="D57" s="104">
        <v>0.15294117647058827</v>
      </c>
      <c r="E57" s="104">
        <v>0.36</v>
      </c>
      <c r="F57" s="104">
        <v>0.39929328621908128</v>
      </c>
      <c r="G57" s="35">
        <f>SUM(B57*'5. Control'!$F$24,'6. Scoring &amp; assessment'!C57*'5. Control'!$F$25,'6. Scoring &amp; assessment'!D57*'5. Control'!$F$26,'6. Scoring &amp; assessment'!E57*'5. Control'!$F$27,'6. Scoring &amp; assessment'!F57*'5. Control'!$F$28)</f>
        <v>0.20871665893865021</v>
      </c>
      <c r="H57" s="36">
        <f t="shared" si="0"/>
        <v>4</v>
      </c>
      <c r="I57" s="36" cm="1">
        <f t="array" ref="I57">_xlfn.XLOOKUP(A57,Table1[Sample_ID],quality)</f>
        <v>5</v>
      </c>
      <c r="J57" s="36">
        <f t="shared" si="1"/>
        <v>1</v>
      </c>
      <c r="K57" s="36">
        <f t="shared" si="2"/>
        <v>1</v>
      </c>
      <c r="L57" s="36">
        <f t="shared" si="3"/>
        <v>0</v>
      </c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 spans="1:27" ht="13.2" x14ac:dyDescent="0.25">
      <c r="A58" s="34">
        <v>55</v>
      </c>
      <c r="B58" s="104">
        <v>0.27692307692307677</v>
      </c>
      <c r="C58" s="104">
        <v>0.27333333333333337</v>
      </c>
      <c r="D58" s="104">
        <v>0.19411764705882353</v>
      </c>
      <c r="E58" s="104">
        <v>0.15</v>
      </c>
      <c r="F58" s="104">
        <v>0.23674911660777384</v>
      </c>
      <c r="G58" s="35">
        <f>SUM(B58*'5. Control'!$F$24,'6. Scoring &amp; assessment'!C58*'5. Control'!$F$25,'6. Scoring &amp; assessment'!D58*'5. Control'!$F$26,'6. Scoring &amp; assessment'!E58*'5. Control'!$F$27,'6. Scoring &amp; assessment'!F58*'5. Control'!$F$28)</f>
        <v>0.24671563564267779</v>
      </c>
      <c r="H58" s="36">
        <f t="shared" si="0"/>
        <v>4</v>
      </c>
      <c r="I58" s="36" cm="1">
        <f t="array" ref="I58">_xlfn.XLOOKUP(A58,Table1[Sample_ID],quality)</f>
        <v>6</v>
      </c>
      <c r="J58" s="36">
        <f t="shared" si="1"/>
        <v>2</v>
      </c>
      <c r="K58" s="36">
        <f t="shared" si="2"/>
        <v>4</v>
      </c>
      <c r="L58" s="36">
        <f t="shared" si="3"/>
        <v>0</v>
      </c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 spans="1:27" ht="13.2" x14ac:dyDescent="0.25">
      <c r="A59" s="34">
        <v>56</v>
      </c>
      <c r="B59" s="104">
        <v>0.16923076923076918</v>
      </c>
      <c r="C59" s="104">
        <v>0.34666666666666668</v>
      </c>
      <c r="D59" s="104">
        <v>0.13529411764705884</v>
      </c>
      <c r="E59" s="104">
        <v>0.04</v>
      </c>
      <c r="F59" s="104">
        <v>0.13780918727915195</v>
      </c>
      <c r="G59" s="35">
        <f>SUM(B59*'5. Control'!$F$24,'6. Scoring &amp; assessment'!C59*'5. Control'!$F$25,'6. Scoring &amp; assessment'!D59*'5. Control'!$F$26,'6. Scoring &amp; assessment'!E59*'5. Control'!$F$27,'6. Scoring &amp; assessment'!F59*'5. Control'!$F$28)</f>
        <v>0.20130580560574324</v>
      </c>
      <c r="H59" s="36">
        <f t="shared" si="0"/>
        <v>4</v>
      </c>
      <c r="I59" s="36" cm="1">
        <f t="array" ref="I59">_xlfn.XLOOKUP(A59,Table1[Sample_ID],quality)</f>
        <v>5</v>
      </c>
      <c r="J59" s="36">
        <f t="shared" si="1"/>
        <v>1</v>
      </c>
      <c r="K59" s="36">
        <f t="shared" si="2"/>
        <v>1</v>
      </c>
      <c r="L59" s="36">
        <f t="shared" si="3"/>
        <v>0</v>
      </c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 spans="1:27" ht="13.2" x14ac:dyDescent="0.25">
      <c r="A60" s="34">
        <v>57</v>
      </c>
      <c r="B60" s="104">
        <v>0.18461538461538451</v>
      </c>
      <c r="C60" s="104">
        <v>0.21333333333333329</v>
      </c>
      <c r="D60" s="104">
        <v>0.19411764705882353</v>
      </c>
      <c r="E60" s="104">
        <v>0.56999999999999995</v>
      </c>
      <c r="F60" s="104">
        <v>1.4134275618374558E-2</v>
      </c>
      <c r="G60" s="35">
        <f>SUM(B60*'5. Control'!$F$24,'6. Scoring &amp; assessment'!C60*'5. Control'!$F$25,'6. Scoring &amp; assessment'!D60*'5. Control'!$F$26,'6. Scoring &amp; assessment'!E60*'5. Control'!$F$27,'6. Scoring &amp; assessment'!F60*'5. Control'!$F$28)</f>
        <v>0.21614645923604556</v>
      </c>
      <c r="H60" s="36">
        <f t="shared" si="0"/>
        <v>4</v>
      </c>
      <c r="I60" s="36" cm="1">
        <f t="array" ref="I60">_xlfn.XLOOKUP(A60,Table1[Sample_ID],quality)</f>
        <v>5</v>
      </c>
      <c r="J60" s="36">
        <f t="shared" si="1"/>
        <v>1</v>
      </c>
      <c r="K60" s="36">
        <f t="shared" si="2"/>
        <v>1</v>
      </c>
      <c r="L60" s="36">
        <f t="shared" si="3"/>
        <v>0</v>
      </c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 spans="1:27" ht="13.2" x14ac:dyDescent="0.25">
      <c r="A61" s="34">
        <v>58</v>
      </c>
      <c r="B61" s="104">
        <v>0.15384615384615385</v>
      </c>
      <c r="C61" s="104">
        <v>0.35333333333333333</v>
      </c>
      <c r="D61" s="104">
        <v>0.27647058823529413</v>
      </c>
      <c r="E61" s="104">
        <v>0.12</v>
      </c>
      <c r="F61" s="104">
        <v>0.36749116607773852</v>
      </c>
      <c r="G61" s="35">
        <f>SUM(B61*'5. Control'!$F$24,'6. Scoring &amp; assessment'!C61*'5. Control'!$F$25,'6. Scoring &amp; assessment'!D61*'5. Control'!$F$26,'6. Scoring &amp; assessment'!E61*'5. Control'!$F$27,'6. Scoring &amp; assessment'!F61*'5. Control'!$F$28)</f>
        <v>0.25006585868922182</v>
      </c>
      <c r="H61" s="36">
        <f t="shared" si="0"/>
        <v>4</v>
      </c>
      <c r="I61" s="36" cm="1">
        <f t="array" ref="I61">_xlfn.XLOOKUP(A61,Table1[Sample_ID],quality)</f>
        <v>5</v>
      </c>
      <c r="J61" s="36">
        <f t="shared" si="1"/>
        <v>1</v>
      </c>
      <c r="K61" s="36">
        <f t="shared" si="2"/>
        <v>1</v>
      </c>
      <c r="L61" s="36">
        <f t="shared" si="3"/>
        <v>0</v>
      </c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 spans="1:27" ht="13.2" x14ac:dyDescent="0.25">
      <c r="A62" s="34">
        <v>59</v>
      </c>
      <c r="B62" s="104">
        <v>0.24615384615384611</v>
      </c>
      <c r="C62" s="104">
        <v>0.32666666666666666</v>
      </c>
      <c r="D62" s="104">
        <v>0.17058823529411765</v>
      </c>
      <c r="E62" s="104">
        <v>0.18</v>
      </c>
      <c r="F62" s="104">
        <v>0.16961130742049471</v>
      </c>
      <c r="G62" s="35">
        <f>SUM(B62*'5. Control'!$F$24,'6. Scoring &amp; assessment'!C62*'5. Control'!$F$25,'6. Scoring &amp; assessment'!D62*'5. Control'!$F$26,'6. Scoring &amp; assessment'!E62*'5. Control'!$F$27,'6. Scoring &amp; assessment'!F62*'5. Control'!$F$28)</f>
        <v>0.2447032121900132</v>
      </c>
      <c r="H62" s="36">
        <f t="shared" si="0"/>
        <v>4</v>
      </c>
      <c r="I62" s="36" cm="1">
        <f t="array" ref="I62">_xlfn.XLOOKUP(A62,Table1[Sample_ID],quality)</f>
        <v>5</v>
      </c>
      <c r="J62" s="36">
        <f t="shared" si="1"/>
        <v>1</v>
      </c>
      <c r="K62" s="36">
        <f t="shared" si="2"/>
        <v>1</v>
      </c>
      <c r="L62" s="36">
        <f t="shared" si="3"/>
        <v>0</v>
      </c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 spans="1:27" ht="13.2" x14ac:dyDescent="0.25">
      <c r="A63" s="34">
        <v>60</v>
      </c>
      <c r="B63" s="104">
        <v>0.15384615384615385</v>
      </c>
      <c r="C63" s="104">
        <v>0.19333333333333336</v>
      </c>
      <c r="D63" s="104">
        <v>0.14117647058823532</v>
      </c>
      <c r="E63" s="104">
        <v>0.31</v>
      </c>
      <c r="F63" s="104">
        <v>0.14134275618374559</v>
      </c>
      <c r="G63" s="35">
        <f>SUM(B63*'5. Control'!$F$24,'6. Scoring &amp; assessment'!C63*'5. Control'!$F$25,'6. Scoring &amp; assessment'!D63*'5. Control'!$F$26,'6. Scoring &amp; assessment'!E63*'5. Control'!$F$27,'6. Scoring &amp; assessment'!F63*'5. Control'!$F$28)</f>
        <v>0.17815690005276369</v>
      </c>
      <c r="H63" s="36">
        <f t="shared" si="0"/>
        <v>4</v>
      </c>
      <c r="I63" s="36" cm="1">
        <f t="array" ref="I63">_xlfn.XLOOKUP(A63,Table1[Sample_ID],quality)</f>
        <v>6</v>
      </c>
      <c r="J63" s="36">
        <f t="shared" si="1"/>
        <v>2</v>
      </c>
      <c r="K63" s="36">
        <f t="shared" si="2"/>
        <v>4</v>
      </c>
      <c r="L63" s="36">
        <f t="shared" si="3"/>
        <v>0</v>
      </c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 spans="1:27" ht="13.2" x14ac:dyDescent="0.25">
      <c r="A64" s="34">
        <v>61</v>
      </c>
      <c r="B64" s="104">
        <v>0.12307692307692292</v>
      </c>
      <c r="C64" s="104">
        <v>0.20000000000000004</v>
      </c>
      <c r="D64" s="104">
        <v>0.2</v>
      </c>
      <c r="E64" s="104">
        <v>0.4</v>
      </c>
      <c r="F64" s="104">
        <v>0.16254416961130741</v>
      </c>
      <c r="G64" s="35">
        <f>SUM(B64*'5. Control'!$F$24,'6. Scoring &amp; assessment'!C64*'5. Control'!$F$25,'6. Scoring &amp; assessment'!D64*'5. Control'!$F$26,'6. Scoring &amp; assessment'!E64*'5. Control'!$F$27,'6. Scoring &amp; assessment'!F64*'5. Control'!$F$28)</f>
        <v>0.1893313400380538</v>
      </c>
      <c r="H64" s="36">
        <f t="shared" si="0"/>
        <v>4</v>
      </c>
      <c r="I64" s="36" cm="1">
        <f t="array" ref="I64">_xlfn.XLOOKUP(A64,Table1[Sample_ID],quality)</f>
        <v>5</v>
      </c>
      <c r="J64" s="36">
        <f t="shared" si="1"/>
        <v>1</v>
      </c>
      <c r="K64" s="36">
        <f t="shared" si="2"/>
        <v>1</v>
      </c>
      <c r="L64" s="36">
        <f t="shared" si="3"/>
        <v>0</v>
      </c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 spans="1:27" ht="13.2" x14ac:dyDescent="0.25">
      <c r="A65" s="34">
        <v>62</v>
      </c>
      <c r="B65" s="104">
        <v>0.13846153846153852</v>
      </c>
      <c r="C65" s="104">
        <v>0.39333333333333331</v>
      </c>
      <c r="D65" s="104">
        <v>0.2411764705882353</v>
      </c>
      <c r="E65" s="104">
        <v>0.49</v>
      </c>
      <c r="F65" s="104">
        <v>0.37455830388692579</v>
      </c>
      <c r="G65" s="35">
        <f>SUM(B65*'5. Control'!$F$24,'6. Scoring &amp; assessment'!C65*'5. Control'!$F$25,'6. Scoring &amp; assessment'!D65*'5. Control'!$F$26,'6. Scoring &amp; assessment'!E65*'5. Control'!$F$27,'6. Scoring &amp; assessment'!F65*'5. Control'!$F$28)</f>
        <v>0.28909383943846634</v>
      </c>
      <c r="H65" s="36">
        <f t="shared" si="0"/>
        <v>4</v>
      </c>
      <c r="I65" s="36" cm="1">
        <f t="array" ref="I65">_xlfn.XLOOKUP(A65,Table1[Sample_ID],quality)</f>
        <v>5</v>
      </c>
      <c r="J65" s="36">
        <f t="shared" si="1"/>
        <v>1</v>
      </c>
      <c r="K65" s="36">
        <f t="shared" si="2"/>
        <v>1</v>
      </c>
      <c r="L65" s="36">
        <f t="shared" si="3"/>
        <v>0</v>
      </c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 spans="1:27" ht="13.2" x14ac:dyDescent="0.25">
      <c r="A66" s="34">
        <v>63</v>
      </c>
      <c r="B66" s="104">
        <v>0.16923076923076918</v>
      </c>
      <c r="C66" s="104">
        <v>0.28000000000000003</v>
      </c>
      <c r="D66" s="104">
        <v>0.18823529411764706</v>
      </c>
      <c r="E66" s="104">
        <v>0.16</v>
      </c>
      <c r="F66" s="104">
        <v>0.10247349823321555</v>
      </c>
      <c r="G66" s="35">
        <f>SUM(B66*'5. Control'!$F$24,'6. Scoring &amp; assessment'!C66*'5. Control'!$F$25,'6. Scoring &amp; assessment'!D66*'5. Control'!$F$26,'6. Scoring &amp; assessment'!E66*'5. Control'!$F$27,'6. Scoring &amp; assessment'!F66*'5. Control'!$F$28)</f>
        <v>0.19771341317173782</v>
      </c>
      <c r="H66" s="36">
        <f t="shared" si="0"/>
        <v>4</v>
      </c>
      <c r="I66" s="36" cm="1">
        <f t="array" ref="I66">_xlfn.XLOOKUP(A66,Table1[Sample_ID],quality)</f>
        <v>7</v>
      </c>
      <c r="J66" s="36">
        <f t="shared" si="1"/>
        <v>3</v>
      </c>
      <c r="K66" s="36">
        <f t="shared" si="2"/>
        <v>9</v>
      </c>
      <c r="L66" s="36">
        <f t="shared" si="3"/>
        <v>0</v>
      </c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 spans="1:27" ht="13.2" x14ac:dyDescent="0.25">
      <c r="A67" s="34">
        <v>64</v>
      </c>
      <c r="B67" s="104">
        <v>0.21538461538461545</v>
      </c>
      <c r="C67" s="104">
        <v>0.42333333333333334</v>
      </c>
      <c r="D67" s="104">
        <v>0.1588235294117647</v>
      </c>
      <c r="E67" s="104">
        <v>0.05</v>
      </c>
      <c r="F67" s="104">
        <v>0.16961130742049471</v>
      </c>
      <c r="G67" s="35">
        <f>SUM(B67*'5. Control'!$F$24,'6. Scoring &amp; assessment'!C67*'5. Control'!$F$25,'6. Scoring &amp; assessment'!D67*'5. Control'!$F$26,'6. Scoring &amp; assessment'!E67*'5. Control'!$F$27,'6. Scoring &amp; assessment'!F67*'5. Control'!$F$28)</f>
        <v>0.24816927553842957</v>
      </c>
      <c r="H67" s="36">
        <f t="shared" si="0"/>
        <v>4</v>
      </c>
      <c r="I67" s="36" cm="1">
        <f t="array" ref="I67">_xlfn.XLOOKUP(A67,Table1[Sample_ID],quality)</f>
        <v>5</v>
      </c>
      <c r="J67" s="36">
        <f t="shared" si="1"/>
        <v>1</v>
      </c>
      <c r="K67" s="36">
        <f t="shared" si="2"/>
        <v>1</v>
      </c>
      <c r="L67" s="36">
        <f t="shared" si="3"/>
        <v>0</v>
      </c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 spans="1:27" ht="13.2" x14ac:dyDescent="0.25">
      <c r="A68" s="34">
        <v>65</v>
      </c>
      <c r="B68" s="104">
        <v>0.38461538461538464</v>
      </c>
      <c r="C68" s="104">
        <v>0.41666666666666669</v>
      </c>
      <c r="D68" s="104">
        <v>5.2941176470588248E-2</v>
      </c>
      <c r="E68" s="104">
        <v>0.05</v>
      </c>
      <c r="F68" s="104">
        <v>1.7667844522968199E-2</v>
      </c>
      <c r="G68" s="35">
        <f>SUM(B68*'5. Control'!$F$24,'6. Scoring &amp; assessment'!C68*'5. Control'!$F$25,'6. Scoring &amp; assessment'!D68*'5. Control'!$F$26,'6. Scoring &amp; assessment'!E68*'5. Control'!$F$27,'6. Scoring &amp; assessment'!F68*'5. Control'!$F$28)</f>
        <v>0.27432334553826965</v>
      </c>
      <c r="H68" s="36">
        <f t="shared" si="0"/>
        <v>4</v>
      </c>
      <c r="I68" s="36" cm="1">
        <f t="array" ref="I68">_xlfn.XLOOKUP(A68,Table1[Sample_ID],quality)</f>
        <v>5</v>
      </c>
      <c r="J68" s="36">
        <f t="shared" si="1"/>
        <v>1</v>
      </c>
      <c r="K68" s="36">
        <f t="shared" si="2"/>
        <v>1</v>
      </c>
      <c r="L68" s="36">
        <f t="shared" si="3"/>
        <v>0</v>
      </c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 spans="1:27" ht="13.2" x14ac:dyDescent="0.25">
      <c r="A69" s="34">
        <v>66</v>
      </c>
      <c r="B69" s="104">
        <v>0.38461538461538464</v>
      </c>
      <c r="C69" s="104">
        <v>0.41666666666666669</v>
      </c>
      <c r="D69" s="104">
        <v>5.2941176470588248E-2</v>
      </c>
      <c r="E69" s="104">
        <v>0.05</v>
      </c>
      <c r="F69" s="104">
        <v>1.7667844522968199E-2</v>
      </c>
      <c r="G69" s="35">
        <f>SUM(B69*'5. Control'!$F$24,'6. Scoring &amp; assessment'!C69*'5. Control'!$F$25,'6. Scoring &amp; assessment'!D69*'5. Control'!$F$26,'6. Scoring &amp; assessment'!E69*'5. Control'!$F$27,'6. Scoring &amp; assessment'!F69*'5. Control'!$F$28)</f>
        <v>0.27432334553826965</v>
      </c>
      <c r="H69" s="36">
        <f t="shared" ref="H69:H132" si="4">ROUND(3+G69*5,0)</f>
        <v>4</v>
      </c>
      <c r="I69" s="36" cm="1">
        <f t="array" ref="I69">_xlfn.XLOOKUP(A69,Table1[Sample_ID],quality)</f>
        <v>5</v>
      </c>
      <c r="J69" s="36">
        <f t="shared" ref="J69:J132" si="5">ABS(H69-I69)</f>
        <v>1</v>
      </c>
      <c r="K69" s="36">
        <f t="shared" ref="K69:K132" si="6">J69^2</f>
        <v>1</v>
      </c>
      <c r="L69" s="36">
        <f t="shared" ref="L69:L132" si="7">IF(J69=0,1,0)</f>
        <v>0</v>
      </c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 spans="1:27" ht="13.2" x14ac:dyDescent="0.25">
      <c r="A70" s="34">
        <v>67</v>
      </c>
      <c r="B70" s="104">
        <v>0.18461538461538451</v>
      </c>
      <c r="C70" s="104">
        <v>0.28000000000000003</v>
      </c>
      <c r="D70" s="104">
        <v>0.16470588235294117</v>
      </c>
      <c r="E70" s="104">
        <v>0.11</v>
      </c>
      <c r="F70" s="104">
        <v>0.1166077738515901</v>
      </c>
      <c r="G70" s="35">
        <f>SUM(B70*'5. Control'!$F$24,'6. Scoring &amp; assessment'!C70*'5. Control'!$F$25,'6. Scoring &amp; assessment'!D70*'5. Control'!$F$26,'6. Scoring &amp; assessment'!E70*'5. Control'!$F$27,'6. Scoring &amp; assessment'!F70*'5. Control'!$F$28)</f>
        <v>0.19598204435348479</v>
      </c>
      <c r="H70" s="36">
        <f t="shared" si="4"/>
        <v>4</v>
      </c>
      <c r="I70" s="36" cm="1">
        <f t="array" ref="I70">_xlfn.XLOOKUP(A70,Table1[Sample_ID],quality)</f>
        <v>5</v>
      </c>
      <c r="J70" s="36">
        <f t="shared" si="5"/>
        <v>1</v>
      </c>
      <c r="K70" s="36">
        <f t="shared" si="6"/>
        <v>1</v>
      </c>
      <c r="L70" s="36">
        <f t="shared" si="7"/>
        <v>0</v>
      </c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 spans="1:27" ht="13.2" x14ac:dyDescent="0.25">
      <c r="A71" s="34">
        <v>68</v>
      </c>
      <c r="B71" s="104">
        <v>0.3538461538461537</v>
      </c>
      <c r="C71" s="104">
        <v>0.40333333333333332</v>
      </c>
      <c r="D71" s="104">
        <v>0.16470588235294117</v>
      </c>
      <c r="E71" s="104">
        <v>7.0000000000000007E-2</v>
      </c>
      <c r="F71" s="104">
        <v>3.1802120141342753E-2</v>
      </c>
      <c r="G71" s="35">
        <f>SUM(B71*'5. Control'!$F$24,'6. Scoring &amp; assessment'!C71*'5. Control'!$F$25,'6. Scoring &amp; assessment'!D71*'5. Control'!$F$26,'6. Scoring &amp; assessment'!E71*'5. Control'!$F$27,'6. Scoring &amp; assessment'!F71*'5. Control'!$F$28)</f>
        <v>0.27973224821322923</v>
      </c>
      <c r="H71" s="36">
        <f t="shared" si="4"/>
        <v>4</v>
      </c>
      <c r="I71" s="36" cm="1">
        <f t="array" ref="I71">_xlfn.XLOOKUP(A71,Table1[Sample_ID],quality)</f>
        <v>5</v>
      </c>
      <c r="J71" s="36">
        <f t="shared" si="5"/>
        <v>1</v>
      </c>
      <c r="K71" s="36">
        <f t="shared" si="6"/>
        <v>1</v>
      </c>
      <c r="L71" s="36">
        <f t="shared" si="7"/>
        <v>0</v>
      </c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 spans="1:27" ht="13.2" x14ac:dyDescent="0.25">
      <c r="A72" s="34">
        <v>69</v>
      </c>
      <c r="B72" s="104">
        <v>0.3538461538461537</v>
      </c>
      <c r="C72" s="104">
        <v>0.14666666666666667</v>
      </c>
      <c r="D72" s="104">
        <v>0.28823529411764709</v>
      </c>
      <c r="E72" s="104">
        <v>0.56999999999999995</v>
      </c>
      <c r="F72" s="104">
        <v>0.20848056537102475</v>
      </c>
      <c r="G72" s="35">
        <f>SUM(B72*'5. Control'!$F$24,'6. Scoring &amp; assessment'!C72*'5. Control'!$F$25,'6. Scoring &amp; assessment'!D72*'5. Control'!$F$26,'6. Scoring &amp; assessment'!E72*'5. Control'!$F$27,'6. Scoring &amp; assessment'!F72*'5. Control'!$F$28)</f>
        <v>0.28892950450090332</v>
      </c>
      <c r="H72" s="36">
        <f t="shared" si="4"/>
        <v>4</v>
      </c>
      <c r="I72" s="36" cm="1">
        <f t="array" ref="I72">_xlfn.XLOOKUP(A72,Table1[Sample_ID],quality)</f>
        <v>5</v>
      </c>
      <c r="J72" s="36">
        <f t="shared" si="5"/>
        <v>1</v>
      </c>
      <c r="K72" s="36">
        <f t="shared" si="6"/>
        <v>1</v>
      </c>
      <c r="L72" s="36">
        <f t="shared" si="7"/>
        <v>0</v>
      </c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 spans="1:27" ht="13.2" x14ac:dyDescent="0.25">
      <c r="A73" s="34">
        <v>70</v>
      </c>
      <c r="B73" s="104">
        <v>0.32307692307692304</v>
      </c>
      <c r="C73" s="104">
        <v>0.40333333333333332</v>
      </c>
      <c r="D73" s="104">
        <v>0.38235294117647056</v>
      </c>
      <c r="E73" s="104">
        <v>0.05</v>
      </c>
      <c r="F73" s="104">
        <v>4.5936395759717315E-2</v>
      </c>
      <c r="G73" s="35">
        <f>SUM(B73*'5. Control'!$F$24,'6. Scoring &amp; assessment'!C73*'5. Control'!$F$25,'6. Scoring &amp; assessment'!D73*'5. Control'!$F$26,'6. Scoring &amp; assessment'!E73*'5. Control'!$F$27,'6. Scoring &amp; assessment'!F73*'5. Control'!$F$28)</f>
        <v>0.30102350382936544</v>
      </c>
      <c r="H73" s="36">
        <f t="shared" si="4"/>
        <v>5</v>
      </c>
      <c r="I73" s="36" cm="1">
        <f t="array" ref="I73">_xlfn.XLOOKUP(A73,Table1[Sample_ID],quality)</f>
        <v>6</v>
      </c>
      <c r="J73" s="36">
        <f t="shared" si="5"/>
        <v>1</v>
      </c>
      <c r="K73" s="36">
        <f t="shared" si="6"/>
        <v>1</v>
      </c>
      <c r="L73" s="36">
        <f t="shared" si="7"/>
        <v>0</v>
      </c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 spans="1:27" ht="13.2" x14ac:dyDescent="0.25">
      <c r="A74" s="34">
        <v>71</v>
      </c>
      <c r="B74" s="104">
        <v>0.16923076923076918</v>
      </c>
      <c r="C74" s="104">
        <v>0.35333333333333333</v>
      </c>
      <c r="D74" s="104">
        <v>0.14117647058823532</v>
      </c>
      <c r="E74" s="104">
        <v>0.08</v>
      </c>
      <c r="F74" s="104">
        <v>7.4204946996466431E-2</v>
      </c>
      <c r="G74" s="35">
        <f>SUM(B74*'5. Control'!$F$24,'6. Scoring &amp; assessment'!C74*'5. Control'!$F$25,'6. Scoring &amp; assessment'!D74*'5. Control'!$F$26,'6. Scoring &amp; assessment'!E74*'5. Control'!$F$27,'6. Scoring &amp; assessment'!F74*'5. Control'!$F$28)</f>
        <v>0.20182773451865116</v>
      </c>
      <c r="H74" s="36">
        <f t="shared" si="4"/>
        <v>4</v>
      </c>
      <c r="I74" s="36" cm="1">
        <f t="array" ref="I74">_xlfn.XLOOKUP(A74,Table1[Sample_ID],quality)</f>
        <v>6</v>
      </c>
      <c r="J74" s="36">
        <f t="shared" si="5"/>
        <v>2</v>
      </c>
      <c r="K74" s="36">
        <f t="shared" si="6"/>
        <v>4</v>
      </c>
      <c r="L74" s="36">
        <f t="shared" si="7"/>
        <v>0</v>
      </c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 spans="1:27" ht="13.2" x14ac:dyDescent="0.25">
      <c r="A75" s="34">
        <v>72</v>
      </c>
      <c r="B75" s="104">
        <v>0.16923076923076918</v>
      </c>
      <c r="C75" s="104">
        <v>0.38000000000000006</v>
      </c>
      <c r="D75" s="104">
        <v>0.10588235294117647</v>
      </c>
      <c r="E75" s="104">
        <v>0.23</v>
      </c>
      <c r="F75" s="104">
        <v>0.31802120141342755</v>
      </c>
      <c r="G75" s="35">
        <f>SUM(B75*'5. Control'!$F$24,'6. Scoring &amp; assessment'!C75*'5. Control'!$F$25,'6. Scoring &amp; assessment'!D75*'5. Control'!$F$26,'6. Scoring &amp; assessment'!E75*'5. Control'!$F$27,'6. Scoring &amp; assessment'!F75*'5. Control'!$F$28)</f>
        <v>0.24391524231328846</v>
      </c>
      <c r="H75" s="36">
        <f t="shared" si="4"/>
        <v>4</v>
      </c>
      <c r="I75" s="36" cm="1">
        <f t="array" ref="I75">_xlfn.XLOOKUP(A75,Table1[Sample_ID],quality)</f>
        <v>5</v>
      </c>
      <c r="J75" s="36">
        <f t="shared" si="5"/>
        <v>1</v>
      </c>
      <c r="K75" s="36">
        <f t="shared" si="6"/>
        <v>1</v>
      </c>
      <c r="L75" s="36">
        <f t="shared" si="7"/>
        <v>0</v>
      </c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 spans="1:27" ht="13.2" x14ac:dyDescent="0.25">
      <c r="A76" s="34">
        <v>73</v>
      </c>
      <c r="B76" s="104">
        <v>0.16923076923076918</v>
      </c>
      <c r="C76" s="104">
        <v>0.39333333333333331</v>
      </c>
      <c r="D76" s="104">
        <v>0.10588235294117647</v>
      </c>
      <c r="E76" s="104">
        <v>0.22</v>
      </c>
      <c r="F76" s="104">
        <v>0.31095406360424027</v>
      </c>
      <c r="G76" s="35">
        <f>SUM(B76*'5. Control'!$F$24,'6. Scoring &amp; assessment'!C76*'5. Control'!$F$25,'6. Scoring &amp; assessment'!D76*'5. Control'!$F$26,'6. Scoring &amp; assessment'!E76*'5. Control'!$F$27,'6. Scoring &amp; assessment'!F76*'5. Control'!$F$28)</f>
        <v>0.24620852853236969</v>
      </c>
      <c r="H76" s="36">
        <f t="shared" si="4"/>
        <v>4</v>
      </c>
      <c r="I76" s="36" cm="1">
        <f t="array" ref="I76">_xlfn.XLOOKUP(A76,Table1[Sample_ID],quality)</f>
        <v>5</v>
      </c>
      <c r="J76" s="36">
        <f t="shared" si="5"/>
        <v>1</v>
      </c>
      <c r="K76" s="36">
        <f t="shared" si="6"/>
        <v>1</v>
      </c>
      <c r="L76" s="36">
        <f t="shared" si="7"/>
        <v>0</v>
      </c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 spans="1:27" ht="13.2" x14ac:dyDescent="0.25">
      <c r="A77" s="34">
        <v>74</v>
      </c>
      <c r="B77" s="104">
        <v>0.12307692307692292</v>
      </c>
      <c r="C77" s="104">
        <v>0.38333333333333336</v>
      </c>
      <c r="D77" s="104">
        <v>0.13529411764705884</v>
      </c>
      <c r="E77" s="104">
        <v>0.26</v>
      </c>
      <c r="F77" s="104">
        <v>0.13074204946996468</v>
      </c>
      <c r="G77" s="35">
        <f>SUM(B77*'5. Control'!$F$24,'6. Scoring &amp; assessment'!C77*'5. Control'!$F$25,'6. Scoring &amp; assessment'!D77*'5. Control'!$F$26,'6. Scoring &amp; assessment'!E77*'5. Control'!$F$27,'6. Scoring &amp; assessment'!F77*'5. Control'!$F$28)</f>
        <v>0.21744524567097831</v>
      </c>
      <c r="H77" s="36">
        <f t="shared" si="4"/>
        <v>4</v>
      </c>
      <c r="I77" s="36" cm="1">
        <f t="array" ref="I77">_xlfn.XLOOKUP(A77,Table1[Sample_ID],quality)</f>
        <v>4</v>
      </c>
      <c r="J77" s="36">
        <f t="shared" si="5"/>
        <v>0</v>
      </c>
      <c r="K77" s="36">
        <f t="shared" si="6"/>
        <v>0</v>
      </c>
      <c r="L77" s="36">
        <f t="shared" si="7"/>
        <v>1</v>
      </c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 spans="1:27" ht="13.2" x14ac:dyDescent="0.25">
      <c r="A78" s="34">
        <v>75</v>
      </c>
      <c r="B78" s="104">
        <v>0.18461538461538451</v>
      </c>
      <c r="C78" s="104">
        <v>0.14666666666666667</v>
      </c>
      <c r="D78" s="104">
        <v>0.30588235294117649</v>
      </c>
      <c r="E78" s="104">
        <v>0.54</v>
      </c>
      <c r="F78" s="104">
        <v>0.27208480565371024</v>
      </c>
      <c r="G78" s="35">
        <f>SUM(B78*'5. Control'!$F$24,'6. Scoring &amp; assessment'!C78*'5. Control'!$F$25,'6. Scoring &amp; assessment'!D78*'5. Control'!$F$26,'6. Scoring &amp; assessment'!E78*'5. Control'!$F$27,'6. Scoring &amp; assessment'!F78*'5. Control'!$F$28)</f>
        <v>0.23570621812193207</v>
      </c>
      <c r="H78" s="36">
        <f t="shared" si="4"/>
        <v>4</v>
      </c>
      <c r="I78" s="36" cm="1">
        <f t="array" ref="I78">_xlfn.XLOOKUP(A78,Table1[Sample_ID],quality)</f>
        <v>5</v>
      </c>
      <c r="J78" s="36">
        <f t="shared" si="5"/>
        <v>1</v>
      </c>
      <c r="K78" s="36">
        <f t="shared" si="6"/>
        <v>1</v>
      </c>
      <c r="L78" s="36">
        <f t="shared" si="7"/>
        <v>0</v>
      </c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 spans="1:27" ht="13.2" x14ac:dyDescent="0.25">
      <c r="A79" s="34">
        <v>76</v>
      </c>
      <c r="B79" s="104">
        <v>0.32307692307692304</v>
      </c>
      <c r="C79" s="104">
        <v>0.20666666666666664</v>
      </c>
      <c r="D79" s="104">
        <v>0.21176470588235297</v>
      </c>
      <c r="E79" s="104">
        <v>0.64</v>
      </c>
      <c r="F79" s="104">
        <v>0.12720848056537101</v>
      </c>
      <c r="G79" s="35">
        <f>SUM(B79*'5. Control'!$F$24,'6. Scoring &amp; assessment'!C79*'5. Control'!$F$25,'6. Scoring &amp; assessment'!D79*'5. Control'!$F$26,'6. Scoring &amp; assessment'!E79*'5. Control'!$F$27,'6. Scoring &amp; assessment'!F79*'5. Control'!$F$28)</f>
        <v>0.28356247701581311</v>
      </c>
      <c r="H79" s="36">
        <f t="shared" si="4"/>
        <v>4</v>
      </c>
      <c r="I79" s="36" cm="1">
        <f t="array" ref="I79">_xlfn.XLOOKUP(A79,Table1[Sample_ID],quality)</f>
        <v>5</v>
      </c>
      <c r="J79" s="36">
        <f t="shared" si="5"/>
        <v>1</v>
      </c>
      <c r="K79" s="36">
        <f t="shared" si="6"/>
        <v>1</v>
      </c>
      <c r="L79" s="36">
        <f t="shared" si="7"/>
        <v>0</v>
      </c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 spans="1:27" ht="13.2" x14ac:dyDescent="0.25">
      <c r="A80" s="34">
        <v>77</v>
      </c>
      <c r="B80" s="104">
        <v>0.32307692307692304</v>
      </c>
      <c r="C80" s="104">
        <v>0.20666666666666664</v>
      </c>
      <c r="D80" s="104">
        <v>0.21176470588235297</v>
      </c>
      <c r="E80" s="104">
        <v>0.64</v>
      </c>
      <c r="F80" s="104">
        <v>0.12720848056537101</v>
      </c>
      <c r="G80" s="35">
        <f>SUM(B80*'5. Control'!$F$24,'6. Scoring &amp; assessment'!C80*'5. Control'!$F$25,'6. Scoring &amp; assessment'!D80*'5. Control'!$F$26,'6. Scoring &amp; assessment'!E80*'5. Control'!$F$27,'6. Scoring &amp; assessment'!F80*'5. Control'!$F$28)</f>
        <v>0.28356247701581311</v>
      </c>
      <c r="H80" s="36">
        <f t="shared" si="4"/>
        <v>4</v>
      </c>
      <c r="I80" s="36" cm="1">
        <f t="array" ref="I80">_xlfn.XLOOKUP(A80,Table1[Sample_ID],quality)</f>
        <v>5</v>
      </c>
      <c r="J80" s="36">
        <f t="shared" si="5"/>
        <v>1</v>
      </c>
      <c r="K80" s="36">
        <f t="shared" si="6"/>
        <v>1</v>
      </c>
      <c r="L80" s="36">
        <f t="shared" si="7"/>
        <v>0</v>
      </c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 spans="1:27" ht="13.2" x14ac:dyDescent="0.25">
      <c r="A81" s="34">
        <v>78</v>
      </c>
      <c r="B81" s="104">
        <v>0.3538461538461537</v>
      </c>
      <c r="C81" s="104">
        <v>0.45666666666666672</v>
      </c>
      <c r="D81" s="104">
        <v>0.1470588235294118</v>
      </c>
      <c r="E81" s="104">
        <v>0</v>
      </c>
      <c r="F81" s="104">
        <v>8.4805653710247356E-2</v>
      </c>
      <c r="G81" s="35">
        <f>SUM(B81*'5. Control'!$F$24,'6. Scoring &amp; assessment'!C81*'5. Control'!$F$25,'6. Scoring &amp; assessment'!D81*'5. Control'!$F$26,'6. Scoring &amp; assessment'!E81*'5. Control'!$F$27,'6. Scoring &amp; assessment'!F81*'5. Control'!$F$28)</f>
        <v>0.29138554274659029</v>
      </c>
      <c r="H81" s="36">
        <f t="shared" si="4"/>
        <v>4</v>
      </c>
      <c r="I81" s="36" cm="1">
        <f t="array" ref="I81">_xlfn.XLOOKUP(A81,Table1[Sample_ID],quality)</f>
        <v>6</v>
      </c>
      <c r="J81" s="36">
        <f t="shared" si="5"/>
        <v>2</v>
      </c>
      <c r="K81" s="36">
        <f t="shared" si="6"/>
        <v>4</v>
      </c>
      <c r="L81" s="36">
        <f t="shared" si="7"/>
        <v>0</v>
      </c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 spans="1:27" ht="13.2" x14ac:dyDescent="0.25">
      <c r="A82" s="34">
        <v>79</v>
      </c>
      <c r="B82" s="104">
        <v>0.26153846153846144</v>
      </c>
      <c r="C82" s="104">
        <v>0.43333333333333335</v>
      </c>
      <c r="D82" s="104">
        <v>0.12941176470588237</v>
      </c>
      <c r="E82" s="104">
        <v>0.12</v>
      </c>
      <c r="F82" s="104">
        <v>0.26148409893992935</v>
      </c>
      <c r="G82" s="35">
        <f>SUM(B82*'5. Control'!$F$24,'6. Scoring &amp; assessment'!C82*'5. Control'!$F$25,'6. Scoring &amp; assessment'!D82*'5. Control'!$F$26,'6. Scoring &amp; assessment'!E82*'5. Control'!$F$27,'6. Scoring &amp; assessment'!F82*'5. Control'!$F$28)</f>
        <v>0.2790986361383368</v>
      </c>
      <c r="H82" s="36">
        <f t="shared" si="4"/>
        <v>4</v>
      </c>
      <c r="I82" s="36" cm="1">
        <f t="array" ref="I82">_xlfn.XLOOKUP(A82,Table1[Sample_ID],quality)</f>
        <v>5</v>
      </c>
      <c r="J82" s="36">
        <f t="shared" si="5"/>
        <v>1</v>
      </c>
      <c r="K82" s="36">
        <f t="shared" si="6"/>
        <v>1</v>
      </c>
      <c r="L82" s="36">
        <f t="shared" si="7"/>
        <v>0</v>
      </c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 spans="1:27" ht="13.2" x14ac:dyDescent="0.25">
      <c r="A83" s="34">
        <v>80</v>
      </c>
      <c r="B83" s="104">
        <v>0.10769230769230759</v>
      </c>
      <c r="C83" s="104">
        <v>0.35000000000000003</v>
      </c>
      <c r="D83" s="104">
        <v>0.48235294117647065</v>
      </c>
      <c r="E83" s="104">
        <v>0.2</v>
      </c>
      <c r="F83" s="104">
        <v>0.39929328621908128</v>
      </c>
      <c r="G83" s="35">
        <f>SUM(B83*'5. Control'!$F$24,'6. Scoring &amp; assessment'!C83*'5. Control'!$F$25,'6. Scoring &amp; assessment'!D83*'5. Control'!$F$26,'6. Scoring &amp; assessment'!E83*'5. Control'!$F$27,'6. Scoring &amp; assessment'!F83*'5. Control'!$F$28)</f>
        <v>0.27497457749068638</v>
      </c>
      <c r="H83" s="36">
        <f t="shared" si="4"/>
        <v>4</v>
      </c>
      <c r="I83" s="36" cm="1">
        <f t="array" ref="I83">_xlfn.XLOOKUP(A83,Table1[Sample_ID],quality)</f>
        <v>4</v>
      </c>
      <c r="J83" s="36">
        <f t="shared" si="5"/>
        <v>0</v>
      </c>
      <c r="K83" s="36">
        <f t="shared" si="6"/>
        <v>0</v>
      </c>
      <c r="L83" s="36">
        <f t="shared" si="7"/>
        <v>1</v>
      </c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 spans="1:27" ht="13.2" x14ac:dyDescent="0.25">
      <c r="A84" s="34">
        <v>81</v>
      </c>
      <c r="B84" s="104">
        <v>0.12307692307692292</v>
      </c>
      <c r="C84" s="104">
        <v>0.23333333333333331</v>
      </c>
      <c r="D84" s="104">
        <v>0.15294117647058827</v>
      </c>
      <c r="E84" s="104">
        <v>0.2</v>
      </c>
      <c r="F84" s="104">
        <v>3.1802120141342753E-2</v>
      </c>
      <c r="G84" s="35">
        <f>SUM(B84*'5. Control'!$F$24,'6. Scoring &amp; assessment'!C84*'5. Control'!$F$25,'6. Scoring &amp; assessment'!D84*'5. Control'!$F$26,'6. Scoring &amp; assessment'!E84*'5. Control'!$F$27,'6. Scoring &amp; assessment'!F84*'5. Control'!$F$28)</f>
        <v>0.15919831156164554</v>
      </c>
      <c r="H84" s="36">
        <f t="shared" si="4"/>
        <v>4</v>
      </c>
      <c r="I84" s="36" cm="1">
        <f t="array" ref="I84">_xlfn.XLOOKUP(A84,Table1[Sample_ID],quality)</f>
        <v>5</v>
      </c>
      <c r="J84" s="36">
        <f t="shared" si="5"/>
        <v>1</v>
      </c>
      <c r="K84" s="36">
        <f t="shared" si="6"/>
        <v>1</v>
      </c>
      <c r="L84" s="36">
        <f t="shared" si="7"/>
        <v>0</v>
      </c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 spans="1:27" ht="13.2" x14ac:dyDescent="0.25">
      <c r="A85" s="34">
        <v>82</v>
      </c>
      <c r="B85" s="104">
        <v>0.15384615384615385</v>
      </c>
      <c r="C85" s="104">
        <v>0.21999999999999997</v>
      </c>
      <c r="D85" s="104">
        <v>0.57647058823529407</v>
      </c>
      <c r="E85" s="104">
        <v>0.7</v>
      </c>
      <c r="F85" s="104">
        <v>0.21554770318021202</v>
      </c>
      <c r="G85" s="35">
        <f>SUM(B85*'5. Control'!$F$24,'6. Scoring &amp; assessment'!C85*'5. Control'!$F$25,'6. Scoring &amp; assessment'!D85*'5. Control'!$F$26,'6. Scoring &amp; assessment'!E85*'5. Control'!$F$27,'6. Scoring &amp; assessment'!F85*'5. Control'!$F$28)</f>
        <v>0.29787151239946918</v>
      </c>
      <c r="H85" s="36">
        <f t="shared" si="4"/>
        <v>4</v>
      </c>
      <c r="I85" s="36" cm="1">
        <f t="array" ref="I85">_xlfn.XLOOKUP(A85,Table1[Sample_ID],quality)</f>
        <v>5</v>
      </c>
      <c r="J85" s="36">
        <f t="shared" si="5"/>
        <v>1</v>
      </c>
      <c r="K85" s="36">
        <f t="shared" si="6"/>
        <v>1</v>
      </c>
      <c r="L85" s="36">
        <f t="shared" si="7"/>
        <v>0</v>
      </c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 spans="1:27" ht="13.2" x14ac:dyDescent="0.25">
      <c r="A86" s="34">
        <v>83</v>
      </c>
      <c r="B86" s="104">
        <v>0.10769230769230759</v>
      </c>
      <c r="C86" s="104">
        <v>0.26666666666666666</v>
      </c>
      <c r="D86" s="104">
        <v>0.1588235294117647</v>
      </c>
      <c r="E86" s="104">
        <v>0.47</v>
      </c>
      <c r="F86" s="104">
        <v>0.23674911660777384</v>
      </c>
      <c r="G86" s="35">
        <f>SUM(B86*'5. Control'!$F$24,'6. Scoring &amp; assessment'!C86*'5. Control'!$F$25,'6. Scoring &amp; assessment'!D86*'5. Control'!$F$26,'6. Scoring &amp; assessment'!E86*'5. Control'!$F$27,'6. Scoring &amp; assessment'!F86*'5. Control'!$F$28)</f>
        <v>0.21219074876484978</v>
      </c>
      <c r="H86" s="36">
        <f t="shared" si="4"/>
        <v>4</v>
      </c>
      <c r="I86" s="36" cm="1">
        <f t="array" ref="I86">_xlfn.XLOOKUP(A86,Table1[Sample_ID],quality)</f>
        <v>5</v>
      </c>
      <c r="J86" s="36">
        <f t="shared" si="5"/>
        <v>1</v>
      </c>
      <c r="K86" s="36">
        <f t="shared" si="6"/>
        <v>1</v>
      </c>
      <c r="L86" s="36">
        <f t="shared" si="7"/>
        <v>0</v>
      </c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 spans="1:27" ht="13.2" x14ac:dyDescent="0.25">
      <c r="A87" s="34">
        <v>84</v>
      </c>
      <c r="B87" s="104">
        <v>0.15384615384615385</v>
      </c>
      <c r="C87" s="104">
        <v>0.38000000000000006</v>
      </c>
      <c r="D87" s="104">
        <v>0.49411764705882344</v>
      </c>
      <c r="E87" s="104">
        <v>0.26</v>
      </c>
      <c r="F87" s="104">
        <v>0.15901060070671377</v>
      </c>
      <c r="G87" s="35">
        <f>SUM(B87*'5. Control'!$F$24,'6. Scoring &amp; assessment'!C87*'5. Control'!$F$25,'6. Scoring &amp; assessment'!D87*'5. Control'!$F$26,'6. Scoring &amp; assessment'!E87*'5. Control'!$F$27,'6. Scoring &amp; assessment'!F87*'5. Control'!$F$28)</f>
        <v>0.28386486097564878</v>
      </c>
      <c r="H87" s="36">
        <f t="shared" si="4"/>
        <v>4</v>
      </c>
      <c r="I87" s="36" cm="1">
        <f t="array" ref="I87">_xlfn.XLOOKUP(A87,Table1[Sample_ID],quality)</f>
        <v>5</v>
      </c>
      <c r="J87" s="36">
        <f t="shared" si="5"/>
        <v>1</v>
      </c>
      <c r="K87" s="36">
        <f t="shared" si="6"/>
        <v>1</v>
      </c>
      <c r="L87" s="36">
        <f t="shared" si="7"/>
        <v>0</v>
      </c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 spans="1:27" ht="13.2" x14ac:dyDescent="0.25">
      <c r="A88" s="34">
        <v>85</v>
      </c>
      <c r="B88" s="104">
        <v>0.29230769230769238</v>
      </c>
      <c r="C88" s="104">
        <v>0.13333333333333333</v>
      </c>
      <c r="D88" s="104">
        <v>0.28235294117647064</v>
      </c>
      <c r="E88" s="104">
        <v>0.48</v>
      </c>
      <c r="F88" s="104">
        <v>0.19434628975265017</v>
      </c>
      <c r="G88" s="35">
        <f>SUM(B88*'5. Control'!$F$24,'6. Scoring &amp; assessment'!C88*'5. Control'!$F$25,'6. Scoring &amp; assessment'!D88*'5. Control'!$F$26,'6. Scoring &amp; assessment'!E88*'5. Control'!$F$27,'6. Scoring &amp; assessment'!F88*'5. Control'!$F$28)</f>
        <v>0.25209526245942793</v>
      </c>
      <c r="H88" s="36">
        <f t="shared" si="4"/>
        <v>4</v>
      </c>
      <c r="I88" s="36" cm="1">
        <f t="array" ref="I88">_xlfn.XLOOKUP(A88,Table1[Sample_ID],quality)</f>
        <v>6</v>
      </c>
      <c r="J88" s="36">
        <f t="shared" si="5"/>
        <v>2</v>
      </c>
      <c r="K88" s="36">
        <f t="shared" si="6"/>
        <v>4</v>
      </c>
      <c r="L88" s="36">
        <f t="shared" si="7"/>
        <v>0</v>
      </c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 spans="1:27" ht="13.2" x14ac:dyDescent="0.25">
      <c r="A89" s="34">
        <v>86</v>
      </c>
      <c r="B89" s="104">
        <v>0.26153846153846144</v>
      </c>
      <c r="C89" s="104">
        <v>0.30000000000000004</v>
      </c>
      <c r="D89" s="104">
        <v>0.17058823529411765</v>
      </c>
      <c r="E89" s="104">
        <v>0.15</v>
      </c>
      <c r="F89" s="104">
        <v>0.12014134275618374</v>
      </c>
      <c r="G89" s="35">
        <f>SUM(B89*'5. Control'!$F$24,'6. Scoring &amp; assessment'!C89*'5. Control'!$F$25,'6. Scoring &amp; assessment'!D89*'5. Control'!$F$26,'6. Scoring &amp; assessment'!E89*'5. Control'!$F$27,'6. Scoring &amp; assessment'!F89*'5. Control'!$F$28)</f>
        <v>0.23414083110819756</v>
      </c>
      <c r="H89" s="36">
        <f t="shared" si="4"/>
        <v>4</v>
      </c>
      <c r="I89" s="36" cm="1">
        <f t="array" ref="I89">_xlfn.XLOOKUP(A89,Table1[Sample_ID],quality)</f>
        <v>5</v>
      </c>
      <c r="J89" s="36">
        <f t="shared" si="5"/>
        <v>1</v>
      </c>
      <c r="K89" s="36">
        <f t="shared" si="6"/>
        <v>1</v>
      </c>
      <c r="L89" s="36">
        <f t="shared" si="7"/>
        <v>0</v>
      </c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 spans="1:27" ht="13.2" x14ac:dyDescent="0.25">
      <c r="A90" s="34">
        <v>87</v>
      </c>
      <c r="B90" s="104">
        <v>0.23076923076923078</v>
      </c>
      <c r="C90" s="104">
        <v>0.26</v>
      </c>
      <c r="D90" s="104">
        <v>0.97058823529411764</v>
      </c>
      <c r="E90" s="104">
        <v>0.28000000000000003</v>
      </c>
      <c r="F90" s="104">
        <v>0.45936395759717313</v>
      </c>
      <c r="G90" s="35">
        <f>SUM(B90*'5. Control'!$F$24,'6. Scoring &amp; assessment'!C90*'5. Control'!$F$25,'6. Scoring &amp; assessment'!D90*'5. Control'!$F$26,'6. Scoring &amp; assessment'!E90*'5. Control'!$F$27,'6. Scoring &amp; assessment'!F90*'5. Control'!$F$28)</f>
        <v>0.37829386182306574</v>
      </c>
      <c r="H90" s="36">
        <f t="shared" si="4"/>
        <v>5</v>
      </c>
      <c r="I90" s="36" cm="1">
        <f t="array" ref="I90">_xlfn.XLOOKUP(A90,Table1[Sample_ID],quality)</f>
        <v>6</v>
      </c>
      <c r="J90" s="36">
        <f t="shared" si="5"/>
        <v>1</v>
      </c>
      <c r="K90" s="36">
        <f t="shared" si="6"/>
        <v>1</v>
      </c>
      <c r="L90" s="36">
        <f t="shared" si="7"/>
        <v>0</v>
      </c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 spans="1:27" ht="13.2" x14ac:dyDescent="0.25">
      <c r="A91" s="34">
        <v>88</v>
      </c>
      <c r="B91" s="104">
        <v>0.18461538461538451</v>
      </c>
      <c r="C91" s="104">
        <v>0.26</v>
      </c>
      <c r="D91" s="104">
        <v>0.2</v>
      </c>
      <c r="E91" s="104">
        <v>0.26</v>
      </c>
      <c r="F91" s="104">
        <v>8.8339222614840993E-2</v>
      </c>
      <c r="G91" s="35">
        <f>SUM(B91*'5. Control'!$F$24,'6. Scoring &amp; assessment'!C91*'5. Control'!$F$25,'6. Scoring &amp; assessment'!D91*'5. Control'!$F$26,'6. Scoring &amp; assessment'!E91*'5. Control'!$F$27,'6. Scoring &amp; assessment'!F91*'5. Control'!$F$28)</f>
        <v>0.20744930687686869</v>
      </c>
      <c r="H91" s="36">
        <f t="shared" si="4"/>
        <v>4</v>
      </c>
      <c r="I91" s="36" cm="1">
        <f t="array" ref="I91">_xlfn.XLOOKUP(A91,Table1[Sample_ID],quality)</f>
        <v>5</v>
      </c>
      <c r="J91" s="36">
        <f t="shared" si="5"/>
        <v>1</v>
      </c>
      <c r="K91" s="36">
        <f t="shared" si="6"/>
        <v>1</v>
      </c>
      <c r="L91" s="36">
        <f t="shared" si="7"/>
        <v>0</v>
      </c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 spans="1:27" ht="13.2" x14ac:dyDescent="0.25">
      <c r="A92" s="34">
        <v>89</v>
      </c>
      <c r="B92" s="104">
        <v>0.16923076923076918</v>
      </c>
      <c r="C92" s="104">
        <v>0.19333333333333336</v>
      </c>
      <c r="D92" s="104">
        <v>0.54117647058823526</v>
      </c>
      <c r="E92" s="104">
        <v>0.44</v>
      </c>
      <c r="F92" s="104">
        <v>0.4204946996466431</v>
      </c>
      <c r="G92" s="35">
        <f>SUM(B92*'5. Control'!$F$24,'6. Scoring &amp; assessment'!C92*'5. Control'!$F$25,'6. Scoring &amp; assessment'!D92*'5. Control'!$F$26,'6. Scoring &amp; assessment'!E92*'5. Control'!$F$27,'6. Scoring &amp; assessment'!F92*'5. Control'!$F$28)</f>
        <v>0.28445670978366883</v>
      </c>
      <c r="H92" s="36">
        <f t="shared" si="4"/>
        <v>4</v>
      </c>
      <c r="I92" s="36" cm="1">
        <f t="array" ref="I92">_xlfn.XLOOKUP(A92,Table1[Sample_ID],quality)</f>
        <v>5</v>
      </c>
      <c r="J92" s="36">
        <f t="shared" si="5"/>
        <v>1</v>
      </c>
      <c r="K92" s="36">
        <f t="shared" si="6"/>
        <v>1</v>
      </c>
      <c r="L92" s="36">
        <f t="shared" si="7"/>
        <v>0</v>
      </c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 spans="1:27" ht="13.2" x14ac:dyDescent="0.25">
      <c r="A93" s="34">
        <v>90</v>
      </c>
      <c r="B93" s="104">
        <v>9.2307692307692257E-2</v>
      </c>
      <c r="C93" s="104">
        <v>0.34666666666666668</v>
      </c>
      <c r="D93" s="104">
        <v>0.13529411764705884</v>
      </c>
      <c r="E93" s="104">
        <v>0.08</v>
      </c>
      <c r="F93" s="104">
        <v>6.3604240282685506E-2</v>
      </c>
      <c r="G93" s="35">
        <f>SUM(B93*'5. Control'!$F$24,'6. Scoring &amp; assessment'!C93*'5. Control'!$F$25,'6. Scoring &amp; assessment'!D93*'5. Control'!$F$26,'6. Scoring &amp; assessment'!E93*'5. Control'!$F$27,'6. Scoring &amp; assessment'!F93*'5. Control'!$F$28)</f>
        <v>0.17096223398301968</v>
      </c>
      <c r="H93" s="36">
        <f t="shared" si="4"/>
        <v>4</v>
      </c>
      <c r="I93" s="36" cm="1">
        <f t="array" ref="I93">_xlfn.XLOOKUP(A93,Table1[Sample_ID],quality)</f>
        <v>5</v>
      </c>
      <c r="J93" s="36">
        <f t="shared" si="5"/>
        <v>1</v>
      </c>
      <c r="K93" s="36">
        <f t="shared" si="6"/>
        <v>1</v>
      </c>
      <c r="L93" s="36">
        <f t="shared" si="7"/>
        <v>0</v>
      </c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 spans="1:27" ht="13.2" x14ac:dyDescent="0.25">
      <c r="A94" s="34">
        <v>91</v>
      </c>
      <c r="B94" s="104">
        <v>0.16923076923076918</v>
      </c>
      <c r="C94" s="104">
        <v>0.28000000000000003</v>
      </c>
      <c r="D94" s="104">
        <v>0.14117647058823532</v>
      </c>
      <c r="E94" s="104">
        <v>0.26</v>
      </c>
      <c r="F94" s="104">
        <v>0.47349823321554768</v>
      </c>
      <c r="G94" s="35">
        <f>SUM(B94*'5. Control'!$F$24,'6. Scoring &amp; assessment'!C94*'5. Control'!$F$25,'6. Scoring &amp; assessment'!D94*'5. Control'!$F$26,'6. Scoring &amp; assessment'!E94*'5. Control'!$F$27,'6. Scoring &amp; assessment'!F94*'5. Control'!$F$28)</f>
        <v>0.23775706314055928</v>
      </c>
      <c r="H94" s="36">
        <f t="shared" si="4"/>
        <v>4</v>
      </c>
      <c r="I94" s="36" cm="1">
        <f t="array" ref="I94">_xlfn.XLOOKUP(A94,Table1[Sample_ID],quality)</f>
        <v>5</v>
      </c>
      <c r="J94" s="36">
        <f t="shared" si="5"/>
        <v>1</v>
      </c>
      <c r="K94" s="36">
        <f t="shared" si="6"/>
        <v>1</v>
      </c>
      <c r="L94" s="36">
        <f t="shared" si="7"/>
        <v>0</v>
      </c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 spans="1:27" ht="13.2" x14ac:dyDescent="0.25">
      <c r="A95" s="34">
        <v>92</v>
      </c>
      <c r="B95" s="104">
        <v>0.23076923076923078</v>
      </c>
      <c r="C95" s="104">
        <v>0.26</v>
      </c>
      <c r="D95" s="104">
        <v>0.97058823529411764</v>
      </c>
      <c r="E95" s="104">
        <v>0.28000000000000003</v>
      </c>
      <c r="F95" s="104">
        <v>0.45936395759717313</v>
      </c>
      <c r="G95" s="35">
        <f>SUM(B95*'5. Control'!$F$24,'6. Scoring &amp; assessment'!C95*'5. Control'!$F$25,'6. Scoring &amp; assessment'!D95*'5. Control'!$F$26,'6. Scoring &amp; assessment'!E95*'5. Control'!$F$27,'6. Scoring &amp; assessment'!F95*'5. Control'!$F$28)</f>
        <v>0.37829386182306574</v>
      </c>
      <c r="H95" s="36">
        <f t="shared" si="4"/>
        <v>5</v>
      </c>
      <c r="I95" s="36" cm="1">
        <f t="array" ref="I95">_xlfn.XLOOKUP(A95,Table1[Sample_ID],quality)</f>
        <v>6</v>
      </c>
      <c r="J95" s="36">
        <f t="shared" si="5"/>
        <v>1</v>
      </c>
      <c r="K95" s="36">
        <f t="shared" si="6"/>
        <v>1</v>
      </c>
      <c r="L95" s="36">
        <f t="shared" si="7"/>
        <v>0</v>
      </c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 spans="1:27" ht="13.2" x14ac:dyDescent="0.25">
      <c r="A96" s="34">
        <v>93</v>
      </c>
      <c r="B96" s="104">
        <v>0.21538461538461545</v>
      </c>
      <c r="C96" s="104">
        <v>0.26</v>
      </c>
      <c r="D96" s="104">
        <v>0.9882352941176471</v>
      </c>
      <c r="E96" s="104">
        <v>0.28999999999999998</v>
      </c>
      <c r="F96" s="104">
        <v>0.44876325088339225</v>
      </c>
      <c r="G96" s="35">
        <f>SUM(B96*'5. Control'!$F$24,'6. Scoring &amp; assessment'!C96*'5. Control'!$F$25,'6. Scoring &amp; assessment'!D96*'5. Control'!$F$26,'6. Scoring &amp; assessment'!E96*'5. Control'!$F$27,'6. Scoring &amp; assessment'!F96*'5. Control'!$F$28)</f>
        <v>0.37549623459060172</v>
      </c>
      <c r="H96" s="36">
        <f t="shared" si="4"/>
        <v>5</v>
      </c>
      <c r="I96" s="36" cm="1">
        <f t="array" ref="I96">_xlfn.XLOOKUP(A96,Table1[Sample_ID],quality)</f>
        <v>5</v>
      </c>
      <c r="J96" s="36">
        <f t="shared" si="5"/>
        <v>0</v>
      </c>
      <c r="K96" s="36">
        <f t="shared" si="6"/>
        <v>0</v>
      </c>
      <c r="L96" s="36">
        <f t="shared" si="7"/>
        <v>1</v>
      </c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 spans="1:27" ht="13.2" x14ac:dyDescent="0.25">
      <c r="A97" s="34">
        <v>94</v>
      </c>
      <c r="B97" s="104">
        <v>0.18461538461538451</v>
      </c>
      <c r="C97" s="104">
        <v>0.26</v>
      </c>
      <c r="D97" s="104">
        <v>0.2</v>
      </c>
      <c r="E97" s="104">
        <v>0.26</v>
      </c>
      <c r="F97" s="104">
        <v>8.8339222614840993E-2</v>
      </c>
      <c r="G97" s="35">
        <f>SUM(B97*'5. Control'!$F$24,'6. Scoring &amp; assessment'!C97*'5. Control'!$F$25,'6. Scoring &amp; assessment'!D97*'5. Control'!$F$26,'6. Scoring &amp; assessment'!E97*'5. Control'!$F$27,'6. Scoring &amp; assessment'!F97*'5. Control'!$F$28)</f>
        <v>0.20744930687686869</v>
      </c>
      <c r="H97" s="36">
        <f t="shared" si="4"/>
        <v>4</v>
      </c>
      <c r="I97" s="36" cm="1">
        <f t="array" ref="I97">_xlfn.XLOOKUP(A97,Table1[Sample_ID],quality)</f>
        <v>5</v>
      </c>
      <c r="J97" s="36">
        <f t="shared" si="5"/>
        <v>1</v>
      </c>
      <c r="K97" s="36">
        <f t="shared" si="6"/>
        <v>1</v>
      </c>
      <c r="L97" s="36">
        <f t="shared" si="7"/>
        <v>0</v>
      </c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 spans="1:27" ht="13.2" x14ac:dyDescent="0.25">
      <c r="A98" s="34">
        <v>95</v>
      </c>
      <c r="B98" s="104">
        <v>0.32307692307692304</v>
      </c>
      <c r="C98" s="104">
        <v>0.6133333333333334</v>
      </c>
      <c r="D98" s="104">
        <v>0.10588235294117647</v>
      </c>
      <c r="E98" s="104">
        <v>0.04</v>
      </c>
      <c r="F98" s="104">
        <v>0.27915194346289751</v>
      </c>
      <c r="G98" s="35">
        <f>SUM(B98*'5. Control'!$F$24,'6. Scoring &amp; assessment'!C98*'5. Control'!$F$25,'6. Scoring &amp; assessment'!D98*'5. Control'!$F$26,'6. Scoring &amp; assessment'!E98*'5. Control'!$F$27,'6. Scoring &amp; assessment'!F98*'5. Control'!$F$28)</f>
        <v>0.34487447036438929</v>
      </c>
      <c r="H98" s="36">
        <f t="shared" si="4"/>
        <v>5</v>
      </c>
      <c r="I98" s="36" cm="1">
        <f t="array" ref="I98">_xlfn.XLOOKUP(A98,Table1[Sample_ID],quality)</f>
        <v>4</v>
      </c>
      <c r="J98" s="36">
        <f t="shared" si="5"/>
        <v>1</v>
      </c>
      <c r="K98" s="36">
        <f t="shared" si="6"/>
        <v>1</v>
      </c>
      <c r="L98" s="36">
        <f t="shared" si="7"/>
        <v>0</v>
      </c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 spans="1:27" ht="13.2" x14ac:dyDescent="0.25">
      <c r="A99" s="34">
        <v>96</v>
      </c>
      <c r="B99" s="104">
        <v>0.69230769230769229</v>
      </c>
      <c r="C99" s="104">
        <v>0.33333333333333331</v>
      </c>
      <c r="D99" s="104">
        <v>0.17647058823529413</v>
      </c>
      <c r="E99" s="104">
        <v>0.17</v>
      </c>
      <c r="F99" s="104">
        <v>0.35335689045936397</v>
      </c>
      <c r="G99" s="35">
        <f>SUM(B99*'5. Control'!$F$24,'6. Scoring &amp; assessment'!C99*'5. Control'!$F$25,'6. Scoring &amp; assessment'!D99*'5. Control'!$F$26,'6. Scoring &amp; assessment'!E99*'5. Control'!$F$27,'6. Scoring &amp; assessment'!F99*'5. Control'!$F$28)</f>
        <v>0.42111396958892278</v>
      </c>
      <c r="H99" s="36">
        <f t="shared" si="4"/>
        <v>5</v>
      </c>
      <c r="I99" s="36" cm="1">
        <f t="array" ref="I99">_xlfn.XLOOKUP(A99,Table1[Sample_ID],quality)</f>
        <v>6</v>
      </c>
      <c r="J99" s="36">
        <f t="shared" si="5"/>
        <v>1</v>
      </c>
      <c r="K99" s="36">
        <f t="shared" si="6"/>
        <v>1</v>
      </c>
      <c r="L99" s="36">
        <f t="shared" si="7"/>
        <v>0</v>
      </c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 spans="1:27" ht="13.2" x14ac:dyDescent="0.25">
      <c r="A100" s="34">
        <v>97</v>
      </c>
      <c r="B100" s="104">
        <v>0.3538461538461537</v>
      </c>
      <c r="C100" s="104">
        <v>0.45</v>
      </c>
      <c r="D100" s="104">
        <v>0.15294117647058827</v>
      </c>
      <c r="E100" s="104">
        <v>0</v>
      </c>
      <c r="F100" s="104">
        <v>6.0070671378091869E-2</v>
      </c>
      <c r="G100" s="35">
        <f>SUM(B100*'5. Control'!$F$24,'6. Scoring &amp; assessment'!C100*'5. Control'!$F$25,'6. Scoring &amp; assessment'!D100*'5. Control'!$F$26,'6. Scoring &amp; assessment'!E100*'5. Control'!$F$27,'6. Scoring &amp; assessment'!F100*'5. Control'!$F$28)</f>
        <v>0.28779439745455121</v>
      </c>
      <c r="H100" s="36">
        <f t="shared" si="4"/>
        <v>4</v>
      </c>
      <c r="I100" s="36" cm="1">
        <f t="array" ref="I100">_xlfn.XLOOKUP(A100,Table1[Sample_ID],quality)</f>
        <v>5</v>
      </c>
      <c r="J100" s="36">
        <f t="shared" si="5"/>
        <v>1</v>
      </c>
      <c r="K100" s="36">
        <f t="shared" si="6"/>
        <v>1</v>
      </c>
      <c r="L100" s="36">
        <f t="shared" si="7"/>
        <v>0</v>
      </c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 spans="1:27" ht="13.2" x14ac:dyDescent="0.25">
      <c r="A101" s="34">
        <v>98</v>
      </c>
      <c r="B101" s="104">
        <v>0.12307692307692292</v>
      </c>
      <c r="C101" s="104">
        <v>0.26666666666666666</v>
      </c>
      <c r="D101" s="104">
        <v>0.19411764705882353</v>
      </c>
      <c r="E101" s="104">
        <v>0.25</v>
      </c>
      <c r="F101" s="104">
        <v>5.6537102473498232E-2</v>
      </c>
      <c r="G101" s="35">
        <f>SUM(B101*'5. Control'!$F$24,'6. Scoring &amp; assessment'!C101*'5. Control'!$F$25,'6. Scoring &amp; assessment'!D101*'5. Control'!$F$26,'6. Scoring &amp; assessment'!E101*'5. Control'!$F$27,'6. Scoring &amp; assessment'!F101*'5. Control'!$F$28)</f>
        <v>0.18284828038309636</v>
      </c>
      <c r="H101" s="36">
        <f t="shared" si="4"/>
        <v>4</v>
      </c>
      <c r="I101" s="36" cm="1">
        <f t="array" ref="I101">_xlfn.XLOOKUP(A101,Table1[Sample_ID],quality)</f>
        <v>5</v>
      </c>
      <c r="J101" s="36">
        <f t="shared" si="5"/>
        <v>1</v>
      </c>
      <c r="K101" s="36">
        <f t="shared" si="6"/>
        <v>1</v>
      </c>
      <c r="L101" s="36">
        <f t="shared" si="7"/>
        <v>0</v>
      </c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 spans="1:27" ht="13.2" x14ac:dyDescent="0.25">
      <c r="A102" s="34">
        <v>99</v>
      </c>
      <c r="B102" s="104">
        <v>0.21538461538461545</v>
      </c>
      <c r="C102" s="104">
        <v>0.53333333333333333</v>
      </c>
      <c r="D102" s="104">
        <v>0.15294117647058827</v>
      </c>
      <c r="E102" s="104">
        <v>0.06</v>
      </c>
      <c r="F102" s="104">
        <v>1.4134275618374558E-2</v>
      </c>
      <c r="G102" s="35">
        <f>SUM(B102*'5. Control'!$F$24,'6. Scoring &amp; assessment'!C102*'5. Control'!$F$25,'6. Scoring &amp; assessment'!D102*'5. Control'!$F$26,'6. Scoring &amp; assessment'!E102*'5. Control'!$F$27,'6. Scoring &amp; assessment'!F102*'5. Control'!$F$28)</f>
        <v>0.26573921941704109</v>
      </c>
      <c r="H102" s="36">
        <f t="shared" si="4"/>
        <v>4</v>
      </c>
      <c r="I102" s="36" cm="1">
        <f t="array" ref="I102">_xlfn.XLOOKUP(A102,Table1[Sample_ID],quality)</f>
        <v>5</v>
      </c>
      <c r="J102" s="36">
        <f t="shared" si="5"/>
        <v>1</v>
      </c>
      <c r="K102" s="36">
        <f t="shared" si="6"/>
        <v>1</v>
      </c>
      <c r="L102" s="36">
        <f t="shared" si="7"/>
        <v>0</v>
      </c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 spans="1:27" ht="13.2" x14ac:dyDescent="0.25">
      <c r="A103" s="34">
        <v>100</v>
      </c>
      <c r="B103" s="104">
        <v>9.2307692307692257E-2</v>
      </c>
      <c r="C103" s="104">
        <v>0.29666666666666669</v>
      </c>
      <c r="D103" s="104">
        <v>0.17058823529411765</v>
      </c>
      <c r="E103" s="104">
        <v>0.18</v>
      </c>
      <c r="F103" s="104">
        <v>0.10247349823321555</v>
      </c>
      <c r="G103" s="35">
        <f>SUM(B103*'5. Control'!$F$24,'6. Scoring &amp; assessment'!C103*'5. Control'!$F$25,'6. Scoring &amp; assessment'!D103*'5. Control'!$F$26,'6. Scoring &amp; assessment'!E103*'5. Control'!$F$27,'6. Scoring &amp; assessment'!F103*'5. Control'!$F$28)</f>
        <v>0.1751432774251315</v>
      </c>
      <c r="H103" s="36">
        <f t="shared" si="4"/>
        <v>4</v>
      </c>
      <c r="I103" s="36" cm="1">
        <f t="array" ref="I103">_xlfn.XLOOKUP(A103,Table1[Sample_ID],quality)</f>
        <v>6</v>
      </c>
      <c r="J103" s="36">
        <f t="shared" si="5"/>
        <v>2</v>
      </c>
      <c r="K103" s="36">
        <f t="shared" si="6"/>
        <v>4</v>
      </c>
      <c r="L103" s="36">
        <f t="shared" si="7"/>
        <v>0</v>
      </c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 spans="1:27" ht="13.2" x14ac:dyDescent="0.25">
      <c r="A104" s="34">
        <v>101</v>
      </c>
      <c r="B104" s="104">
        <v>0.27692307692307677</v>
      </c>
      <c r="C104" s="104">
        <v>0.34</v>
      </c>
      <c r="D104" s="104">
        <v>0.18235294117647058</v>
      </c>
      <c r="E104" s="104">
        <v>0.3</v>
      </c>
      <c r="F104" s="104">
        <v>0.15547703180212014</v>
      </c>
      <c r="G104" s="35">
        <f>SUM(B104*'5. Control'!$F$24,'6. Scoring &amp; assessment'!C104*'5. Control'!$F$25,'6. Scoring &amp; assessment'!D104*'5. Control'!$F$26,'6. Scoring &amp; assessment'!E104*'5. Control'!$F$27,'6. Scoring &amp; assessment'!F104*'5. Control'!$F$28)</f>
        <v>0.27182372127975951</v>
      </c>
      <c r="H104" s="36">
        <f t="shared" si="4"/>
        <v>4</v>
      </c>
      <c r="I104" s="36" cm="1">
        <f t="array" ref="I104">_xlfn.XLOOKUP(A104,Table1[Sample_ID],quality)</f>
        <v>6</v>
      </c>
      <c r="J104" s="36">
        <f t="shared" si="5"/>
        <v>2</v>
      </c>
      <c r="K104" s="36">
        <f t="shared" si="6"/>
        <v>4</v>
      </c>
      <c r="L104" s="36">
        <f t="shared" si="7"/>
        <v>0</v>
      </c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 spans="1:27" ht="13.2" x14ac:dyDescent="0.25">
      <c r="A105" s="34">
        <v>102</v>
      </c>
      <c r="B105" s="104">
        <v>0.30769230769230771</v>
      </c>
      <c r="C105" s="104">
        <v>0.26666666666666666</v>
      </c>
      <c r="D105" s="104">
        <v>0.15294117647058827</v>
      </c>
      <c r="E105" s="104">
        <v>0.3</v>
      </c>
      <c r="F105" s="104">
        <v>5.6537102473498232E-2</v>
      </c>
      <c r="G105" s="35">
        <f>SUM(B105*'5. Control'!$F$24,'6. Scoring &amp; assessment'!C105*'5. Control'!$F$25,'6. Scoring &amp; assessment'!D105*'5. Control'!$F$26,'6. Scoring &amp; assessment'!E105*'5. Control'!$F$27,'6. Scoring &amp; assessment'!F105*'5. Control'!$F$28)</f>
        <v>0.24628719441024577</v>
      </c>
      <c r="H105" s="36">
        <f t="shared" si="4"/>
        <v>4</v>
      </c>
      <c r="I105" s="36" cm="1">
        <f t="array" ref="I105">_xlfn.XLOOKUP(A105,Table1[Sample_ID],quality)</f>
        <v>6</v>
      </c>
      <c r="J105" s="36">
        <f t="shared" si="5"/>
        <v>2</v>
      </c>
      <c r="K105" s="36">
        <f t="shared" si="6"/>
        <v>4</v>
      </c>
      <c r="L105" s="36">
        <f t="shared" si="7"/>
        <v>0</v>
      </c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 spans="1:27" ht="13.2" x14ac:dyDescent="0.25">
      <c r="A106" s="34">
        <v>103</v>
      </c>
      <c r="B106" s="104">
        <v>9.2307692307692257E-2</v>
      </c>
      <c r="C106" s="104">
        <v>0.29666666666666669</v>
      </c>
      <c r="D106" s="104">
        <v>0.17058823529411765</v>
      </c>
      <c r="E106" s="104">
        <v>0.18</v>
      </c>
      <c r="F106" s="104">
        <v>0.10247349823321555</v>
      </c>
      <c r="G106" s="35">
        <f>SUM(B106*'5. Control'!$F$24,'6. Scoring &amp; assessment'!C106*'5. Control'!$F$25,'6. Scoring &amp; assessment'!D106*'5. Control'!$F$26,'6. Scoring &amp; assessment'!E106*'5. Control'!$F$27,'6. Scoring &amp; assessment'!F106*'5. Control'!$F$28)</f>
        <v>0.1751432774251315</v>
      </c>
      <c r="H106" s="36">
        <f t="shared" si="4"/>
        <v>4</v>
      </c>
      <c r="I106" s="36" cm="1">
        <f t="array" ref="I106">_xlfn.XLOOKUP(A106,Table1[Sample_ID],quality)</f>
        <v>6</v>
      </c>
      <c r="J106" s="36">
        <f t="shared" si="5"/>
        <v>2</v>
      </c>
      <c r="K106" s="36">
        <f t="shared" si="6"/>
        <v>4</v>
      </c>
      <c r="L106" s="36">
        <f t="shared" si="7"/>
        <v>0</v>
      </c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 spans="1:27" ht="13.2" x14ac:dyDescent="0.25">
      <c r="A107" s="34">
        <v>104</v>
      </c>
      <c r="B107" s="104">
        <v>0.12307692307692292</v>
      </c>
      <c r="C107" s="104">
        <v>0.31666666666666665</v>
      </c>
      <c r="D107" s="104">
        <v>0.1235294117647059</v>
      </c>
      <c r="E107" s="104">
        <v>0.22</v>
      </c>
      <c r="F107" s="104">
        <v>0.20848056537102475</v>
      </c>
      <c r="G107" s="35">
        <f>SUM(B107*'5. Control'!$F$24,'6. Scoring &amp; assessment'!C107*'5. Control'!$F$25,'6. Scoring &amp; assessment'!D107*'5. Control'!$F$26,'6. Scoring &amp; assessment'!E107*'5. Control'!$F$27,'6. Scoring &amp; assessment'!F107*'5. Control'!$F$28)</f>
        <v>0.19945439137873136</v>
      </c>
      <c r="H107" s="36">
        <f t="shared" si="4"/>
        <v>4</v>
      </c>
      <c r="I107" s="36" cm="1">
        <f t="array" ref="I107">_xlfn.XLOOKUP(A107,Table1[Sample_ID],quality)</f>
        <v>5</v>
      </c>
      <c r="J107" s="36">
        <f t="shared" si="5"/>
        <v>1</v>
      </c>
      <c r="K107" s="36">
        <f t="shared" si="6"/>
        <v>1</v>
      </c>
      <c r="L107" s="36">
        <f t="shared" si="7"/>
        <v>0</v>
      </c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 spans="1:27" ht="13.2" x14ac:dyDescent="0.25">
      <c r="A108" s="34">
        <v>105</v>
      </c>
      <c r="B108" s="104">
        <v>0.15384615384615385</v>
      </c>
      <c r="C108" s="104">
        <v>0.26</v>
      </c>
      <c r="D108" s="104">
        <v>0.10588235294117647</v>
      </c>
      <c r="E108" s="104">
        <v>0.24</v>
      </c>
      <c r="F108" s="104">
        <v>0.10600706713780919</v>
      </c>
      <c r="G108" s="35">
        <f>SUM(B108*'5. Control'!$F$24,'6. Scoring &amp; assessment'!C108*'5. Control'!$F$25,'6. Scoring &amp; assessment'!D108*'5. Control'!$F$26,'6. Scoring &amp; assessment'!E108*'5. Control'!$F$27,'6. Scoring &amp; assessment'!F108*'5. Control'!$F$28)</f>
        <v>0.1823292135011112</v>
      </c>
      <c r="H108" s="36">
        <f t="shared" si="4"/>
        <v>4</v>
      </c>
      <c r="I108" s="36" cm="1">
        <f t="array" ref="I108">_xlfn.XLOOKUP(A108,Table1[Sample_ID],quality)</f>
        <v>5</v>
      </c>
      <c r="J108" s="36">
        <f t="shared" si="5"/>
        <v>1</v>
      </c>
      <c r="K108" s="36">
        <f t="shared" si="6"/>
        <v>1</v>
      </c>
      <c r="L108" s="36">
        <f t="shared" si="7"/>
        <v>0</v>
      </c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 spans="1:27" ht="13.2" x14ac:dyDescent="0.25">
      <c r="A109" s="34">
        <v>106</v>
      </c>
      <c r="B109" s="104">
        <v>0.12307692307692292</v>
      </c>
      <c r="C109" s="104">
        <v>0.31666666666666665</v>
      </c>
      <c r="D109" s="104">
        <v>0.1235294117647059</v>
      </c>
      <c r="E109" s="104">
        <v>0.22</v>
      </c>
      <c r="F109" s="104">
        <v>0.20848056537102475</v>
      </c>
      <c r="G109" s="35">
        <f>SUM(B109*'5. Control'!$F$24,'6. Scoring &amp; assessment'!C109*'5. Control'!$F$25,'6. Scoring &amp; assessment'!D109*'5. Control'!$F$26,'6. Scoring &amp; assessment'!E109*'5. Control'!$F$27,'6. Scoring &amp; assessment'!F109*'5. Control'!$F$28)</f>
        <v>0.19945439137873136</v>
      </c>
      <c r="H109" s="36">
        <f t="shared" si="4"/>
        <v>4</v>
      </c>
      <c r="I109" s="36" cm="1">
        <f t="array" ref="I109">_xlfn.XLOOKUP(A109,Table1[Sample_ID],quality)</f>
        <v>5</v>
      </c>
      <c r="J109" s="36">
        <f t="shared" si="5"/>
        <v>1</v>
      </c>
      <c r="K109" s="36">
        <f t="shared" si="6"/>
        <v>1</v>
      </c>
      <c r="L109" s="36">
        <f t="shared" si="7"/>
        <v>0</v>
      </c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 spans="1:27" ht="13.2" x14ac:dyDescent="0.25">
      <c r="A110" s="34">
        <v>107</v>
      </c>
      <c r="B110" s="104">
        <v>0.13846153846153852</v>
      </c>
      <c r="C110" s="104">
        <v>0.20666666666666664</v>
      </c>
      <c r="D110" s="104">
        <v>0.59411764705882353</v>
      </c>
      <c r="E110" s="104">
        <v>0.68</v>
      </c>
      <c r="F110" s="104">
        <v>0.22261484098939929</v>
      </c>
      <c r="G110" s="35">
        <f>SUM(B110*'5. Control'!$F$24,'6. Scoring &amp; assessment'!C110*'5. Control'!$F$25,'6. Scoring &amp; assessment'!D110*'5. Control'!$F$26,'6. Scoring &amp; assessment'!E110*'5. Control'!$F$27,'6. Scoring &amp; assessment'!F110*'5. Control'!$F$28)</f>
        <v>0.28984066961930188</v>
      </c>
      <c r="H110" s="36">
        <f t="shared" si="4"/>
        <v>4</v>
      </c>
      <c r="I110" s="36" cm="1">
        <f t="array" ref="I110">_xlfn.XLOOKUP(A110,Table1[Sample_ID],quality)</f>
        <v>5</v>
      </c>
      <c r="J110" s="36">
        <f t="shared" si="5"/>
        <v>1</v>
      </c>
      <c r="K110" s="36">
        <f t="shared" si="6"/>
        <v>1</v>
      </c>
      <c r="L110" s="36">
        <f t="shared" si="7"/>
        <v>0</v>
      </c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 spans="1:27" ht="13.2" x14ac:dyDescent="0.25">
      <c r="A111" s="34">
        <v>108</v>
      </c>
      <c r="B111" s="104">
        <v>0.13846153846153852</v>
      </c>
      <c r="C111" s="104">
        <v>0.35333333333333333</v>
      </c>
      <c r="D111" s="104">
        <v>0.28823529411764709</v>
      </c>
      <c r="E111" s="104">
        <v>0.31</v>
      </c>
      <c r="F111" s="104">
        <v>0.20494699646643111</v>
      </c>
      <c r="G111" s="35">
        <f>SUM(B111*'5. Control'!$F$24,'6. Scoring &amp; assessment'!C111*'5. Control'!$F$25,'6. Scoring &amp; assessment'!D111*'5. Control'!$F$26,'6. Scoring &amp; assessment'!E111*'5. Control'!$F$27,'6. Scoring &amp; assessment'!F111*'5. Control'!$F$28)</f>
        <v>0.24919153222582865</v>
      </c>
      <c r="H111" s="36">
        <f t="shared" si="4"/>
        <v>4</v>
      </c>
      <c r="I111" s="36" cm="1">
        <f t="array" ref="I111">_xlfn.XLOOKUP(A111,Table1[Sample_ID],quality)</f>
        <v>5</v>
      </c>
      <c r="J111" s="36">
        <f t="shared" si="5"/>
        <v>1</v>
      </c>
      <c r="K111" s="36">
        <f t="shared" si="6"/>
        <v>1</v>
      </c>
      <c r="L111" s="36">
        <f t="shared" si="7"/>
        <v>0</v>
      </c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 spans="1:27" ht="13.2" x14ac:dyDescent="0.25">
      <c r="A112" s="34">
        <v>109</v>
      </c>
      <c r="B112" s="104">
        <v>0.18461538461538451</v>
      </c>
      <c r="C112" s="104">
        <v>0.15333333333333335</v>
      </c>
      <c r="D112" s="104">
        <v>0.29411764705882354</v>
      </c>
      <c r="E112" s="104">
        <v>0.53</v>
      </c>
      <c r="F112" s="104">
        <v>0.26148409893992935</v>
      </c>
      <c r="G112" s="35">
        <f>SUM(B112*'5. Control'!$F$24,'6. Scoring &amp; assessment'!C112*'5. Control'!$F$25,'6. Scoring &amp; assessment'!D112*'5. Control'!$F$26,'6. Scoring &amp; assessment'!E112*'5. Control'!$F$27,'6. Scoring &amp; assessment'!F112*'5. Control'!$F$28)</f>
        <v>0.23388144156820109</v>
      </c>
      <c r="H112" s="36">
        <f t="shared" si="4"/>
        <v>4</v>
      </c>
      <c r="I112" s="36" cm="1">
        <f t="array" ref="I112">_xlfn.XLOOKUP(A112,Table1[Sample_ID],quality)</f>
        <v>6</v>
      </c>
      <c r="J112" s="36">
        <f t="shared" si="5"/>
        <v>2</v>
      </c>
      <c r="K112" s="36">
        <f t="shared" si="6"/>
        <v>4</v>
      </c>
      <c r="L112" s="36">
        <f t="shared" si="7"/>
        <v>0</v>
      </c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 spans="1:27" ht="13.2" x14ac:dyDescent="0.25">
      <c r="A113" s="34">
        <v>110</v>
      </c>
      <c r="B113" s="104">
        <v>0.13846153846153852</v>
      </c>
      <c r="C113" s="104">
        <v>0.45666666666666672</v>
      </c>
      <c r="D113" s="104">
        <v>0.22941176470588234</v>
      </c>
      <c r="E113" s="104">
        <v>0.52</v>
      </c>
      <c r="F113" s="104">
        <v>0.51943462897526504</v>
      </c>
      <c r="G113" s="35">
        <f>SUM(B113*'5. Control'!$F$24,'6. Scoring &amp; assessment'!C113*'5. Control'!$F$25,'6. Scoring &amp; assessment'!D113*'5. Control'!$F$26,'6. Scoring &amp; assessment'!E113*'5. Control'!$F$27,'6. Scoring &amp; assessment'!F113*'5. Control'!$F$28)</f>
        <v>0.3238167660649473</v>
      </c>
      <c r="H113" s="36">
        <f t="shared" si="4"/>
        <v>5</v>
      </c>
      <c r="I113" s="36" cm="1">
        <f t="array" ref="I113">_xlfn.XLOOKUP(A113,Table1[Sample_ID],quality)</f>
        <v>5</v>
      </c>
      <c r="J113" s="36">
        <f t="shared" si="5"/>
        <v>0</v>
      </c>
      <c r="K113" s="36">
        <f t="shared" si="6"/>
        <v>0</v>
      </c>
      <c r="L113" s="36">
        <f t="shared" si="7"/>
        <v>1</v>
      </c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 spans="1:27" ht="13.2" x14ac:dyDescent="0.25">
      <c r="A114" s="34">
        <v>111</v>
      </c>
      <c r="B114" s="104">
        <v>0.16923076923076918</v>
      </c>
      <c r="C114" s="104">
        <v>0.3066666666666667</v>
      </c>
      <c r="D114" s="104">
        <v>0.37058823529411772</v>
      </c>
      <c r="E114" s="104">
        <v>0.19</v>
      </c>
      <c r="F114" s="104">
        <v>0.14487632508833923</v>
      </c>
      <c r="G114" s="35">
        <f>SUM(B114*'5. Control'!$F$24,'6. Scoring &amp; assessment'!C114*'5. Control'!$F$25,'6. Scoring &amp; assessment'!D114*'5. Control'!$F$26,'6. Scoring &amp; assessment'!E114*'5. Control'!$F$27,'6. Scoring &amp; assessment'!F114*'5. Control'!$F$28)</f>
        <v>0.24030663703372082</v>
      </c>
      <c r="H114" s="36">
        <f t="shared" si="4"/>
        <v>4</v>
      </c>
      <c r="I114" s="36" cm="1">
        <f t="array" ref="I114">_xlfn.XLOOKUP(A114,Table1[Sample_ID],quality)</f>
        <v>5</v>
      </c>
      <c r="J114" s="36">
        <f t="shared" si="5"/>
        <v>1</v>
      </c>
      <c r="K114" s="36">
        <f t="shared" si="6"/>
        <v>1</v>
      </c>
      <c r="L114" s="36">
        <f t="shared" si="7"/>
        <v>0</v>
      </c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 spans="1:27" ht="13.2" x14ac:dyDescent="0.25">
      <c r="A115" s="34">
        <v>112</v>
      </c>
      <c r="B115" s="104">
        <v>0.21538461538461545</v>
      </c>
      <c r="C115" s="104">
        <v>0.34666666666666668</v>
      </c>
      <c r="D115" s="104">
        <v>0.21176470588235297</v>
      </c>
      <c r="E115" s="104">
        <v>0.09</v>
      </c>
      <c r="F115" s="104">
        <v>0.36042402826855124</v>
      </c>
      <c r="G115" s="35">
        <f>SUM(B115*'5. Control'!$F$24,'6. Scoring &amp; assessment'!C115*'5. Control'!$F$25,'6. Scoring &amp; assessment'!D115*'5. Control'!$F$26,'6. Scoring &amp; assessment'!E115*'5. Control'!$F$27,'6. Scoring &amp; assessment'!F115*'5. Control'!$F$28)</f>
        <v>0.25619172409382346</v>
      </c>
      <c r="H115" s="36">
        <f t="shared" si="4"/>
        <v>4</v>
      </c>
      <c r="I115" s="36" cm="1">
        <f t="array" ref="I115">_xlfn.XLOOKUP(A115,Table1[Sample_ID],quality)</f>
        <v>5</v>
      </c>
      <c r="J115" s="36">
        <f t="shared" si="5"/>
        <v>1</v>
      </c>
      <c r="K115" s="36">
        <f t="shared" si="6"/>
        <v>1</v>
      </c>
      <c r="L115" s="36">
        <f t="shared" si="7"/>
        <v>0</v>
      </c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 spans="1:27" ht="13.2" x14ac:dyDescent="0.25">
      <c r="A116" s="34">
        <v>113</v>
      </c>
      <c r="B116" s="104">
        <v>0.21538461538461545</v>
      </c>
      <c r="C116" s="104">
        <v>0.33333333333333331</v>
      </c>
      <c r="D116" s="104">
        <v>0.21176470588235297</v>
      </c>
      <c r="E116" s="104">
        <v>0.1</v>
      </c>
      <c r="F116" s="104">
        <v>0.37102473498233218</v>
      </c>
      <c r="G116" s="35">
        <f>SUM(B116*'5. Control'!$F$24,'6. Scoring &amp; assessment'!C116*'5. Control'!$F$25,'6. Scoring &amp; assessment'!D116*'5. Control'!$F$26,'6. Scoring &amp; assessment'!E116*'5. Control'!$F$27,'6. Scoring &amp; assessment'!F116*'5. Control'!$F$28)</f>
        <v>0.25425179476520154</v>
      </c>
      <c r="H116" s="36">
        <f t="shared" si="4"/>
        <v>4</v>
      </c>
      <c r="I116" s="36" cm="1">
        <f t="array" ref="I116">_xlfn.XLOOKUP(A116,Table1[Sample_ID],quality)</f>
        <v>5</v>
      </c>
      <c r="J116" s="36">
        <f t="shared" si="5"/>
        <v>1</v>
      </c>
      <c r="K116" s="36">
        <f t="shared" si="6"/>
        <v>1</v>
      </c>
      <c r="L116" s="36">
        <f t="shared" si="7"/>
        <v>0</v>
      </c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 spans="1:27" ht="13.2" x14ac:dyDescent="0.25">
      <c r="A117" s="34">
        <v>114</v>
      </c>
      <c r="B117" s="104">
        <v>0.19999999999999984</v>
      </c>
      <c r="C117" s="104">
        <v>0.13999999999999999</v>
      </c>
      <c r="D117" s="104">
        <v>0.21764705882352944</v>
      </c>
      <c r="E117" s="104">
        <v>0.44</v>
      </c>
      <c r="F117" s="104">
        <v>0.14134275618374559</v>
      </c>
      <c r="G117" s="35">
        <f>SUM(B117*'5. Control'!$F$24,'6. Scoring &amp; assessment'!C117*'5. Control'!$F$25,'6. Scoring &amp; assessment'!D117*'5. Control'!$F$26,'6. Scoring &amp; assessment'!E117*'5. Control'!$F$27,'6. Scoring &amp; assessment'!F117*'5. Control'!$F$28)</f>
        <v>0.20278133444190391</v>
      </c>
      <c r="H117" s="36">
        <f t="shared" si="4"/>
        <v>4</v>
      </c>
      <c r="I117" s="36" cm="1">
        <f t="array" ref="I117">_xlfn.XLOOKUP(A117,Table1[Sample_ID],quality)</f>
        <v>6</v>
      </c>
      <c r="J117" s="36">
        <f t="shared" si="5"/>
        <v>2</v>
      </c>
      <c r="K117" s="36">
        <f t="shared" si="6"/>
        <v>4</v>
      </c>
      <c r="L117" s="36">
        <f t="shared" si="7"/>
        <v>0</v>
      </c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 spans="1:27" ht="13.2" x14ac:dyDescent="0.25">
      <c r="A118" s="34">
        <v>115</v>
      </c>
      <c r="B118" s="104">
        <v>0.16923076923076918</v>
      </c>
      <c r="C118" s="104">
        <v>0.3066666666666667</v>
      </c>
      <c r="D118" s="104">
        <v>0.37058823529411772</v>
      </c>
      <c r="E118" s="104">
        <v>0.19</v>
      </c>
      <c r="F118" s="104">
        <v>0.14487632508833923</v>
      </c>
      <c r="G118" s="35">
        <f>SUM(B118*'5. Control'!$F$24,'6. Scoring &amp; assessment'!C118*'5. Control'!$F$25,'6. Scoring &amp; assessment'!D118*'5. Control'!$F$26,'6. Scoring &amp; assessment'!E118*'5. Control'!$F$27,'6. Scoring &amp; assessment'!F118*'5. Control'!$F$28)</f>
        <v>0.24030663703372082</v>
      </c>
      <c r="H118" s="36">
        <f t="shared" si="4"/>
        <v>4</v>
      </c>
      <c r="I118" s="36" cm="1">
        <f t="array" ref="I118">_xlfn.XLOOKUP(A118,Table1[Sample_ID],quality)</f>
        <v>5</v>
      </c>
      <c r="J118" s="36">
        <f t="shared" si="5"/>
        <v>1</v>
      </c>
      <c r="K118" s="36">
        <f t="shared" si="6"/>
        <v>1</v>
      </c>
      <c r="L118" s="36">
        <f t="shared" si="7"/>
        <v>0</v>
      </c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 spans="1:27" ht="13.2" x14ac:dyDescent="0.25">
      <c r="A119" s="34">
        <v>116</v>
      </c>
      <c r="B119" s="104">
        <v>0.32307692307692304</v>
      </c>
      <c r="C119" s="104">
        <v>0.20000000000000004</v>
      </c>
      <c r="D119" s="104">
        <v>0.19411764705882353</v>
      </c>
      <c r="E119" s="104">
        <v>0.31</v>
      </c>
      <c r="F119" s="104">
        <v>0.19787985865724381</v>
      </c>
      <c r="G119" s="35">
        <f>SUM(B119*'5. Control'!$F$24,'6. Scoring &amp; assessment'!C119*'5. Control'!$F$25,'6. Scoring &amp; assessment'!D119*'5. Control'!$F$26,'6. Scoring &amp; assessment'!E119*'5. Control'!$F$27,'6. Scoring &amp; assessment'!F119*'5. Control'!$F$28)</f>
        <v>0.25298255600147096</v>
      </c>
      <c r="H119" s="36">
        <f t="shared" si="4"/>
        <v>4</v>
      </c>
      <c r="I119" s="36" cm="1">
        <f t="array" ref="I119">_xlfn.XLOOKUP(A119,Table1[Sample_ID],quality)</f>
        <v>6</v>
      </c>
      <c r="J119" s="36">
        <f t="shared" si="5"/>
        <v>2</v>
      </c>
      <c r="K119" s="36">
        <f t="shared" si="6"/>
        <v>4</v>
      </c>
      <c r="L119" s="36">
        <f t="shared" si="7"/>
        <v>0</v>
      </c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 spans="1:27" ht="13.2" x14ac:dyDescent="0.25">
      <c r="A120" s="34">
        <v>117</v>
      </c>
      <c r="B120" s="104">
        <v>0.24615384615384611</v>
      </c>
      <c r="C120" s="104">
        <v>0.29333333333333339</v>
      </c>
      <c r="D120" s="104">
        <v>0.18235294117647058</v>
      </c>
      <c r="E120" s="104">
        <v>0.28000000000000003</v>
      </c>
      <c r="F120" s="104">
        <v>0.12014134275618374</v>
      </c>
      <c r="G120" s="35">
        <f>SUM(B120*'5. Control'!$F$24,'6. Scoring &amp; assessment'!C120*'5. Control'!$F$25,'6. Scoring &amp; assessment'!D120*'5. Control'!$F$26,'6. Scoring &amp; assessment'!E120*'5. Control'!$F$27,'6. Scoring &amp; assessment'!F120*'5. Control'!$F$28)</f>
        <v>0.24152092160593511</v>
      </c>
      <c r="H120" s="36">
        <f t="shared" si="4"/>
        <v>4</v>
      </c>
      <c r="I120" s="36" cm="1">
        <f t="array" ref="I120">_xlfn.XLOOKUP(A120,Table1[Sample_ID],quality)</f>
        <v>6</v>
      </c>
      <c r="J120" s="36">
        <f t="shared" si="5"/>
        <v>2</v>
      </c>
      <c r="K120" s="36">
        <f t="shared" si="6"/>
        <v>4</v>
      </c>
      <c r="L120" s="36">
        <f t="shared" si="7"/>
        <v>0</v>
      </c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 spans="1:27" ht="13.2" x14ac:dyDescent="0.25">
      <c r="A121" s="34">
        <v>118</v>
      </c>
      <c r="B121" s="104">
        <v>0.15384615384615385</v>
      </c>
      <c r="C121" s="104">
        <v>0.3066666666666667</v>
      </c>
      <c r="D121" s="104">
        <v>0.11764705882352942</v>
      </c>
      <c r="E121" s="104">
        <v>0.12</v>
      </c>
      <c r="F121" s="104">
        <v>7.7738515901060068E-2</v>
      </c>
      <c r="G121" s="35">
        <f>SUM(B121*'5. Control'!$F$24,'6. Scoring &amp; assessment'!C121*'5. Control'!$F$25,'6. Scoring &amp; assessment'!D121*'5. Control'!$F$26,'6. Scoring &amp; assessment'!E121*'5. Control'!$F$27,'6. Scoring &amp; assessment'!F121*'5. Control'!$F$28)</f>
        <v>0.18326706425978928</v>
      </c>
      <c r="H121" s="36">
        <f t="shared" si="4"/>
        <v>4</v>
      </c>
      <c r="I121" s="36" cm="1">
        <f t="array" ref="I121">_xlfn.XLOOKUP(A121,Table1[Sample_ID],quality)</f>
        <v>6</v>
      </c>
      <c r="J121" s="36">
        <f t="shared" si="5"/>
        <v>2</v>
      </c>
      <c r="K121" s="36">
        <f t="shared" si="6"/>
        <v>4</v>
      </c>
      <c r="L121" s="36">
        <f t="shared" si="7"/>
        <v>0</v>
      </c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 spans="1:27" ht="13.2" x14ac:dyDescent="0.25">
      <c r="A122" s="34">
        <v>119</v>
      </c>
      <c r="B122" s="104">
        <v>0.38461538461538464</v>
      </c>
      <c r="C122" s="104">
        <v>0.30000000000000004</v>
      </c>
      <c r="D122" s="104">
        <v>0.17647058823529413</v>
      </c>
      <c r="E122" s="104">
        <v>0.04</v>
      </c>
      <c r="F122" s="104">
        <v>0.17667844522968199</v>
      </c>
      <c r="G122" s="35">
        <f>SUM(B122*'5. Control'!$F$24,'6. Scoring &amp; assessment'!C122*'5. Control'!$F$25,'6. Scoring &amp; assessment'!D122*'5. Control'!$F$26,'6. Scoring &amp; assessment'!E122*'5. Control'!$F$27,'6. Scoring &amp; assessment'!F122*'5. Control'!$F$28)</f>
        <v>0.27275381737364696</v>
      </c>
      <c r="H122" s="36">
        <f t="shared" si="4"/>
        <v>4</v>
      </c>
      <c r="I122" s="36" cm="1">
        <f t="array" ref="I122">_xlfn.XLOOKUP(A122,Table1[Sample_ID],quality)</f>
        <v>6</v>
      </c>
      <c r="J122" s="36">
        <f t="shared" si="5"/>
        <v>2</v>
      </c>
      <c r="K122" s="36">
        <f t="shared" si="6"/>
        <v>4</v>
      </c>
      <c r="L122" s="36">
        <f t="shared" si="7"/>
        <v>0</v>
      </c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 spans="1:27" ht="13.2" x14ac:dyDescent="0.25">
      <c r="A123" s="34">
        <v>120</v>
      </c>
      <c r="B123" s="104">
        <v>0.12307692307692292</v>
      </c>
      <c r="C123" s="104">
        <v>0.39333333333333331</v>
      </c>
      <c r="D123" s="104">
        <v>0.14117647058823532</v>
      </c>
      <c r="E123" s="104">
        <v>0.08</v>
      </c>
      <c r="F123" s="104">
        <v>0.29328621908127206</v>
      </c>
      <c r="G123" s="35">
        <f>SUM(B123*'5. Control'!$F$24,'6. Scoring &amp; assessment'!C123*'5. Control'!$F$25,'6. Scoring &amp; assessment'!D123*'5. Control'!$F$26,'6. Scoring &amp; assessment'!E123*'5. Control'!$F$27,'6. Scoring &amp; assessment'!F123*'5. Control'!$F$28)</f>
        <v>0.21958201557328552</v>
      </c>
      <c r="H123" s="36">
        <f t="shared" si="4"/>
        <v>4</v>
      </c>
      <c r="I123" s="36" cm="1">
        <f t="array" ref="I123">_xlfn.XLOOKUP(A123,Table1[Sample_ID],quality)</f>
        <v>6</v>
      </c>
      <c r="J123" s="36">
        <f t="shared" si="5"/>
        <v>2</v>
      </c>
      <c r="K123" s="36">
        <f t="shared" si="6"/>
        <v>4</v>
      </c>
      <c r="L123" s="36">
        <f t="shared" si="7"/>
        <v>0</v>
      </c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 spans="1:27" ht="13.2" x14ac:dyDescent="0.25">
      <c r="A124" s="34">
        <v>121</v>
      </c>
      <c r="B124" s="104">
        <v>9.2307692307692257E-2</v>
      </c>
      <c r="C124" s="104">
        <v>0.64666666666666672</v>
      </c>
      <c r="D124" s="104">
        <v>0.1588235294117647</v>
      </c>
      <c r="E124" s="104">
        <v>0.09</v>
      </c>
      <c r="F124" s="104">
        <v>0.29328621908127206</v>
      </c>
      <c r="G124" s="35">
        <f>SUM(B124*'5. Control'!$F$24,'6. Scoring &amp; assessment'!C124*'5. Control'!$F$25,'6. Scoring &amp; assessment'!D124*'5. Control'!$F$26,'6. Scoring &amp; assessment'!E124*'5. Control'!$F$27,'6. Scoring &amp; assessment'!F124*'5. Control'!$F$28)</f>
        <v>0.2884598436275842</v>
      </c>
      <c r="H124" s="36">
        <f t="shared" si="4"/>
        <v>4</v>
      </c>
      <c r="I124" s="36" cm="1">
        <f t="array" ref="I124">_xlfn.XLOOKUP(A124,Table1[Sample_ID],quality)</f>
        <v>5</v>
      </c>
      <c r="J124" s="36">
        <f t="shared" si="5"/>
        <v>1</v>
      </c>
      <c r="K124" s="36">
        <f t="shared" si="6"/>
        <v>1</v>
      </c>
      <c r="L124" s="36">
        <f t="shared" si="7"/>
        <v>0</v>
      </c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 spans="1:27" ht="13.2" x14ac:dyDescent="0.25">
      <c r="A125" s="34">
        <v>122</v>
      </c>
      <c r="B125" s="104">
        <v>0.38461538461538464</v>
      </c>
      <c r="C125" s="104">
        <v>0.30000000000000004</v>
      </c>
      <c r="D125" s="104">
        <v>0.17647058823529413</v>
      </c>
      <c r="E125" s="104">
        <v>0.04</v>
      </c>
      <c r="F125" s="104">
        <v>0.17667844522968199</v>
      </c>
      <c r="G125" s="35">
        <f>SUM(B125*'5. Control'!$F$24,'6. Scoring &amp; assessment'!C125*'5. Control'!$F$25,'6. Scoring &amp; assessment'!D125*'5. Control'!$F$26,'6. Scoring &amp; assessment'!E125*'5. Control'!$F$27,'6. Scoring &amp; assessment'!F125*'5. Control'!$F$28)</f>
        <v>0.27275381737364696</v>
      </c>
      <c r="H125" s="36">
        <f t="shared" si="4"/>
        <v>4</v>
      </c>
      <c r="I125" s="36" cm="1">
        <f t="array" ref="I125">_xlfn.XLOOKUP(A125,Table1[Sample_ID],quality)</f>
        <v>6</v>
      </c>
      <c r="J125" s="36">
        <f t="shared" si="5"/>
        <v>2</v>
      </c>
      <c r="K125" s="36">
        <f t="shared" si="6"/>
        <v>4</v>
      </c>
      <c r="L125" s="36">
        <f t="shared" si="7"/>
        <v>0</v>
      </c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 spans="1:27" ht="13.2" x14ac:dyDescent="0.25">
      <c r="A126" s="34">
        <v>123</v>
      </c>
      <c r="B126" s="104">
        <v>0.12307692307692292</v>
      </c>
      <c r="C126" s="104">
        <v>0.39666666666666667</v>
      </c>
      <c r="D126" s="104">
        <v>0.12941176470588237</v>
      </c>
      <c r="E126" s="104">
        <v>0</v>
      </c>
      <c r="F126" s="104">
        <v>2.4734982332155476E-2</v>
      </c>
      <c r="G126" s="35">
        <f>SUM(B126*'5. Control'!$F$24,'6. Scoring &amp; assessment'!C126*'5. Control'!$F$25,'6. Scoring &amp; assessment'!D126*'5. Control'!$F$26,'6. Scoring &amp; assessment'!E126*'5. Control'!$F$27,'6. Scoring &amp; assessment'!F126*'5. Control'!$F$28)</f>
        <v>0.18396218601602091</v>
      </c>
      <c r="H126" s="36">
        <f t="shared" si="4"/>
        <v>4</v>
      </c>
      <c r="I126" s="36" cm="1">
        <f t="array" ref="I126">_xlfn.XLOOKUP(A126,Table1[Sample_ID],quality)</f>
        <v>5</v>
      </c>
      <c r="J126" s="36">
        <f t="shared" si="5"/>
        <v>1</v>
      </c>
      <c r="K126" s="36">
        <f t="shared" si="6"/>
        <v>1</v>
      </c>
      <c r="L126" s="36">
        <f t="shared" si="7"/>
        <v>0</v>
      </c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 spans="1:27" ht="13.2" x14ac:dyDescent="0.25">
      <c r="A127" s="34">
        <v>124</v>
      </c>
      <c r="B127" s="104">
        <v>0.16923076923076918</v>
      </c>
      <c r="C127" s="104">
        <v>0.40666666666666668</v>
      </c>
      <c r="D127" s="104">
        <v>0.13529411764705884</v>
      </c>
      <c r="E127" s="104">
        <v>0</v>
      </c>
      <c r="F127" s="104">
        <v>9.8939929328621903E-2</v>
      </c>
      <c r="G127" s="35">
        <f>SUM(B127*'5. Control'!$F$24,'6. Scoring &amp; assessment'!C127*'5. Control'!$F$25,'6. Scoring &amp; assessment'!D127*'5. Control'!$F$26,'6. Scoring &amp; assessment'!E127*'5. Control'!$F$27,'6. Scoring &amp; assessment'!F127*'5. Control'!$F$28)</f>
        <v>0.21141887981069021</v>
      </c>
      <c r="H127" s="36">
        <f t="shared" si="4"/>
        <v>4</v>
      </c>
      <c r="I127" s="36" cm="1">
        <f t="array" ref="I127">_xlfn.XLOOKUP(A127,Table1[Sample_ID],quality)</f>
        <v>5</v>
      </c>
      <c r="J127" s="36">
        <f t="shared" si="5"/>
        <v>1</v>
      </c>
      <c r="K127" s="36">
        <f t="shared" si="6"/>
        <v>1</v>
      </c>
      <c r="L127" s="36">
        <f t="shared" si="7"/>
        <v>0</v>
      </c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 spans="1:27" ht="13.2" x14ac:dyDescent="0.25">
      <c r="A128" s="34">
        <v>125</v>
      </c>
      <c r="B128" s="104">
        <v>0.16923076923076918</v>
      </c>
      <c r="C128" s="104">
        <v>0.26666666666666666</v>
      </c>
      <c r="D128" s="104">
        <v>0.10588235294117647</v>
      </c>
      <c r="E128" s="104">
        <v>0.17</v>
      </c>
      <c r="F128" s="104">
        <v>0.33922261484098942</v>
      </c>
      <c r="G128" s="35">
        <f>SUM(B128*'5. Control'!$F$24,'6. Scoring &amp; assessment'!C128*'5. Control'!$F$25,'6. Scoring &amp; assessment'!D128*'5. Control'!$F$26,'6. Scoring &amp; assessment'!E128*'5. Control'!$F$27,'6. Scoring &amp; assessment'!F128*'5. Control'!$F$28)</f>
        <v>0.20603538365604462</v>
      </c>
      <c r="H128" s="36">
        <f t="shared" si="4"/>
        <v>4</v>
      </c>
      <c r="I128" s="36" cm="1">
        <f t="array" ref="I128">_xlfn.XLOOKUP(A128,Table1[Sample_ID],quality)</f>
        <v>5</v>
      </c>
      <c r="J128" s="36">
        <f t="shared" si="5"/>
        <v>1</v>
      </c>
      <c r="K128" s="36">
        <f t="shared" si="6"/>
        <v>1</v>
      </c>
      <c r="L128" s="36">
        <f t="shared" si="7"/>
        <v>0</v>
      </c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 spans="1:27" ht="13.2" x14ac:dyDescent="0.25">
      <c r="A129" s="34">
        <v>126</v>
      </c>
      <c r="B129" s="104">
        <v>0.15384615384615385</v>
      </c>
      <c r="C129" s="104">
        <v>0.34666666666666668</v>
      </c>
      <c r="D129" s="104">
        <v>0.23529411764705882</v>
      </c>
      <c r="E129" s="104">
        <v>0.04</v>
      </c>
      <c r="F129" s="104">
        <v>0.29681978798586572</v>
      </c>
      <c r="G129" s="35">
        <f>SUM(B129*'5. Control'!$F$24,'6. Scoring &amp; assessment'!C129*'5. Control'!$F$25,'6. Scoring &amp; assessment'!D129*'5. Control'!$F$26,'6. Scoring &amp; assessment'!E129*'5. Control'!$F$27,'6. Scoring &amp; assessment'!F129*'5. Control'!$F$28)</f>
        <v>0.22682225029179925</v>
      </c>
      <c r="H129" s="36">
        <f t="shared" si="4"/>
        <v>4</v>
      </c>
      <c r="I129" s="36" cm="1">
        <f t="array" ref="I129">_xlfn.XLOOKUP(A129,Table1[Sample_ID],quality)</f>
        <v>5</v>
      </c>
      <c r="J129" s="36">
        <f t="shared" si="5"/>
        <v>1</v>
      </c>
      <c r="K129" s="36">
        <f t="shared" si="6"/>
        <v>1</v>
      </c>
      <c r="L129" s="36">
        <f t="shared" si="7"/>
        <v>0</v>
      </c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 spans="1:27" ht="13.2" x14ac:dyDescent="0.25">
      <c r="A130" s="34">
        <v>127</v>
      </c>
      <c r="B130" s="104">
        <v>0.38461538461538464</v>
      </c>
      <c r="C130" s="104">
        <v>0.82</v>
      </c>
      <c r="D130" s="104">
        <v>0.11176470588235295</v>
      </c>
      <c r="E130" s="104">
        <v>0</v>
      </c>
      <c r="F130" s="104">
        <v>2.1201413427561839E-2</v>
      </c>
      <c r="G130" s="35">
        <f>SUM(B130*'5. Control'!$F$24,'6. Scoring &amp; assessment'!C130*'5. Control'!$F$25,'6. Scoring &amp; assessment'!D130*'5. Control'!$F$26,'6. Scoring &amp; assessment'!E130*'5. Control'!$F$27,'6. Scoring &amp; assessment'!F130*'5. Control'!$F$28)</f>
        <v>0.39950023184049371</v>
      </c>
      <c r="H130" s="36">
        <f t="shared" si="4"/>
        <v>5</v>
      </c>
      <c r="I130" s="36" cm="1">
        <f t="array" ref="I130">_xlfn.XLOOKUP(A130,Table1[Sample_ID],quality)</f>
        <v>5</v>
      </c>
      <c r="J130" s="36">
        <f t="shared" si="5"/>
        <v>0</v>
      </c>
      <c r="K130" s="36">
        <f t="shared" si="6"/>
        <v>0</v>
      </c>
      <c r="L130" s="36">
        <f t="shared" si="7"/>
        <v>1</v>
      </c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 spans="1:27" ht="13.2" x14ac:dyDescent="0.25">
      <c r="A131" s="34">
        <v>128</v>
      </c>
      <c r="B131" s="104">
        <v>0.38461538461538464</v>
      </c>
      <c r="C131" s="104">
        <v>0.82</v>
      </c>
      <c r="D131" s="104">
        <v>0.10588235294117647</v>
      </c>
      <c r="E131" s="104">
        <v>0</v>
      </c>
      <c r="F131" s="104">
        <v>2.1201413427561839E-2</v>
      </c>
      <c r="G131" s="35">
        <f>SUM(B131*'5. Control'!$F$24,'6. Scoring &amp; assessment'!C131*'5. Control'!$F$25,'6. Scoring &amp; assessment'!D131*'5. Control'!$F$26,'6. Scoring &amp; assessment'!E131*'5. Control'!$F$27,'6. Scoring &amp; assessment'!F131*'5. Control'!$F$28)</f>
        <v>0.39861787889931721</v>
      </c>
      <c r="H131" s="36">
        <f t="shared" si="4"/>
        <v>5</v>
      </c>
      <c r="I131" s="36" cm="1">
        <f t="array" ref="I131">_xlfn.XLOOKUP(A131,Table1[Sample_ID],quality)</f>
        <v>5</v>
      </c>
      <c r="J131" s="36">
        <f t="shared" si="5"/>
        <v>0</v>
      </c>
      <c r="K131" s="36">
        <f t="shared" si="6"/>
        <v>0</v>
      </c>
      <c r="L131" s="36">
        <f t="shared" si="7"/>
        <v>1</v>
      </c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 spans="1:27" ht="13.2" x14ac:dyDescent="0.25">
      <c r="A132" s="34">
        <v>129</v>
      </c>
      <c r="B132" s="104">
        <v>0.32307692307692304</v>
      </c>
      <c r="C132" s="104">
        <v>0.32666666666666666</v>
      </c>
      <c r="D132" s="104">
        <v>0.36470588235294127</v>
      </c>
      <c r="E132" s="104">
        <v>0.16</v>
      </c>
      <c r="F132" s="104">
        <v>3.5335689045936397E-2</v>
      </c>
      <c r="G132" s="35">
        <f>SUM(B132*'5. Control'!$F$24,'6. Scoring &amp; assessment'!C132*'5. Control'!$F$25,'6. Scoring &amp; assessment'!D132*'5. Control'!$F$26,'6. Scoring &amp; assessment'!E132*'5. Control'!$F$27,'6. Scoring &amp; assessment'!F132*'5. Control'!$F$28)</f>
        <v>0.28531637433445789</v>
      </c>
      <c r="H132" s="36">
        <f t="shared" si="4"/>
        <v>4</v>
      </c>
      <c r="I132" s="36" cm="1">
        <f t="array" ref="I132">_xlfn.XLOOKUP(A132,Table1[Sample_ID],quality)</f>
        <v>7</v>
      </c>
      <c r="J132" s="36">
        <f t="shared" si="5"/>
        <v>3</v>
      </c>
      <c r="K132" s="36">
        <f t="shared" si="6"/>
        <v>9</v>
      </c>
      <c r="L132" s="36">
        <f t="shared" si="7"/>
        <v>0</v>
      </c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 spans="1:27" ht="13.2" x14ac:dyDescent="0.25">
      <c r="A133" s="34">
        <v>130</v>
      </c>
      <c r="B133" s="104">
        <v>0.15384615384615385</v>
      </c>
      <c r="C133" s="104">
        <v>0.18666666666666668</v>
      </c>
      <c r="D133" s="104">
        <v>0.1588235294117647</v>
      </c>
      <c r="E133" s="104">
        <v>0.15</v>
      </c>
      <c r="F133" s="104">
        <v>4.5936395759717315E-2</v>
      </c>
      <c r="G133" s="35">
        <f>SUM(B133*'5. Control'!$F$24,'6. Scoring &amp; assessment'!C133*'5. Control'!$F$25,'6. Scoring &amp; assessment'!D133*'5. Control'!$F$26,'6. Scoring &amp; assessment'!E133*'5. Control'!$F$27,'6. Scoring &amp; assessment'!F133*'5. Control'!$F$28)</f>
        <v>0.1532633228338903</v>
      </c>
      <c r="H133" s="36">
        <f t="shared" ref="H133:H196" si="8">ROUND(3+G133*5,0)</f>
        <v>4</v>
      </c>
      <c r="I133" s="36" cm="1">
        <f t="array" ref="I133">_xlfn.XLOOKUP(A133,Table1[Sample_ID],quality)</f>
        <v>5</v>
      </c>
      <c r="J133" s="36">
        <f t="shared" ref="J133:J196" si="9">ABS(H133-I133)</f>
        <v>1</v>
      </c>
      <c r="K133" s="36">
        <f t="shared" ref="K133:K196" si="10">J133^2</f>
        <v>1</v>
      </c>
      <c r="L133" s="36">
        <f t="shared" ref="L133:L196" si="11">IF(J133=0,1,0)</f>
        <v>0</v>
      </c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 spans="1:27" ht="13.2" x14ac:dyDescent="0.25">
      <c r="A134" s="34">
        <v>131</v>
      </c>
      <c r="B134" s="104">
        <v>0.15384615384615385</v>
      </c>
      <c r="C134" s="104">
        <v>0.43</v>
      </c>
      <c r="D134" s="104">
        <v>0.21176470588235297</v>
      </c>
      <c r="E134" s="104">
        <v>0.56000000000000005</v>
      </c>
      <c r="F134" s="104">
        <v>0.45229681978798586</v>
      </c>
      <c r="G134" s="35">
        <f>SUM(B134*'5. Control'!$F$24,'6. Scoring &amp; assessment'!C134*'5. Control'!$F$25,'6. Scoring &amp; assessment'!D134*'5. Control'!$F$26,'6. Scoring &amp; assessment'!E134*'5. Control'!$F$27,'6. Scoring &amp; assessment'!F134*'5. Control'!$F$28)</f>
        <v>0.31584054170730536</v>
      </c>
      <c r="H134" s="36">
        <f t="shared" si="8"/>
        <v>5</v>
      </c>
      <c r="I134" s="36" cm="1">
        <f t="array" ref="I134">_xlfn.XLOOKUP(A134,Table1[Sample_ID],quality)</f>
        <v>5</v>
      </c>
      <c r="J134" s="36">
        <f t="shared" si="9"/>
        <v>0</v>
      </c>
      <c r="K134" s="36">
        <f t="shared" si="10"/>
        <v>0</v>
      </c>
      <c r="L134" s="36">
        <f t="shared" si="11"/>
        <v>1</v>
      </c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 spans="1:27" ht="13.2" x14ac:dyDescent="0.25">
      <c r="A135" s="34">
        <v>132</v>
      </c>
      <c r="B135" s="104">
        <v>0.70769230769230762</v>
      </c>
      <c r="C135" s="104">
        <v>0.26666666666666666</v>
      </c>
      <c r="D135" s="104">
        <v>0.19411764705882353</v>
      </c>
      <c r="E135" s="104">
        <v>0.09</v>
      </c>
      <c r="F135" s="104">
        <v>0.32862190812720848</v>
      </c>
      <c r="G135" s="35">
        <f>SUM(B135*'5. Control'!$F$24,'6. Scoring &amp; assessment'!C135*'5. Control'!$F$25,'6. Scoring &amp; assessment'!D135*'5. Control'!$F$26,'6. Scoring &amp; assessment'!E135*'5. Control'!$F$27,'6. Scoring &amp; assessment'!F135*'5. Control'!$F$28)</f>
        <v>0.39867214556385205</v>
      </c>
      <c r="H135" s="36">
        <f t="shared" si="8"/>
        <v>5</v>
      </c>
      <c r="I135" s="36" cm="1">
        <f t="array" ref="I135">_xlfn.XLOOKUP(A135,Table1[Sample_ID],quality)</f>
        <v>5</v>
      </c>
      <c r="J135" s="36">
        <f t="shared" si="9"/>
        <v>0</v>
      </c>
      <c r="K135" s="36">
        <f t="shared" si="10"/>
        <v>0</v>
      </c>
      <c r="L135" s="36">
        <f t="shared" si="11"/>
        <v>1</v>
      </c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 spans="1:27" ht="13.2" x14ac:dyDescent="0.25">
      <c r="A136" s="34">
        <v>133</v>
      </c>
      <c r="B136" s="104">
        <v>0.70769230769230762</v>
      </c>
      <c r="C136" s="104">
        <v>0.26666666666666666</v>
      </c>
      <c r="D136" s="104">
        <v>0.19411764705882353</v>
      </c>
      <c r="E136" s="104">
        <v>0.09</v>
      </c>
      <c r="F136" s="104">
        <v>0.32862190812720848</v>
      </c>
      <c r="G136" s="35">
        <f>SUM(B136*'5. Control'!$F$24,'6. Scoring &amp; assessment'!C136*'5. Control'!$F$25,'6. Scoring &amp; assessment'!D136*'5. Control'!$F$26,'6. Scoring &amp; assessment'!E136*'5. Control'!$F$27,'6. Scoring &amp; assessment'!F136*'5. Control'!$F$28)</f>
        <v>0.39867214556385205</v>
      </c>
      <c r="H136" s="36">
        <f t="shared" si="8"/>
        <v>5</v>
      </c>
      <c r="I136" s="36" cm="1">
        <f t="array" ref="I136">_xlfn.XLOOKUP(A136,Table1[Sample_ID],quality)</f>
        <v>5</v>
      </c>
      <c r="J136" s="36">
        <f t="shared" si="9"/>
        <v>0</v>
      </c>
      <c r="K136" s="36">
        <f t="shared" si="10"/>
        <v>0</v>
      </c>
      <c r="L136" s="36">
        <f t="shared" si="11"/>
        <v>1</v>
      </c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 spans="1:27" ht="13.2" x14ac:dyDescent="0.25">
      <c r="A137" s="34">
        <v>134</v>
      </c>
      <c r="B137" s="104">
        <v>0.21538461538461545</v>
      </c>
      <c r="C137" s="104">
        <v>0.26666666666666666</v>
      </c>
      <c r="D137" s="104">
        <v>0.16470588235294117</v>
      </c>
      <c r="E137" s="104">
        <v>0.01</v>
      </c>
      <c r="F137" s="104">
        <v>7.0671378091872794E-2</v>
      </c>
      <c r="G137" s="35">
        <f>SUM(B137*'5. Control'!$F$24,'6. Scoring &amp; assessment'!C137*'5. Control'!$F$25,'6. Scoring &amp; assessment'!D137*'5. Control'!$F$26,'6. Scoring &amp; assessment'!E137*'5. Control'!$F$27,'6. Scoring &amp; assessment'!F137*'5. Control'!$F$28)</f>
        <v>0.18815763554674386</v>
      </c>
      <c r="H137" s="36">
        <f t="shared" si="8"/>
        <v>4</v>
      </c>
      <c r="I137" s="36" cm="1">
        <f t="array" ref="I137">_xlfn.XLOOKUP(A137,Table1[Sample_ID],quality)</f>
        <v>6</v>
      </c>
      <c r="J137" s="36">
        <f t="shared" si="9"/>
        <v>2</v>
      </c>
      <c r="K137" s="36">
        <f t="shared" si="10"/>
        <v>4</v>
      </c>
      <c r="L137" s="36">
        <f t="shared" si="11"/>
        <v>0</v>
      </c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 spans="1:27" ht="13.2" x14ac:dyDescent="0.25">
      <c r="A138" s="34">
        <v>135</v>
      </c>
      <c r="B138" s="104">
        <v>0.23076923076923078</v>
      </c>
      <c r="C138" s="104">
        <v>0.62666666666666671</v>
      </c>
      <c r="D138" s="104">
        <v>0.1470588235294118</v>
      </c>
      <c r="E138" s="104">
        <v>0.05</v>
      </c>
      <c r="F138" s="104">
        <v>8.1272084805653705E-2</v>
      </c>
      <c r="G138" s="35">
        <f>SUM(B138*'5. Control'!$F$24,'6. Scoring &amp; assessment'!C138*'5. Control'!$F$25,'6. Scoring &amp; assessment'!D138*'5. Control'!$F$26,'6. Scoring &amp; assessment'!E138*'5. Control'!$F$27,'6. Scoring &amp; assessment'!F138*'5. Control'!$F$28)</f>
        <v>0.30395526277920792</v>
      </c>
      <c r="H138" s="36">
        <f t="shared" si="8"/>
        <v>5</v>
      </c>
      <c r="I138" s="36" cm="1">
        <f t="array" ref="I138">_xlfn.XLOOKUP(A138,Table1[Sample_ID],quality)</f>
        <v>6</v>
      </c>
      <c r="J138" s="36">
        <f t="shared" si="9"/>
        <v>1</v>
      </c>
      <c r="K138" s="36">
        <f t="shared" si="10"/>
        <v>1</v>
      </c>
      <c r="L138" s="36">
        <f t="shared" si="11"/>
        <v>0</v>
      </c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 spans="1:27" ht="13.2" x14ac:dyDescent="0.25">
      <c r="A139" s="34">
        <v>136</v>
      </c>
      <c r="B139" s="104">
        <v>0.18461538461538451</v>
      </c>
      <c r="C139" s="104">
        <v>0.43</v>
      </c>
      <c r="D139" s="104">
        <v>0.30588235294117649</v>
      </c>
      <c r="E139" s="104">
        <v>0.11</v>
      </c>
      <c r="F139" s="104">
        <v>0.20141342756183744</v>
      </c>
      <c r="G139" s="35">
        <f>SUM(B139*'5. Control'!$F$24,'6. Scoring &amp; assessment'!C139*'5. Control'!$F$25,'6. Scoring &amp; assessment'!D139*'5. Control'!$F$26,'6. Scoring &amp; assessment'!E139*'5. Control'!$F$27,'6. Scoring &amp; assessment'!F139*'5. Control'!$F$28)</f>
        <v>0.27063908031274481</v>
      </c>
      <c r="H139" s="36">
        <f t="shared" si="8"/>
        <v>4</v>
      </c>
      <c r="I139" s="36" cm="1">
        <f t="array" ref="I139">_xlfn.XLOOKUP(A139,Table1[Sample_ID],quality)</f>
        <v>5</v>
      </c>
      <c r="J139" s="36">
        <f t="shared" si="9"/>
        <v>1</v>
      </c>
      <c r="K139" s="36">
        <f t="shared" si="10"/>
        <v>1</v>
      </c>
      <c r="L139" s="36">
        <f t="shared" si="11"/>
        <v>0</v>
      </c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 spans="1:27" ht="13.2" x14ac:dyDescent="0.25">
      <c r="A140" s="34">
        <v>137</v>
      </c>
      <c r="B140" s="104">
        <v>0.16923076923076918</v>
      </c>
      <c r="C140" s="104">
        <v>0.41</v>
      </c>
      <c r="D140" s="104">
        <v>0.27647058823529413</v>
      </c>
      <c r="E140" s="104">
        <v>0.15</v>
      </c>
      <c r="F140" s="104">
        <v>0.16254416961130741</v>
      </c>
      <c r="G140" s="35">
        <f>SUM(B140*'5. Control'!$F$24,'6. Scoring &amp; assessment'!C140*'5. Control'!$F$25,'6. Scoring &amp; assessment'!D140*'5. Control'!$F$26,'6. Scoring &amp; assessment'!E140*'5. Control'!$F$27,'6. Scoring &amp; assessment'!F140*'5. Control'!$F$28)</f>
        <v>0.25495577442719403</v>
      </c>
      <c r="H140" s="36">
        <f t="shared" si="8"/>
        <v>4</v>
      </c>
      <c r="I140" s="36" cm="1">
        <f t="array" ref="I140">_xlfn.XLOOKUP(A140,Table1[Sample_ID],quality)</f>
        <v>5</v>
      </c>
      <c r="J140" s="36">
        <f t="shared" si="9"/>
        <v>1</v>
      </c>
      <c r="K140" s="36">
        <f t="shared" si="10"/>
        <v>1</v>
      </c>
      <c r="L140" s="36">
        <f t="shared" si="11"/>
        <v>0</v>
      </c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 spans="1:27" ht="13.2" x14ac:dyDescent="0.25">
      <c r="A141" s="34">
        <v>138</v>
      </c>
      <c r="B141" s="104">
        <v>0.12307692307692292</v>
      </c>
      <c r="C141" s="104">
        <v>0.20999999999999996</v>
      </c>
      <c r="D141" s="104">
        <v>0.2</v>
      </c>
      <c r="E141" s="104">
        <v>0.36</v>
      </c>
      <c r="F141" s="104">
        <v>0.13780918727915195</v>
      </c>
      <c r="G141" s="35">
        <f>SUM(B141*'5. Control'!$F$24,'6. Scoring &amp; assessment'!C141*'5. Control'!$F$25,'6. Scoring &amp; assessment'!D141*'5. Control'!$F$26,'6. Scoring &amp; assessment'!E141*'5. Control'!$F$27,'6. Scoring &amp; assessment'!F141*'5. Control'!$F$28)</f>
        <v>0.18585784180483822</v>
      </c>
      <c r="H141" s="36">
        <f t="shared" si="8"/>
        <v>4</v>
      </c>
      <c r="I141" s="36" cm="1">
        <f t="array" ref="I141">_xlfn.XLOOKUP(A141,Table1[Sample_ID],quality)</f>
        <v>5</v>
      </c>
      <c r="J141" s="36">
        <f t="shared" si="9"/>
        <v>1</v>
      </c>
      <c r="K141" s="36">
        <f t="shared" si="10"/>
        <v>1</v>
      </c>
      <c r="L141" s="36">
        <f t="shared" si="11"/>
        <v>0</v>
      </c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 spans="1:27" ht="13.2" x14ac:dyDescent="0.25">
      <c r="A142" s="34">
        <v>139</v>
      </c>
      <c r="B142" s="104">
        <v>0.16923076923076918</v>
      </c>
      <c r="C142" s="104">
        <v>0.3066666666666667</v>
      </c>
      <c r="D142" s="104">
        <v>0.14117647058823532</v>
      </c>
      <c r="E142" s="104">
        <v>0.19</v>
      </c>
      <c r="F142" s="104">
        <v>0.34982332155477031</v>
      </c>
      <c r="G142" s="35">
        <f>SUM(B142*'5. Control'!$F$24,'6. Scoring &amp; assessment'!C142*'5. Control'!$F$25,'6. Scoring &amp; assessment'!D142*'5. Control'!$F$26,'6. Scoring &amp; assessment'!E142*'5. Control'!$F$27,'6. Scoring &amp; assessment'!F142*'5. Control'!$F$28)</f>
        <v>0.22638957197448156</v>
      </c>
      <c r="H142" s="36">
        <f t="shared" si="8"/>
        <v>4</v>
      </c>
      <c r="I142" s="36" cm="1">
        <f t="array" ref="I142">_xlfn.XLOOKUP(A142,Table1[Sample_ID],quality)</f>
        <v>5</v>
      </c>
      <c r="J142" s="36">
        <f t="shared" si="9"/>
        <v>1</v>
      </c>
      <c r="K142" s="36">
        <f t="shared" si="10"/>
        <v>1</v>
      </c>
      <c r="L142" s="36">
        <f t="shared" si="11"/>
        <v>0</v>
      </c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 spans="1:27" ht="13.2" x14ac:dyDescent="0.25">
      <c r="A143" s="34">
        <v>140</v>
      </c>
      <c r="B143" s="104">
        <v>0.16923076923076918</v>
      </c>
      <c r="C143" s="104">
        <v>0.3066666666666667</v>
      </c>
      <c r="D143" s="104">
        <v>0.14117647058823532</v>
      </c>
      <c r="E143" s="104">
        <v>0.19</v>
      </c>
      <c r="F143" s="104">
        <v>0.36042402826855124</v>
      </c>
      <c r="G143" s="35">
        <f>SUM(B143*'5. Control'!$F$24,'6. Scoring &amp; assessment'!C143*'5. Control'!$F$25,'6. Scoring &amp; assessment'!D143*'5. Control'!$F$26,'6. Scoring &amp; assessment'!E143*'5. Control'!$F$27,'6. Scoring &amp; assessment'!F143*'5. Control'!$F$28)</f>
        <v>0.22744964264585965</v>
      </c>
      <c r="H143" s="36">
        <f t="shared" si="8"/>
        <v>4</v>
      </c>
      <c r="I143" s="36" cm="1">
        <f t="array" ref="I143">_xlfn.XLOOKUP(A143,Table1[Sample_ID],quality)</f>
        <v>5</v>
      </c>
      <c r="J143" s="36">
        <f t="shared" si="9"/>
        <v>1</v>
      </c>
      <c r="K143" s="36">
        <f t="shared" si="10"/>
        <v>1</v>
      </c>
      <c r="L143" s="36">
        <f t="shared" si="11"/>
        <v>0</v>
      </c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 spans="1:27" ht="13.2" x14ac:dyDescent="0.25">
      <c r="A144" s="34">
        <v>141</v>
      </c>
      <c r="B144" s="104">
        <v>0.18461538461538451</v>
      </c>
      <c r="C144" s="104">
        <v>0.43</v>
      </c>
      <c r="D144" s="104">
        <v>0.30588235294117649</v>
      </c>
      <c r="E144" s="104">
        <v>0.11</v>
      </c>
      <c r="F144" s="104">
        <v>0.20141342756183744</v>
      </c>
      <c r="G144" s="35">
        <f>SUM(B144*'5. Control'!$F$24,'6. Scoring &amp; assessment'!C144*'5. Control'!$F$25,'6. Scoring &amp; assessment'!D144*'5. Control'!$F$26,'6. Scoring &amp; assessment'!E144*'5. Control'!$F$27,'6. Scoring &amp; assessment'!F144*'5. Control'!$F$28)</f>
        <v>0.27063908031274481</v>
      </c>
      <c r="H144" s="36">
        <f t="shared" si="8"/>
        <v>4</v>
      </c>
      <c r="I144" s="36" cm="1">
        <f t="array" ref="I144">_xlfn.XLOOKUP(A144,Table1[Sample_ID],quality)</f>
        <v>5</v>
      </c>
      <c r="J144" s="36">
        <f t="shared" si="9"/>
        <v>1</v>
      </c>
      <c r="K144" s="36">
        <f t="shared" si="10"/>
        <v>1</v>
      </c>
      <c r="L144" s="36">
        <f t="shared" si="11"/>
        <v>0</v>
      </c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 spans="1:27" ht="13.2" x14ac:dyDescent="0.25">
      <c r="A145" s="34">
        <v>142</v>
      </c>
      <c r="B145" s="104">
        <v>0.16923076923076918</v>
      </c>
      <c r="C145" s="104">
        <v>0.41</v>
      </c>
      <c r="D145" s="104">
        <v>0.27647058823529413</v>
      </c>
      <c r="E145" s="104">
        <v>0.15</v>
      </c>
      <c r="F145" s="104">
        <v>0.16254416961130741</v>
      </c>
      <c r="G145" s="35">
        <f>SUM(B145*'5. Control'!$F$24,'6. Scoring &amp; assessment'!C145*'5. Control'!$F$25,'6. Scoring &amp; assessment'!D145*'5. Control'!$F$26,'6. Scoring &amp; assessment'!E145*'5. Control'!$F$27,'6. Scoring &amp; assessment'!F145*'5. Control'!$F$28)</f>
        <v>0.25495577442719403</v>
      </c>
      <c r="H145" s="36">
        <f t="shared" si="8"/>
        <v>4</v>
      </c>
      <c r="I145" s="36" cm="1">
        <f t="array" ref="I145">_xlfn.XLOOKUP(A145,Table1[Sample_ID],quality)</f>
        <v>5</v>
      </c>
      <c r="J145" s="36">
        <f t="shared" si="9"/>
        <v>1</v>
      </c>
      <c r="K145" s="36">
        <f t="shared" si="10"/>
        <v>1</v>
      </c>
      <c r="L145" s="36">
        <f t="shared" si="11"/>
        <v>0</v>
      </c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 spans="1:27" ht="13.2" x14ac:dyDescent="0.25">
      <c r="A146" s="34">
        <v>143</v>
      </c>
      <c r="B146" s="104">
        <v>0.86153846153846148</v>
      </c>
      <c r="C146" s="104">
        <v>0.16</v>
      </c>
      <c r="D146" s="104">
        <v>0.28823529411764709</v>
      </c>
      <c r="E146" s="104">
        <v>0</v>
      </c>
      <c r="F146" s="104">
        <v>0.20141342756183744</v>
      </c>
      <c r="G146" s="35">
        <f>SUM(B146*'5. Control'!$F$24,'6. Scoring &amp; assessment'!C146*'5. Control'!$F$25,'6. Scoring &amp; assessment'!D146*'5. Control'!$F$26,'6. Scoring &amp; assessment'!E146*'5. Control'!$F$27,'6. Scoring &amp; assessment'!F146*'5. Control'!$F$28)</f>
        <v>0.41291509841229224</v>
      </c>
      <c r="H146" s="36">
        <f t="shared" si="8"/>
        <v>5</v>
      </c>
      <c r="I146" s="36" cm="1">
        <f t="array" ref="I146">_xlfn.XLOOKUP(A146,Table1[Sample_ID],quality)</f>
        <v>6</v>
      </c>
      <c r="J146" s="36">
        <f t="shared" si="9"/>
        <v>1</v>
      </c>
      <c r="K146" s="36">
        <f t="shared" si="10"/>
        <v>1</v>
      </c>
      <c r="L146" s="36">
        <f t="shared" si="11"/>
        <v>0</v>
      </c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 spans="1:27" ht="13.2" x14ac:dyDescent="0.25">
      <c r="A147" s="34">
        <v>144</v>
      </c>
      <c r="B147" s="104">
        <v>0.15384615384615385</v>
      </c>
      <c r="C147" s="104">
        <v>0.19333333333333336</v>
      </c>
      <c r="D147" s="104">
        <v>0.16470588235294117</v>
      </c>
      <c r="E147" s="104">
        <v>0.08</v>
      </c>
      <c r="F147" s="104">
        <v>4.9469964664310952E-2</v>
      </c>
      <c r="G147" s="35">
        <f>SUM(B147*'5. Control'!$F$24,'6. Scoring &amp; assessment'!C147*'5. Control'!$F$25,'6. Scoring &amp; assessment'!D147*'5. Control'!$F$26,'6. Scoring &amp; assessment'!E147*'5. Control'!$F$27,'6. Scoring &amp; assessment'!F147*'5. Control'!$F$28)</f>
        <v>0.14949903266552611</v>
      </c>
      <c r="H147" s="36">
        <f t="shared" si="8"/>
        <v>4</v>
      </c>
      <c r="I147" s="36" cm="1">
        <f t="array" ref="I147">_xlfn.XLOOKUP(A147,Table1[Sample_ID],quality)</f>
        <v>5</v>
      </c>
      <c r="J147" s="36">
        <f t="shared" si="9"/>
        <v>1</v>
      </c>
      <c r="K147" s="36">
        <f t="shared" si="10"/>
        <v>1</v>
      </c>
      <c r="L147" s="36">
        <f t="shared" si="11"/>
        <v>0</v>
      </c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 spans="1:27" ht="13.2" x14ac:dyDescent="0.25">
      <c r="A148" s="34">
        <v>145</v>
      </c>
      <c r="B148" s="104">
        <v>0.86153846153846148</v>
      </c>
      <c r="C148" s="104">
        <v>0.16</v>
      </c>
      <c r="D148" s="104">
        <v>0.28823529411764709</v>
      </c>
      <c r="E148" s="104">
        <v>0</v>
      </c>
      <c r="F148" s="104">
        <v>0.20141342756183744</v>
      </c>
      <c r="G148" s="35">
        <f>SUM(B148*'5. Control'!$F$24,'6. Scoring &amp; assessment'!C148*'5. Control'!$F$25,'6. Scoring &amp; assessment'!D148*'5. Control'!$F$26,'6. Scoring &amp; assessment'!E148*'5. Control'!$F$27,'6. Scoring &amp; assessment'!F148*'5. Control'!$F$28)</f>
        <v>0.41291509841229224</v>
      </c>
      <c r="H148" s="36">
        <f t="shared" si="8"/>
        <v>5</v>
      </c>
      <c r="I148" s="36" cm="1">
        <f t="array" ref="I148">_xlfn.XLOOKUP(A148,Table1[Sample_ID],quality)</f>
        <v>6</v>
      </c>
      <c r="J148" s="36">
        <f t="shared" si="9"/>
        <v>1</v>
      </c>
      <c r="K148" s="36">
        <f t="shared" si="10"/>
        <v>1</v>
      </c>
      <c r="L148" s="36">
        <f t="shared" si="11"/>
        <v>0</v>
      </c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 spans="1:27" ht="13.2" x14ac:dyDescent="0.25">
      <c r="A149" s="34">
        <v>146</v>
      </c>
      <c r="B149" s="104">
        <v>0.15384615384615385</v>
      </c>
      <c r="C149" s="104">
        <v>0.38000000000000006</v>
      </c>
      <c r="D149" s="104">
        <v>0.18823529411764706</v>
      </c>
      <c r="E149" s="104">
        <v>0.55000000000000004</v>
      </c>
      <c r="F149" s="104">
        <v>0.47703180212014135</v>
      </c>
      <c r="G149" s="35">
        <f>SUM(B149*'5. Control'!$F$24,'6. Scoring &amp; assessment'!C149*'5. Control'!$F$25,'6. Scoring &amp; assessment'!D149*'5. Control'!$F$26,'6. Scoring &amp; assessment'!E149*'5. Control'!$F$27,'6. Scoring &amp; assessment'!F149*'5. Control'!$F$28)</f>
        <v>0.29878462817581508</v>
      </c>
      <c r="H149" s="36">
        <f t="shared" si="8"/>
        <v>4</v>
      </c>
      <c r="I149" s="36" cm="1">
        <f t="array" ref="I149">_xlfn.XLOOKUP(A149,Table1[Sample_ID],quality)</f>
        <v>5</v>
      </c>
      <c r="J149" s="36">
        <f t="shared" si="9"/>
        <v>1</v>
      </c>
      <c r="K149" s="36">
        <f t="shared" si="10"/>
        <v>1</v>
      </c>
      <c r="L149" s="36">
        <f t="shared" si="11"/>
        <v>0</v>
      </c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 spans="1:27" ht="13.2" x14ac:dyDescent="0.25">
      <c r="A150" s="34">
        <v>147</v>
      </c>
      <c r="B150" s="104">
        <v>0.24615384615384611</v>
      </c>
      <c r="C150" s="104">
        <v>0.38666666666666671</v>
      </c>
      <c r="D150" s="104">
        <v>0.12941176470588237</v>
      </c>
      <c r="E150" s="104">
        <v>0.02</v>
      </c>
      <c r="F150" s="104">
        <v>0.31095406360424027</v>
      </c>
      <c r="G150" s="35">
        <f>SUM(B150*'5. Control'!$F$24,'6. Scoring &amp; assessment'!C150*'5. Control'!$F$25,'6. Scoring &amp; assessment'!D150*'5. Control'!$F$26,'6. Scoring &amp; assessment'!E150*'5. Control'!$F$27,'6. Scoring &amp; assessment'!F150*'5. Control'!$F$28)</f>
        <v>0.2546610172201525</v>
      </c>
      <c r="H150" s="36">
        <f t="shared" si="8"/>
        <v>4</v>
      </c>
      <c r="I150" s="36" cm="1">
        <f t="array" ref="I150">_xlfn.XLOOKUP(A150,Table1[Sample_ID],quality)</f>
        <v>5</v>
      </c>
      <c r="J150" s="36">
        <f t="shared" si="9"/>
        <v>1</v>
      </c>
      <c r="K150" s="36">
        <f t="shared" si="10"/>
        <v>1</v>
      </c>
      <c r="L150" s="36">
        <f t="shared" si="11"/>
        <v>0</v>
      </c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 spans="1:27" ht="13.2" x14ac:dyDescent="0.25">
      <c r="A151" s="34">
        <v>148</v>
      </c>
      <c r="B151" s="104">
        <v>0.13846153846153852</v>
      </c>
      <c r="C151" s="104">
        <v>0.26</v>
      </c>
      <c r="D151" s="104">
        <v>0.29411764705882354</v>
      </c>
      <c r="E151" s="104">
        <v>0.26</v>
      </c>
      <c r="F151" s="104">
        <v>0.28975265017667845</v>
      </c>
      <c r="G151" s="35">
        <f>SUM(B151*'5. Control'!$F$24,'6. Scoring &amp; assessment'!C151*'5. Control'!$F$25,'6. Scoring &amp; assessment'!D151*'5. Control'!$F$26,'6. Scoring &amp; assessment'!E151*'5. Control'!$F$27,'6. Scoring &amp; assessment'!F151*'5. Control'!$F$28)</f>
        <v>0.22555445053802986</v>
      </c>
      <c r="H151" s="36">
        <f t="shared" si="8"/>
        <v>4</v>
      </c>
      <c r="I151" s="36" cm="1">
        <f t="array" ref="I151">_xlfn.XLOOKUP(A151,Table1[Sample_ID],quality)</f>
        <v>5</v>
      </c>
      <c r="J151" s="36">
        <f t="shared" si="9"/>
        <v>1</v>
      </c>
      <c r="K151" s="36">
        <f t="shared" si="10"/>
        <v>1</v>
      </c>
      <c r="L151" s="36">
        <f t="shared" si="11"/>
        <v>0</v>
      </c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 spans="1:27" ht="13.2" x14ac:dyDescent="0.25">
      <c r="A152" s="34">
        <v>149</v>
      </c>
      <c r="B152" s="104">
        <v>0.27692307692307677</v>
      </c>
      <c r="C152" s="104">
        <v>0.26</v>
      </c>
      <c r="D152" s="104">
        <v>0.16470588235294117</v>
      </c>
      <c r="E152" s="104">
        <v>0.1</v>
      </c>
      <c r="F152" s="104">
        <v>8.4805653710247356E-2</v>
      </c>
      <c r="G152" s="35">
        <f>SUM(B152*'5. Control'!$F$24,'6. Scoring &amp; assessment'!C152*'5. Control'!$F$25,'6. Scoring &amp; assessment'!D152*'5. Control'!$F$26,'6. Scoring &amp; assessment'!E152*'5. Control'!$F$27,'6. Scoring &amp; assessment'!F152*'5. Control'!$F$28)</f>
        <v>0.21810952464704278</v>
      </c>
      <c r="H152" s="36">
        <f t="shared" si="8"/>
        <v>4</v>
      </c>
      <c r="I152" s="36" cm="1">
        <f t="array" ref="I152">_xlfn.XLOOKUP(A152,Table1[Sample_ID],quality)</f>
        <v>6</v>
      </c>
      <c r="J152" s="36">
        <f t="shared" si="9"/>
        <v>2</v>
      </c>
      <c r="K152" s="36">
        <f t="shared" si="10"/>
        <v>4</v>
      </c>
      <c r="L152" s="36">
        <f t="shared" si="11"/>
        <v>0</v>
      </c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 spans="1:27" ht="13.2" x14ac:dyDescent="0.25">
      <c r="A153" s="34">
        <v>150</v>
      </c>
      <c r="B153" s="104">
        <v>0.32307692307692304</v>
      </c>
      <c r="C153" s="104">
        <v>0.20000000000000004</v>
      </c>
      <c r="D153" s="104">
        <v>0.18235294117647058</v>
      </c>
      <c r="E153" s="104">
        <v>0.44</v>
      </c>
      <c r="F153" s="104">
        <v>0.13074204946996468</v>
      </c>
      <c r="G153" s="35">
        <f>SUM(B153*'5. Control'!$F$24,'6. Scoring &amp; assessment'!C153*'5. Control'!$F$25,'6. Scoring &amp; assessment'!D153*'5. Control'!$F$26,'6. Scoring &amp; assessment'!E153*'5. Control'!$F$27,'6. Scoring &amp; assessment'!F153*'5. Control'!$F$28)</f>
        <v>0.25750406920039015</v>
      </c>
      <c r="H153" s="36">
        <f t="shared" si="8"/>
        <v>4</v>
      </c>
      <c r="I153" s="36" cm="1">
        <f t="array" ref="I153">_xlfn.XLOOKUP(A153,Table1[Sample_ID],quality)</f>
        <v>6</v>
      </c>
      <c r="J153" s="36">
        <f t="shared" si="9"/>
        <v>2</v>
      </c>
      <c r="K153" s="36">
        <f t="shared" si="10"/>
        <v>4</v>
      </c>
      <c r="L153" s="36">
        <f t="shared" si="11"/>
        <v>0</v>
      </c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 spans="1:27" ht="13.2" x14ac:dyDescent="0.25">
      <c r="A154" s="34">
        <v>151</v>
      </c>
      <c r="B154" s="104">
        <v>0.29230769230769238</v>
      </c>
      <c r="C154" s="104">
        <v>0.15333333333333335</v>
      </c>
      <c r="D154" s="104">
        <v>0.13529411764705884</v>
      </c>
      <c r="E154" s="104">
        <v>0.47</v>
      </c>
      <c r="F154" s="104">
        <v>1.7667844522968199E-2</v>
      </c>
      <c r="G154" s="35">
        <f>SUM(B154*'5. Control'!$F$24,'6. Scoring &amp; assessment'!C154*'5. Control'!$F$25,'6. Scoring &amp; assessment'!D154*'5. Control'!$F$26,'6. Scoring &amp; assessment'!E154*'5. Control'!$F$27,'6. Scoring &amp; assessment'!F154*'5. Control'!$F$28)</f>
        <v>0.21736859440704798</v>
      </c>
      <c r="H154" s="36">
        <f t="shared" si="8"/>
        <v>4</v>
      </c>
      <c r="I154" s="36" cm="1">
        <f t="array" ref="I154">_xlfn.XLOOKUP(A154,Table1[Sample_ID],quality)</f>
        <v>6</v>
      </c>
      <c r="J154" s="36">
        <f t="shared" si="9"/>
        <v>2</v>
      </c>
      <c r="K154" s="36">
        <f t="shared" si="10"/>
        <v>4</v>
      </c>
      <c r="L154" s="36">
        <f t="shared" si="11"/>
        <v>0</v>
      </c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 spans="1:27" ht="13.2" x14ac:dyDescent="0.25">
      <c r="A155" s="34">
        <v>152</v>
      </c>
      <c r="B155" s="104">
        <v>0.15384615384615385</v>
      </c>
      <c r="C155" s="104">
        <v>0.28000000000000003</v>
      </c>
      <c r="D155" s="104">
        <v>1</v>
      </c>
      <c r="E155" s="104">
        <v>1</v>
      </c>
      <c r="F155" s="104">
        <v>0.22261484098939929</v>
      </c>
      <c r="G155" s="35">
        <f>SUM(B155*'5. Control'!$F$24,'6. Scoring &amp; assessment'!C155*'5. Control'!$F$25,'6. Scoring &amp; assessment'!D155*'5. Control'!$F$26,'6. Scoring &amp; assessment'!E155*'5. Control'!$F$27,'6. Scoring &amp; assessment'!F155*'5. Control'!$F$28)</f>
        <v>0.41010763794509375</v>
      </c>
      <c r="H155" s="36">
        <f t="shared" si="8"/>
        <v>5</v>
      </c>
      <c r="I155" s="36" cm="1">
        <f t="array" ref="I155">_xlfn.XLOOKUP(A155,Table1[Sample_ID],quality)</f>
        <v>4</v>
      </c>
      <c r="J155" s="36">
        <f t="shared" si="9"/>
        <v>1</v>
      </c>
      <c r="K155" s="36">
        <f t="shared" si="10"/>
        <v>1</v>
      </c>
      <c r="L155" s="36">
        <f t="shared" si="11"/>
        <v>0</v>
      </c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 spans="1:27" ht="13.2" x14ac:dyDescent="0.25">
      <c r="A156" s="34">
        <v>153</v>
      </c>
      <c r="B156" s="104">
        <v>0.26153846153846144</v>
      </c>
      <c r="C156" s="104">
        <v>0.33333333333333331</v>
      </c>
      <c r="D156" s="104">
        <v>0.14117647058823532</v>
      </c>
      <c r="E156" s="104">
        <v>0.03</v>
      </c>
      <c r="F156" s="104">
        <v>0.32862190812720848</v>
      </c>
      <c r="G156" s="35">
        <f>SUM(B156*'5. Control'!$F$24,'6. Scoring &amp; assessment'!C156*'5. Control'!$F$25,'6. Scoring &amp; assessment'!D156*'5. Control'!$F$26,'6. Scoring &amp; assessment'!E156*'5. Control'!$F$27,'6. Scoring &amp; assessment'!F156*'5. Control'!$F$28)</f>
        <v>0.24857712293941764</v>
      </c>
      <c r="H156" s="36">
        <f t="shared" si="8"/>
        <v>4</v>
      </c>
      <c r="I156" s="36" cm="1">
        <f t="array" ref="I156">_xlfn.XLOOKUP(A156,Table1[Sample_ID],quality)</f>
        <v>5</v>
      </c>
      <c r="J156" s="36">
        <f t="shared" si="9"/>
        <v>1</v>
      </c>
      <c r="K156" s="36">
        <f t="shared" si="10"/>
        <v>1</v>
      </c>
      <c r="L156" s="36">
        <f t="shared" si="11"/>
        <v>0</v>
      </c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 spans="1:27" ht="13.2" x14ac:dyDescent="0.25">
      <c r="A157" s="34">
        <v>154</v>
      </c>
      <c r="B157" s="104">
        <v>0.26153846153846144</v>
      </c>
      <c r="C157" s="104">
        <v>0.33333333333333331</v>
      </c>
      <c r="D157" s="104">
        <v>0.14117647058823532</v>
      </c>
      <c r="E157" s="104">
        <v>0.03</v>
      </c>
      <c r="F157" s="104">
        <v>0.32862190812720848</v>
      </c>
      <c r="G157" s="35">
        <f>SUM(B157*'5. Control'!$F$24,'6. Scoring &amp; assessment'!C157*'5. Control'!$F$25,'6. Scoring &amp; assessment'!D157*'5. Control'!$F$26,'6. Scoring &amp; assessment'!E157*'5. Control'!$F$27,'6. Scoring &amp; assessment'!F157*'5. Control'!$F$28)</f>
        <v>0.24857712293941764</v>
      </c>
      <c r="H157" s="36">
        <f t="shared" si="8"/>
        <v>4</v>
      </c>
      <c r="I157" s="36" cm="1">
        <f t="array" ref="I157">_xlfn.XLOOKUP(A157,Table1[Sample_ID],quality)</f>
        <v>5</v>
      </c>
      <c r="J157" s="36">
        <f t="shared" si="9"/>
        <v>1</v>
      </c>
      <c r="K157" s="36">
        <f t="shared" si="10"/>
        <v>1</v>
      </c>
      <c r="L157" s="36">
        <f t="shared" si="11"/>
        <v>0</v>
      </c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 spans="1:27" ht="13.2" x14ac:dyDescent="0.25">
      <c r="A158" s="34">
        <v>155</v>
      </c>
      <c r="B158" s="104">
        <v>0.32307692307692304</v>
      </c>
      <c r="C158" s="104">
        <v>0.21999999999999997</v>
      </c>
      <c r="D158" s="104">
        <v>0.24705882352941178</v>
      </c>
      <c r="E158" s="104">
        <v>0.42</v>
      </c>
      <c r="F158" s="104">
        <v>0.43462897526501765</v>
      </c>
      <c r="G158" s="35">
        <f>SUM(B158*'5. Control'!$F$24,'6. Scoring &amp; assessment'!C158*'5. Control'!$F$25,'6. Scoring &amp; assessment'!D158*'5. Control'!$F$26,'6. Scoring &amp; assessment'!E158*'5. Control'!$F$27,'6. Scoring &amp; assessment'!F158*'5. Control'!$F$28)</f>
        <v>0.3015986441328366</v>
      </c>
      <c r="H158" s="36">
        <f t="shared" si="8"/>
        <v>5</v>
      </c>
      <c r="I158" s="36" cm="1">
        <f t="array" ref="I158">_xlfn.XLOOKUP(A158,Table1[Sample_ID],quality)</f>
        <v>5</v>
      </c>
      <c r="J158" s="36">
        <f t="shared" si="9"/>
        <v>0</v>
      </c>
      <c r="K158" s="36">
        <f t="shared" si="10"/>
        <v>0</v>
      </c>
      <c r="L158" s="36">
        <f t="shared" si="11"/>
        <v>1</v>
      </c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 spans="1:27" ht="13.2" x14ac:dyDescent="0.25">
      <c r="A159" s="34">
        <v>156</v>
      </c>
      <c r="B159" s="104">
        <v>0.32307692307692304</v>
      </c>
      <c r="C159" s="104">
        <v>0.21999999999999997</v>
      </c>
      <c r="D159" s="104">
        <v>0.2411764705882353</v>
      </c>
      <c r="E159" s="104">
        <v>0.42</v>
      </c>
      <c r="F159" s="104">
        <v>0.43109540636042404</v>
      </c>
      <c r="G159" s="35">
        <f>SUM(B159*'5. Control'!$F$24,'6. Scoring &amp; assessment'!C159*'5. Control'!$F$25,'6. Scoring &amp; assessment'!D159*'5. Control'!$F$26,'6. Scoring &amp; assessment'!E159*'5. Control'!$F$27,'6. Scoring &amp; assessment'!F159*'5. Control'!$F$28)</f>
        <v>0.3003629343012007</v>
      </c>
      <c r="H159" s="36">
        <f t="shared" si="8"/>
        <v>5</v>
      </c>
      <c r="I159" s="36" cm="1">
        <f t="array" ref="I159">_xlfn.XLOOKUP(A159,Table1[Sample_ID],quality)</f>
        <v>5</v>
      </c>
      <c r="J159" s="36">
        <f t="shared" si="9"/>
        <v>0</v>
      </c>
      <c r="K159" s="36">
        <f t="shared" si="10"/>
        <v>0</v>
      </c>
      <c r="L159" s="36">
        <f t="shared" si="11"/>
        <v>1</v>
      </c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 spans="1:27" ht="13.2" x14ac:dyDescent="0.25">
      <c r="A160" s="34">
        <v>157</v>
      </c>
      <c r="B160" s="104">
        <v>0.32307692307692304</v>
      </c>
      <c r="C160" s="104">
        <v>0.21999999999999997</v>
      </c>
      <c r="D160" s="104">
        <v>0.24705882352941178</v>
      </c>
      <c r="E160" s="104">
        <v>0.42</v>
      </c>
      <c r="F160" s="104">
        <v>0.43462897526501765</v>
      </c>
      <c r="G160" s="35">
        <f>SUM(B160*'5. Control'!$F$24,'6. Scoring &amp; assessment'!C160*'5. Control'!$F$25,'6. Scoring &amp; assessment'!D160*'5. Control'!$F$26,'6. Scoring &amp; assessment'!E160*'5. Control'!$F$27,'6. Scoring &amp; assessment'!F160*'5. Control'!$F$28)</f>
        <v>0.3015986441328366</v>
      </c>
      <c r="H160" s="36">
        <f t="shared" si="8"/>
        <v>5</v>
      </c>
      <c r="I160" s="36" cm="1">
        <f t="array" ref="I160">_xlfn.XLOOKUP(A160,Table1[Sample_ID],quality)</f>
        <v>5</v>
      </c>
      <c r="J160" s="36">
        <f t="shared" si="9"/>
        <v>0</v>
      </c>
      <c r="K160" s="36">
        <f t="shared" si="10"/>
        <v>0</v>
      </c>
      <c r="L160" s="36">
        <f t="shared" si="11"/>
        <v>1</v>
      </c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 spans="1:27" ht="13.2" x14ac:dyDescent="0.25">
      <c r="A161" s="34">
        <v>158</v>
      </c>
      <c r="B161" s="104">
        <v>0.32307692307692304</v>
      </c>
      <c r="C161" s="104">
        <v>0.21999999999999997</v>
      </c>
      <c r="D161" s="104">
        <v>0.2411764705882353</v>
      </c>
      <c r="E161" s="104">
        <v>0.42</v>
      </c>
      <c r="F161" s="104">
        <v>0.43109540636042404</v>
      </c>
      <c r="G161" s="35">
        <f>SUM(B161*'5. Control'!$F$24,'6. Scoring &amp; assessment'!C161*'5. Control'!$F$25,'6. Scoring &amp; assessment'!D161*'5. Control'!$F$26,'6. Scoring &amp; assessment'!E161*'5. Control'!$F$27,'6. Scoring &amp; assessment'!F161*'5. Control'!$F$28)</f>
        <v>0.3003629343012007</v>
      </c>
      <c r="H161" s="36">
        <f t="shared" si="8"/>
        <v>5</v>
      </c>
      <c r="I161" s="36" cm="1">
        <f t="array" ref="I161">_xlfn.XLOOKUP(A161,Table1[Sample_ID],quality)</f>
        <v>5</v>
      </c>
      <c r="J161" s="36">
        <f t="shared" si="9"/>
        <v>0</v>
      </c>
      <c r="K161" s="36">
        <f t="shared" si="10"/>
        <v>0</v>
      </c>
      <c r="L161" s="36">
        <f t="shared" si="11"/>
        <v>1</v>
      </c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 spans="1:27" ht="13.2" x14ac:dyDescent="0.25">
      <c r="A162" s="34">
        <v>159</v>
      </c>
      <c r="B162" s="104">
        <v>0.13846153846153852</v>
      </c>
      <c r="C162" s="104">
        <v>0.38666666666666671</v>
      </c>
      <c r="D162" s="104">
        <v>0.11764705882352942</v>
      </c>
      <c r="E162" s="104">
        <v>0</v>
      </c>
      <c r="F162" s="104">
        <v>5.6537102473498232E-2</v>
      </c>
      <c r="G162" s="35">
        <f>SUM(B162*'5. Control'!$F$24,'6. Scoring &amp; assessment'!C162*'5. Control'!$F$25,'6. Scoring &amp; assessment'!D162*'5. Control'!$F$26,'6. Scoring &amp; assessment'!E162*'5. Control'!$F$27,'6. Scoring &amp; assessment'!F162*'5. Control'!$F$28)</f>
        <v>0.18776230753241771</v>
      </c>
      <c r="H162" s="36">
        <f t="shared" si="8"/>
        <v>4</v>
      </c>
      <c r="I162" s="36" cm="1">
        <f t="array" ref="I162">_xlfn.XLOOKUP(A162,Table1[Sample_ID],quality)</f>
        <v>5</v>
      </c>
      <c r="J162" s="36">
        <f t="shared" si="9"/>
        <v>1</v>
      </c>
      <c r="K162" s="36">
        <f t="shared" si="10"/>
        <v>1</v>
      </c>
      <c r="L162" s="36">
        <f t="shared" si="11"/>
        <v>0</v>
      </c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 spans="1:27" ht="13.2" x14ac:dyDescent="0.25">
      <c r="A163" s="34">
        <v>160</v>
      </c>
      <c r="B163" s="104">
        <v>0.13846153846153852</v>
      </c>
      <c r="C163" s="104">
        <v>0.33333333333333331</v>
      </c>
      <c r="D163" s="104">
        <v>0.1588235294117647</v>
      </c>
      <c r="E163" s="104">
        <v>0.18</v>
      </c>
      <c r="F163" s="104">
        <v>0.28268551236749118</v>
      </c>
      <c r="G163" s="35">
        <f>SUM(B163*'5. Control'!$F$24,'6. Scoring &amp; assessment'!C163*'5. Control'!$F$25,'6. Scoring &amp; assessment'!D163*'5. Control'!$F$26,'6. Scoring &amp; assessment'!E163*'5. Control'!$F$27,'6. Scoring &amp; assessment'!F163*'5. Control'!$F$28)</f>
        <v>0.21855361911005231</v>
      </c>
      <c r="H163" s="36">
        <f t="shared" si="8"/>
        <v>4</v>
      </c>
      <c r="I163" s="36" cm="1">
        <f t="array" ref="I163">_xlfn.XLOOKUP(A163,Table1[Sample_ID],quality)</f>
        <v>6</v>
      </c>
      <c r="J163" s="36">
        <f t="shared" si="9"/>
        <v>2</v>
      </c>
      <c r="K163" s="36">
        <f t="shared" si="10"/>
        <v>4</v>
      </c>
      <c r="L163" s="36">
        <f t="shared" si="11"/>
        <v>0</v>
      </c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 spans="1:27" ht="13.2" x14ac:dyDescent="0.25">
      <c r="A164" s="34">
        <v>161</v>
      </c>
      <c r="B164" s="104">
        <v>0.18461538461538451</v>
      </c>
      <c r="C164" s="104">
        <v>0.56666666666666665</v>
      </c>
      <c r="D164" s="104">
        <v>0.15294117647058827</v>
      </c>
      <c r="E164" s="104">
        <v>0.03</v>
      </c>
      <c r="F164" s="104">
        <v>4.9469964664310952E-2</v>
      </c>
      <c r="G164" s="35">
        <f>SUM(B164*'5. Control'!$F$24,'6. Scoring &amp; assessment'!C164*'5. Control'!$F$25,'6. Scoring &amp; assessment'!D164*'5. Control'!$F$26,'6. Scoring &amp; assessment'!E164*'5. Control'!$F$27,'6. Scoring &amp; assessment'!F164*'5. Control'!$F$28)</f>
        <v>0.2655035575524039</v>
      </c>
      <c r="H164" s="36">
        <f t="shared" si="8"/>
        <v>4</v>
      </c>
      <c r="I164" s="36" cm="1">
        <f t="array" ref="I164">_xlfn.XLOOKUP(A164,Table1[Sample_ID],quality)</f>
        <v>5</v>
      </c>
      <c r="J164" s="36">
        <f t="shared" si="9"/>
        <v>1</v>
      </c>
      <c r="K164" s="36">
        <f t="shared" si="10"/>
        <v>1</v>
      </c>
      <c r="L164" s="36">
        <f t="shared" si="11"/>
        <v>0</v>
      </c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 spans="1:27" ht="13.2" x14ac:dyDescent="0.25">
      <c r="A165" s="34">
        <v>162</v>
      </c>
      <c r="B165" s="104">
        <v>0.12307692307692292</v>
      </c>
      <c r="C165" s="104">
        <v>0.38666666666666671</v>
      </c>
      <c r="D165" s="104">
        <v>0.45882352941176474</v>
      </c>
      <c r="E165" s="104">
        <v>0.02</v>
      </c>
      <c r="F165" s="104">
        <v>4.9469964664310952E-2</v>
      </c>
      <c r="G165" s="35">
        <f>SUM(B165*'5. Control'!$F$24,'6. Scoring &amp; assessment'!C165*'5. Control'!$F$25,'6. Scoring &amp; assessment'!D165*'5. Control'!$F$26,'6. Scoring &amp; assessment'!E165*'5. Control'!$F$27,'6. Scoring &amp; assessment'!F165*'5. Control'!$F$28)</f>
        <v>0.23484744895511883</v>
      </c>
      <c r="H165" s="36">
        <f t="shared" si="8"/>
        <v>4</v>
      </c>
      <c r="I165" s="36" cm="1">
        <f t="array" ref="I165">_xlfn.XLOOKUP(A165,Table1[Sample_ID],quality)</f>
        <v>4</v>
      </c>
      <c r="J165" s="36">
        <f t="shared" si="9"/>
        <v>0</v>
      </c>
      <c r="K165" s="36">
        <f t="shared" si="10"/>
        <v>0</v>
      </c>
      <c r="L165" s="36">
        <f t="shared" si="11"/>
        <v>1</v>
      </c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 spans="1:27" ht="13.2" x14ac:dyDescent="0.25">
      <c r="A166" s="34">
        <v>163</v>
      </c>
      <c r="B166" s="104">
        <v>0.24615384615384611</v>
      </c>
      <c r="C166" s="104">
        <v>0.28666666666666668</v>
      </c>
      <c r="D166" s="104">
        <v>0.15294117647058827</v>
      </c>
      <c r="E166" s="104">
        <v>0.04</v>
      </c>
      <c r="F166" s="104">
        <v>8.8339222614840993E-2</v>
      </c>
      <c r="G166" s="35">
        <f>SUM(B166*'5. Control'!$F$24,'6. Scoring &amp; assessment'!C166*'5. Control'!$F$25,'6. Scoring &amp; assessment'!D166*'5. Control'!$F$26,'6. Scoring &amp; assessment'!E166*'5. Control'!$F$27,'6. Scoring &amp; assessment'!F166*'5. Control'!$F$28)</f>
        <v>0.20792894488591851</v>
      </c>
      <c r="H166" s="36">
        <f t="shared" si="8"/>
        <v>4</v>
      </c>
      <c r="I166" s="36" cm="1">
        <f t="array" ref="I166">_xlfn.XLOOKUP(A166,Table1[Sample_ID],quality)</f>
        <v>6</v>
      </c>
      <c r="J166" s="36">
        <f t="shared" si="9"/>
        <v>2</v>
      </c>
      <c r="K166" s="36">
        <f t="shared" si="10"/>
        <v>4</v>
      </c>
      <c r="L166" s="36">
        <f t="shared" si="11"/>
        <v>0</v>
      </c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 spans="1:27" ht="13.2" x14ac:dyDescent="0.25">
      <c r="A167" s="34">
        <v>164</v>
      </c>
      <c r="B167" s="104">
        <v>0.15384615384615385</v>
      </c>
      <c r="C167" s="104">
        <v>0.33333333333333331</v>
      </c>
      <c r="D167" s="104">
        <v>0.11176470588235295</v>
      </c>
      <c r="E167" s="104">
        <v>0.26</v>
      </c>
      <c r="F167" s="104">
        <v>0.40636042402826855</v>
      </c>
      <c r="G167" s="35">
        <f>SUM(B167*'5. Control'!$F$24,'6. Scoring &amp; assessment'!C167*'5. Control'!$F$25,'6. Scoring &amp; assessment'!D167*'5. Control'!$F$26,'6. Scoring &amp; assessment'!E167*'5. Control'!$F$27,'6. Scoring &amp; assessment'!F167*'5. Control'!$F$28)</f>
        <v>0.23724690213133365</v>
      </c>
      <c r="H167" s="36">
        <f t="shared" si="8"/>
        <v>4</v>
      </c>
      <c r="I167" s="36" cm="1">
        <f t="array" ref="I167">_xlfn.XLOOKUP(A167,Table1[Sample_ID],quality)</f>
        <v>5</v>
      </c>
      <c r="J167" s="36">
        <f t="shared" si="9"/>
        <v>1</v>
      </c>
      <c r="K167" s="36">
        <f t="shared" si="10"/>
        <v>1</v>
      </c>
      <c r="L167" s="36">
        <f t="shared" si="11"/>
        <v>0</v>
      </c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 spans="1:27" ht="13.2" x14ac:dyDescent="0.25">
      <c r="A168" s="34">
        <v>165</v>
      </c>
      <c r="B168" s="104">
        <v>0.15384615384615385</v>
      </c>
      <c r="C168" s="104">
        <v>0.32666666666666666</v>
      </c>
      <c r="D168" s="104">
        <v>0.11176470588235295</v>
      </c>
      <c r="E168" s="104">
        <v>0.26</v>
      </c>
      <c r="F168" s="104">
        <v>0.40636042402826855</v>
      </c>
      <c r="G168" s="35">
        <f>SUM(B168*'5. Control'!$F$24,'6. Scoring &amp; assessment'!C168*'5. Control'!$F$25,'6. Scoring &amp; assessment'!D168*'5. Control'!$F$26,'6. Scoring &amp; assessment'!E168*'5. Control'!$F$27,'6. Scoring &amp; assessment'!F168*'5. Control'!$F$28)</f>
        <v>0.23524690213133365</v>
      </c>
      <c r="H168" s="36">
        <f t="shared" si="8"/>
        <v>4</v>
      </c>
      <c r="I168" s="36" cm="1">
        <f t="array" ref="I168">_xlfn.XLOOKUP(A168,Table1[Sample_ID],quality)</f>
        <v>5</v>
      </c>
      <c r="J168" s="36">
        <f t="shared" si="9"/>
        <v>1</v>
      </c>
      <c r="K168" s="36">
        <f t="shared" si="10"/>
        <v>1</v>
      </c>
      <c r="L168" s="36">
        <f t="shared" si="11"/>
        <v>0</v>
      </c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 spans="1:27" ht="13.2" x14ac:dyDescent="0.25">
      <c r="A169" s="34">
        <v>166</v>
      </c>
      <c r="B169" s="104">
        <v>0.16923076923076918</v>
      </c>
      <c r="C169" s="104">
        <v>0.35333333333333333</v>
      </c>
      <c r="D169" s="104">
        <v>0.18823529411764706</v>
      </c>
      <c r="E169" s="104">
        <v>0.48</v>
      </c>
      <c r="F169" s="104">
        <v>0.31802120141342755</v>
      </c>
      <c r="G169" s="35">
        <f>SUM(B169*'5. Control'!$F$24,'6. Scoring &amp; assessment'!C169*'5. Control'!$F$25,'6. Scoring &amp; assessment'!D169*'5. Control'!$F$26,'6. Scoring &amp; assessment'!E169*'5. Control'!$F$27,'6. Scoring &amp; assessment'!F169*'5. Control'!$F$28)</f>
        <v>0.27326818348975901</v>
      </c>
      <c r="H169" s="36">
        <f t="shared" si="8"/>
        <v>4</v>
      </c>
      <c r="I169" s="36" cm="1">
        <f t="array" ref="I169">_xlfn.XLOOKUP(A169,Table1[Sample_ID],quality)</f>
        <v>5</v>
      </c>
      <c r="J169" s="36">
        <f t="shared" si="9"/>
        <v>1</v>
      </c>
      <c r="K169" s="36">
        <f t="shared" si="10"/>
        <v>1</v>
      </c>
      <c r="L169" s="36">
        <f t="shared" si="11"/>
        <v>0</v>
      </c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 spans="1:27" ht="13.2" x14ac:dyDescent="0.25">
      <c r="A170" s="34">
        <v>167</v>
      </c>
      <c r="B170" s="104">
        <v>0.27692307692307677</v>
      </c>
      <c r="C170" s="104">
        <v>0.36000000000000004</v>
      </c>
      <c r="D170" s="104">
        <v>0.12941176470588237</v>
      </c>
      <c r="E170" s="104">
        <v>0.1</v>
      </c>
      <c r="F170" s="104">
        <v>0.33568904593639576</v>
      </c>
      <c r="G170" s="35">
        <f>SUM(B170*'5. Control'!$F$24,'6. Scoring &amp; assessment'!C170*'5. Control'!$F$25,'6. Scoring &amp; assessment'!D170*'5. Control'!$F$26,'6. Scoring &amp; assessment'!E170*'5. Control'!$F$27,'6. Scoring &amp; assessment'!F170*'5. Control'!$F$28)</f>
        <v>0.26790374622259883</v>
      </c>
      <c r="H170" s="36">
        <f t="shared" si="8"/>
        <v>4</v>
      </c>
      <c r="I170" s="36" cm="1">
        <f t="array" ref="I170">_xlfn.XLOOKUP(A170,Table1[Sample_ID],quality)</f>
        <v>5</v>
      </c>
      <c r="J170" s="36">
        <f t="shared" si="9"/>
        <v>1</v>
      </c>
      <c r="K170" s="36">
        <f t="shared" si="10"/>
        <v>1</v>
      </c>
      <c r="L170" s="36">
        <f t="shared" si="11"/>
        <v>0</v>
      </c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 spans="1:27" ht="13.2" x14ac:dyDescent="0.25">
      <c r="A171" s="34">
        <v>168</v>
      </c>
      <c r="B171" s="104">
        <v>9.2307692307692257E-2</v>
      </c>
      <c r="C171" s="104">
        <v>0.30000000000000004</v>
      </c>
      <c r="D171" s="104">
        <v>0.10588235294117647</v>
      </c>
      <c r="E171" s="104">
        <v>0.03</v>
      </c>
      <c r="F171" s="104">
        <v>0.12720848056537101</v>
      </c>
      <c r="G171" s="35">
        <f>SUM(B171*'5. Control'!$F$24,'6. Scoring &amp; assessment'!C171*'5. Control'!$F$25,'6. Scoring &amp; assessment'!D171*'5. Control'!$F$26,'6. Scoring &amp; assessment'!E171*'5. Control'!$F$27,'6. Scoring &amp; assessment'!F171*'5. Control'!$F$28)</f>
        <v>0.15391089330540586</v>
      </c>
      <c r="H171" s="36">
        <f t="shared" si="8"/>
        <v>4</v>
      </c>
      <c r="I171" s="36" cm="1">
        <f t="array" ref="I171">_xlfn.XLOOKUP(A171,Table1[Sample_ID],quality)</f>
        <v>4</v>
      </c>
      <c r="J171" s="36">
        <f t="shared" si="9"/>
        <v>0</v>
      </c>
      <c r="K171" s="36">
        <f t="shared" si="10"/>
        <v>0</v>
      </c>
      <c r="L171" s="36">
        <f t="shared" si="11"/>
        <v>1</v>
      </c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 spans="1:27" ht="13.2" x14ac:dyDescent="0.25">
      <c r="A172" s="34">
        <v>169</v>
      </c>
      <c r="B172" s="104">
        <v>0.30769230769230771</v>
      </c>
      <c r="C172" s="104">
        <v>0.35333333333333333</v>
      </c>
      <c r="D172" s="104">
        <v>0.1470588235294118</v>
      </c>
      <c r="E172" s="104">
        <v>7.0000000000000007E-2</v>
      </c>
      <c r="F172" s="104">
        <v>0.13427561837455831</v>
      </c>
      <c r="G172" s="35">
        <f>SUM(B172*'5. Control'!$F$24,'6. Scoring &amp; assessment'!C172*'5. Control'!$F$25,'6. Scoring &amp; assessment'!D172*'5. Control'!$F$26,'6. Scoring &amp; assessment'!E172*'5. Control'!$F$27,'6. Scoring &amp; assessment'!F172*'5. Control'!$F$28)</f>
        <v>0.25617869305917529</v>
      </c>
      <c r="H172" s="36">
        <f t="shared" si="8"/>
        <v>4</v>
      </c>
      <c r="I172" s="36" cm="1">
        <f t="array" ref="I172">_xlfn.XLOOKUP(A172,Table1[Sample_ID],quality)</f>
        <v>6</v>
      </c>
      <c r="J172" s="36">
        <f t="shared" si="9"/>
        <v>2</v>
      </c>
      <c r="K172" s="36">
        <f t="shared" si="10"/>
        <v>4</v>
      </c>
      <c r="L172" s="36">
        <f t="shared" si="11"/>
        <v>0</v>
      </c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 spans="1:27" ht="13.2" x14ac:dyDescent="0.25">
      <c r="A173" s="34">
        <v>170</v>
      </c>
      <c r="B173" s="104">
        <v>0.16923076923076918</v>
      </c>
      <c r="C173" s="104">
        <v>0.40333333333333332</v>
      </c>
      <c r="D173" s="104">
        <v>0.75882352941176479</v>
      </c>
      <c r="E173" s="104">
        <v>0.24</v>
      </c>
      <c r="F173" s="104">
        <v>0.20141342756183744</v>
      </c>
      <c r="G173" s="35">
        <f>SUM(B173*'5. Control'!$F$24,'6. Scoring &amp; assessment'!C173*'5. Control'!$F$25,'6. Scoring &amp; assessment'!D173*'5. Control'!$F$26,'6. Scoring &amp; assessment'!E173*'5. Control'!$F$27,'6. Scoring &amp; assessment'!F173*'5. Control'!$F$28)</f>
        <v>0.33819564139871766</v>
      </c>
      <c r="H173" s="36">
        <f t="shared" si="8"/>
        <v>5</v>
      </c>
      <c r="I173" s="36" cm="1">
        <f t="array" ref="I173">_xlfn.XLOOKUP(A173,Table1[Sample_ID],quality)</f>
        <v>5</v>
      </c>
      <c r="J173" s="36">
        <f t="shared" si="9"/>
        <v>0</v>
      </c>
      <c r="K173" s="36">
        <f t="shared" si="10"/>
        <v>0</v>
      </c>
      <c r="L173" s="36">
        <f t="shared" si="11"/>
        <v>1</v>
      </c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 spans="1:27" ht="13.2" x14ac:dyDescent="0.25">
      <c r="A174" s="34">
        <v>171</v>
      </c>
      <c r="B174" s="104">
        <v>0.10769230769230759</v>
      </c>
      <c r="C174" s="104">
        <v>0.52333333333333332</v>
      </c>
      <c r="D174" s="104">
        <v>1.7647058823529429E-2</v>
      </c>
      <c r="E174" s="104">
        <v>0.03</v>
      </c>
      <c r="F174" s="104">
        <v>7.0671378091872791E-3</v>
      </c>
      <c r="G174" s="35">
        <f>SUM(B174*'5. Control'!$F$24,'6. Scoring &amp; assessment'!C174*'5. Control'!$F$25,'6. Scoring &amp; assessment'!D174*'5. Control'!$F$26,'6. Scoring &amp; assessment'!E174*'5. Control'!$F$27,'6. Scoring &amp; assessment'!F174*'5. Control'!$F$28)</f>
        <v>0.2010460802967558</v>
      </c>
      <c r="H174" s="36">
        <f t="shared" si="8"/>
        <v>4</v>
      </c>
      <c r="I174" s="36" cm="1">
        <f t="array" ref="I174">_xlfn.XLOOKUP(A174,Table1[Sample_ID],quality)</f>
        <v>4</v>
      </c>
      <c r="J174" s="36">
        <f t="shared" si="9"/>
        <v>0</v>
      </c>
      <c r="K174" s="36">
        <f t="shared" si="10"/>
        <v>0</v>
      </c>
      <c r="L174" s="36">
        <f t="shared" si="11"/>
        <v>1</v>
      </c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 spans="1:27" ht="13.2" x14ac:dyDescent="0.25">
      <c r="A175" s="34">
        <v>172</v>
      </c>
      <c r="B175" s="104">
        <v>0.12307692307692292</v>
      </c>
      <c r="C175" s="104">
        <v>0.21333333333333329</v>
      </c>
      <c r="D175" s="104">
        <v>0.18235294117647058</v>
      </c>
      <c r="E175" s="104">
        <v>0.17</v>
      </c>
      <c r="F175" s="104">
        <v>4.2402826855123678E-2</v>
      </c>
      <c r="G175" s="35">
        <f>SUM(B175*'5. Control'!$F$24,'6. Scoring &amp; assessment'!C175*'5. Control'!$F$25,'6. Scoring &amp; assessment'!D175*'5. Control'!$F$26,'6. Scoring &amp; assessment'!E175*'5. Control'!$F$27,'6. Scoring &amp; assessment'!F175*'5. Control'!$F$28)</f>
        <v>0.15567014693890599</v>
      </c>
      <c r="H175" s="36">
        <f t="shared" si="8"/>
        <v>4</v>
      </c>
      <c r="I175" s="36" cm="1">
        <f t="array" ref="I175">_xlfn.XLOOKUP(A175,Table1[Sample_ID],quality)</f>
        <v>6</v>
      </c>
      <c r="J175" s="36">
        <f t="shared" si="9"/>
        <v>2</v>
      </c>
      <c r="K175" s="36">
        <f t="shared" si="10"/>
        <v>4</v>
      </c>
      <c r="L175" s="36">
        <f t="shared" si="11"/>
        <v>0</v>
      </c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 spans="1:27" ht="13.2" x14ac:dyDescent="0.25">
      <c r="A176" s="34">
        <v>173</v>
      </c>
      <c r="B176" s="104">
        <v>0.12307692307692292</v>
      </c>
      <c r="C176" s="104">
        <v>0.21333333333333329</v>
      </c>
      <c r="D176" s="104">
        <v>0.18235294117647058</v>
      </c>
      <c r="E176" s="104">
        <v>0.17</v>
      </c>
      <c r="F176" s="104">
        <v>4.2402826855123678E-2</v>
      </c>
      <c r="G176" s="35">
        <f>SUM(B176*'5. Control'!$F$24,'6. Scoring &amp; assessment'!C176*'5. Control'!$F$25,'6. Scoring &amp; assessment'!D176*'5. Control'!$F$26,'6. Scoring &amp; assessment'!E176*'5. Control'!$F$27,'6. Scoring &amp; assessment'!F176*'5. Control'!$F$28)</f>
        <v>0.15567014693890599</v>
      </c>
      <c r="H176" s="36">
        <f t="shared" si="8"/>
        <v>4</v>
      </c>
      <c r="I176" s="36" cm="1">
        <f t="array" ref="I176">_xlfn.XLOOKUP(A176,Table1[Sample_ID],quality)</f>
        <v>6</v>
      </c>
      <c r="J176" s="36">
        <f t="shared" si="9"/>
        <v>2</v>
      </c>
      <c r="K176" s="36">
        <f t="shared" si="10"/>
        <v>4</v>
      </c>
      <c r="L176" s="36">
        <f t="shared" si="11"/>
        <v>0</v>
      </c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 spans="1:27" ht="13.2" x14ac:dyDescent="0.25">
      <c r="A177" s="34">
        <v>174</v>
      </c>
      <c r="B177" s="104">
        <v>0.47692307692307689</v>
      </c>
      <c r="C177" s="104">
        <v>0.34666666666666668</v>
      </c>
      <c r="D177" s="104">
        <v>0.1588235294117647</v>
      </c>
      <c r="E177" s="104">
        <v>0.05</v>
      </c>
      <c r="F177" s="104">
        <v>0.12720848056537101</v>
      </c>
      <c r="G177" s="35">
        <f>SUM(B177*'5. Control'!$F$24,'6. Scoring &amp; assessment'!C177*'5. Control'!$F$25,'6. Scoring &amp; assessment'!D177*'5. Control'!$F$26,'6. Scoring &amp; assessment'!E177*'5. Control'!$F$27,'6. Scoring &amp; assessment'!F177*'5. Control'!$F$28)</f>
        <v>0.31246745439137869</v>
      </c>
      <c r="H177" s="36">
        <f t="shared" si="8"/>
        <v>5</v>
      </c>
      <c r="I177" s="36" cm="1">
        <f t="array" ref="I177">_xlfn.XLOOKUP(A177,Table1[Sample_ID],quality)</f>
        <v>6</v>
      </c>
      <c r="J177" s="36">
        <f t="shared" si="9"/>
        <v>1</v>
      </c>
      <c r="K177" s="36">
        <f t="shared" si="10"/>
        <v>1</v>
      </c>
      <c r="L177" s="36">
        <f t="shared" si="11"/>
        <v>0</v>
      </c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 spans="1:27" ht="13.2" x14ac:dyDescent="0.25">
      <c r="A178" s="34">
        <v>175</v>
      </c>
      <c r="B178" s="104">
        <v>0.16923076923076918</v>
      </c>
      <c r="C178" s="104">
        <v>0.18666666666666668</v>
      </c>
      <c r="D178" s="104">
        <v>9.9999999999999992E-2</v>
      </c>
      <c r="E178" s="104">
        <v>0.21</v>
      </c>
      <c r="F178" s="104">
        <v>0.10247349823321555</v>
      </c>
      <c r="G178" s="35">
        <f>SUM(B178*'5. Control'!$F$24,'6. Scoring &amp; assessment'!C178*'5. Control'!$F$25,'6. Scoring &amp; assessment'!D178*'5. Control'!$F$26,'6. Scoring &amp; assessment'!E178*'5. Control'!$F$27,'6. Scoring &amp; assessment'!F178*'5. Control'!$F$28)</f>
        <v>0.16147811905409076</v>
      </c>
      <c r="H178" s="36">
        <f t="shared" si="8"/>
        <v>4</v>
      </c>
      <c r="I178" s="36" cm="1">
        <f t="array" ref="I178">_xlfn.XLOOKUP(A178,Table1[Sample_ID],quality)</f>
        <v>5</v>
      </c>
      <c r="J178" s="36">
        <f t="shared" si="9"/>
        <v>1</v>
      </c>
      <c r="K178" s="36">
        <f t="shared" si="10"/>
        <v>1</v>
      </c>
      <c r="L178" s="36">
        <f t="shared" si="11"/>
        <v>0</v>
      </c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 spans="1:27" ht="13.2" x14ac:dyDescent="0.25">
      <c r="A179" s="34">
        <v>176</v>
      </c>
      <c r="B179" s="104">
        <v>0.16923076923076918</v>
      </c>
      <c r="C179" s="104">
        <v>0.26666666666666666</v>
      </c>
      <c r="D179" s="104">
        <v>0.28235294117647064</v>
      </c>
      <c r="E179" s="104">
        <v>0.04</v>
      </c>
      <c r="F179" s="104">
        <v>0.1519434628975265</v>
      </c>
      <c r="G179" s="35">
        <f>SUM(B179*'5. Control'!$F$24,'6. Scoring &amp; assessment'!C179*'5. Control'!$F$25,'6. Scoring &amp; assessment'!D179*'5. Control'!$F$26,'6. Scoring &amp; assessment'!E179*'5. Control'!$F$27,'6. Scoring &amp; assessment'!F179*'5. Control'!$F$28)</f>
        <v>0.20077805669699245</v>
      </c>
      <c r="H179" s="36">
        <f t="shared" si="8"/>
        <v>4</v>
      </c>
      <c r="I179" s="36" cm="1">
        <f t="array" ref="I179">_xlfn.XLOOKUP(A179,Table1[Sample_ID],quality)</f>
        <v>5</v>
      </c>
      <c r="J179" s="36">
        <f t="shared" si="9"/>
        <v>1</v>
      </c>
      <c r="K179" s="36">
        <f t="shared" si="10"/>
        <v>1</v>
      </c>
      <c r="L179" s="36">
        <f t="shared" si="11"/>
        <v>0</v>
      </c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 spans="1:27" ht="13.2" x14ac:dyDescent="0.25">
      <c r="A180" s="34">
        <v>177</v>
      </c>
      <c r="B180" s="104">
        <v>0.16923076923076918</v>
      </c>
      <c r="C180" s="104">
        <v>0.18666666666666668</v>
      </c>
      <c r="D180" s="104">
        <v>9.9999999999999992E-2</v>
      </c>
      <c r="E180" s="104">
        <v>0.21</v>
      </c>
      <c r="F180" s="104">
        <v>0.10247349823321555</v>
      </c>
      <c r="G180" s="35">
        <f>SUM(B180*'5. Control'!$F$24,'6. Scoring &amp; assessment'!C180*'5. Control'!$F$25,'6. Scoring &amp; assessment'!D180*'5. Control'!$F$26,'6. Scoring &amp; assessment'!E180*'5. Control'!$F$27,'6. Scoring &amp; assessment'!F180*'5. Control'!$F$28)</f>
        <v>0.16147811905409076</v>
      </c>
      <c r="H180" s="36">
        <f t="shared" si="8"/>
        <v>4</v>
      </c>
      <c r="I180" s="36" cm="1">
        <f t="array" ref="I180">_xlfn.XLOOKUP(A180,Table1[Sample_ID],quality)</f>
        <v>5</v>
      </c>
      <c r="J180" s="36">
        <f t="shared" si="9"/>
        <v>1</v>
      </c>
      <c r="K180" s="36">
        <f t="shared" si="10"/>
        <v>1</v>
      </c>
      <c r="L180" s="36">
        <f t="shared" si="11"/>
        <v>0</v>
      </c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 spans="1:27" ht="13.2" x14ac:dyDescent="0.25">
      <c r="A181" s="34">
        <v>178</v>
      </c>
      <c r="B181" s="104">
        <v>0.32307692307692304</v>
      </c>
      <c r="C181" s="104">
        <v>0.28000000000000003</v>
      </c>
      <c r="D181" s="104">
        <v>0.18235294117647058</v>
      </c>
      <c r="E181" s="104">
        <v>0.42</v>
      </c>
      <c r="F181" s="104">
        <v>0.11307420494699646</v>
      </c>
      <c r="G181" s="35">
        <f>SUM(B181*'5. Control'!$F$24,'6. Scoring &amp; assessment'!C181*'5. Control'!$F$25,'6. Scoring &amp; assessment'!D181*'5. Control'!$F$26,'6. Scoring &amp; assessment'!E181*'5. Control'!$F$27,'6. Scoring &amp; assessment'!F181*'5. Control'!$F$28)</f>
        <v>0.27773728474809328</v>
      </c>
      <c r="H181" s="36">
        <f t="shared" si="8"/>
        <v>4</v>
      </c>
      <c r="I181" s="36" cm="1">
        <f t="array" ref="I181">_xlfn.XLOOKUP(A181,Table1[Sample_ID],quality)</f>
        <v>6</v>
      </c>
      <c r="J181" s="36">
        <f t="shared" si="9"/>
        <v>2</v>
      </c>
      <c r="K181" s="36">
        <f t="shared" si="10"/>
        <v>4</v>
      </c>
      <c r="L181" s="36">
        <f t="shared" si="11"/>
        <v>0</v>
      </c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 spans="1:27" ht="13.2" x14ac:dyDescent="0.25">
      <c r="A182" s="34">
        <v>179</v>
      </c>
      <c r="B182" s="104">
        <v>0.18461538461538451</v>
      </c>
      <c r="C182" s="104">
        <v>0.47000000000000003</v>
      </c>
      <c r="D182" s="104">
        <v>0.15294117647058827</v>
      </c>
      <c r="E182" s="104">
        <v>0</v>
      </c>
      <c r="F182" s="104">
        <v>4.9469964664310952E-2</v>
      </c>
      <c r="G182" s="35">
        <f>SUM(B182*'5. Control'!$F$24,'6. Scoring &amp; assessment'!C182*'5. Control'!$F$25,'6. Scoring &amp; assessment'!D182*'5. Control'!$F$26,'6. Scoring &amp; assessment'!E182*'5. Control'!$F$27,'6. Scoring &amp; assessment'!F182*'5. Control'!$F$28)</f>
        <v>0.23350355755240393</v>
      </c>
      <c r="H182" s="36">
        <f t="shared" si="8"/>
        <v>4</v>
      </c>
      <c r="I182" s="36" cm="1">
        <f t="array" ref="I182">_xlfn.XLOOKUP(A182,Table1[Sample_ID],quality)</f>
        <v>5</v>
      </c>
      <c r="J182" s="36">
        <f t="shared" si="9"/>
        <v>1</v>
      </c>
      <c r="K182" s="36">
        <f t="shared" si="10"/>
        <v>1</v>
      </c>
      <c r="L182" s="36">
        <f t="shared" si="11"/>
        <v>0</v>
      </c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 spans="1:27" ht="13.2" x14ac:dyDescent="0.25">
      <c r="A183" s="34">
        <v>180</v>
      </c>
      <c r="B183" s="104">
        <v>0.16923076923076918</v>
      </c>
      <c r="C183" s="104">
        <v>0.34</v>
      </c>
      <c r="D183" s="104">
        <v>0.17058823529411765</v>
      </c>
      <c r="E183" s="104">
        <v>0.14000000000000001</v>
      </c>
      <c r="F183" s="104">
        <v>0.12720848056537101</v>
      </c>
      <c r="G183" s="35">
        <f>SUM(B183*'5. Control'!$F$24,'6. Scoring &amp; assessment'!C183*'5. Control'!$F$25,'6. Scoring &amp; assessment'!D183*'5. Control'!$F$26,'6. Scoring &amp; assessment'!E183*'5. Control'!$F$27,'6. Scoring &amp; assessment'!F183*'5. Control'!$F$28)</f>
        <v>0.21353985258142399</v>
      </c>
      <c r="H183" s="36">
        <f t="shared" si="8"/>
        <v>4</v>
      </c>
      <c r="I183" s="36" cm="1">
        <f t="array" ref="I183">_xlfn.XLOOKUP(A183,Table1[Sample_ID],quality)</f>
        <v>5</v>
      </c>
      <c r="J183" s="36">
        <f t="shared" si="9"/>
        <v>1</v>
      </c>
      <c r="K183" s="36">
        <f t="shared" si="10"/>
        <v>1</v>
      </c>
      <c r="L183" s="36">
        <f t="shared" si="11"/>
        <v>0</v>
      </c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 spans="1:27" ht="13.2" x14ac:dyDescent="0.25">
      <c r="A184" s="34">
        <v>181</v>
      </c>
      <c r="B184" s="104">
        <v>0.16923076923076918</v>
      </c>
      <c r="C184" s="104">
        <v>0.34</v>
      </c>
      <c r="D184" s="104">
        <v>0.17058823529411765</v>
      </c>
      <c r="E184" s="104">
        <v>0.14000000000000001</v>
      </c>
      <c r="F184" s="104">
        <v>0.12720848056537101</v>
      </c>
      <c r="G184" s="35">
        <f>SUM(B184*'5. Control'!$F$24,'6. Scoring &amp; assessment'!C184*'5. Control'!$F$25,'6. Scoring &amp; assessment'!D184*'5. Control'!$F$26,'6. Scoring &amp; assessment'!E184*'5. Control'!$F$27,'6. Scoring &amp; assessment'!F184*'5. Control'!$F$28)</f>
        <v>0.21353985258142399</v>
      </c>
      <c r="H184" s="36">
        <f t="shared" si="8"/>
        <v>4</v>
      </c>
      <c r="I184" s="36" cm="1">
        <f t="array" ref="I184">_xlfn.XLOOKUP(A184,Table1[Sample_ID],quality)</f>
        <v>5</v>
      </c>
      <c r="J184" s="36">
        <f t="shared" si="9"/>
        <v>1</v>
      </c>
      <c r="K184" s="36">
        <f t="shared" si="10"/>
        <v>1</v>
      </c>
      <c r="L184" s="36">
        <f t="shared" si="11"/>
        <v>0</v>
      </c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 spans="1:27" ht="13.2" x14ac:dyDescent="0.25">
      <c r="A185" s="34">
        <v>182</v>
      </c>
      <c r="B185" s="104">
        <v>0.13846153846153852</v>
      </c>
      <c r="C185" s="104">
        <v>0.34</v>
      </c>
      <c r="D185" s="104">
        <v>0.42352941176470588</v>
      </c>
      <c r="E185" s="104">
        <v>0.49</v>
      </c>
      <c r="F185" s="104">
        <v>0.36749116607773852</v>
      </c>
      <c r="G185" s="35">
        <f>SUM(B185*'5. Control'!$F$24,'6. Scoring &amp; assessment'!C185*'5. Control'!$F$25,'6. Scoring &amp; assessment'!D185*'5. Control'!$F$26,'6. Scoring &amp; assessment'!E185*'5. Control'!$F$27,'6. Scoring &amp; assessment'!F185*'5. Control'!$F$28)</f>
        <v>0.29974006683401822</v>
      </c>
      <c r="H185" s="36">
        <f t="shared" si="8"/>
        <v>4</v>
      </c>
      <c r="I185" s="36" cm="1">
        <f t="array" ref="I185">_xlfn.XLOOKUP(A185,Table1[Sample_ID],quality)</f>
        <v>5</v>
      </c>
      <c r="J185" s="36">
        <f t="shared" si="9"/>
        <v>1</v>
      </c>
      <c r="K185" s="36">
        <f t="shared" si="10"/>
        <v>1</v>
      </c>
      <c r="L185" s="36">
        <f t="shared" si="11"/>
        <v>0</v>
      </c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 spans="1:27" ht="13.2" x14ac:dyDescent="0.25">
      <c r="A186" s="34">
        <v>183</v>
      </c>
      <c r="B186" s="104">
        <v>0.13846153846153852</v>
      </c>
      <c r="C186" s="104">
        <v>0.42</v>
      </c>
      <c r="D186" s="104">
        <v>0.12941176470588237</v>
      </c>
      <c r="E186" s="104">
        <v>0.02</v>
      </c>
      <c r="F186" s="104">
        <v>0.12720848056537101</v>
      </c>
      <c r="G186" s="35">
        <f>SUM(B186*'5. Control'!$F$24,'6. Scoring &amp; assessment'!C186*'5. Control'!$F$25,'6. Scoring &amp; assessment'!D186*'5. Control'!$F$26,'6. Scoring &amp; assessment'!E186*'5. Control'!$F$27,'6. Scoring &amp; assessment'!F186*'5. Control'!$F$28)</f>
        <v>0.20859415122395791</v>
      </c>
      <c r="H186" s="36">
        <f t="shared" si="8"/>
        <v>4</v>
      </c>
      <c r="I186" s="36" cm="1">
        <f t="array" ref="I186">_xlfn.XLOOKUP(A186,Table1[Sample_ID],quality)</f>
        <v>5</v>
      </c>
      <c r="J186" s="36">
        <f t="shared" si="9"/>
        <v>1</v>
      </c>
      <c r="K186" s="36">
        <f t="shared" si="10"/>
        <v>1</v>
      </c>
      <c r="L186" s="36">
        <f t="shared" si="11"/>
        <v>0</v>
      </c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 spans="1:27" ht="13.2" x14ac:dyDescent="0.25">
      <c r="A187" s="34">
        <v>184</v>
      </c>
      <c r="B187" s="104">
        <v>0.13846153846153852</v>
      </c>
      <c r="C187" s="104">
        <v>0.34</v>
      </c>
      <c r="D187" s="104">
        <v>0.16470588235294117</v>
      </c>
      <c r="E187" s="104">
        <v>0.2</v>
      </c>
      <c r="F187" s="104">
        <v>0.20848056537102475</v>
      </c>
      <c r="G187" s="35">
        <f>SUM(B187*'5. Control'!$F$24,'6. Scoring &amp; assessment'!C187*'5. Control'!$F$25,'6. Scoring &amp; assessment'!D187*'5. Control'!$F$26,'6. Scoring &amp; assessment'!E187*'5. Control'!$F$27,'6. Scoring &amp; assessment'!F187*'5. Control'!$F$28)</f>
        <v>0.21601547735158216</v>
      </c>
      <c r="H187" s="36">
        <f t="shared" si="8"/>
        <v>4</v>
      </c>
      <c r="I187" s="36" cm="1">
        <f t="array" ref="I187">_xlfn.XLOOKUP(A187,Table1[Sample_ID],quality)</f>
        <v>5</v>
      </c>
      <c r="J187" s="36">
        <f t="shared" si="9"/>
        <v>1</v>
      </c>
      <c r="K187" s="36">
        <f t="shared" si="10"/>
        <v>1</v>
      </c>
      <c r="L187" s="36">
        <f t="shared" si="11"/>
        <v>0</v>
      </c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 spans="1:27" ht="13.2" x14ac:dyDescent="0.25">
      <c r="A188" s="34">
        <v>185</v>
      </c>
      <c r="B188" s="104">
        <v>0.13846153846153852</v>
      </c>
      <c r="C188" s="104">
        <v>0.34666666666666668</v>
      </c>
      <c r="D188" s="104">
        <v>0.16470588235294117</v>
      </c>
      <c r="E188" s="104">
        <v>0.21</v>
      </c>
      <c r="F188" s="104">
        <v>0.19787985865724381</v>
      </c>
      <c r="G188" s="35">
        <f>SUM(B188*'5. Control'!$F$24,'6. Scoring &amp; assessment'!C188*'5. Control'!$F$25,'6. Scoring &amp; assessment'!D188*'5. Control'!$F$26,'6. Scoring &amp; assessment'!E188*'5. Control'!$F$27,'6. Scoring &amp; assessment'!F188*'5. Control'!$F$28)</f>
        <v>0.21795540668020405</v>
      </c>
      <c r="H188" s="36">
        <f t="shared" si="8"/>
        <v>4</v>
      </c>
      <c r="I188" s="36" cm="1">
        <f t="array" ref="I188">_xlfn.XLOOKUP(A188,Table1[Sample_ID],quality)</f>
        <v>6</v>
      </c>
      <c r="J188" s="36">
        <f t="shared" si="9"/>
        <v>2</v>
      </c>
      <c r="K188" s="36">
        <f t="shared" si="10"/>
        <v>4</v>
      </c>
      <c r="L188" s="36">
        <f t="shared" si="11"/>
        <v>0</v>
      </c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 spans="1:27" ht="13.2" x14ac:dyDescent="0.25">
      <c r="A189" s="34">
        <v>186</v>
      </c>
      <c r="B189" s="104">
        <v>0.19999999999999984</v>
      </c>
      <c r="C189" s="104">
        <v>0.13999999999999999</v>
      </c>
      <c r="D189" s="104">
        <v>0.13529411764705884</v>
      </c>
      <c r="E189" s="104">
        <v>0.56999999999999995</v>
      </c>
      <c r="F189" s="104">
        <v>0.27915194346289751</v>
      </c>
      <c r="G189" s="35">
        <f>SUM(B189*'5. Control'!$F$24,'6. Scoring &amp; assessment'!C189*'5. Control'!$F$25,'6. Scoring &amp; assessment'!D189*'5. Control'!$F$26,'6. Scoring &amp; assessment'!E189*'5. Control'!$F$27,'6. Scoring &amp; assessment'!F189*'5. Control'!$F$28)</f>
        <v>0.2172093119933485</v>
      </c>
      <c r="H189" s="36">
        <f t="shared" si="8"/>
        <v>4</v>
      </c>
      <c r="I189" s="36" cm="1">
        <f t="array" ref="I189">_xlfn.XLOOKUP(A189,Table1[Sample_ID],quality)</f>
        <v>5</v>
      </c>
      <c r="J189" s="36">
        <f t="shared" si="9"/>
        <v>1</v>
      </c>
      <c r="K189" s="36">
        <f t="shared" si="10"/>
        <v>1</v>
      </c>
      <c r="L189" s="36">
        <f t="shared" si="11"/>
        <v>0</v>
      </c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 spans="1:27" ht="13.2" x14ac:dyDescent="0.25">
      <c r="A190" s="34">
        <v>187</v>
      </c>
      <c r="B190" s="104">
        <v>0.12307692307692292</v>
      </c>
      <c r="C190" s="104">
        <v>0.19333333333333336</v>
      </c>
      <c r="D190" s="104">
        <v>0.1470588235294118</v>
      </c>
      <c r="E190" s="104">
        <v>0.48</v>
      </c>
      <c r="F190" s="104">
        <v>0.21554770318021202</v>
      </c>
      <c r="G190" s="35">
        <f>SUM(B190*'5. Control'!$F$24,'6. Scoring &amp; assessment'!C190*'5. Control'!$F$25,'6. Scoring &amp; assessment'!D190*'5. Control'!$F$26,'6. Scoring &amp; assessment'!E190*'5. Control'!$F$27,'6. Scoring &amp; assessment'!F190*'5. Control'!$F$28)</f>
        <v>0.19269051692435599</v>
      </c>
      <c r="H190" s="36">
        <f t="shared" si="8"/>
        <v>4</v>
      </c>
      <c r="I190" s="36" cm="1">
        <f t="array" ref="I190">_xlfn.XLOOKUP(A190,Table1[Sample_ID],quality)</f>
        <v>5</v>
      </c>
      <c r="J190" s="36">
        <f t="shared" si="9"/>
        <v>1</v>
      </c>
      <c r="K190" s="36">
        <f t="shared" si="10"/>
        <v>1</v>
      </c>
      <c r="L190" s="36">
        <f t="shared" si="11"/>
        <v>0</v>
      </c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 spans="1:27" ht="13.2" x14ac:dyDescent="0.25">
      <c r="A191" s="34">
        <v>188</v>
      </c>
      <c r="B191" s="104">
        <v>0.19999999999999984</v>
      </c>
      <c r="C191" s="104">
        <v>0.40333333333333332</v>
      </c>
      <c r="D191" s="104">
        <v>0.11176470588235295</v>
      </c>
      <c r="E191" s="104">
        <v>0.1</v>
      </c>
      <c r="F191" s="104">
        <v>7.0671378091872794E-2</v>
      </c>
      <c r="G191" s="35">
        <f>SUM(B191*'5. Control'!$F$24,'6. Scoring &amp; assessment'!C191*'5. Control'!$F$25,'6. Scoring &amp; assessment'!D191*'5. Control'!$F$26,'6. Scoring &amp; assessment'!E191*'5. Control'!$F$27,'6. Scoring &amp; assessment'!F191*'5. Control'!$F$28)</f>
        <v>0.22483184369154016</v>
      </c>
      <c r="H191" s="36">
        <f t="shared" si="8"/>
        <v>4</v>
      </c>
      <c r="I191" s="36" cm="1">
        <f t="array" ref="I191">_xlfn.XLOOKUP(A191,Table1[Sample_ID],quality)</f>
        <v>5</v>
      </c>
      <c r="J191" s="36">
        <f t="shared" si="9"/>
        <v>1</v>
      </c>
      <c r="K191" s="36">
        <f t="shared" si="10"/>
        <v>1</v>
      </c>
      <c r="L191" s="36">
        <f t="shared" si="11"/>
        <v>0</v>
      </c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 spans="1:27" ht="13.2" x14ac:dyDescent="0.25">
      <c r="A192" s="34">
        <v>189</v>
      </c>
      <c r="B192" s="104">
        <v>0.16923076923076918</v>
      </c>
      <c r="C192" s="104">
        <v>0.26666666666666666</v>
      </c>
      <c r="D192" s="104">
        <v>0.1470588235294118</v>
      </c>
      <c r="E192" s="104">
        <v>0.33</v>
      </c>
      <c r="F192" s="104">
        <v>0.48409893992932862</v>
      </c>
      <c r="G192" s="35">
        <f>SUM(B192*'5. Control'!$F$24,'6. Scoring &amp; assessment'!C192*'5. Control'!$F$25,'6. Scoring &amp; assessment'!D192*'5. Control'!$F$26,'6. Scoring &amp; assessment'!E192*'5. Control'!$F$27,'6. Scoring &amp; assessment'!F192*'5. Control'!$F$28)</f>
        <v>0.24269948675311384</v>
      </c>
      <c r="H192" s="36">
        <f t="shared" si="8"/>
        <v>4</v>
      </c>
      <c r="I192" s="36" cm="1">
        <f t="array" ref="I192">_xlfn.XLOOKUP(A192,Table1[Sample_ID],quality)</f>
        <v>5</v>
      </c>
      <c r="J192" s="36">
        <f t="shared" si="9"/>
        <v>1</v>
      </c>
      <c r="K192" s="36">
        <f t="shared" si="10"/>
        <v>1</v>
      </c>
      <c r="L192" s="36">
        <f t="shared" si="11"/>
        <v>0</v>
      </c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 spans="1:27" ht="13.2" x14ac:dyDescent="0.25">
      <c r="A193" s="34">
        <v>190</v>
      </c>
      <c r="B193" s="104">
        <v>0.16923076923076918</v>
      </c>
      <c r="C193" s="104">
        <v>0.26</v>
      </c>
      <c r="D193" s="104">
        <v>0.1470588235294118</v>
      </c>
      <c r="E193" s="104">
        <v>0.32</v>
      </c>
      <c r="F193" s="104">
        <v>0.48763250883392228</v>
      </c>
      <c r="G193" s="35">
        <f>SUM(B193*'5. Control'!$F$24,'6. Scoring &amp; assessment'!C193*'5. Control'!$F$25,'6. Scoring &amp; assessment'!D193*'5. Control'!$F$26,'6. Scoring &amp; assessment'!E193*'5. Control'!$F$27,'6. Scoring &amp; assessment'!F193*'5. Control'!$F$28)</f>
        <v>0.24005284364357321</v>
      </c>
      <c r="H193" s="36">
        <f t="shared" si="8"/>
        <v>4</v>
      </c>
      <c r="I193" s="36" cm="1">
        <f t="array" ref="I193">_xlfn.XLOOKUP(A193,Table1[Sample_ID],quality)</f>
        <v>5</v>
      </c>
      <c r="J193" s="36">
        <f t="shared" si="9"/>
        <v>1</v>
      </c>
      <c r="K193" s="36">
        <f t="shared" si="10"/>
        <v>1</v>
      </c>
      <c r="L193" s="36">
        <f t="shared" si="11"/>
        <v>0</v>
      </c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 spans="1:27" ht="13.2" x14ac:dyDescent="0.25">
      <c r="A194" s="34">
        <v>191</v>
      </c>
      <c r="B194" s="104">
        <v>0.15384615384615385</v>
      </c>
      <c r="C194" s="104">
        <v>0.26666666666666666</v>
      </c>
      <c r="D194" s="104">
        <v>0.18823529411764706</v>
      </c>
      <c r="E194" s="104">
        <v>0.35</v>
      </c>
      <c r="F194" s="104">
        <v>0.42756183745583037</v>
      </c>
      <c r="G194" s="35">
        <f>SUM(B194*'5. Control'!$F$24,'6. Scoring &amp; assessment'!C194*'5. Control'!$F$25,'6. Scoring &amp; assessment'!D194*'5. Control'!$F$26,'6. Scoring &amp; assessment'!E194*'5. Control'!$F$27,'6. Scoring &amp; assessment'!F194*'5. Control'!$F$28)</f>
        <v>0.23983763170938394</v>
      </c>
      <c r="H194" s="36">
        <f t="shared" si="8"/>
        <v>4</v>
      </c>
      <c r="I194" s="36" cm="1">
        <f t="array" ref="I194">_xlfn.XLOOKUP(A194,Table1[Sample_ID],quality)</f>
        <v>5</v>
      </c>
      <c r="J194" s="36">
        <f t="shared" si="9"/>
        <v>1</v>
      </c>
      <c r="K194" s="36">
        <f t="shared" si="10"/>
        <v>1</v>
      </c>
      <c r="L194" s="36">
        <f t="shared" si="11"/>
        <v>0</v>
      </c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 spans="1:27" ht="13.2" x14ac:dyDescent="0.25">
      <c r="A195" s="34">
        <v>192</v>
      </c>
      <c r="B195" s="104">
        <v>0.21538461538461545</v>
      </c>
      <c r="C195" s="104">
        <v>0.18000000000000002</v>
      </c>
      <c r="D195" s="104">
        <v>0.18823529411764706</v>
      </c>
      <c r="E195" s="104">
        <v>0.25</v>
      </c>
      <c r="F195" s="104">
        <v>0.1519434628975265</v>
      </c>
      <c r="G195" s="35">
        <f>SUM(B195*'5. Control'!$F$24,'6. Scoring &amp; assessment'!C195*'5. Control'!$F$25,'6. Scoring &amp; assessment'!D195*'5. Control'!$F$26,'6. Scoring &amp; assessment'!E195*'5. Control'!$F$27,'6. Scoring &amp; assessment'!F195*'5. Control'!$F$28)</f>
        <v>0.19781425579201511</v>
      </c>
      <c r="H195" s="36">
        <f t="shared" si="8"/>
        <v>4</v>
      </c>
      <c r="I195" s="36" cm="1">
        <f t="array" ref="I195">_xlfn.XLOOKUP(A195,Table1[Sample_ID],quality)</f>
        <v>6</v>
      </c>
      <c r="J195" s="36">
        <f t="shared" si="9"/>
        <v>2</v>
      </c>
      <c r="K195" s="36">
        <f t="shared" si="10"/>
        <v>4</v>
      </c>
      <c r="L195" s="36">
        <f t="shared" si="11"/>
        <v>0</v>
      </c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 spans="1:27" ht="13.2" x14ac:dyDescent="0.25">
      <c r="A196" s="34">
        <v>193</v>
      </c>
      <c r="B196" s="104">
        <v>0.16923076923076918</v>
      </c>
      <c r="C196" s="104">
        <v>0.35333333333333333</v>
      </c>
      <c r="D196" s="104">
        <v>0.18235294117647058</v>
      </c>
      <c r="E196" s="104">
        <v>0.12</v>
      </c>
      <c r="F196" s="104">
        <v>0.42402826855123676</v>
      </c>
      <c r="G196" s="35">
        <f>SUM(B196*'5. Control'!$F$24,'6. Scoring &amp; assessment'!C196*'5. Control'!$F$25,'6. Scoring &amp; assessment'!D196*'5. Control'!$F$26,'6. Scoring &amp; assessment'!E196*'5. Control'!$F$27,'6. Scoring &amp; assessment'!F196*'5. Control'!$F$28)</f>
        <v>0.24698653726236347</v>
      </c>
      <c r="H196" s="36">
        <f t="shared" si="8"/>
        <v>4</v>
      </c>
      <c r="I196" s="36" cm="1">
        <f t="array" ref="I196">_xlfn.XLOOKUP(A196,Table1[Sample_ID],quality)</f>
        <v>5</v>
      </c>
      <c r="J196" s="36">
        <f t="shared" si="9"/>
        <v>1</v>
      </c>
      <c r="K196" s="36">
        <f t="shared" si="10"/>
        <v>1</v>
      </c>
      <c r="L196" s="36">
        <f t="shared" si="11"/>
        <v>0</v>
      </c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 spans="1:27" ht="13.2" x14ac:dyDescent="0.25">
      <c r="A197" s="34">
        <v>194</v>
      </c>
      <c r="B197" s="104">
        <v>0.19999999999999984</v>
      </c>
      <c r="C197" s="104">
        <v>0.30000000000000004</v>
      </c>
      <c r="D197" s="104">
        <v>0.1470588235294118</v>
      </c>
      <c r="E197" s="104">
        <v>0.21</v>
      </c>
      <c r="F197" s="104">
        <v>7.7738515901060068E-2</v>
      </c>
      <c r="G197" s="35">
        <f>SUM(B197*'5. Control'!$F$24,'6. Scoring &amp; assessment'!C197*'5. Control'!$F$25,'6. Scoring &amp; assessment'!D197*'5. Control'!$F$26,'6. Scoring &amp; assessment'!E197*'5. Control'!$F$27,'6. Scoring &amp; assessment'!F197*'5. Control'!$F$28)</f>
        <v>0.21083267511951773</v>
      </c>
      <c r="H197" s="36">
        <f t="shared" ref="H197:H260" si="12">ROUND(3+G197*5,0)</f>
        <v>4</v>
      </c>
      <c r="I197" s="36" cm="1">
        <f t="array" ref="I197">_xlfn.XLOOKUP(A197,Table1[Sample_ID],quality)</f>
        <v>5</v>
      </c>
      <c r="J197" s="36">
        <f t="shared" ref="J197:J260" si="13">ABS(H197-I197)</f>
        <v>1</v>
      </c>
      <c r="K197" s="36">
        <f t="shared" ref="K197:K260" si="14">J197^2</f>
        <v>1</v>
      </c>
      <c r="L197" s="36">
        <f t="shared" ref="L197:L260" si="15">IF(J197=0,1,0)</f>
        <v>0</v>
      </c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 spans="1:27" ht="13.2" x14ac:dyDescent="0.25">
      <c r="A198" s="34">
        <v>195</v>
      </c>
      <c r="B198" s="104">
        <v>0.19999999999999984</v>
      </c>
      <c r="C198" s="104">
        <v>0.30000000000000004</v>
      </c>
      <c r="D198" s="104">
        <v>0.1470588235294118</v>
      </c>
      <c r="E198" s="104">
        <v>0.21</v>
      </c>
      <c r="F198" s="104">
        <v>7.7738515901060068E-2</v>
      </c>
      <c r="G198" s="35">
        <f>SUM(B198*'5. Control'!$F$24,'6. Scoring &amp; assessment'!C198*'5. Control'!$F$25,'6. Scoring &amp; assessment'!D198*'5. Control'!$F$26,'6. Scoring &amp; assessment'!E198*'5. Control'!$F$27,'6. Scoring &amp; assessment'!F198*'5. Control'!$F$28)</f>
        <v>0.21083267511951773</v>
      </c>
      <c r="H198" s="36">
        <f t="shared" si="12"/>
        <v>4</v>
      </c>
      <c r="I198" s="36" cm="1">
        <f t="array" ref="I198">_xlfn.XLOOKUP(A198,Table1[Sample_ID],quality)</f>
        <v>5</v>
      </c>
      <c r="J198" s="36">
        <f t="shared" si="13"/>
        <v>1</v>
      </c>
      <c r="K198" s="36">
        <f t="shared" si="14"/>
        <v>1</v>
      </c>
      <c r="L198" s="36">
        <f t="shared" si="15"/>
        <v>0</v>
      </c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 spans="1:27" ht="13.2" x14ac:dyDescent="0.25">
      <c r="A199" s="34">
        <v>196</v>
      </c>
      <c r="B199" s="104">
        <v>0.15384615384615385</v>
      </c>
      <c r="C199" s="104">
        <v>0.32666666666666666</v>
      </c>
      <c r="D199" s="104">
        <v>0.14117647058823532</v>
      </c>
      <c r="E199" s="104">
        <v>0.33</v>
      </c>
      <c r="F199" s="104">
        <v>0.40282685512367489</v>
      </c>
      <c r="G199" s="35">
        <f>SUM(B199*'5. Control'!$F$24,'6. Scoring &amp; assessment'!C199*'5. Control'!$F$25,'6. Scoring &amp; assessment'!D199*'5. Control'!$F$26,'6. Scoring &amp; assessment'!E199*'5. Control'!$F$27,'6. Scoring &amp; assessment'!F199*'5. Control'!$F$28)</f>
        <v>0.24630530994675665</v>
      </c>
      <c r="H199" s="36">
        <f t="shared" si="12"/>
        <v>4</v>
      </c>
      <c r="I199" s="36" cm="1">
        <f t="array" ref="I199">_xlfn.XLOOKUP(A199,Table1[Sample_ID],quality)</f>
        <v>5</v>
      </c>
      <c r="J199" s="36">
        <f t="shared" si="13"/>
        <v>1</v>
      </c>
      <c r="K199" s="36">
        <f t="shared" si="14"/>
        <v>1</v>
      </c>
      <c r="L199" s="36">
        <f t="shared" si="15"/>
        <v>0</v>
      </c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 spans="1:27" ht="13.2" x14ac:dyDescent="0.25">
      <c r="A200" s="34">
        <v>197</v>
      </c>
      <c r="B200" s="104">
        <v>0.27692307692307677</v>
      </c>
      <c r="C200" s="104">
        <v>0.32</v>
      </c>
      <c r="D200" s="104">
        <v>0.17058823529411765</v>
      </c>
      <c r="E200" s="104">
        <v>0.3</v>
      </c>
      <c r="F200" s="104">
        <v>0.17314487632508835</v>
      </c>
      <c r="G200" s="35">
        <f>SUM(B200*'5. Control'!$F$24,'6. Scoring &amp; assessment'!C200*'5. Control'!$F$25,'6. Scoring &amp; assessment'!D200*'5. Control'!$F$26,'6. Scoring &amp; assessment'!E200*'5. Control'!$F$27,'6. Scoring &amp; assessment'!F200*'5. Control'!$F$28)</f>
        <v>0.26582579984970334</v>
      </c>
      <c r="H200" s="36">
        <f t="shared" si="12"/>
        <v>4</v>
      </c>
      <c r="I200" s="36" cm="1">
        <f t="array" ref="I200">_xlfn.XLOOKUP(A200,Table1[Sample_ID],quality)</f>
        <v>5</v>
      </c>
      <c r="J200" s="36">
        <f t="shared" si="13"/>
        <v>1</v>
      </c>
      <c r="K200" s="36">
        <f t="shared" si="14"/>
        <v>1</v>
      </c>
      <c r="L200" s="36">
        <f t="shared" si="15"/>
        <v>0</v>
      </c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 spans="1:27" ht="13.2" x14ac:dyDescent="0.25">
      <c r="A201" s="34">
        <v>198</v>
      </c>
      <c r="B201" s="104">
        <v>0.26153846153846144</v>
      </c>
      <c r="C201" s="104">
        <v>0.13333333333333333</v>
      </c>
      <c r="D201" s="104">
        <v>0.39411764705882352</v>
      </c>
      <c r="E201" s="104">
        <v>0.6</v>
      </c>
      <c r="F201" s="104">
        <v>7.4204946996466431E-2</v>
      </c>
      <c r="G201" s="35">
        <f>SUM(B201*'5. Control'!$F$24,'6. Scoring &amp; assessment'!C201*'5. Control'!$F$25,'6. Scoring &amp; assessment'!D201*'5. Control'!$F$26,'6. Scoring &amp; assessment'!E201*'5. Control'!$F$27,'6. Scoring &amp; assessment'!F201*'5. Control'!$F$28)</f>
        <v>0.25807660329693166</v>
      </c>
      <c r="H201" s="36">
        <f t="shared" si="12"/>
        <v>4</v>
      </c>
      <c r="I201" s="36" cm="1">
        <f t="array" ref="I201">_xlfn.XLOOKUP(A201,Table1[Sample_ID],quality)</f>
        <v>6</v>
      </c>
      <c r="J201" s="36">
        <f t="shared" si="13"/>
        <v>2</v>
      </c>
      <c r="K201" s="36">
        <f t="shared" si="14"/>
        <v>4</v>
      </c>
      <c r="L201" s="36">
        <f t="shared" si="15"/>
        <v>0</v>
      </c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 spans="1:27" ht="13.2" x14ac:dyDescent="0.25">
      <c r="A202" s="34">
        <v>199</v>
      </c>
      <c r="B202" s="104">
        <v>0.70769230769230762</v>
      </c>
      <c r="C202" s="104">
        <v>0.49</v>
      </c>
      <c r="D202" s="104">
        <v>0.3235294117647059</v>
      </c>
      <c r="E202" s="104">
        <v>0.08</v>
      </c>
      <c r="F202" s="104">
        <v>0.30742049469964666</v>
      </c>
      <c r="G202" s="35">
        <f>SUM(B202*'5. Control'!$F$24,'6. Scoring &amp; assessment'!C202*'5. Control'!$F$25,'6. Scoring &amp; assessment'!D202*'5. Control'!$F$26,'6. Scoring &amp; assessment'!E202*'5. Control'!$F$27,'6. Scoring &amp; assessment'!F202*'5. Control'!$F$28)</f>
        <v>0.48196376892697823</v>
      </c>
      <c r="H202" s="36">
        <f t="shared" si="12"/>
        <v>5</v>
      </c>
      <c r="I202" s="36" cm="1">
        <f t="array" ref="I202">_xlfn.XLOOKUP(A202,Table1[Sample_ID],quality)</f>
        <v>7</v>
      </c>
      <c r="J202" s="36">
        <f t="shared" si="13"/>
        <v>2</v>
      </c>
      <c r="K202" s="36">
        <f t="shared" si="14"/>
        <v>4</v>
      </c>
      <c r="L202" s="36">
        <f t="shared" si="15"/>
        <v>0</v>
      </c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 spans="1:27" ht="13.2" x14ac:dyDescent="0.25">
      <c r="A203" s="34">
        <v>200</v>
      </c>
      <c r="B203" s="104">
        <v>0.46153846153846156</v>
      </c>
      <c r="C203" s="104">
        <v>0.66</v>
      </c>
      <c r="D203" s="104">
        <v>7.6470588235294124E-2</v>
      </c>
      <c r="E203" s="104">
        <v>0.06</v>
      </c>
      <c r="F203" s="104">
        <v>8.8339222614840993E-2</v>
      </c>
      <c r="G203" s="35">
        <f>SUM(B203*'5. Control'!$F$24,'6. Scoring &amp; assessment'!C203*'5. Control'!$F$25,'6. Scoring &amp; assessment'!D203*'5. Control'!$F$26,'6. Scoring &amp; assessment'!E203*'5. Control'!$F$27,'6. Scoring &amp; assessment'!F203*'5. Control'!$F$28)</f>
        <v>0.38584297203523982</v>
      </c>
      <c r="H203" s="36">
        <f t="shared" si="12"/>
        <v>5</v>
      </c>
      <c r="I203" s="36" cm="1">
        <f t="array" ref="I203">_xlfn.XLOOKUP(A203,Table1[Sample_ID],quality)</f>
        <v>4</v>
      </c>
      <c r="J203" s="36">
        <f t="shared" si="13"/>
        <v>1</v>
      </c>
      <c r="K203" s="36">
        <f t="shared" si="14"/>
        <v>1</v>
      </c>
      <c r="L203" s="36">
        <f t="shared" si="15"/>
        <v>0</v>
      </c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 spans="1:27" ht="13.2" x14ac:dyDescent="0.25">
      <c r="A204" s="34">
        <v>201</v>
      </c>
      <c r="B204" s="104">
        <v>0.29230769230769238</v>
      </c>
      <c r="C204" s="104">
        <v>0.14666666666666667</v>
      </c>
      <c r="D204" s="104">
        <v>0.30588235294117649</v>
      </c>
      <c r="E204" s="104">
        <v>0.47</v>
      </c>
      <c r="F204" s="104">
        <v>6.3604240282685506E-2</v>
      </c>
      <c r="G204" s="35">
        <f>SUM(B204*'5. Control'!$F$24,'6. Scoring &amp; assessment'!C204*'5. Control'!$F$25,'6. Scoring &amp; assessment'!D204*'5. Control'!$F$26,'6. Scoring &amp; assessment'!E204*'5. Control'!$F$27,'6. Scoring &amp; assessment'!F204*'5. Control'!$F$28)</f>
        <v>0.24555046927713733</v>
      </c>
      <c r="H204" s="36">
        <f t="shared" si="12"/>
        <v>4</v>
      </c>
      <c r="I204" s="36" cm="1">
        <f t="array" ref="I204">_xlfn.XLOOKUP(A204,Table1[Sample_ID],quality)</f>
        <v>7</v>
      </c>
      <c r="J204" s="36">
        <f t="shared" si="13"/>
        <v>3</v>
      </c>
      <c r="K204" s="36">
        <f t="shared" si="14"/>
        <v>9</v>
      </c>
      <c r="L204" s="36">
        <f t="shared" si="15"/>
        <v>0</v>
      </c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 spans="1:27" ht="13.2" x14ac:dyDescent="0.25">
      <c r="A205" s="34">
        <v>202</v>
      </c>
      <c r="B205" s="104">
        <v>0.13846153846153852</v>
      </c>
      <c r="C205" s="104">
        <v>0.18000000000000002</v>
      </c>
      <c r="D205" s="104">
        <v>0.42941176470588233</v>
      </c>
      <c r="E205" s="104">
        <v>0.48</v>
      </c>
      <c r="F205" s="104">
        <v>0.49116607773851589</v>
      </c>
      <c r="G205" s="35">
        <f>SUM(B205*'5. Control'!$F$24,'6. Scoring &amp; assessment'!C205*'5. Control'!$F$25,'6. Scoring &amp; assessment'!D205*'5. Control'!$F$26,'6. Scoring &amp; assessment'!E205*'5. Control'!$F$27,'6. Scoring &amp; assessment'!F205*'5. Control'!$F$28)</f>
        <v>0.26398991094127239</v>
      </c>
      <c r="H205" s="36">
        <f t="shared" si="12"/>
        <v>4</v>
      </c>
      <c r="I205" s="36" cm="1">
        <f t="array" ref="I205">_xlfn.XLOOKUP(A205,Table1[Sample_ID],quality)</f>
        <v>5</v>
      </c>
      <c r="J205" s="36">
        <f t="shared" si="13"/>
        <v>1</v>
      </c>
      <c r="K205" s="36">
        <f t="shared" si="14"/>
        <v>1</v>
      </c>
      <c r="L205" s="36">
        <f t="shared" si="15"/>
        <v>0</v>
      </c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 spans="1:27" ht="13.2" x14ac:dyDescent="0.25">
      <c r="A206" s="34">
        <v>203</v>
      </c>
      <c r="B206" s="104">
        <v>0.16923076923076918</v>
      </c>
      <c r="C206" s="104">
        <v>0.26666666666666666</v>
      </c>
      <c r="D206" s="104">
        <v>0.28823529411764709</v>
      </c>
      <c r="E206" s="104">
        <v>0.11</v>
      </c>
      <c r="F206" s="104">
        <v>0.1519434628975265</v>
      </c>
      <c r="G206" s="35">
        <f>SUM(B206*'5. Control'!$F$24,'6. Scoring &amp; assessment'!C206*'5. Control'!$F$25,'6. Scoring &amp; assessment'!D206*'5. Control'!$F$26,'6. Scoring &amp; assessment'!E206*'5. Control'!$F$27,'6. Scoring &amp; assessment'!F206*'5. Control'!$F$28)</f>
        <v>0.20866040963816895</v>
      </c>
      <c r="H206" s="36">
        <f t="shared" si="12"/>
        <v>4</v>
      </c>
      <c r="I206" s="36" cm="1">
        <f t="array" ref="I206">_xlfn.XLOOKUP(A206,Table1[Sample_ID],quality)</f>
        <v>5</v>
      </c>
      <c r="J206" s="36">
        <f t="shared" si="13"/>
        <v>1</v>
      </c>
      <c r="K206" s="36">
        <f t="shared" si="14"/>
        <v>1</v>
      </c>
      <c r="L206" s="36">
        <f t="shared" si="15"/>
        <v>0</v>
      </c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 spans="1:27" ht="13.2" x14ac:dyDescent="0.25">
      <c r="A207" s="34">
        <v>204</v>
      </c>
      <c r="B207" s="104">
        <v>0.12307692307692292</v>
      </c>
      <c r="C207" s="104">
        <v>0.21333333333333329</v>
      </c>
      <c r="D207" s="104">
        <v>0.1470588235294118</v>
      </c>
      <c r="E207" s="104">
        <v>0.35</v>
      </c>
      <c r="F207" s="104">
        <v>0.1166077738515901</v>
      </c>
      <c r="G207" s="35">
        <f>SUM(B207*'5. Control'!$F$24,'6. Scoring &amp; assessment'!C207*'5. Control'!$F$25,'6. Scoring &amp; assessment'!D207*'5. Control'!$F$26,'6. Scoring &amp; assessment'!E207*'5. Control'!$F$27,'6. Scoring &amp; assessment'!F207*'5. Control'!$F$28)</f>
        <v>0.17579652399149379</v>
      </c>
      <c r="H207" s="36">
        <f t="shared" si="12"/>
        <v>4</v>
      </c>
      <c r="I207" s="36" cm="1">
        <f t="array" ref="I207">_xlfn.XLOOKUP(A207,Table1[Sample_ID],quality)</f>
        <v>5</v>
      </c>
      <c r="J207" s="36">
        <f t="shared" si="13"/>
        <v>1</v>
      </c>
      <c r="K207" s="36">
        <f t="shared" si="14"/>
        <v>1</v>
      </c>
      <c r="L207" s="36">
        <f t="shared" si="15"/>
        <v>0</v>
      </c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 spans="1:27" ht="13.2" x14ac:dyDescent="0.25">
      <c r="A208" s="34">
        <v>205</v>
      </c>
      <c r="B208" s="104">
        <v>0.12307692307692292</v>
      </c>
      <c r="C208" s="104">
        <v>0.21999999999999997</v>
      </c>
      <c r="D208" s="104">
        <v>0.15294117647058827</v>
      </c>
      <c r="E208" s="104">
        <v>0.36</v>
      </c>
      <c r="F208" s="104">
        <v>0.10954063604240283</v>
      </c>
      <c r="G208" s="35">
        <f>SUM(B208*'5. Control'!$F$24,'6. Scoring &amp; assessment'!C208*'5. Control'!$F$25,'6. Scoring &amp; assessment'!D208*'5. Control'!$F$26,'6. Scoring &amp; assessment'!E208*'5. Control'!$F$27,'6. Scoring &amp; assessment'!F208*'5. Control'!$F$28)</f>
        <v>0.17897216315175155</v>
      </c>
      <c r="H208" s="36">
        <f t="shared" si="12"/>
        <v>4</v>
      </c>
      <c r="I208" s="36" cm="1">
        <f t="array" ref="I208">_xlfn.XLOOKUP(A208,Table1[Sample_ID],quality)</f>
        <v>6</v>
      </c>
      <c r="J208" s="36">
        <f t="shared" si="13"/>
        <v>2</v>
      </c>
      <c r="K208" s="36">
        <f t="shared" si="14"/>
        <v>4</v>
      </c>
      <c r="L208" s="36">
        <f t="shared" si="15"/>
        <v>0</v>
      </c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 spans="1:27" ht="13.2" x14ac:dyDescent="0.25">
      <c r="A209" s="34">
        <v>206</v>
      </c>
      <c r="B209" s="104">
        <v>0.36923076923076931</v>
      </c>
      <c r="C209" s="104">
        <v>0.13333333333333333</v>
      </c>
      <c r="D209" s="104">
        <v>0.27647058823529413</v>
      </c>
      <c r="E209" s="104">
        <v>0.74</v>
      </c>
      <c r="F209" s="104">
        <v>7.7738515901060068E-2</v>
      </c>
      <c r="G209" s="35">
        <f>SUM(B209*'5. Control'!$F$24,'6. Scoring &amp; assessment'!C209*'5. Control'!$F$25,'6. Scoring &amp; assessment'!D209*'5. Control'!$F$26,'6. Scoring &amp; assessment'!E209*'5. Control'!$F$27,'6. Scoring &amp; assessment'!F209*'5. Control'!$F$28)</f>
        <v>0.29247520905616942</v>
      </c>
      <c r="H209" s="36">
        <f t="shared" si="12"/>
        <v>4</v>
      </c>
      <c r="I209" s="36" cm="1">
        <f t="array" ref="I209">_xlfn.XLOOKUP(A209,Table1[Sample_ID],quality)</f>
        <v>7</v>
      </c>
      <c r="J209" s="36">
        <f t="shared" si="13"/>
        <v>3</v>
      </c>
      <c r="K209" s="36">
        <f t="shared" si="14"/>
        <v>9</v>
      </c>
      <c r="L209" s="36">
        <f t="shared" si="15"/>
        <v>0</v>
      </c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 spans="1:27" ht="13.2" x14ac:dyDescent="0.25">
      <c r="A210" s="34">
        <v>207</v>
      </c>
      <c r="B210" s="104">
        <v>0.36923076923076931</v>
      </c>
      <c r="C210" s="104">
        <v>0.13333333333333333</v>
      </c>
      <c r="D210" s="104">
        <v>0.27647058823529413</v>
      </c>
      <c r="E210" s="104">
        <v>0.74</v>
      </c>
      <c r="F210" s="104">
        <v>7.7738515901060068E-2</v>
      </c>
      <c r="G210" s="35">
        <f>SUM(B210*'5. Control'!$F$24,'6. Scoring &amp; assessment'!C210*'5. Control'!$F$25,'6. Scoring &amp; assessment'!D210*'5. Control'!$F$26,'6. Scoring &amp; assessment'!E210*'5. Control'!$F$27,'6. Scoring &amp; assessment'!F210*'5. Control'!$F$28)</f>
        <v>0.29247520905616942</v>
      </c>
      <c r="H210" s="36">
        <f t="shared" si="12"/>
        <v>4</v>
      </c>
      <c r="I210" s="36" cm="1">
        <f t="array" ref="I210">_xlfn.XLOOKUP(A210,Table1[Sample_ID],quality)</f>
        <v>7</v>
      </c>
      <c r="J210" s="36">
        <f t="shared" si="13"/>
        <v>3</v>
      </c>
      <c r="K210" s="36">
        <f t="shared" si="14"/>
        <v>9</v>
      </c>
      <c r="L210" s="36">
        <f t="shared" si="15"/>
        <v>0</v>
      </c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 spans="1:27" ht="13.2" x14ac:dyDescent="0.25">
      <c r="A211" s="34">
        <v>208</v>
      </c>
      <c r="B211" s="104">
        <v>0.13846153846153852</v>
      </c>
      <c r="C211" s="104">
        <v>0.3133333333333333</v>
      </c>
      <c r="D211" s="104">
        <v>0.13529411764705884</v>
      </c>
      <c r="E211" s="104">
        <v>0.31</v>
      </c>
      <c r="F211" s="104">
        <v>0.40282685512367489</v>
      </c>
      <c r="G211" s="35">
        <f>SUM(B211*'5. Control'!$F$24,'6. Scoring &amp; assessment'!C211*'5. Control'!$F$25,'6. Scoring &amp; assessment'!D211*'5. Control'!$F$26,'6. Scoring &amp; assessment'!E211*'5. Control'!$F$27,'6. Scoring &amp; assessment'!F211*'5. Control'!$F$28)</f>
        <v>0.23403834162096479</v>
      </c>
      <c r="H211" s="36">
        <f t="shared" si="12"/>
        <v>4</v>
      </c>
      <c r="I211" s="36" cm="1">
        <f t="array" ref="I211">_xlfn.XLOOKUP(A211,Table1[Sample_ID],quality)</f>
        <v>5</v>
      </c>
      <c r="J211" s="36">
        <f t="shared" si="13"/>
        <v>1</v>
      </c>
      <c r="K211" s="36">
        <f t="shared" si="14"/>
        <v>1</v>
      </c>
      <c r="L211" s="36">
        <f t="shared" si="15"/>
        <v>0</v>
      </c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 spans="1:27" ht="13.2" x14ac:dyDescent="0.25">
      <c r="A212" s="34">
        <v>209</v>
      </c>
      <c r="B212" s="104">
        <v>0.15384615384615385</v>
      </c>
      <c r="C212" s="104">
        <v>0.22666666666666666</v>
      </c>
      <c r="D212" s="104">
        <v>0.21764705882352944</v>
      </c>
      <c r="E212" s="104">
        <v>0.28000000000000003</v>
      </c>
      <c r="F212" s="104">
        <v>0.31448763250883394</v>
      </c>
      <c r="G212" s="35">
        <f>SUM(B212*'5. Control'!$F$24,'6. Scoring &amp; assessment'!C212*'5. Control'!$F$25,'6. Scoring &amp; assessment'!D212*'5. Control'!$F$26,'6. Scoring &amp; assessment'!E212*'5. Control'!$F$27,'6. Scoring &amp; assessment'!F212*'5. Control'!$F$28)</f>
        <v>0.21394197592056663</v>
      </c>
      <c r="H212" s="36">
        <f t="shared" si="12"/>
        <v>4</v>
      </c>
      <c r="I212" s="36" cm="1">
        <f t="array" ref="I212">_xlfn.XLOOKUP(A212,Table1[Sample_ID],quality)</f>
        <v>5</v>
      </c>
      <c r="J212" s="36">
        <f t="shared" si="13"/>
        <v>1</v>
      </c>
      <c r="K212" s="36">
        <f t="shared" si="14"/>
        <v>1</v>
      </c>
      <c r="L212" s="36">
        <f t="shared" si="15"/>
        <v>0</v>
      </c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 spans="1:27" ht="13.2" x14ac:dyDescent="0.25">
      <c r="A213" s="34">
        <v>210</v>
      </c>
      <c r="B213" s="104">
        <v>0.32307692307692304</v>
      </c>
      <c r="C213" s="104">
        <v>0.13333333333333333</v>
      </c>
      <c r="D213" s="104">
        <v>0.34117647058823536</v>
      </c>
      <c r="E213" s="104">
        <v>0.57999999999999996</v>
      </c>
      <c r="F213" s="104">
        <v>4.5936395759717315E-2</v>
      </c>
      <c r="G213" s="35">
        <f>SUM(B213*'5. Control'!$F$24,'6. Scoring &amp; assessment'!C213*'5. Control'!$F$25,'6. Scoring &amp; assessment'!D213*'5. Control'!$F$26,'6. Scoring &amp; assessment'!E213*'5. Control'!$F$27,'6. Scoring &amp; assessment'!F213*'5. Control'!$F$28)</f>
        <v>0.26684703324113007</v>
      </c>
      <c r="H213" s="36">
        <f t="shared" si="12"/>
        <v>4</v>
      </c>
      <c r="I213" s="36" cm="1">
        <f t="array" ref="I213">_xlfn.XLOOKUP(A213,Table1[Sample_ID],quality)</f>
        <v>7</v>
      </c>
      <c r="J213" s="36">
        <f t="shared" si="13"/>
        <v>3</v>
      </c>
      <c r="K213" s="36">
        <f t="shared" si="14"/>
        <v>9</v>
      </c>
      <c r="L213" s="36">
        <f t="shared" si="15"/>
        <v>0</v>
      </c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 spans="1:27" ht="13.2" x14ac:dyDescent="0.25">
      <c r="A214" s="34">
        <v>211</v>
      </c>
      <c r="B214" s="104">
        <v>0.61538461538461542</v>
      </c>
      <c r="C214" s="104">
        <v>0.28666666666666668</v>
      </c>
      <c r="D214" s="104">
        <v>0.3294117647058824</v>
      </c>
      <c r="E214" s="104">
        <v>0.6</v>
      </c>
      <c r="F214" s="104">
        <v>4.5936395759717315E-2</v>
      </c>
      <c r="G214" s="35">
        <f>SUM(B214*'5. Control'!$F$24,'6. Scoring &amp; assessment'!C214*'5. Control'!$F$25,'6. Scoring &amp; assessment'!D214*'5. Control'!$F$26,'6. Scoring &amp; assessment'!E214*'5. Control'!$F$27,'6. Scoring &amp; assessment'!F214*'5. Control'!$F$28)</f>
        <v>0.41539001966646955</v>
      </c>
      <c r="H214" s="36">
        <f t="shared" si="12"/>
        <v>5</v>
      </c>
      <c r="I214" s="36" cm="1">
        <f t="array" ref="I214">_xlfn.XLOOKUP(A214,Table1[Sample_ID],quality)</f>
        <v>6</v>
      </c>
      <c r="J214" s="36">
        <f t="shared" si="13"/>
        <v>1</v>
      </c>
      <c r="K214" s="36">
        <f t="shared" si="14"/>
        <v>1</v>
      </c>
      <c r="L214" s="36">
        <f t="shared" si="15"/>
        <v>0</v>
      </c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 spans="1:27" ht="13.2" x14ac:dyDescent="0.25">
      <c r="A215" s="34">
        <v>212</v>
      </c>
      <c r="B215" s="104">
        <v>0.24615384615384611</v>
      </c>
      <c r="C215" s="104">
        <v>0.41666666666666669</v>
      </c>
      <c r="D215" s="104">
        <v>0.15294117647058827</v>
      </c>
      <c r="E215" s="104">
        <v>0.24</v>
      </c>
      <c r="F215" s="104">
        <v>0.19787985865724381</v>
      </c>
      <c r="G215" s="35">
        <f>SUM(B215*'5. Control'!$F$24,'6. Scoring &amp; assessment'!C215*'5. Control'!$F$25,'6. Scoring &amp; assessment'!D215*'5. Control'!$F$26,'6. Scoring &amp; assessment'!E215*'5. Control'!$F$27,'6. Scoring &amp; assessment'!F215*'5. Control'!$F$28)</f>
        <v>0.27788300849015879</v>
      </c>
      <c r="H215" s="36">
        <f t="shared" si="12"/>
        <v>4</v>
      </c>
      <c r="I215" s="36" cm="1">
        <f t="array" ref="I215">_xlfn.XLOOKUP(A215,Table1[Sample_ID],quality)</f>
        <v>6</v>
      </c>
      <c r="J215" s="36">
        <f t="shared" si="13"/>
        <v>2</v>
      </c>
      <c r="K215" s="36">
        <f t="shared" si="14"/>
        <v>4</v>
      </c>
      <c r="L215" s="36">
        <f t="shared" si="15"/>
        <v>0</v>
      </c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 spans="1:27" ht="13.2" x14ac:dyDescent="0.25">
      <c r="A216" s="34">
        <v>213</v>
      </c>
      <c r="B216" s="104">
        <v>0.27692307692307677</v>
      </c>
      <c r="C216" s="104">
        <v>0.22666666666666666</v>
      </c>
      <c r="D216" s="104">
        <v>0.21764705882352944</v>
      </c>
      <c r="E216" s="104">
        <v>0.64</v>
      </c>
      <c r="F216" s="104">
        <v>3.1802120141342753E-2</v>
      </c>
      <c r="G216" s="35">
        <f>SUM(B216*'5. Control'!$F$24,'6. Scoring &amp; assessment'!C216*'5. Control'!$F$25,'6. Scoring &amp; assessment'!D216*'5. Control'!$F$26,'6. Scoring &amp; assessment'!E216*'5. Control'!$F$27,'6. Scoring &amp; assessment'!F216*'5. Control'!$F$28)</f>
        <v>0.26475034776074052</v>
      </c>
      <c r="H216" s="36">
        <f t="shared" si="12"/>
        <v>4</v>
      </c>
      <c r="I216" s="36" cm="1">
        <f t="array" ref="I216">_xlfn.XLOOKUP(A216,Table1[Sample_ID],quality)</f>
        <v>6</v>
      </c>
      <c r="J216" s="36">
        <f t="shared" si="13"/>
        <v>2</v>
      </c>
      <c r="K216" s="36">
        <f t="shared" si="14"/>
        <v>4</v>
      </c>
      <c r="L216" s="36">
        <f t="shared" si="15"/>
        <v>0</v>
      </c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 spans="1:27" ht="13.2" x14ac:dyDescent="0.25">
      <c r="A217" s="34">
        <v>214</v>
      </c>
      <c r="B217" s="104">
        <v>0.26153846153846144</v>
      </c>
      <c r="C217" s="104">
        <v>0.3133333333333333</v>
      </c>
      <c r="D217" s="104">
        <v>7.6470588235294124E-2</v>
      </c>
      <c r="E217" s="104">
        <v>0.26</v>
      </c>
      <c r="F217" s="104">
        <v>0.20848056537102475</v>
      </c>
      <c r="G217" s="35">
        <f>SUM(B217*'5. Control'!$F$24,'6. Scoring &amp; assessment'!C217*'5. Control'!$F$25,'6. Scoring &amp; assessment'!D217*'5. Control'!$F$26,'6. Scoring &amp; assessment'!E217*'5. Control'!$F$27,'6. Scoring &amp; assessment'!F217*'5. Control'!$F$28)</f>
        <v>0.24385710631085808</v>
      </c>
      <c r="H217" s="36">
        <f t="shared" si="12"/>
        <v>4</v>
      </c>
      <c r="I217" s="36" cm="1">
        <f t="array" ref="I217">_xlfn.XLOOKUP(A217,Table1[Sample_ID],quality)</f>
        <v>5</v>
      </c>
      <c r="J217" s="36">
        <f t="shared" si="13"/>
        <v>1</v>
      </c>
      <c r="K217" s="36">
        <f t="shared" si="14"/>
        <v>1</v>
      </c>
      <c r="L217" s="36">
        <f t="shared" si="15"/>
        <v>0</v>
      </c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 spans="1:27" ht="13.2" x14ac:dyDescent="0.25">
      <c r="A218" s="34">
        <v>215</v>
      </c>
      <c r="B218" s="104">
        <v>0.21538461538461545</v>
      </c>
      <c r="C218" s="104">
        <v>0.42333333333333334</v>
      </c>
      <c r="D218" s="104">
        <v>0.2411764705882353</v>
      </c>
      <c r="E218" s="104">
        <v>0.08</v>
      </c>
      <c r="F218" s="104">
        <v>0.12367491166077739</v>
      </c>
      <c r="G218" s="35">
        <f>SUM(B218*'5. Control'!$F$24,'6. Scoring &amp; assessment'!C218*'5. Control'!$F$25,'6. Scoring &amp; assessment'!D218*'5. Control'!$F$26,'6. Scoring &amp; assessment'!E218*'5. Control'!$F$27,'6. Scoring &amp; assessment'!F218*'5. Control'!$F$28)</f>
        <v>0.25892857713892842</v>
      </c>
      <c r="H218" s="36">
        <f t="shared" si="12"/>
        <v>4</v>
      </c>
      <c r="I218" s="36" cm="1">
        <f t="array" ref="I218">_xlfn.XLOOKUP(A218,Table1[Sample_ID],quality)</f>
        <v>6</v>
      </c>
      <c r="J218" s="36">
        <f t="shared" si="13"/>
        <v>2</v>
      </c>
      <c r="K218" s="36">
        <f t="shared" si="14"/>
        <v>4</v>
      </c>
      <c r="L218" s="36">
        <f t="shared" si="15"/>
        <v>0</v>
      </c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 spans="1:27" ht="13.2" x14ac:dyDescent="0.25">
      <c r="A219" s="34">
        <v>216</v>
      </c>
      <c r="B219" s="104">
        <v>0.32307692307692304</v>
      </c>
      <c r="C219" s="104">
        <v>0.26</v>
      </c>
      <c r="D219" s="104">
        <v>0.27058823529411768</v>
      </c>
      <c r="E219" s="104">
        <v>0.49</v>
      </c>
      <c r="F219" s="104">
        <v>0.40636042402826855</v>
      </c>
      <c r="G219" s="35">
        <f>SUM(B219*'5. Control'!$F$24,'6. Scoring &amp; assessment'!C219*'5. Control'!$F$25,'6. Scoring &amp; assessment'!D219*'5. Control'!$F$26,'6. Scoring &amp; assessment'!E219*'5. Control'!$F$27,'6. Scoring &amp; assessment'!F219*'5. Control'!$F$28)</f>
        <v>0.32130120077386759</v>
      </c>
      <c r="H219" s="36">
        <f t="shared" si="12"/>
        <v>5</v>
      </c>
      <c r="I219" s="36" cm="1">
        <f t="array" ref="I219">_xlfn.XLOOKUP(A219,Table1[Sample_ID],quality)</f>
        <v>5</v>
      </c>
      <c r="J219" s="36">
        <f t="shared" si="13"/>
        <v>0</v>
      </c>
      <c r="K219" s="36">
        <f t="shared" si="14"/>
        <v>0</v>
      </c>
      <c r="L219" s="36">
        <f t="shared" si="15"/>
        <v>1</v>
      </c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 spans="1:27" ht="13.2" x14ac:dyDescent="0.25">
      <c r="A220" s="34">
        <v>217</v>
      </c>
      <c r="B220" s="104">
        <v>0.39999999999999997</v>
      </c>
      <c r="C220" s="104">
        <v>0.35000000000000003</v>
      </c>
      <c r="D220" s="104">
        <v>0.1588235294117647</v>
      </c>
      <c r="E220" s="104">
        <v>0.16</v>
      </c>
      <c r="F220" s="104">
        <v>0.1519434628975265</v>
      </c>
      <c r="G220" s="35">
        <f>SUM(B220*'5. Control'!$F$24,'6. Scoring &amp; assessment'!C220*'5. Control'!$F$25,'6. Scoring &amp; assessment'!D220*'5. Control'!$F$26,'6. Scoring &amp; assessment'!E220*'5. Control'!$F$27,'6. Scoring &amp; assessment'!F220*'5. Control'!$F$28)</f>
        <v>0.30001787570151733</v>
      </c>
      <c r="H220" s="36">
        <f t="shared" si="12"/>
        <v>5</v>
      </c>
      <c r="I220" s="36" cm="1">
        <f t="array" ref="I220">_xlfn.XLOOKUP(A220,Table1[Sample_ID],quality)</f>
        <v>5</v>
      </c>
      <c r="J220" s="36">
        <f t="shared" si="13"/>
        <v>0</v>
      </c>
      <c r="K220" s="36">
        <f t="shared" si="14"/>
        <v>0</v>
      </c>
      <c r="L220" s="36">
        <f t="shared" si="15"/>
        <v>1</v>
      </c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 spans="1:27" ht="13.2" x14ac:dyDescent="0.25">
      <c r="A221" s="34">
        <v>218</v>
      </c>
      <c r="B221" s="104">
        <v>0.10769230769230759</v>
      </c>
      <c r="C221" s="104">
        <v>0.41666666666666669</v>
      </c>
      <c r="D221" s="104">
        <v>0.1470588235294118</v>
      </c>
      <c r="E221" s="104">
        <v>0.22</v>
      </c>
      <c r="F221" s="104">
        <v>0.12367491166077739</v>
      </c>
      <c r="G221" s="35">
        <f>SUM(B221*'5. Control'!$F$24,'6. Scoring &amp; assessment'!C221*'5. Control'!$F$25,'6. Scoring &amp; assessment'!D221*'5. Control'!$F$26,'6. Scoring &amp; assessment'!E221*'5. Control'!$F$27,'6. Scoring &amp; assessment'!F221*'5. Control'!$F$28)</f>
        <v>0.21911862238779714</v>
      </c>
      <c r="H221" s="36">
        <f t="shared" si="12"/>
        <v>4</v>
      </c>
      <c r="I221" s="36" cm="1">
        <f t="array" ref="I221">_xlfn.XLOOKUP(A221,Table1[Sample_ID],quality)</f>
        <v>5</v>
      </c>
      <c r="J221" s="36">
        <f t="shared" si="13"/>
        <v>1</v>
      </c>
      <c r="K221" s="36">
        <f t="shared" si="14"/>
        <v>1</v>
      </c>
      <c r="L221" s="36">
        <f t="shared" si="15"/>
        <v>0</v>
      </c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 spans="1:27" ht="13.2" x14ac:dyDescent="0.25">
      <c r="A222" s="34">
        <v>219</v>
      </c>
      <c r="B222" s="104">
        <v>0.19999999999999984</v>
      </c>
      <c r="C222" s="104">
        <v>0.26</v>
      </c>
      <c r="D222" s="104">
        <v>0.14117647058823532</v>
      </c>
      <c r="E222" s="104">
        <v>0.19</v>
      </c>
      <c r="F222" s="104">
        <v>0.13427561837455831</v>
      </c>
      <c r="G222" s="35">
        <f>SUM(B222*'5. Control'!$F$24,'6. Scoring &amp; assessment'!C222*'5. Control'!$F$25,'6. Scoring &amp; assessment'!D222*'5. Control'!$F$26,'6. Scoring &amp; assessment'!E222*'5. Control'!$F$27,'6. Scoring &amp; assessment'!F222*'5. Control'!$F$28)</f>
        <v>0.20160403242569105</v>
      </c>
      <c r="H222" s="36">
        <f t="shared" si="12"/>
        <v>4</v>
      </c>
      <c r="I222" s="36" cm="1">
        <f t="array" ref="I222">_xlfn.XLOOKUP(A222,Table1[Sample_ID],quality)</f>
        <v>5</v>
      </c>
      <c r="J222" s="36">
        <f t="shared" si="13"/>
        <v>1</v>
      </c>
      <c r="K222" s="36">
        <f t="shared" si="14"/>
        <v>1</v>
      </c>
      <c r="L222" s="36">
        <f t="shared" si="15"/>
        <v>0</v>
      </c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 spans="1:27" ht="13.2" x14ac:dyDescent="0.25">
      <c r="A223" s="34">
        <v>220</v>
      </c>
      <c r="B223" s="104">
        <v>0.16923076923076918</v>
      </c>
      <c r="C223" s="104">
        <v>0.28666666666666668</v>
      </c>
      <c r="D223" s="104">
        <v>0.17647058823529413</v>
      </c>
      <c r="E223" s="104">
        <v>0.33</v>
      </c>
      <c r="F223" s="104">
        <v>0.48763250883392228</v>
      </c>
      <c r="G223" s="35">
        <f>SUM(B223*'5. Control'!$F$24,'6. Scoring &amp; assessment'!C223*'5. Control'!$F$25,'6. Scoring &amp; assessment'!D223*'5. Control'!$F$26,'6. Scoring &amp; assessment'!E223*'5. Control'!$F$27,'6. Scoring &amp; assessment'!F223*'5. Control'!$F$28)</f>
        <v>0.25346460834945556</v>
      </c>
      <c r="H223" s="36">
        <f t="shared" si="12"/>
        <v>4</v>
      </c>
      <c r="I223" s="36" cm="1">
        <f t="array" ref="I223">_xlfn.XLOOKUP(A223,Table1[Sample_ID],quality)</f>
        <v>5</v>
      </c>
      <c r="J223" s="36">
        <f t="shared" si="13"/>
        <v>1</v>
      </c>
      <c r="K223" s="36">
        <f t="shared" si="14"/>
        <v>1</v>
      </c>
      <c r="L223" s="36">
        <f t="shared" si="15"/>
        <v>0</v>
      </c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 spans="1:27" ht="13.2" x14ac:dyDescent="0.25">
      <c r="A224" s="34">
        <v>221</v>
      </c>
      <c r="B224" s="104">
        <v>0.15384615384615385</v>
      </c>
      <c r="C224" s="104">
        <v>0.16</v>
      </c>
      <c r="D224" s="104">
        <v>0.17058823529411765</v>
      </c>
      <c r="E224" s="104">
        <v>0.37</v>
      </c>
      <c r="F224" s="104">
        <v>0.18374558303886926</v>
      </c>
      <c r="G224" s="35">
        <f>SUM(B224*'5. Control'!$F$24,'6. Scoring &amp; assessment'!C224*'5. Control'!$F$25,'6. Scoring &amp; assessment'!D224*'5. Control'!$F$26,'6. Scoring &amp; assessment'!E224*'5. Control'!$F$27,'6. Scoring &amp; assessment'!F224*'5. Control'!$F$28)</f>
        <v>0.18280894744415843</v>
      </c>
      <c r="H224" s="36">
        <f t="shared" si="12"/>
        <v>4</v>
      </c>
      <c r="I224" s="36" cm="1">
        <f t="array" ref="I224">_xlfn.XLOOKUP(A224,Table1[Sample_ID],quality)</f>
        <v>6</v>
      </c>
      <c r="J224" s="36">
        <f t="shared" si="13"/>
        <v>2</v>
      </c>
      <c r="K224" s="36">
        <f t="shared" si="14"/>
        <v>4</v>
      </c>
      <c r="L224" s="36">
        <f t="shared" si="15"/>
        <v>0</v>
      </c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 spans="1:27" ht="13.2" x14ac:dyDescent="0.25">
      <c r="A225" s="34">
        <v>222</v>
      </c>
      <c r="B225" s="104">
        <v>0.15384615384615385</v>
      </c>
      <c r="C225" s="104">
        <v>0.28666666666666668</v>
      </c>
      <c r="D225" s="104">
        <v>0.1588235294117647</v>
      </c>
      <c r="E225" s="104">
        <v>0.26</v>
      </c>
      <c r="F225" s="104">
        <v>0.2332155477031802</v>
      </c>
      <c r="G225" s="35">
        <f>SUM(B225*'5. Control'!$F$24,'6. Scoring &amp; assessment'!C225*'5. Control'!$F$25,'6. Scoring &amp; assessment'!D225*'5. Control'!$F$26,'6. Scoring &amp; assessment'!E225*'5. Control'!$F$27,'6. Scoring &amp; assessment'!F225*'5. Control'!$F$28)</f>
        <v>0.21299123802823658</v>
      </c>
      <c r="H225" s="36">
        <f t="shared" si="12"/>
        <v>4</v>
      </c>
      <c r="I225" s="36" cm="1">
        <f t="array" ref="I225">_xlfn.XLOOKUP(A225,Table1[Sample_ID],quality)</f>
        <v>5</v>
      </c>
      <c r="J225" s="36">
        <f t="shared" si="13"/>
        <v>1</v>
      </c>
      <c r="K225" s="36">
        <f t="shared" si="14"/>
        <v>1</v>
      </c>
      <c r="L225" s="36">
        <f t="shared" si="15"/>
        <v>0</v>
      </c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 spans="1:27" ht="13.2" x14ac:dyDescent="0.25">
      <c r="A226" s="34">
        <v>223</v>
      </c>
      <c r="B226" s="104">
        <v>0.16923076923076918</v>
      </c>
      <c r="C226" s="104">
        <v>0.34</v>
      </c>
      <c r="D226" s="104">
        <v>0.17647058823529413</v>
      </c>
      <c r="E226" s="104">
        <v>0.04</v>
      </c>
      <c r="F226" s="104">
        <v>1.4134275618374558E-2</v>
      </c>
      <c r="G226" s="35">
        <f>SUM(B226*'5. Control'!$F$24,'6. Scoring &amp; assessment'!C226*'5. Control'!$F$25,'6. Scoring &amp; assessment'!D226*'5. Control'!$F$26,'6. Scoring &amp; assessment'!E226*'5. Control'!$F$27,'6. Scoring &amp; assessment'!F226*'5. Control'!$F$28)</f>
        <v>0.1931147850279008</v>
      </c>
      <c r="H226" s="36">
        <f t="shared" si="12"/>
        <v>4</v>
      </c>
      <c r="I226" s="36" cm="1">
        <f t="array" ref="I226">_xlfn.XLOOKUP(A226,Table1[Sample_ID],quality)</f>
        <v>5</v>
      </c>
      <c r="J226" s="36">
        <f t="shared" si="13"/>
        <v>1</v>
      </c>
      <c r="K226" s="36">
        <f t="shared" si="14"/>
        <v>1</v>
      </c>
      <c r="L226" s="36">
        <f t="shared" si="15"/>
        <v>0</v>
      </c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 spans="1:27" ht="13.2" x14ac:dyDescent="0.25">
      <c r="A227" s="34">
        <v>224</v>
      </c>
      <c r="B227" s="104">
        <v>0.24615384615384611</v>
      </c>
      <c r="C227" s="104">
        <v>0.36333333333333334</v>
      </c>
      <c r="D227" s="104">
        <v>0.17647058823529413</v>
      </c>
      <c r="E227" s="104">
        <v>0.25</v>
      </c>
      <c r="F227" s="104">
        <v>7.7738515901060068E-2</v>
      </c>
      <c r="G227" s="35">
        <f>SUM(B227*'5. Control'!$F$24,'6. Scoring &amp; assessment'!C227*'5. Control'!$F$25,'6. Scoring &amp; assessment'!D227*'5. Control'!$F$26,'6. Scoring &amp; assessment'!E227*'5. Control'!$F$27,'6. Scoring &amp; assessment'!F227*'5. Control'!$F$28)</f>
        <v>0.25439828597924624</v>
      </c>
      <c r="H227" s="36">
        <f t="shared" si="12"/>
        <v>4</v>
      </c>
      <c r="I227" s="36" cm="1">
        <f t="array" ref="I227">_xlfn.XLOOKUP(A227,Table1[Sample_ID],quality)</f>
        <v>6</v>
      </c>
      <c r="J227" s="36">
        <f t="shared" si="13"/>
        <v>2</v>
      </c>
      <c r="K227" s="36">
        <f t="shared" si="14"/>
        <v>4</v>
      </c>
      <c r="L227" s="36">
        <f t="shared" si="15"/>
        <v>0</v>
      </c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 spans="1:27" ht="13.2" x14ac:dyDescent="0.25">
      <c r="A228" s="34">
        <v>225</v>
      </c>
      <c r="B228" s="104">
        <v>0.30769230769230771</v>
      </c>
      <c r="C228" s="104">
        <v>0.35666666666666669</v>
      </c>
      <c r="D228" s="104">
        <v>0.1588235294117647</v>
      </c>
      <c r="E228" s="104">
        <v>0.36</v>
      </c>
      <c r="F228" s="104">
        <v>0.17314487632508835</v>
      </c>
      <c r="G228" s="35">
        <f>SUM(B228*'5. Control'!$F$24,'6. Scoring &amp; assessment'!C228*'5. Control'!$F$25,'6. Scoring &amp; assessment'!D228*'5. Control'!$F$26,'6. Scoring &amp; assessment'!E228*'5. Control'!$F$27,'6. Scoring &amp; assessment'!F228*'5. Control'!$F$28)</f>
        <v>0.29183032473658121</v>
      </c>
      <c r="H228" s="36">
        <f t="shared" si="12"/>
        <v>4</v>
      </c>
      <c r="I228" s="36" cm="1">
        <f t="array" ref="I228">_xlfn.XLOOKUP(A228,Table1[Sample_ID],quality)</f>
        <v>4</v>
      </c>
      <c r="J228" s="36">
        <f t="shared" si="13"/>
        <v>0</v>
      </c>
      <c r="K228" s="36">
        <f t="shared" si="14"/>
        <v>0</v>
      </c>
      <c r="L228" s="36">
        <f t="shared" si="15"/>
        <v>1</v>
      </c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 spans="1:27" ht="13.2" x14ac:dyDescent="0.25">
      <c r="A229" s="34">
        <v>226</v>
      </c>
      <c r="B229" s="104">
        <v>0.32307692307692304</v>
      </c>
      <c r="C229" s="104">
        <v>0.21999999999999997</v>
      </c>
      <c r="D229" s="104">
        <v>0.16470588235294117</v>
      </c>
      <c r="E229" s="104">
        <v>0.25</v>
      </c>
      <c r="F229" s="104">
        <v>0.20141342756183744</v>
      </c>
      <c r="G229" s="35">
        <f>SUM(B229*'5. Control'!$F$24,'6. Scoring &amp; assessment'!C229*'5. Control'!$F$25,'6. Scoring &amp; assessment'!D229*'5. Control'!$F$26,'6. Scoring &amp; assessment'!E229*'5. Control'!$F$27,'6. Scoring &amp; assessment'!F229*'5. Control'!$F$28)</f>
        <v>0.24892414818604797</v>
      </c>
      <c r="H229" s="36">
        <f t="shared" si="12"/>
        <v>4</v>
      </c>
      <c r="I229" s="36" cm="1">
        <f t="array" ref="I229">_xlfn.XLOOKUP(A229,Table1[Sample_ID],quality)</f>
        <v>6</v>
      </c>
      <c r="J229" s="36">
        <f t="shared" si="13"/>
        <v>2</v>
      </c>
      <c r="K229" s="36">
        <f t="shared" si="14"/>
        <v>4</v>
      </c>
      <c r="L229" s="36">
        <f t="shared" si="15"/>
        <v>0</v>
      </c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 spans="1:27" ht="13.2" x14ac:dyDescent="0.25">
      <c r="A230" s="34">
        <v>227</v>
      </c>
      <c r="B230" s="104">
        <v>0.16923076923076918</v>
      </c>
      <c r="C230" s="104">
        <v>0.32666666666666666</v>
      </c>
      <c r="D230" s="104">
        <v>0.77058823529411768</v>
      </c>
      <c r="E230" s="104">
        <v>0.5</v>
      </c>
      <c r="F230" s="104">
        <v>0.26501766784452296</v>
      </c>
      <c r="G230" s="35">
        <f>SUM(B230*'5. Control'!$F$24,'6. Scoring &amp; assessment'!C230*'5. Control'!$F$25,'6. Scoring &amp; assessment'!D230*'5. Control'!$F$26,'6. Scoring &amp; assessment'!E230*'5. Control'!$F$27,'6. Scoring &amp; assessment'!F230*'5. Control'!$F$28)</f>
        <v>0.34932077130933914</v>
      </c>
      <c r="H230" s="36">
        <f t="shared" si="12"/>
        <v>5</v>
      </c>
      <c r="I230" s="36" cm="1">
        <f t="array" ref="I230">_xlfn.XLOOKUP(A230,Table1[Sample_ID],quality)</f>
        <v>6</v>
      </c>
      <c r="J230" s="36">
        <f t="shared" si="13"/>
        <v>1</v>
      </c>
      <c r="K230" s="36">
        <f t="shared" si="14"/>
        <v>1</v>
      </c>
      <c r="L230" s="36">
        <f t="shared" si="15"/>
        <v>0</v>
      </c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 spans="1:27" ht="13.2" x14ac:dyDescent="0.25">
      <c r="A231" s="34">
        <v>228</v>
      </c>
      <c r="B231" s="104">
        <v>0.21538461538461545</v>
      </c>
      <c r="C231" s="104">
        <v>0.48</v>
      </c>
      <c r="D231" s="104">
        <v>0.19411764705882353</v>
      </c>
      <c r="E231" s="104">
        <v>0.14000000000000001</v>
      </c>
      <c r="F231" s="104">
        <v>6.0070671378091869E-2</v>
      </c>
      <c r="G231" s="35">
        <f>SUM(B231*'5. Control'!$F$24,'6. Scoring &amp; assessment'!C231*'5. Control'!$F$25,'6. Scoring &amp; assessment'!D231*'5. Control'!$F$26,'6. Scoring &amp; assessment'!E231*'5. Control'!$F$27,'6. Scoring &amp; assessment'!F231*'5. Control'!$F$28)</f>
        <v>0.26850932958124812</v>
      </c>
      <c r="H231" s="36">
        <f t="shared" si="12"/>
        <v>4</v>
      </c>
      <c r="I231" s="36" cm="1">
        <f t="array" ref="I231">_xlfn.XLOOKUP(A231,Table1[Sample_ID],quality)</f>
        <v>5</v>
      </c>
      <c r="J231" s="36">
        <f t="shared" si="13"/>
        <v>1</v>
      </c>
      <c r="K231" s="36">
        <f t="shared" si="14"/>
        <v>1</v>
      </c>
      <c r="L231" s="36">
        <f t="shared" si="15"/>
        <v>0</v>
      </c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 spans="1:27" ht="13.2" x14ac:dyDescent="0.25">
      <c r="A232" s="34">
        <v>229</v>
      </c>
      <c r="B232" s="104">
        <v>0.32307692307692304</v>
      </c>
      <c r="C232" s="104">
        <v>0.21999999999999997</v>
      </c>
      <c r="D232" s="104">
        <v>0.16470588235294117</v>
      </c>
      <c r="E232" s="104">
        <v>0.25</v>
      </c>
      <c r="F232" s="104">
        <v>0.20141342756183744</v>
      </c>
      <c r="G232" s="35">
        <f>SUM(B232*'5. Control'!$F$24,'6. Scoring &amp; assessment'!C232*'5. Control'!$F$25,'6. Scoring &amp; assessment'!D232*'5. Control'!$F$26,'6. Scoring &amp; assessment'!E232*'5. Control'!$F$27,'6. Scoring &amp; assessment'!F232*'5. Control'!$F$28)</f>
        <v>0.24892414818604797</v>
      </c>
      <c r="H232" s="36">
        <f t="shared" si="12"/>
        <v>4</v>
      </c>
      <c r="I232" s="36" cm="1">
        <f t="array" ref="I232">_xlfn.XLOOKUP(A232,Table1[Sample_ID],quality)</f>
        <v>6</v>
      </c>
      <c r="J232" s="36">
        <f t="shared" si="13"/>
        <v>2</v>
      </c>
      <c r="K232" s="36">
        <f t="shared" si="14"/>
        <v>4</v>
      </c>
      <c r="L232" s="36">
        <f t="shared" si="15"/>
        <v>0</v>
      </c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 spans="1:27" ht="13.2" x14ac:dyDescent="0.25">
      <c r="A233" s="34">
        <v>230</v>
      </c>
      <c r="B233" s="104">
        <v>0.39999999999999997</v>
      </c>
      <c r="C233" s="104">
        <v>0.28000000000000003</v>
      </c>
      <c r="D233" s="104">
        <v>0.11764705882352942</v>
      </c>
      <c r="E233" s="104">
        <v>0.25</v>
      </c>
      <c r="F233" s="104">
        <v>0.10954063604240283</v>
      </c>
      <c r="G233" s="35">
        <f>SUM(B233*'5. Control'!$F$24,'6. Scoring &amp; assessment'!C233*'5. Control'!$F$25,'6. Scoring &amp; assessment'!D233*'5. Control'!$F$26,'6. Scoring &amp; assessment'!E233*'5. Control'!$F$27,'6. Scoring &amp; assessment'!F233*'5. Control'!$F$28)</f>
        <v>0.27760112242776969</v>
      </c>
      <c r="H233" s="36">
        <f t="shared" si="12"/>
        <v>4</v>
      </c>
      <c r="I233" s="36" cm="1">
        <f t="array" ref="I233">_xlfn.XLOOKUP(A233,Table1[Sample_ID],quality)</f>
        <v>5</v>
      </c>
      <c r="J233" s="36">
        <f t="shared" si="13"/>
        <v>1</v>
      </c>
      <c r="K233" s="36">
        <f t="shared" si="14"/>
        <v>1</v>
      </c>
      <c r="L233" s="36">
        <f t="shared" si="15"/>
        <v>0</v>
      </c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 spans="1:27" ht="13.2" x14ac:dyDescent="0.25">
      <c r="A234" s="34">
        <v>231</v>
      </c>
      <c r="B234" s="104">
        <v>0.58461538461538443</v>
      </c>
      <c r="C234" s="104">
        <v>0.25333333333333335</v>
      </c>
      <c r="D234" s="104">
        <v>0.18823529411764706</v>
      </c>
      <c r="E234" s="104">
        <v>0.04</v>
      </c>
      <c r="F234" s="104">
        <v>0.35335689045936397</v>
      </c>
      <c r="G234" s="35">
        <f>SUM(B234*'5. Control'!$F$24,'6. Scoring &amp; assessment'!C234*'5. Control'!$F$25,'6. Scoring &amp; assessment'!D234*'5. Control'!$F$26,'6. Scoring &amp; assessment'!E234*'5. Control'!$F$27,'6. Scoring &amp; assessment'!F234*'5. Control'!$F$28)</f>
        <v>0.34818636777896805</v>
      </c>
      <c r="H234" s="36">
        <f t="shared" si="12"/>
        <v>5</v>
      </c>
      <c r="I234" s="36" cm="1">
        <f t="array" ref="I234">_xlfn.XLOOKUP(A234,Table1[Sample_ID],quality)</f>
        <v>7</v>
      </c>
      <c r="J234" s="36">
        <f t="shared" si="13"/>
        <v>2</v>
      </c>
      <c r="K234" s="36">
        <f t="shared" si="14"/>
        <v>4</v>
      </c>
      <c r="L234" s="36">
        <f t="shared" si="15"/>
        <v>0</v>
      </c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 spans="1:27" ht="13.2" x14ac:dyDescent="0.25">
      <c r="A235" s="34">
        <v>232</v>
      </c>
      <c r="B235" s="104">
        <v>0.23076923076923078</v>
      </c>
      <c r="C235" s="104">
        <v>0.18666666666666668</v>
      </c>
      <c r="D235" s="104">
        <v>0.12941176470588237</v>
      </c>
      <c r="E235" s="104">
        <v>0.06</v>
      </c>
      <c r="F235" s="104">
        <v>0.1519434628975265</v>
      </c>
      <c r="G235" s="35">
        <f>SUM(B235*'5. Control'!$F$24,'6. Scoring &amp; assessment'!C235*'5. Control'!$F$25,'6. Scoring &amp; assessment'!D235*'5. Control'!$F$26,'6. Scoring &amp; assessment'!E235*'5. Control'!$F$27,'6. Scoring &amp; assessment'!F235*'5. Control'!$F$28)</f>
        <v>0.1773753417648658</v>
      </c>
      <c r="H235" s="36">
        <f t="shared" si="12"/>
        <v>4</v>
      </c>
      <c r="I235" s="36" cm="1">
        <f t="array" ref="I235">_xlfn.XLOOKUP(A235,Table1[Sample_ID],quality)</f>
        <v>6</v>
      </c>
      <c r="J235" s="36">
        <f t="shared" si="13"/>
        <v>2</v>
      </c>
      <c r="K235" s="36">
        <f t="shared" si="14"/>
        <v>4</v>
      </c>
      <c r="L235" s="36">
        <f t="shared" si="15"/>
        <v>0</v>
      </c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 spans="1:27" ht="13.2" x14ac:dyDescent="0.25">
      <c r="A236" s="34">
        <v>233</v>
      </c>
      <c r="B236" s="104">
        <v>0.18461538461538451</v>
      </c>
      <c r="C236" s="104">
        <v>0.18000000000000002</v>
      </c>
      <c r="D236" s="104">
        <v>0.23529411764705882</v>
      </c>
      <c r="E236" s="104">
        <v>0.2</v>
      </c>
      <c r="F236" s="104">
        <v>0.18374558303886926</v>
      </c>
      <c r="G236" s="35">
        <f>SUM(B236*'5. Control'!$F$24,'6. Scoring &amp; assessment'!C236*'5. Control'!$F$25,'6. Scoring &amp; assessment'!D236*'5. Control'!$F$26,'6. Scoring &amp; assessment'!E236*'5. Control'!$F$27,'6. Scoring &amp; assessment'!F236*'5. Control'!$F$28)</f>
        <v>0.19228406056633032</v>
      </c>
      <c r="H236" s="36">
        <f t="shared" si="12"/>
        <v>4</v>
      </c>
      <c r="I236" s="36" cm="1">
        <f t="array" ref="I236">_xlfn.XLOOKUP(A236,Table1[Sample_ID],quality)</f>
        <v>6</v>
      </c>
      <c r="J236" s="36">
        <f t="shared" si="13"/>
        <v>2</v>
      </c>
      <c r="K236" s="36">
        <f t="shared" si="14"/>
        <v>4</v>
      </c>
      <c r="L236" s="36">
        <f t="shared" si="15"/>
        <v>0</v>
      </c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 spans="1:27" ht="13.2" x14ac:dyDescent="0.25">
      <c r="A237" s="34">
        <v>234</v>
      </c>
      <c r="B237" s="104">
        <v>0.39999999999999997</v>
      </c>
      <c r="C237" s="104">
        <v>0.28000000000000003</v>
      </c>
      <c r="D237" s="104">
        <v>0.11764705882352942</v>
      </c>
      <c r="E237" s="104">
        <v>0.25</v>
      </c>
      <c r="F237" s="104">
        <v>0.10954063604240283</v>
      </c>
      <c r="G237" s="35">
        <f>SUM(B237*'5. Control'!$F$24,'6. Scoring &amp; assessment'!C237*'5. Control'!$F$25,'6. Scoring &amp; assessment'!D237*'5. Control'!$F$26,'6. Scoring &amp; assessment'!E237*'5. Control'!$F$27,'6. Scoring &amp; assessment'!F237*'5. Control'!$F$28)</f>
        <v>0.27760112242776969</v>
      </c>
      <c r="H237" s="36">
        <f t="shared" si="12"/>
        <v>4</v>
      </c>
      <c r="I237" s="36" cm="1">
        <f t="array" ref="I237">_xlfn.XLOOKUP(A237,Table1[Sample_ID],quality)</f>
        <v>5</v>
      </c>
      <c r="J237" s="36">
        <f t="shared" si="13"/>
        <v>1</v>
      </c>
      <c r="K237" s="36">
        <f t="shared" si="14"/>
        <v>1</v>
      </c>
      <c r="L237" s="36">
        <f t="shared" si="15"/>
        <v>0</v>
      </c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 spans="1:27" ht="13.2" x14ac:dyDescent="0.25">
      <c r="A238" s="34">
        <v>235</v>
      </c>
      <c r="B238" s="104">
        <v>9.2307692307692257E-2</v>
      </c>
      <c r="C238" s="104">
        <v>0.6</v>
      </c>
      <c r="D238" s="104">
        <v>0.1470588235294118</v>
      </c>
      <c r="E238" s="104">
        <v>0.09</v>
      </c>
      <c r="F238" s="104">
        <v>0.10954063604240283</v>
      </c>
      <c r="G238" s="35">
        <f>SUM(B238*'5. Control'!$F$24,'6. Scoring &amp; assessment'!C238*'5. Control'!$F$25,'6. Scoring &amp; assessment'!D238*'5. Control'!$F$26,'6. Scoring &amp; assessment'!E238*'5. Control'!$F$27,'6. Scoring &amp; assessment'!F238*'5. Control'!$F$28)</f>
        <v>0.25432057944134434</v>
      </c>
      <c r="H238" s="36">
        <f t="shared" si="12"/>
        <v>4</v>
      </c>
      <c r="I238" s="36" cm="1">
        <f t="array" ref="I238">_xlfn.XLOOKUP(A238,Table1[Sample_ID],quality)</f>
        <v>6</v>
      </c>
      <c r="J238" s="36">
        <f t="shared" si="13"/>
        <v>2</v>
      </c>
      <c r="K238" s="36">
        <f t="shared" si="14"/>
        <v>4</v>
      </c>
      <c r="L238" s="36">
        <f t="shared" si="15"/>
        <v>0</v>
      </c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 spans="1:27" ht="13.2" x14ac:dyDescent="0.25">
      <c r="A239" s="34">
        <v>236</v>
      </c>
      <c r="B239" s="104">
        <v>9.2307692307692257E-2</v>
      </c>
      <c r="C239" s="104">
        <v>0.35333333333333333</v>
      </c>
      <c r="D239" s="104">
        <v>0.16470588235294117</v>
      </c>
      <c r="E239" s="104">
        <v>0</v>
      </c>
      <c r="F239" s="104">
        <v>0.11307420494699646</v>
      </c>
      <c r="G239" s="35">
        <f>SUM(B239*'5. Control'!$F$24,'6. Scoring &amp; assessment'!C239*'5. Control'!$F$25,'6. Scoring &amp; assessment'!D239*'5. Control'!$F$26,'6. Scoring &amp; assessment'!E239*'5. Control'!$F$27,'6. Scoring &amp; assessment'!F239*'5. Control'!$F$28)</f>
        <v>0.17432099515533314</v>
      </c>
      <c r="H239" s="36">
        <f t="shared" si="12"/>
        <v>4</v>
      </c>
      <c r="I239" s="36" cm="1">
        <f t="array" ref="I239">_xlfn.XLOOKUP(A239,Table1[Sample_ID],quality)</f>
        <v>6</v>
      </c>
      <c r="J239" s="36">
        <f t="shared" si="13"/>
        <v>2</v>
      </c>
      <c r="K239" s="36">
        <f t="shared" si="14"/>
        <v>4</v>
      </c>
      <c r="L239" s="36">
        <f t="shared" si="15"/>
        <v>0</v>
      </c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 spans="1:27" ht="13.2" x14ac:dyDescent="0.25">
      <c r="A240" s="34">
        <v>237</v>
      </c>
      <c r="B240" s="104">
        <v>9.2307692307692257E-2</v>
      </c>
      <c r="C240" s="104">
        <v>0.35333333333333333</v>
      </c>
      <c r="D240" s="104">
        <v>0.16470588235294117</v>
      </c>
      <c r="E240" s="104">
        <v>0</v>
      </c>
      <c r="F240" s="104">
        <v>0.11307420494699646</v>
      </c>
      <c r="G240" s="35">
        <f>SUM(B240*'5. Control'!$F$24,'6. Scoring &amp; assessment'!C240*'5. Control'!$F$25,'6. Scoring &amp; assessment'!D240*'5. Control'!$F$26,'6. Scoring &amp; assessment'!E240*'5. Control'!$F$27,'6. Scoring &amp; assessment'!F240*'5. Control'!$F$28)</f>
        <v>0.17432099515533314</v>
      </c>
      <c r="H240" s="36">
        <f t="shared" si="12"/>
        <v>4</v>
      </c>
      <c r="I240" s="36" cm="1">
        <f t="array" ref="I240">_xlfn.XLOOKUP(A240,Table1[Sample_ID],quality)</f>
        <v>6</v>
      </c>
      <c r="J240" s="36">
        <f t="shared" si="13"/>
        <v>2</v>
      </c>
      <c r="K240" s="36">
        <f t="shared" si="14"/>
        <v>4</v>
      </c>
      <c r="L240" s="36">
        <f t="shared" si="15"/>
        <v>0</v>
      </c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 spans="1:27" ht="13.2" x14ac:dyDescent="0.25">
      <c r="A241" s="34">
        <v>238</v>
      </c>
      <c r="B241" s="104">
        <v>0.12307692307692292</v>
      </c>
      <c r="C241" s="104">
        <v>0.36333333333333334</v>
      </c>
      <c r="D241" s="104">
        <v>0.16470588235294117</v>
      </c>
      <c r="E241" s="104">
        <v>0</v>
      </c>
      <c r="F241" s="104">
        <v>0.1166077738515901</v>
      </c>
      <c r="G241" s="35">
        <f>SUM(B241*'5. Control'!$F$24,'6. Scoring &amp; assessment'!C241*'5. Control'!$F$25,'6. Scoring &amp; assessment'!D241*'5. Control'!$F$26,'6. Scoring &amp; assessment'!E241*'5. Control'!$F$27,'6. Scoring &amp; assessment'!F241*'5. Control'!$F$28)</f>
        <v>0.18844358281502319</v>
      </c>
      <c r="H241" s="36">
        <f t="shared" si="12"/>
        <v>4</v>
      </c>
      <c r="I241" s="36" cm="1">
        <f t="array" ref="I241">_xlfn.XLOOKUP(A241,Table1[Sample_ID],quality)</f>
        <v>6</v>
      </c>
      <c r="J241" s="36">
        <f t="shared" si="13"/>
        <v>2</v>
      </c>
      <c r="K241" s="36">
        <f t="shared" si="14"/>
        <v>4</v>
      </c>
      <c r="L241" s="36">
        <f t="shared" si="15"/>
        <v>0</v>
      </c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 spans="1:27" ht="13.2" x14ac:dyDescent="0.25">
      <c r="A242" s="34">
        <v>239</v>
      </c>
      <c r="B242" s="104">
        <v>9.2307692307692257E-2</v>
      </c>
      <c r="C242" s="104">
        <v>0.35333333333333333</v>
      </c>
      <c r="D242" s="104">
        <v>0.16470588235294117</v>
      </c>
      <c r="E242" s="104">
        <v>0</v>
      </c>
      <c r="F242" s="104">
        <v>0.11307420494699646</v>
      </c>
      <c r="G242" s="35">
        <f>SUM(B242*'5. Control'!$F$24,'6. Scoring &amp; assessment'!C242*'5. Control'!$F$25,'6. Scoring &amp; assessment'!D242*'5. Control'!$F$26,'6. Scoring &amp; assessment'!E242*'5. Control'!$F$27,'6. Scoring &amp; assessment'!F242*'5. Control'!$F$28)</f>
        <v>0.17432099515533314</v>
      </c>
      <c r="H242" s="36">
        <f t="shared" si="12"/>
        <v>4</v>
      </c>
      <c r="I242" s="36" cm="1">
        <f t="array" ref="I242">_xlfn.XLOOKUP(A242,Table1[Sample_ID],quality)</f>
        <v>6</v>
      </c>
      <c r="J242" s="36">
        <f t="shared" si="13"/>
        <v>2</v>
      </c>
      <c r="K242" s="36">
        <f t="shared" si="14"/>
        <v>4</v>
      </c>
      <c r="L242" s="36">
        <f t="shared" si="15"/>
        <v>0</v>
      </c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 spans="1:27" ht="13.2" x14ac:dyDescent="0.25">
      <c r="A243" s="34">
        <v>240</v>
      </c>
      <c r="B243" s="104">
        <v>9.2307692307692257E-2</v>
      </c>
      <c r="C243" s="104">
        <v>0.6</v>
      </c>
      <c r="D243" s="104">
        <v>0.1470588235294118</v>
      </c>
      <c r="E243" s="104">
        <v>0.09</v>
      </c>
      <c r="F243" s="104">
        <v>0.10954063604240283</v>
      </c>
      <c r="G243" s="35">
        <f>SUM(B243*'5. Control'!$F$24,'6. Scoring &amp; assessment'!C243*'5. Control'!$F$25,'6. Scoring &amp; assessment'!D243*'5. Control'!$F$26,'6. Scoring &amp; assessment'!E243*'5. Control'!$F$27,'6. Scoring &amp; assessment'!F243*'5. Control'!$F$28)</f>
        <v>0.25432057944134434</v>
      </c>
      <c r="H243" s="36">
        <f t="shared" si="12"/>
        <v>4</v>
      </c>
      <c r="I243" s="36" cm="1">
        <f t="array" ref="I243">_xlfn.XLOOKUP(A243,Table1[Sample_ID],quality)</f>
        <v>6</v>
      </c>
      <c r="J243" s="36">
        <f t="shared" si="13"/>
        <v>2</v>
      </c>
      <c r="K243" s="36">
        <f t="shared" si="14"/>
        <v>4</v>
      </c>
      <c r="L243" s="36">
        <f t="shared" si="15"/>
        <v>0</v>
      </c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 spans="1:27" ht="13.2" x14ac:dyDescent="0.25">
      <c r="A244" s="34">
        <v>241</v>
      </c>
      <c r="B244" s="104">
        <v>0.13846153846153852</v>
      </c>
      <c r="C244" s="104">
        <v>0.35666666666666669</v>
      </c>
      <c r="D244" s="104">
        <v>0.46470588235294119</v>
      </c>
      <c r="E244" s="104">
        <v>0.37</v>
      </c>
      <c r="F244" s="104">
        <v>0.19787985865724381</v>
      </c>
      <c r="G244" s="35">
        <f>SUM(B244*'5. Control'!$F$24,'6. Scoring &amp; assessment'!C244*'5. Control'!$F$25,'6. Scoring &amp; assessment'!D244*'5. Control'!$F$26,'6. Scoring &amp; assessment'!E244*'5. Control'!$F$27,'6. Scoring &amp; assessment'!F244*'5. Control'!$F$28)</f>
        <v>0.28195540668020402</v>
      </c>
      <c r="H244" s="36">
        <f t="shared" si="12"/>
        <v>4</v>
      </c>
      <c r="I244" s="36" cm="1">
        <f t="array" ref="I244">_xlfn.XLOOKUP(A244,Table1[Sample_ID],quality)</f>
        <v>5</v>
      </c>
      <c r="J244" s="36">
        <f t="shared" si="13"/>
        <v>1</v>
      </c>
      <c r="K244" s="36">
        <f t="shared" si="14"/>
        <v>1</v>
      </c>
      <c r="L244" s="36">
        <f t="shared" si="15"/>
        <v>0</v>
      </c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 spans="1:27" ht="13.2" x14ac:dyDescent="0.25">
      <c r="A245" s="34">
        <v>242</v>
      </c>
      <c r="B245" s="104">
        <v>0.38461538461538464</v>
      </c>
      <c r="C245" s="104">
        <v>0.18666666666666668</v>
      </c>
      <c r="D245" s="104">
        <v>0.2411764705882353</v>
      </c>
      <c r="E245" s="104">
        <v>0.56000000000000005</v>
      </c>
      <c r="F245" s="104">
        <v>6.3604240282685506E-2</v>
      </c>
      <c r="G245" s="35">
        <f>SUM(B245*'5. Control'!$F$24,'6. Scoring &amp; assessment'!C245*'5. Control'!$F$25,'6. Scoring &amp; assessment'!D245*'5. Control'!$F$26,'6. Scoring &amp; assessment'!E245*'5. Control'!$F$27,'6. Scoring &amp; assessment'!F245*'5. Control'!$F$28)</f>
        <v>0.28915227923188841</v>
      </c>
      <c r="H245" s="36">
        <f t="shared" si="12"/>
        <v>4</v>
      </c>
      <c r="I245" s="36" cm="1">
        <f t="array" ref="I245">_xlfn.XLOOKUP(A245,Table1[Sample_ID],quality)</f>
        <v>6</v>
      </c>
      <c r="J245" s="36">
        <f t="shared" si="13"/>
        <v>2</v>
      </c>
      <c r="K245" s="36">
        <f t="shared" si="14"/>
        <v>4</v>
      </c>
      <c r="L245" s="36">
        <f t="shared" si="15"/>
        <v>0</v>
      </c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 spans="1:27" ht="13.2" x14ac:dyDescent="0.25">
      <c r="A246" s="34">
        <v>243</v>
      </c>
      <c r="B246" s="104">
        <v>0.21538461538461545</v>
      </c>
      <c r="C246" s="104">
        <v>0.32</v>
      </c>
      <c r="D246" s="104">
        <v>0.11176470588235295</v>
      </c>
      <c r="E246" s="104">
        <v>0.1</v>
      </c>
      <c r="F246" s="104">
        <v>0.36395759717314485</v>
      </c>
      <c r="G246" s="35">
        <f>SUM(B246*'5. Control'!$F$24,'6. Scoring &amp; assessment'!C246*'5. Control'!$F$25,'6. Scoring &amp; assessment'!D246*'5. Control'!$F$26,'6. Scoring &amp; assessment'!E246*'5. Control'!$F$27,'6. Scoring &amp; assessment'!F246*'5. Control'!$F$28)</f>
        <v>0.23454508098428284</v>
      </c>
      <c r="H246" s="36">
        <f t="shared" si="12"/>
        <v>4</v>
      </c>
      <c r="I246" s="36" cm="1">
        <f t="array" ref="I246">_xlfn.XLOOKUP(A246,Table1[Sample_ID],quality)</f>
        <v>6</v>
      </c>
      <c r="J246" s="36">
        <f t="shared" si="13"/>
        <v>2</v>
      </c>
      <c r="K246" s="36">
        <f t="shared" si="14"/>
        <v>4</v>
      </c>
      <c r="L246" s="36">
        <f t="shared" si="15"/>
        <v>0</v>
      </c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 spans="1:27" ht="13.2" x14ac:dyDescent="0.25">
      <c r="A247" s="34">
        <v>244</v>
      </c>
      <c r="B247" s="104">
        <v>0.12307692307692292</v>
      </c>
      <c r="C247" s="104">
        <v>7.333333333333332E-2</v>
      </c>
      <c r="D247" s="104">
        <v>0.31764705882352945</v>
      </c>
      <c r="E247" s="104">
        <v>0.44</v>
      </c>
      <c r="F247" s="104">
        <v>6.3604240282685506E-2</v>
      </c>
      <c r="G247" s="35">
        <f>SUM(B247*'5. Control'!$F$24,'6. Scoring &amp; assessment'!C247*'5. Control'!$F$25,'6. Scoring &amp; assessment'!D247*'5. Control'!$F$26,'6. Scoring &amp; assessment'!E247*'5. Control'!$F$27,'6. Scoring &amp; assessment'!F247*'5. Control'!$F$28)</f>
        <v>0.163084405928721</v>
      </c>
      <c r="H247" s="36">
        <f t="shared" si="12"/>
        <v>4</v>
      </c>
      <c r="I247" s="36" cm="1">
        <f t="array" ref="I247">_xlfn.XLOOKUP(A247,Table1[Sample_ID],quality)</f>
        <v>7</v>
      </c>
      <c r="J247" s="36">
        <f t="shared" si="13"/>
        <v>3</v>
      </c>
      <c r="K247" s="36">
        <f t="shared" si="14"/>
        <v>9</v>
      </c>
      <c r="L247" s="36">
        <f t="shared" si="15"/>
        <v>0</v>
      </c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 spans="1:27" ht="13.2" x14ac:dyDescent="0.25">
      <c r="A248" s="34">
        <v>245</v>
      </c>
      <c r="B248" s="104">
        <v>0.12307692307692292</v>
      </c>
      <c r="C248" s="104">
        <v>7.333333333333332E-2</v>
      </c>
      <c r="D248" s="104">
        <v>0.31764705882352945</v>
      </c>
      <c r="E248" s="104">
        <v>0.44</v>
      </c>
      <c r="F248" s="104">
        <v>6.3604240282685506E-2</v>
      </c>
      <c r="G248" s="35">
        <f>SUM(B248*'5. Control'!$F$24,'6. Scoring &amp; assessment'!C248*'5. Control'!$F$25,'6. Scoring &amp; assessment'!D248*'5. Control'!$F$26,'6. Scoring &amp; assessment'!E248*'5. Control'!$F$27,'6. Scoring &amp; assessment'!F248*'5. Control'!$F$28)</f>
        <v>0.163084405928721</v>
      </c>
      <c r="H248" s="36">
        <f t="shared" si="12"/>
        <v>4</v>
      </c>
      <c r="I248" s="36" cm="1">
        <f t="array" ref="I248">_xlfn.XLOOKUP(A248,Table1[Sample_ID],quality)</f>
        <v>7</v>
      </c>
      <c r="J248" s="36">
        <f t="shared" si="13"/>
        <v>3</v>
      </c>
      <c r="K248" s="36">
        <f t="shared" si="14"/>
        <v>9</v>
      </c>
      <c r="L248" s="36">
        <f t="shared" si="15"/>
        <v>0</v>
      </c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 spans="1:27" ht="13.2" x14ac:dyDescent="0.25">
      <c r="A249" s="34">
        <v>246</v>
      </c>
      <c r="B249" s="104">
        <v>0.23076923076923078</v>
      </c>
      <c r="C249" s="104">
        <v>0.37333333333333335</v>
      </c>
      <c r="D249" s="104">
        <v>0.38823529411764701</v>
      </c>
      <c r="E249" s="104">
        <v>0</v>
      </c>
      <c r="F249" s="104">
        <v>6.0070671378091869E-2</v>
      </c>
      <c r="G249" s="35">
        <f>SUM(B249*'5. Control'!$F$24,'6. Scoring &amp; assessment'!C249*'5. Control'!$F$25,'6. Scoring &amp; assessment'!D249*'5. Control'!$F$26,'6. Scoring &amp; assessment'!E249*'5. Control'!$F$27,'6. Scoring &amp; assessment'!F249*'5. Control'!$F$28)</f>
        <v>0.25701159202468704</v>
      </c>
      <c r="H249" s="36">
        <f t="shared" si="12"/>
        <v>4</v>
      </c>
      <c r="I249" s="36" cm="1">
        <f t="array" ref="I249">_xlfn.XLOOKUP(A249,Table1[Sample_ID],quality)</f>
        <v>6</v>
      </c>
      <c r="J249" s="36">
        <f t="shared" si="13"/>
        <v>2</v>
      </c>
      <c r="K249" s="36">
        <f t="shared" si="14"/>
        <v>4</v>
      </c>
      <c r="L249" s="36">
        <f t="shared" si="15"/>
        <v>0</v>
      </c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 spans="1:27" ht="13.2" x14ac:dyDescent="0.25">
      <c r="A250" s="34">
        <v>247</v>
      </c>
      <c r="B250" s="104">
        <v>0.16923076923076918</v>
      </c>
      <c r="C250" s="104">
        <v>0.38666666666666671</v>
      </c>
      <c r="D250" s="104">
        <v>0.12941176470588237</v>
      </c>
      <c r="E250" s="104">
        <v>7.0000000000000007E-2</v>
      </c>
      <c r="F250" s="104">
        <v>0.15901060070671377</v>
      </c>
      <c r="G250" s="35">
        <f>SUM(B250*'5. Control'!$F$24,'6. Scoring &amp; assessment'!C250*'5. Control'!$F$25,'6. Scoring &amp; assessment'!D250*'5. Control'!$F$26,'6. Scoring &amp; assessment'!E250*'5. Control'!$F$27,'6. Scoring &amp; assessment'!F250*'5. Control'!$F$28)</f>
        <v>0.21754359400732295</v>
      </c>
      <c r="H250" s="36">
        <f t="shared" si="12"/>
        <v>4</v>
      </c>
      <c r="I250" s="36" cm="1">
        <f t="array" ref="I250">_xlfn.XLOOKUP(A250,Table1[Sample_ID],quality)</f>
        <v>5</v>
      </c>
      <c r="J250" s="36">
        <f t="shared" si="13"/>
        <v>1</v>
      </c>
      <c r="K250" s="36">
        <f t="shared" si="14"/>
        <v>1</v>
      </c>
      <c r="L250" s="36">
        <f t="shared" si="15"/>
        <v>0</v>
      </c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 spans="1:27" ht="13.2" x14ac:dyDescent="0.25">
      <c r="A251" s="34">
        <v>248</v>
      </c>
      <c r="B251" s="104">
        <v>0.13846153846153852</v>
      </c>
      <c r="C251" s="104">
        <v>0.33333333333333331</v>
      </c>
      <c r="D251" s="104">
        <v>8.8235294117647078E-2</v>
      </c>
      <c r="E251" s="104">
        <v>0.17</v>
      </c>
      <c r="F251" s="104">
        <v>0.23674911660777384</v>
      </c>
      <c r="G251" s="35">
        <f>SUM(B251*'5. Control'!$F$24,'6. Scoring &amp; assessment'!C251*'5. Control'!$F$25,'6. Scoring &amp; assessment'!D251*'5. Control'!$F$26,'6. Scoring &amp; assessment'!E251*'5. Control'!$F$27,'6. Scoring &amp; assessment'!F251*'5. Control'!$F$28)</f>
        <v>0.20237174423996296</v>
      </c>
      <c r="H251" s="36">
        <f t="shared" si="12"/>
        <v>4</v>
      </c>
      <c r="I251" s="36" cm="1">
        <f t="array" ref="I251">_xlfn.XLOOKUP(A251,Table1[Sample_ID],quality)</f>
        <v>5</v>
      </c>
      <c r="J251" s="36">
        <f t="shared" si="13"/>
        <v>1</v>
      </c>
      <c r="K251" s="36">
        <f t="shared" si="14"/>
        <v>1</v>
      </c>
      <c r="L251" s="36">
        <f t="shared" si="15"/>
        <v>0</v>
      </c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 spans="1:27" ht="13.2" x14ac:dyDescent="0.25">
      <c r="A252" s="34">
        <v>249</v>
      </c>
      <c r="B252" s="104">
        <v>0.21538461538461545</v>
      </c>
      <c r="C252" s="104">
        <v>0.28666666666666668</v>
      </c>
      <c r="D252" s="104">
        <v>0.10588235294117647</v>
      </c>
      <c r="E252" s="104">
        <v>0.06</v>
      </c>
      <c r="F252" s="104">
        <v>0.1166077738515901</v>
      </c>
      <c r="G252" s="35">
        <f>SUM(B252*'5. Control'!$F$24,'6. Scoring &amp; assessment'!C252*'5. Control'!$F$25,'6. Scoring &amp; assessment'!D252*'5. Control'!$F$26,'6. Scoring &amp; assessment'!E252*'5. Control'!$F$27,'6. Scoring &amp; assessment'!F252*'5. Control'!$F$28)</f>
        <v>0.19492774571095087</v>
      </c>
      <c r="H252" s="36">
        <f t="shared" si="12"/>
        <v>4</v>
      </c>
      <c r="I252" s="36" cm="1">
        <f t="array" ref="I252">_xlfn.XLOOKUP(A252,Table1[Sample_ID],quality)</f>
        <v>6</v>
      </c>
      <c r="J252" s="36">
        <f t="shared" si="13"/>
        <v>2</v>
      </c>
      <c r="K252" s="36">
        <f t="shared" si="14"/>
        <v>4</v>
      </c>
      <c r="L252" s="36">
        <f t="shared" si="15"/>
        <v>0</v>
      </c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 spans="1:27" ht="13.2" x14ac:dyDescent="0.25">
      <c r="A253" s="34">
        <v>250</v>
      </c>
      <c r="B253" s="104">
        <v>0.23076923076923078</v>
      </c>
      <c r="C253" s="104">
        <v>0.37333333333333335</v>
      </c>
      <c r="D253" s="104">
        <v>0.38823529411764701</v>
      </c>
      <c r="E253" s="104">
        <v>0</v>
      </c>
      <c r="F253" s="104">
        <v>6.0070671378091869E-2</v>
      </c>
      <c r="G253" s="35">
        <f>SUM(B253*'5. Control'!$F$24,'6. Scoring &amp; assessment'!C253*'5. Control'!$F$25,'6. Scoring &amp; assessment'!D253*'5. Control'!$F$26,'6. Scoring &amp; assessment'!E253*'5. Control'!$F$27,'6. Scoring &amp; assessment'!F253*'5. Control'!$F$28)</f>
        <v>0.25701159202468704</v>
      </c>
      <c r="H253" s="36">
        <f t="shared" si="12"/>
        <v>4</v>
      </c>
      <c r="I253" s="36" cm="1">
        <f t="array" ref="I253">_xlfn.XLOOKUP(A253,Table1[Sample_ID],quality)</f>
        <v>6</v>
      </c>
      <c r="J253" s="36">
        <f t="shared" si="13"/>
        <v>2</v>
      </c>
      <c r="K253" s="36">
        <f t="shared" si="14"/>
        <v>4</v>
      </c>
      <c r="L253" s="36">
        <f t="shared" si="15"/>
        <v>0</v>
      </c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 spans="1:27" ht="13.2" x14ac:dyDescent="0.25">
      <c r="A254" s="34">
        <v>251</v>
      </c>
      <c r="B254" s="104">
        <v>0.24615384615384611</v>
      </c>
      <c r="C254" s="104">
        <v>0.14666666666666667</v>
      </c>
      <c r="D254" s="104">
        <v>0.28235294117647064</v>
      </c>
      <c r="E254" s="104">
        <v>0.44</v>
      </c>
      <c r="F254" s="104">
        <v>0.10954063604240283</v>
      </c>
      <c r="G254" s="35">
        <f>SUM(B254*'5. Control'!$F$24,'6. Scoring &amp; assessment'!C254*'5. Control'!$F$25,'6. Scoring &amp; assessment'!D254*'5. Control'!$F$26,'6. Scoring &amp; assessment'!E254*'5. Control'!$F$27,'6. Scoring &amp; assessment'!F254*'5. Control'!$F$28)</f>
        <v>0.22746085093455701</v>
      </c>
      <c r="H254" s="36">
        <f t="shared" si="12"/>
        <v>4</v>
      </c>
      <c r="I254" s="36" cm="1">
        <f t="array" ref="I254">_xlfn.XLOOKUP(A254,Table1[Sample_ID],quality)</f>
        <v>6</v>
      </c>
      <c r="J254" s="36">
        <f t="shared" si="13"/>
        <v>2</v>
      </c>
      <c r="K254" s="36">
        <f t="shared" si="14"/>
        <v>4</v>
      </c>
      <c r="L254" s="36">
        <f t="shared" si="15"/>
        <v>0</v>
      </c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 spans="1:27" ht="13.2" x14ac:dyDescent="0.25">
      <c r="A255" s="34">
        <v>252</v>
      </c>
      <c r="B255" s="104">
        <v>0.23076923076923078</v>
      </c>
      <c r="C255" s="104">
        <v>0.33333333333333331</v>
      </c>
      <c r="D255" s="104">
        <v>0.23529411764705882</v>
      </c>
      <c r="E255" s="104">
        <v>0</v>
      </c>
      <c r="F255" s="104">
        <v>9.8939929328621903E-2</v>
      </c>
      <c r="G255" s="35">
        <f>SUM(B255*'5. Control'!$F$24,'6. Scoring &amp; assessment'!C255*'5. Control'!$F$25,'6. Scoring &amp; assessment'!D255*'5. Control'!$F$26,'6. Scoring &amp; assessment'!E255*'5. Control'!$F$27,'6. Scoring &amp; assessment'!F255*'5. Control'!$F$28)</f>
        <v>0.2259573413491518</v>
      </c>
      <c r="H255" s="36">
        <f t="shared" si="12"/>
        <v>4</v>
      </c>
      <c r="I255" s="36" cm="1">
        <f t="array" ref="I255">_xlfn.XLOOKUP(A255,Table1[Sample_ID],quality)</f>
        <v>6</v>
      </c>
      <c r="J255" s="36">
        <f t="shared" si="13"/>
        <v>2</v>
      </c>
      <c r="K255" s="36">
        <f t="shared" si="14"/>
        <v>4</v>
      </c>
      <c r="L255" s="36">
        <f t="shared" si="15"/>
        <v>0</v>
      </c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 spans="1:27" ht="13.2" x14ac:dyDescent="0.25">
      <c r="A256" s="34">
        <v>253</v>
      </c>
      <c r="B256" s="104">
        <v>0.32307692307692304</v>
      </c>
      <c r="C256" s="104">
        <v>0.16666666666666666</v>
      </c>
      <c r="D256" s="104">
        <v>0.13529411764705884</v>
      </c>
      <c r="E256" s="104">
        <v>0.48</v>
      </c>
      <c r="F256" s="104">
        <v>5.3003533568904596E-2</v>
      </c>
      <c r="G256" s="35">
        <f>SUM(B256*'5. Control'!$F$24,'6. Scoring &amp; assessment'!C256*'5. Control'!$F$25,'6. Scoring &amp; assessment'!D256*'5. Control'!$F$26,'6. Scoring &amp; assessment'!E256*'5. Control'!$F$27,'6. Scoring &amp; assessment'!F256*'5. Control'!$F$28)</f>
        <v>0.23667139408087237</v>
      </c>
      <c r="H256" s="36">
        <f t="shared" si="12"/>
        <v>4</v>
      </c>
      <c r="I256" s="36" cm="1">
        <f t="array" ref="I256">_xlfn.XLOOKUP(A256,Table1[Sample_ID],quality)</f>
        <v>5</v>
      </c>
      <c r="J256" s="36">
        <f t="shared" si="13"/>
        <v>1</v>
      </c>
      <c r="K256" s="36">
        <f t="shared" si="14"/>
        <v>1</v>
      </c>
      <c r="L256" s="36">
        <f t="shared" si="15"/>
        <v>0</v>
      </c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 spans="1:27" ht="13.2" x14ac:dyDescent="0.25">
      <c r="A257" s="34">
        <v>254</v>
      </c>
      <c r="B257" s="104">
        <v>0.16923076923076918</v>
      </c>
      <c r="C257" s="104">
        <v>0.45</v>
      </c>
      <c r="D257" s="104">
        <v>0.17058823529411765</v>
      </c>
      <c r="E257" s="104">
        <v>0.42</v>
      </c>
      <c r="F257" s="104">
        <v>0.28268551236749118</v>
      </c>
      <c r="G257" s="35">
        <f>SUM(B257*'5. Control'!$F$24,'6. Scoring &amp; assessment'!C257*'5. Control'!$F$25,'6. Scoring &amp; assessment'!D257*'5. Control'!$F$26,'6. Scoring &amp; assessment'!E257*'5. Control'!$F$27,'6. Scoring &amp; assessment'!F257*'5. Control'!$F$28)</f>
        <v>0.29008755576163592</v>
      </c>
      <c r="H257" s="36">
        <f t="shared" si="12"/>
        <v>4</v>
      </c>
      <c r="I257" s="36" cm="1">
        <f t="array" ref="I257">_xlfn.XLOOKUP(A257,Table1[Sample_ID],quality)</f>
        <v>5</v>
      </c>
      <c r="J257" s="36">
        <f t="shared" si="13"/>
        <v>1</v>
      </c>
      <c r="K257" s="36">
        <f t="shared" si="14"/>
        <v>1</v>
      </c>
      <c r="L257" s="36">
        <f t="shared" si="15"/>
        <v>0</v>
      </c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 spans="1:27" ht="13.2" x14ac:dyDescent="0.25">
      <c r="A258" s="34">
        <v>255</v>
      </c>
      <c r="B258" s="104">
        <v>0.23076923076923078</v>
      </c>
      <c r="C258" s="104">
        <v>0.33333333333333331</v>
      </c>
      <c r="D258" s="104">
        <v>0.23529411764705882</v>
      </c>
      <c r="E258" s="104">
        <v>0</v>
      </c>
      <c r="F258" s="104">
        <v>9.8939929328621903E-2</v>
      </c>
      <c r="G258" s="35">
        <f>SUM(B258*'5. Control'!$F$24,'6. Scoring &amp; assessment'!C258*'5. Control'!$F$25,'6. Scoring &amp; assessment'!D258*'5. Control'!$F$26,'6. Scoring &amp; assessment'!E258*'5. Control'!$F$27,'6. Scoring &amp; assessment'!F258*'5. Control'!$F$28)</f>
        <v>0.2259573413491518</v>
      </c>
      <c r="H258" s="36">
        <f t="shared" si="12"/>
        <v>4</v>
      </c>
      <c r="I258" s="36" cm="1">
        <f t="array" ref="I258">_xlfn.XLOOKUP(A258,Table1[Sample_ID],quality)</f>
        <v>6</v>
      </c>
      <c r="J258" s="36">
        <f t="shared" si="13"/>
        <v>2</v>
      </c>
      <c r="K258" s="36">
        <f t="shared" si="14"/>
        <v>4</v>
      </c>
      <c r="L258" s="36">
        <f t="shared" si="15"/>
        <v>0</v>
      </c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 spans="1:27" ht="13.2" x14ac:dyDescent="0.25">
      <c r="A259" s="34">
        <v>256</v>
      </c>
      <c r="B259" s="104">
        <v>0.13846153846153852</v>
      </c>
      <c r="C259" s="104">
        <v>0.3133333333333333</v>
      </c>
      <c r="D259" s="104">
        <v>0.1588235294117647</v>
      </c>
      <c r="E259" s="104">
        <v>0.23</v>
      </c>
      <c r="F259" s="104">
        <v>0.39929328621908128</v>
      </c>
      <c r="G259" s="35">
        <f>SUM(B259*'5. Control'!$F$24,'6. Scoring &amp; assessment'!C259*'5. Control'!$F$25,'6. Scoring &amp; assessment'!D259*'5. Control'!$F$26,'6. Scoring &amp; assessment'!E259*'5. Control'!$F$27,'6. Scoring &amp; assessment'!F259*'5. Control'!$F$28)</f>
        <v>0.2292143964952113</v>
      </c>
      <c r="H259" s="36">
        <f t="shared" si="12"/>
        <v>4</v>
      </c>
      <c r="I259" s="36" cm="1">
        <f t="array" ref="I259">_xlfn.XLOOKUP(A259,Table1[Sample_ID],quality)</f>
        <v>5</v>
      </c>
      <c r="J259" s="36">
        <f t="shared" si="13"/>
        <v>1</v>
      </c>
      <c r="K259" s="36">
        <f t="shared" si="14"/>
        <v>1</v>
      </c>
      <c r="L259" s="36">
        <f t="shared" si="15"/>
        <v>0</v>
      </c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 spans="1:27" ht="13.2" x14ac:dyDescent="0.25">
      <c r="A260" s="34">
        <v>257</v>
      </c>
      <c r="B260" s="104">
        <v>0.12307692307692292</v>
      </c>
      <c r="C260" s="104">
        <v>0.16</v>
      </c>
      <c r="D260" s="104">
        <v>0.18823529411764706</v>
      </c>
      <c r="E260" s="104">
        <v>0.37</v>
      </c>
      <c r="F260" s="104">
        <v>2.4734982332155476E-2</v>
      </c>
      <c r="G260" s="35">
        <f>SUM(B260*'5. Control'!$F$24,'6. Scoring &amp; assessment'!C260*'5. Control'!$F$25,'6. Scoring &amp; assessment'!D260*'5. Control'!$F$26,'6. Scoring &amp; assessment'!E260*'5. Control'!$F$27,'6. Scoring &amp; assessment'!F260*'5. Control'!$F$28)</f>
        <v>0.15878571542778563</v>
      </c>
      <c r="H260" s="36">
        <f t="shared" si="12"/>
        <v>4</v>
      </c>
      <c r="I260" s="36" cm="1">
        <f t="array" ref="I260">_xlfn.XLOOKUP(A260,Table1[Sample_ID],quality)</f>
        <v>5</v>
      </c>
      <c r="J260" s="36">
        <f t="shared" si="13"/>
        <v>1</v>
      </c>
      <c r="K260" s="36">
        <f t="shared" si="14"/>
        <v>1</v>
      </c>
      <c r="L260" s="36">
        <f t="shared" si="15"/>
        <v>0</v>
      </c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 spans="1:27" ht="13.2" x14ac:dyDescent="0.25">
      <c r="A261" s="34">
        <v>258</v>
      </c>
      <c r="B261" s="104">
        <v>0.12307692307692292</v>
      </c>
      <c r="C261" s="104">
        <v>0.39666666666666667</v>
      </c>
      <c r="D261" s="104">
        <v>0.21764705882352944</v>
      </c>
      <c r="E261" s="104">
        <v>0</v>
      </c>
      <c r="F261" s="104">
        <v>0.17667844522968199</v>
      </c>
      <c r="G261" s="35">
        <f>SUM(B261*'5. Control'!$F$24,'6. Scoring &amp; assessment'!C261*'5. Control'!$F$25,'6. Scoring &amp; assessment'!D261*'5. Control'!$F$26,'6. Scoring &amp; assessment'!E261*'5. Control'!$F$27,'6. Scoring &amp; assessment'!F261*'5. Control'!$F$28)</f>
        <v>0.21239182642342064</v>
      </c>
      <c r="H261" s="36">
        <f t="shared" ref="H261:H324" si="16">ROUND(3+G261*5,0)</f>
        <v>4</v>
      </c>
      <c r="I261" s="36" cm="1">
        <f t="array" ref="I261">_xlfn.XLOOKUP(A261,Table1[Sample_ID],quality)</f>
        <v>5</v>
      </c>
      <c r="J261" s="36">
        <f t="shared" ref="J261:J324" si="17">ABS(H261-I261)</f>
        <v>1</v>
      </c>
      <c r="K261" s="36">
        <f t="shared" ref="K261:K324" si="18">J261^2</f>
        <v>1</v>
      </c>
      <c r="L261" s="36">
        <f t="shared" ref="L261:L324" si="19">IF(J261=0,1,0)</f>
        <v>0</v>
      </c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 spans="1:27" ht="13.2" x14ac:dyDescent="0.25">
      <c r="A262" s="34">
        <v>259</v>
      </c>
      <c r="B262" s="104">
        <v>0.15384615384615385</v>
      </c>
      <c r="C262" s="104">
        <v>0.20666666666666664</v>
      </c>
      <c r="D262" s="104">
        <v>0.56470588235294117</v>
      </c>
      <c r="E262" s="104">
        <v>0.76</v>
      </c>
      <c r="F262" s="104">
        <v>0.13780918727915195</v>
      </c>
      <c r="G262" s="35">
        <f>SUM(B262*'5. Control'!$F$24,'6. Scoring &amp; assessment'!C262*'5. Control'!$F$25,'6. Scoring &amp; assessment'!D262*'5. Control'!$F$26,'6. Scoring &amp; assessment'!E262*'5. Control'!$F$27,'6. Scoring &amp; assessment'!F262*'5. Control'!$F$28)</f>
        <v>0.29033295492701022</v>
      </c>
      <c r="H262" s="36">
        <f t="shared" si="16"/>
        <v>4</v>
      </c>
      <c r="I262" s="36" cm="1">
        <f t="array" ref="I262">_xlfn.XLOOKUP(A262,Table1[Sample_ID],quality)</f>
        <v>5</v>
      </c>
      <c r="J262" s="36">
        <f t="shared" si="17"/>
        <v>1</v>
      </c>
      <c r="K262" s="36">
        <f t="shared" si="18"/>
        <v>1</v>
      </c>
      <c r="L262" s="36">
        <f t="shared" si="19"/>
        <v>0</v>
      </c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 spans="1:27" ht="13.2" x14ac:dyDescent="0.25">
      <c r="A263" s="34">
        <v>260</v>
      </c>
      <c r="B263" s="104">
        <v>0.32307692307692304</v>
      </c>
      <c r="C263" s="104">
        <v>0.13999999999999999</v>
      </c>
      <c r="D263" s="104">
        <v>0.29411764705882354</v>
      </c>
      <c r="E263" s="104">
        <v>0.47</v>
      </c>
      <c r="F263" s="104">
        <v>9.5406360424028266E-2</v>
      </c>
      <c r="G263" s="35">
        <f>SUM(B263*'5. Control'!$F$24,'6. Scoring &amp; assessment'!C263*'5. Control'!$F$25,'6. Scoring &amp; assessment'!D263*'5. Control'!$F$26,'6. Scoring &amp; assessment'!E263*'5. Control'!$F$27,'6. Scoring &amp; assessment'!F263*'5. Control'!$F$28)</f>
        <v>0.25573520617814943</v>
      </c>
      <c r="H263" s="36">
        <f t="shared" si="16"/>
        <v>4</v>
      </c>
      <c r="I263" s="36" cm="1">
        <f t="array" ref="I263">_xlfn.XLOOKUP(A263,Table1[Sample_ID],quality)</f>
        <v>7</v>
      </c>
      <c r="J263" s="36">
        <f t="shared" si="17"/>
        <v>3</v>
      </c>
      <c r="K263" s="36">
        <f t="shared" si="18"/>
        <v>9</v>
      </c>
      <c r="L263" s="36">
        <f t="shared" si="19"/>
        <v>0</v>
      </c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 spans="1:27" ht="13.2" x14ac:dyDescent="0.25">
      <c r="A264" s="34">
        <v>261</v>
      </c>
      <c r="B264" s="104">
        <v>0.13846153846153852</v>
      </c>
      <c r="C264" s="104">
        <v>0.15333333333333335</v>
      </c>
      <c r="D264" s="104">
        <v>0.20588235294117649</v>
      </c>
      <c r="E264" s="104">
        <v>0.23</v>
      </c>
      <c r="F264" s="104">
        <v>0.13780918727915195</v>
      </c>
      <c r="G264" s="35">
        <f>SUM(B264*'5. Control'!$F$24,'6. Scoring &amp; assessment'!C264*'5. Control'!$F$25,'6. Scoring &amp; assessment'!D264*'5. Control'!$F$26,'6. Scoring &amp; assessment'!E264*'5. Control'!$F$27,'6. Scoring &amp; assessment'!F264*'5. Control'!$F$28)</f>
        <v>0.16212481013063015</v>
      </c>
      <c r="H264" s="36">
        <f t="shared" si="16"/>
        <v>4</v>
      </c>
      <c r="I264" s="36" cm="1">
        <f t="array" ref="I264">_xlfn.XLOOKUP(A264,Table1[Sample_ID],quality)</f>
        <v>5</v>
      </c>
      <c r="J264" s="36">
        <f t="shared" si="17"/>
        <v>1</v>
      </c>
      <c r="K264" s="36">
        <f t="shared" si="18"/>
        <v>1</v>
      </c>
      <c r="L264" s="36">
        <f t="shared" si="19"/>
        <v>0</v>
      </c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 spans="1:27" ht="13.2" x14ac:dyDescent="0.25">
      <c r="A265" s="34">
        <v>262</v>
      </c>
      <c r="B265" s="104">
        <v>0.15384615384615385</v>
      </c>
      <c r="C265" s="104">
        <v>0.58333333333333337</v>
      </c>
      <c r="D265" s="104">
        <v>0.17647058823529413</v>
      </c>
      <c r="E265" s="104">
        <v>0.04</v>
      </c>
      <c r="F265" s="104">
        <v>0.21554770318021202</v>
      </c>
      <c r="G265" s="35">
        <f>SUM(B265*'5. Control'!$F$24,'6. Scoring &amp; assessment'!C265*'5. Control'!$F$25,'6. Scoring &amp; assessment'!D265*'5. Control'!$F$26,'6. Scoring &amp; assessment'!E265*'5. Control'!$F$27,'6. Scoring &amp; assessment'!F265*'5. Control'!$F$28)</f>
        <v>0.28087151239946923</v>
      </c>
      <c r="H265" s="36">
        <f t="shared" si="16"/>
        <v>4</v>
      </c>
      <c r="I265" s="36" cm="1">
        <f t="array" ref="I265">_xlfn.XLOOKUP(A265,Table1[Sample_ID],quality)</f>
        <v>4</v>
      </c>
      <c r="J265" s="36">
        <f t="shared" si="17"/>
        <v>0</v>
      </c>
      <c r="K265" s="36">
        <f t="shared" si="18"/>
        <v>0</v>
      </c>
      <c r="L265" s="36">
        <f t="shared" si="19"/>
        <v>1</v>
      </c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 spans="1:27" ht="13.2" x14ac:dyDescent="0.25">
      <c r="A266" s="34">
        <v>263</v>
      </c>
      <c r="B266" s="104">
        <v>0.24615384615384611</v>
      </c>
      <c r="C266" s="104">
        <v>0.28000000000000003</v>
      </c>
      <c r="D266" s="104">
        <v>0.1588235294117647</v>
      </c>
      <c r="E266" s="104">
        <v>0.03</v>
      </c>
      <c r="F266" s="104">
        <v>0.10247349823321555</v>
      </c>
      <c r="G266" s="35">
        <f>SUM(B266*'5. Control'!$F$24,'6. Scoring &amp; assessment'!C266*'5. Control'!$F$25,'6. Scoring &amp; assessment'!D266*'5. Control'!$F$26,'6. Scoring &amp; assessment'!E266*'5. Control'!$F$27,'6. Scoring &amp; assessment'!F266*'5. Control'!$F$28)</f>
        <v>0.20722472538893244</v>
      </c>
      <c r="H266" s="36">
        <f t="shared" si="16"/>
        <v>4</v>
      </c>
      <c r="I266" s="36" cm="1">
        <f t="array" ref="I266">_xlfn.XLOOKUP(A266,Table1[Sample_ID],quality)</f>
        <v>5</v>
      </c>
      <c r="J266" s="36">
        <f t="shared" si="17"/>
        <v>1</v>
      </c>
      <c r="K266" s="36">
        <f t="shared" si="18"/>
        <v>1</v>
      </c>
      <c r="L266" s="36">
        <f t="shared" si="19"/>
        <v>0</v>
      </c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 spans="1:27" ht="13.2" x14ac:dyDescent="0.25">
      <c r="A267" s="34">
        <v>264</v>
      </c>
      <c r="B267" s="104">
        <v>0.13846153846153852</v>
      </c>
      <c r="C267" s="104">
        <v>0.18000000000000002</v>
      </c>
      <c r="D267" s="104">
        <v>0.21764705882352944</v>
      </c>
      <c r="E267" s="104">
        <v>0.23</v>
      </c>
      <c r="F267" s="104">
        <v>0.1519434628975265</v>
      </c>
      <c r="G267" s="35">
        <f>SUM(B267*'5. Control'!$F$24,'6. Scoring &amp; assessment'!C267*'5. Control'!$F$25,'6. Scoring &amp; assessment'!D267*'5. Control'!$F$26,'6. Scoring &amp; assessment'!E267*'5. Control'!$F$27,'6. Scoring &amp; assessment'!F267*'5. Control'!$F$28)</f>
        <v>0.17330294357482057</v>
      </c>
      <c r="H267" s="36">
        <f t="shared" si="16"/>
        <v>4</v>
      </c>
      <c r="I267" s="36" cm="1">
        <f t="array" ref="I267">_xlfn.XLOOKUP(A267,Table1[Sample_ID],quality)</f>
        <v>5</v>
      </c>
      <c r="J267" s="36">
        <f t="shared" si="17"/>
        <v>1</v>
      </c>
      <c r="K267" s="36">
        <f t="shared" si="18"/>
        <v>1</v>
      </c>
      <c r="L267" s="36">
        <f t="shared" si="19"/>
        <v>0</v>
      </c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 spans="1:27" ht="13.2" x14ac:dyDescent="0.25">
      <c r="A268" s="34">
        <v>265</v>
      </c>
      <c r="B268" s="104">
        <v>0.38461538461538464</v>
      </c>
      <c r="C268" s="104">
        <v>0.3066666666666667</v>
      </c>
      <c r="D268" s="104">
        <v>0.33529411764705885</v>
      </c>
      <c r="E268" s="104">
        <v>0.49</v>
      </c>
      <c r="F268" s="104">
        <v>7.4204946996466431E-2</v>
      </c>
      <c r="G268" s="35">
        <f>SUM(B268*'5. Control'!$F$24,'6. Scoring &amp; assessment'!C268*'5. Control'!$F$25,'6. Scoring &amp; assessment'!D268*'5. Control'!$F$26,'6. Scoring &amp; assessment'!E268*'5. Control'!$F$27,'6. Scoring &amp; assessment'!F268*'5. Control'!$F$28)</f>
        <v>0.33332999696209004</v>
      </c>
      <c r="H268" s="36">
        <f t="shared" si="16"/>
        <v>5</v>
      </c>
      <c r="I268" s="36" cm="1">
        <f t="array" ref="I268">_xlfn.XLOOKUP(A268,Table1[Sample_ID],quality)</f>
        <v>5</v>
      </c>
      <c r="J268" s="36">
        <f t="shared" si="17"/>
        <v>0</v>
      </c>
      <c r="K268" s="36">
        <f t="shared" si="18"/>
        <v>0</v>
      </c>
      <c r="L268" s="36">
        <f t="shared" si="19"/>
        <v>1</v>
      </c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 spans="1:27" ht="13.2" x14ac:dyDescent="0.25">
      <c r="A269" s="34">
        <v>266</v>
      </c>
      <c r="B269" s="104">
        <v>0.27692307692307677</v>
      </c>
      <c r="C269" s="104">
        <v>0.10666666666666667</v>
      </c>
      <c r="D269" s="104">
        <v>0.24705882352941178</v>
      </c>
      <c r="E269" s="104">
        <v>0.52</v>
      </c>
      <c r="F269" s="104">
        <v>1.4134275618374558E-2</v>
      </c>
      <c r="G269" s="35">
        <f>SUM(B269*'5. Control'!$F$24,'6. Scoring &amp; assessment'!C269*'5. Control'!$F$25,'6. Scoring &amp; assessment'!D269*'5. Control'!$F$26,'6. Scoring &amp; assessment'!E269*'5. Control'!$F$27,'6. Scoring &amp; assessment'!F269*'5. Control'!$F$28)</f>
        <v>0.21939532801432607</v>
      </c>
      <c r="H269" s="36">
        <f t="shared" si="16"/>
        <v>4</v>
      </c>
      <c r="I269" s="36" cm="1">
        <f t="array" ref="I269">_xlfn.XLOOKUP(A269,Table1[Sample_ID],quality)</f>
        <v>7</v>
      </c>
      <c r="J269" s="36">
        <f t="shared" si="17"/>
        <v>3</v>
      </c>
      <c r="K269" s="36">
        <f t="shared" si="18"/>
        <v>9</v>
      </c>
      <c r="L269" s="36">
        <f t="shared" si="19"/>
        <v>0</v>
      </c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 spans="1:27" ht="13.2" x14ac:dyDescent="0.25">
      <c r="A270" s="34">
        <v>267</v>
      </c>
      <c r="B270" s="104">
        <v>0.21538461538461545</v>
      </c>
      <c r="C270" s="104">
        <v>0.51333333333333331</v>
      </c>
      <c r="D270" s="104">
        <v>0.24705882352941178</v>
      </c>
      <c r="E270" s="104">
        <v>0</v>
      </c>
      <c r="F270" s="104">
        <v>0.19434628975265017</v>
      </c>
      <c r="G270" s="35">
        <f>SUM(B270*'5. Control'!$F$24,'6. Scoring &amp; assessment'!C270*'5. Control'!$F$25,'6. Scoring &amp; assessment'!D270*'5. Control'!$F$26,'6. Scoring &amp; assessment'!E270*'5. Control'!$F$27,'6. Scoring &amp; assessment'!F270*'5. Control'!$F$28)</f>
        <v>0.28587806788929215</v>
      </c>
      <c r="H270" s="36">
        <f t="shared" si="16"/>
        <v>4</v>
      </c>
      <c r="I270" s="36" cm="1">
        <f t="array" ref="I270">_xlfn.XLOOKUP(A270,Table1[Sample_ID],quality)</f>
        <v>4</v>
      </c>
      <c r="J270" s="36">
        <f t="shared" si="17"/>
        <v>0</v>
      </c>
      <c r="K270" s="36">
        <f t="shared" si="18"/>
        <v>0</v>
      </c>
      <c r="L270" s="36">
        <f t="shared" si="19"/>
        <v>1</v>
      </c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 spans="1:27" ht="13.2" x14ac:dyDescent="0.25">
      <c r="A271" s="34">
        <v>268</v>
      </c>
      <c r="B271" s="104">
        <v>0.67692307692307696</v>
      </c>
      <c r="C271" s="104">
        <v>0.16666666666666666</v>
      </c>
      <c r="D271" s="104">
        <v>0.3294117647058824</v>
      </c>
      <c r="E271" s="104">
        <v>0.46</v>
      </c>
      <c r="F271" s="104">
        <v>0.10954063604240283</v>
      </c>
      <c r="G271" s="35">
        <f>SUM(B271*'5. Control'!$F$24,'6. Scoring &amp; assessment'!C271*'5. Control'!$F$25,'6. Scoring &amp; assessment'!D271*'5. Control'!$F$26,'6. Scoring &amp; assessment'!E271*'5. Control'!$F$27,'6. Scoring &amp; assessment'!F271*'5. Control'!$F$28)</f>
        <v>0.39328890523319959</v>
      </c>
      <c r="H271" s="36">
        <f t="shared" si="16"/>
        <v>5</v>
      </c>
      <c r="I271" s="36" cm="1">
        <f t="array" ref="I271">_xlfn.XLOOKUP(A271,Table1[Sample_ID],quality)</f>
        <v>8</v>
      </c>
      <c r="J271" s="36">
        <f t="shared" si="17"/>
        <v>3</v>
      </c>
      <c r="K271" s="36">
        <f t="shared" si="18"/>
        <v>9</v>
      </c>
      <c r="L271" s="36">
        <f t="shared" si="19"/>
        <v>0</v>
      </c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 spans="1:27" ht="13.2" x14ac:dyDescent="0.25">
      <c r="A272" s="34">
        <v>269</v>
      </c>
      <c r="B272" s="104">
        <v>0.15384615384615385</v>
      </c>
      <c r="C272" s="104">
        <v>0.29333333333333339</v>
      </c>
      <c r="D272" s="104">
        <v>0.35882352941176476</v>
      </c>
      <c r="E272" s="104">
        <v>0.04</v>
      </c>
      <c r="F272" s="104">
        <v>7.4204946996466431E-2</v>
      </c>
      <c r="G272" s="35">
        <f>SUM(B272*'5. Control'!$F$24,'6. Scoring &amp; assessment'!C272*'5. Control'!$F$25,'6. Scoring &amp; assessment'!D272*'5. Control'!$F$26,'6. Scoring &amp; assessment'!E272*'5. Control'!$F$27,'6. Scoring &amp; assessment'!F272*'5. Control'!$F$28)</f>
        <v>0.20709017795756521</v>
      </c>
      <c r="H272" s="36">
        <f t="shared" si="16"/>
        <v>4</v>
      </c>
      <c r="I272" s="36" cm="1">
        <f t="array" ref="I272">_xlfn.XLOOKUP(A272,Table1[Sample_ID],quality)</f>
        <v>6</v>
      </c>
      <c r="J272" s="36">
        <f t="shared" si="17"/>
        <v>2</v>
      </c>
      <c r="K272" s="36">
        <f t="shared" si="18"/>
        <v>4</v>
      </c>
      <c r="L272" s="36">
        <f t="shared" si="19"/>
        <v>0</v>
      </c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 spans="1:27" ht="13.2" x14ac:dyDescent="0.25">
      <c r="A273" s="34">
        <v>270</v>
      </c>
      <c r="B273" s="104">
        <v>0.26153846153846144</v>
      </c>
      <c r="C273" s="104">
        <v>5.3333333333333323E-2</v>
      </c>
      <c r="D273" s="104">
        <v>0.39411764705882352</v>
      </c>
      <c r="E273" s="104">
        <v>0.51</v>
      </c>
      <c r="F273" s="104">
        <v>6.0070671378091869E-2</v>
      </c>
      <c r="G273" s="35">
        <f>SUM(B273*'5. Control'!$F$24,'6. Scoring &amp; assessment'!C273*'5. Control'!$F$25,'6. Scoring &amp; assessment'!D273*'5. Control'!$F$26,'6. Scoring &amp; assessment'!E273*'5. Control'!$F$27,'6. Scoring &amp; assessment'!F273*'5. Control'!$F$28)</f>
        <v>0.2236631757350942</v>
      </c>
      <c r="H273" s="36">
        <f t="shared" si="16"/>
        <v>4</v>
      </c>
      <c r="I273" s="36" cm="1">
        <f t="array" ref="I273">_xlfn.XLOOKUP(A273,Table1[Sample_ID],quality)</f>
        <v>6</v>
      </c>
      <c r="J273" s="36">
        <f t="shared" si="17"/>
        <v>2</v>
      </c>
      <c r="K273" s="36">
        <f t="shared" si="18"/>
        <v>4</v>
      </c>
      <c r="L273" s="36">
        <f t="shared" si="19"/>
        <v>0</v>
      </c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 spans="1:27" ht="13.2" x14ac:dyDescent="0.25">
      <c r="A274" s="34">
        <v>271</v>
      </c>
      <c r="B274" s="104">
        <v>0.3538461538461537</v>
      </c>
      <c r="C274" s="104">
        <v>0.29666666666666669</v>
      </c>
      <c r="D274" s="104">
        <v>0.21764705882352944</v>
      </c>
      <c r="E274" s="104">
        <v>0.06</v>
      </c>
      <c r="F274" s="104">
        <v>0.19434628975265017</v>
      </c>
      <c r="G274" s="35">
        <f>SUM(B274*'5. Control'!$F$24,'6. Scoring &amp; assessment'!C274*'5. Control'!$F$25,'6. Scoring &amp; assessment'!D274*'5. Control'!$F$26,'6. Scoring &amp; assessment'!E274*'5. Control'!$F$27,'6. Scoring &amp; assessment'!F274*'5. Control'!$F$28)</f>
        <v>0.27092784164494821</v>
      </c>
      <c r="H274" s="36">
        <f t="shared" si="16"/>
        <v>4</v>
      </c>
      <c r="I274" s="36" cm="1">
        <f t="array" ref="I274">_xlfn.XLOOKUP(A274,Table1[Sample_ID],quality)</f>
        <v>6</v>
      </c>
      <c r="J274" s="36">
        <f t="shared" si="17"/>
        <v>2</v>
      </c>
      <c r="K274" s="36">
        <f t="shared" si="18"/>
        <v>4</v>
      </c>
      <c r="L274" s="36">
        <f t="shared" si="19"/>
        <v>0</v>
      </c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 spans="1:27" ht="13.2" x14ac:dyDescent="0.25">
      <c r="A275" s="34">
        <v>272</v>
      </c>
      <c r="B275" s="104">
        <v>0.26153846153846144</v>
      </c>
      <c r="C275" s="104">
        <v>5.3333333333333323E-2</v>
      </c>
      <c r="D275" s="104">
        <v>0.39411764705882352</v>
      </c>
      <c r="E275" s="104">
        <v>0.51</v>
      </c>
      <c r="F275" s="104">
        <v>6.0070671378091869E-2</v>
      </c>
      <c r="G275" s="35">
        <f>SUM(B275*'5. Control'!$F$24,'6. Scoring &amp; assessment'!C275*'5. Control'!$F$25,'6. Scoring &amp; assessment'!D275*'5. Control'!$F$26,'6. Scoring &amp; assessment'!E275*'5. Control'!$F$27,'6. Scoring &amp; assessment'!F275*'5. Control'!$F$28)</f>
        <v>0.2236631757350942</v>
      </c>
      <c r="H275" s="36">
        <f t="shared" si="16"/>
        <v>4</v>
      </c>
      <c r="I275" s="36" cm="1">
        <f t="array" ref="I275">_xlfn.XLOOKUP(A275,Table1[Sample_ID],quality)</f>
        <v>6</v>
      </c>
      <c r="J275" s="36">
        <f t="shared" si="17"/>
        <v>2</v>
      </c>
      <c r="K275" s="36">
        <f t="shared" si="18"/>
        <v>4</v>
      </c>
      <c r="L275" s="36">
        <f t="shared" si="19"/>
        <v>0</v>
      </c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 spans="1:27" ht="13.2" x14ac:dyDescent="0.25">
      <c r="A276" s="34">
        <v>273</v>
      </c>
      <c r="B276" s="104">
        <v>0.26153846153846144</v>
      </c>
      <c r="C276" s="104">
        <v>0.18000000000000002</v>
      </c>
      <c r="D276" s="104">
        <v>0.28235294117647064</v>
      </c>
      <c r="E276" s="104">
        <v>0.57999999999999996</v>
      </c>
      <c r="F276" s="104">
        <v>0.20848056537102475</v>
      </c>
      <c r="G276" s="35">
        <f>SUM(B276*'5. Control'!$F$24,'6. Scoring &amp; assessment'!C276*'5. Control'!$F$25,'6. Scoring &amp; assessment'!D276*'5. Control'!$F$26,'6. Scoring &amp; assessment'!E276*'5. Control'!$F$27,'6. Scoring &amp; assessment'!F276*'5. Control'!$F$28)</f>
        <v>0.26673945925203457</v>
      </c>
      <c r="H276" s="36">
        <f t="shared" si="16"/>
        <v>4</v>
      </c>
      <c r="I276" s="36" cm="1">
        <f t="array" ref="I276">_xlfn.XLOOKUP(A276,Table1[Sample_ID],quality)</f>
        <v>5</v>
      </c>
      <c r="J276" s="36">
        <f t="shared" si="17"/>
        <v>1</v>
      </c>
      <c r="K276" s="36">
        <f t="shared" si="18"/>
        <v>1</v>
      </c>
      <c r="L276" s="36">
        <f t="shared" si="19"/>
        <v>0</v>
      </c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 spans="1:27" ht="13.2" x14ac:dyDescent="0.25">
      <c r="A277" s="34">
        <v>274</v>
      </c>
      <c r="B277" s="104">
        <v>0.15384615384615385</v>
      </c>
      <c r="C277" s="104">
        <v>0.41</v>
      </c>
      <c r="D277" s="104">
        <v>0.2</v>
      </c>
      <c r="E277" s="104">
        <v>0.2</v>
      </c>
      <c r="F277" s="104">
        <v>0.11307420494699646</v>
      </c>
      <c r="G277" s="35">
        <f>SUM(B277*'5. Control'!$F$24,'6. Scoring &amp; assessment'!C277*'5. Control'!$F$25,'6. Scoring &amp; assessment'!D277*'5. Control'!$F$26,'6. Scoring &amp; assessment'!E277*'5. Control'!$F$27,'6. Scoring &amp; assessment'!F277*'5. Control'!$F$28)</f>
        <v>0.23815357434085346</v>
      </c>
      <c r="H277" s="36">
        <f t="shared" si="16"/>
        <v>4</v>
      </c>
      <c r="I277" s="36" cm="1">
        <f t="array" ref="I277">_xlfn.XLOOKUP(A277,Table1[Sample_ID],quality)</f>
        <v>5</v>
      </c>
      <c r="J277" s="36">
        <f t="shared" si="17"/>
        <v>1</v>
      </c>
      <c r="K277" s="36">
        <f t="shared" si="18"/>
        <v>1</v>
      </c>
      <c r="L277" s="36">
        <f t="shared" si="19"/>
        <v>0</v>
      </c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 spans="1:27" ht="13.2" x14ac:dyDescent="0.25">
      <c r="A278" s="34">
        <v>275</v>
      </c>
      <c r="B278" s="104">
        <v>0.15384615384615385</v>
      </c>
      <c r="C278" s="104">
        <v>0.3666666666666667</v>
      </c>
      <c r="D278" s="104">
        <v>0.27647058823529413</v>
      </c>
      <c r="E278" s="104">
        <v>0.18</v>
      </c>
      <c r="F278" s="104">
        <v>0.31095406360424027</v>
      </c>
      <c r="G278" s="35">
        <f>SUM(B278*'5. Control'!$F$24,'6. Scoring &amp; assessment'!C278*'5. Control'!$F$25,'6. Scoring &amp; assessment'!D278*'5. Control'!$F$26,'6. Scoring &amp; assessment'!E278*'5. Control'!$F$27,'6. Scoring &amp; assessment'!F278*'5. Control'!$F$28)</f>
        <v>0.25441214844187199</v>
      </c>
      <c r="H278" s="36">
        <f t="shared" si="16"/>
        <v>4</v>
      </c>
      <c r="I278" s="36" cm="1">
        <f t="array" ref="I278">_xlfn.XLOOKUP(A278,Table1[Sample_ID],quality)</f>
        <v>5</v>
      </c>
      <c r="J278" s="36">
        <f t="shared" si="17"/>
        <v>1</v>
      </c>
      <c r="K278" s="36">
        <f t="shared" si="18"/>
        <v>1</v>
      </c>
      <c r="L278" s="36">
        <f t="shared" si="19"/>
        <v>0</v>
      </c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 spans="1:27" ht="13.2" x14ac:dyDescent="0.25">
      <c r="A279" s="34">
        <v>276</v>
      </c>
      <c r="B279" s="104">
        <v>0.3538461538461537</v>
      </c>
      <c r="C279" s="104">
        <v>0.29666666666666669</v>
      </c>
      <c r="D279" s="104">
        <v>0.21764705882352944</v>
      </c>
      <c r="E279" s="104">
        <v>0.06</v>
      </c>
      <c r="F279" s="104">
        <v>0.19434628975265017</v>
      </c>
      <c r="G279" s="35">
        <f>SUM(B279*'5. Control'!$F$24,'6. Scoring &amp; assessment'!C279*'5. Control'!$F$25,'6. Scoring &amp; assessment'!D279*'5. Control'!$F$26,'6. Scoring &amp; assessment'!E279*'5. Control'!$F$27,'6. Scoring &amp; assessment'!F279*'5. Control'!$F$28)</f>
        <v>0.27092784164494821</v>
      </c>
      <c r="H279" s="36">
        <f t="shared" si="16"/>
        <v>4</v>
      </c>
      <c r="I279" s="36" cm="1">
        <f t="array" ref="I279">_xlfn.XLOOKUP(A279,Table1[Sample_ID],quality)</f>
        <v>6</v>
      </c>
      <c r="J279" s="36">
        <f t="shared" si="17"/>
        <v>2</v>
      </c>
      <c r="K279" s="36">
        <f t="shared" si="18"/>
        <v>4</v>
      </c>
      <c r="L279" s="36">
        <f t="shared" si="19"/>
        <v>0</v>
      </c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 spans="1:27" ht="13.2" x14ac:dyDescent="0.25">
      <c r="A280" s="34">
        <v>277</v>
      </c>
      <c r="B280" s="104">
        <v>0.15384615384615385</v>
      </c>
      <c r="C280" s="104">
        <v>0.29333333333333339</v>
      </c>
      <c r="D280" s="104">
        <v>0.35882352941176476</v>
      </c>
      <c r="E280" s="104">
        <v>0.04</v>
      </c>
      <c r="F280" s="104">
        <v>7.4204946996466431E-2</v>
      </c>
      <c r="G280" s="35">
        <f>SUM(B280*'5. Control'!$F$24,'6. Scoring &amp; assessment'!C280*'5. Control'!$F$25,'6. Scoring &amp; assessment'!D280*'5. Control'!$F$26,'6. Scoring &amp; assessment'!E280*'5. Control'!$F$27,'6. Scoring &amp; assessment'!F280*'5. Control'!$F$28)</f>
        <v>0.20709017795756521</v>
      </c>
      <c r="H280" s="36">
        <f t="shared" si="16"/>
        <v>4</v>
      </c>
      <c r="I280" s="36" cm="1">
        <f t="array" ref="I280">_xlfn.XLOOKUP(A280,Table1[Sample_ID],quality)</f>
        <v>6</v>
      </c>
      <c r="J280" s="36">
        <f t="shared" si="17"/>
        <v>2</v>
      </c>
      <c r="K280" s="36">
        <f t="shared" si="18"/>
        <v>4</v>
      </c>
      <c r="L280" s="36">
        <f t="shared" si="19"/>
        <v>0</v>
      </c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 spans="1:27" ht="13.2" x14ac:dyDescent="0.25">
      <c r="A281" s="34">
        <v>278</v>
      </c>
      <c r="B281" s="104">
        <v>0.26153846153846144</v>
      </c>
      <c r="C281" s="104">
        <v>5.3333333333333323E-2</v>
      </c>
      <c r="D281" s="104">
        <v>0.39411764705882352</v>
      </c>
      <c r="E281" s="104">
        <v>0.51</v>
      </c>
      <c r="F281" s="104">
        <v>6.0070671378091869E-2</v>
      </c>
      <c r="G281" s="35">
        <f>SUM(B281*'5. Control'!$F$24,'6. Scoring &amp; assessment'!C281*'5. Control'!$F$25,'6. Scoring &amp; assessment'!D281*'5. Control'!$F$26,'6. Scoring &amp; assessment'!E281*'5. Control'!$F$27,'6. Scoring &amp; assessment'!F281*'5. Control'!$F$28)</f>
        <v>0.2236631757350942</v>
      </c>
      <c r="H281" s="36">
        <f t="shared" si="16"/>
        <v>4</v>
      </c>
      <c r="I281" s="36" cm="1">
        <f t="array" ref="I281">_xlfn.XLOOKUP(A281,Table1[Sample_ID],quality)</f>
        <v>6</v>
      </c>
      <c r="J281" s="36">
        <f t="shared" si="17"/>
        <v>2</v>
      </c>
      <c r="K281" s="36">
        <f t="shared" si="18"/>
        <v>4</v>
      </c>
      <c r="L281" s="36">
        <f t="shared" si="19"/>
        <v>0</v>
      </c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 spans="1:27" ht="13.2" x14ac:dyDescent="0.25">
      <c r="A282" s="34">
        <v>279</v>
      </c>
      <c r="B282" s="104">
        <v>0.64615384615384608</v>
      </c>
      <c r="C282" s="104">
        <v>0.14666666666666667</v>
      </c>
      <c r="D282" s="104">
        <v>0.30588235294117649</v>
      </c>
      <c r="E282" s="104">
        <v>0.45</v>
      </c>
      <c r="F282" s="104">
        <v>2.4734982332155476E-2</v>
      </c>
      <c r="G282" s="35">
        <f>SUM(B282*'5. Control'!$F$24,'6. Scoring &amp; assessment'!C282*'5. Control'!$F$25,'6. Scoring &amp; assessment'!D282*'5. Control'!$F$26,'6. Scoring &amp; assessment'!E282*'5. Control'!$F$27,'6. Scoring &amp; assessment'!F282*'5. Control'!$F$28)</f>
        <v>0.36350969732823812</v>
      </c>
      <c r="H282" s="36">
        <f t="shared" si="16"/>
        <v>5</v>
      </c>
      <c r="I282" s="36" cm="1">
        <f t="array" ref="I282">_xlfn.XLOOKUP(A282,Table1[Sample_ID],quality)</f>
        <v>8</v>
      </c>
      <c r="J282" s="36">
        <f t="shared" si="17"/>
        <v>3</v>
      </c>
      <c r="K282" s="36">
        <f t="shared" si="18"/>
        <v>9</v>
      </c>
      <c r="L282" s="36">
        <f t="shared" si="19"/>
        <v>0</v>
      </c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 spans="1:27" ht="13.2" x14ac:dyDescent="0.25">
      <c r="A283" s="34">
        <v>280</v>
      </c>
      <c r="B283" s="104">
        <v>0.32307692307692304</v>
      </c>
      <c r="C283" s="104">
        <v>0.20000000000000004</v>
      </c>
      <c r="D283" s="104">
        <v>0.27647058823529413</v>
      </c>
      <c r="E283" s="104">
        <v>0.32</v>
      </c>
      <c r="F283" s="104">
        <v>0.14487632508833923</v>
      </c>
      <c r="G283" s="35">
        <f>SUM(B283*'5. Control'!$F$24,'6. Scoring &amp; assessment'!C283*'5. Control'!$F$25,'6. Scoring &amp; assessment'!D283*'5. Control'!$F$26,'6. Scoring &amp; assessment'!E283*'5. Control'!$F$27,'6. Scoring &amp; assessment'!F283*'5. Control'!$F$28)</f>
        <v>0.26103514382105114</v>
      </c>
      <c r="H283" s="36">
        <f t="shared" si="16"/>
        <v>4</v>
      </c>
      <c r="I283" s="36" cm="1">
        <f t="array" ref="I283">_xlfn.XLOOKUP(A283,Table1[Sample_ID],quality)</f>
        <v>7</v>
      </c>
      <c r="J283" s="36">
        <f t="shared" si="17"/>
        <v>3</v>
      </c>
      <c r="K283" s="36">
        <f t="shared" si="18"/>
        <v>9</v>
      </c>
      <c r="L283" s="36">
        <f t="shared" si="19"/>
        <v>0</v>
      </c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 spans="1:27" ht="13.2" x14ac:dyDescent="0.25">
      <c r="A284" s="34">
        <v>281</v>
      </c>
      <c r="B284" s="104">
        <v>0.13846153846153852</v>
      </c>
      <c r="C284" s="104">
        <v>0.10666666666666667</v>
      </c>
      <c r="D284" s="104">
        <v>0.30588235294117649</v>
      </c>
      <c r="E284" s="104">
        <v>0.44</v>
      </c>
      <c r="F284" s="104">
        <v>4.5936395759717315E-2</v>
      </c>
      <c r="G284" s="35">
        <f>SUM(B284*'5. Control'!$F$24,'6. Scoring &amp; assessment'!C284*'5. Control'!$F$25,'6. Scoring &amp; assessment'!D284*'5. Control'!$F$26,'6. Scoring &amp; assessment'!E284*'5. Control'!$F$27,'6. Scoring &amp; assessment'!F284*'5. Control'!$F$28)</f>
        <v>0.17493753097868669</v>
      </c>
      <c r="H284" s="36">
        <f t="shared" si="16"/>
        <v>4</v>
      </c>
      <c r="I284" s="36" cm="1">
        <f t="array" ref="I284">_xlfn.XLOOKUP(A284,Table1[Sample_ID],quality)</f>
        <v>6</v>
      </c>
      <c r="J284" s="36">
        <f t="shared" si="17"/>
        <v>2</v>
      </c>
      <c r="K284" s="36">
        <f t="shared" si="18"/>
        <v>4</v>
      </c>
      <c r="L284" s="36">
        <f t="shared" si="19"/>
        <v>0</v>
      </c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 spans="1:27" ht="13.2" x14ac:dyDescent="0.25">
      <c r="A285" s="34">
        <v>282</v>
      </c>
      <c r="B285" s="104">
        <v>0.23076923076923078</v>
      </c>
      <c r="C285" s="104">
        <v>0.11333333333333334</v>
      </c>
      <c r="D285" s="104">
        <v>0.45882352941176474</v>
      </c>
      <c r="E285" s="104">
        <v>0.68</v>
      </c>
      <c r="F285" s="104">
        <v>1.4134275618374558E-2</v>
      </c>
      <c r="G285" s="35">
        <f>SUM(B285*'5. Control'!$F$24,'6. Scoring &amp; assessment'!C285*'5. Control'!$F$25,'6. Scoring &amp; assessment'!D285*'5. Control'!$F$26,'6. Scoring &amp; assessment'!E285*'5. Control'!$F$27,'6. Scoring &amp; assessment'!F285*'5. Control'!$F$28)</f>
        <v>0.25300618774283296</v>
      </c>
      <c r="H285" s="36">
        <f t="shared" si="16"/>
        <v>4</v>
      </c>
      <c r="I285" s="36" cm="1">
        <f t="array" ref="I285">_xlfn.XLOOKUP(A285,Table1[Sample_ID],quality)</f>
        <v>7</v>
      </c>
      <c r="J285" s="36">
        <f t="shared" si="17"/>
        <v>3</v>
      </c>
      <c r="K285" s="36">
        <f t="shared" si="18"/>
        <v>9</v>
      </c>
      <c r="L285" s="36">
        <f t="shared" si="19"/>
        <v>0</v>
      </c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 spans="1:27" ht="13.2" x14ac:dyDescent="0.25">
      <c r="A286" s="34">
        <v>283</v>
      </c>
      <c r="B286" s="104">
        <v>0.10769230769230759</v>
      </c>
      <c r="C286" s="104">
        <v>0.28000000000000003</v>
      </c>
      <c r="D286" s="104">
        <v>0.1588235294117647</v>
      </c>
      <c r="E286" s="104">
        <v>0.12</v>
      </c>
      <c r="F286" s="104">
        <v>0.16607773851590105</v>
      </c>
      <c r="G286" s="35">
        <f>SUM(B286*'5. Control'!$F$24,'6. Scoring &amp; assessment'!C286*'5. Control'!$F$25,'6. Scoring &amp; assessment'!D286*'5. Control'!$F$26,'6. Scoring &amp; assessment'!E286*'5. Control'!$F$27,'6. Scoring &amp; assessment'!F286*'5. Control'!$F$28)</f>
        <v>0.17412361095566248</v>
      </c>
      <c r="H286" s="36">
        <f t="shared" si="16"/>
        <v>4</v>
      </c>
      <c r="I286" s="36" cm="1">
        <f t="array" ref="I286">_xlfn.XLOOKUP(A286,Table1[Sample_ID],quality)</f>
        <v>5</v>
      </c>
      <c r="J286" s="36">
        <f t="shared" si="17"/>
        <v>1</v>
      </c>
      <c r="K286" s="36">
        <f t="shared" si="18"/>
        <v>1</v>
      </c>
      <c r="L286" s="36">
        <f t="shared" si="19"/>
        <v>0</v>
      </c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 spans="1:27" ht="13.2" x14ac:dyDescent="0.25">
      <c r="A287" s="34">
        <v>284</v>
      </c>
      <c r="B287" s="104">
        <v>0.32307692307692304</v>
      </c>
      <c r="C287" s="104">
        <v>0.20000000000000004</v>
      </c>
      <c r="D287" s="104">
        <v>0.27647058823529413</v>
      </c>
      <c r="E287" s="104">
        <v>0.32</v>
      </c>
      <c r="F287" s="104">
        <v>0.14487632508833923</v>
      </c>
      <c r="G287" s="35">
        <f>SUM(B287*'5. Control'!$F$24,'6. Scoring &amp; assessment'!C287*'5. Control'!$F$25,'6. Scoring &amp; assessment'!D287*'5. Control'!$F$26,'6. Scoring &amp; assessment'!E287*'5. Control'!$F$27,'6. Scoring &amp; assessment'!F287*'5. Control'!$F$28)</f>
        <v>0.26103514382105114</v>
      </c>
      <c r="H287" s="36">
        <f t="shared" si="16"/>
        <v>4</v>
      </c>
      <c r="I287" s="36" cm="1">
        <f t="array" ref="I287">_xlfn.XLOOKUP(A287,Table1[Sample_ID],quality)</f>
        <v>7</v>
      </c>
      <c r="J287" s="36">
        <f t="shared" si="17"/>
        <v>3</v>
      </c>
      <c r="K287" s="36">
        <f t="shared" si="18"/>
        <v>9</v>
      </c>
      <c r="L287" s="36">
        <f t="shared" si="19"/>
        <v>0</v>
      </c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 spans="1:27" ht="13.2" x14ac:dyDescent="0.25">
      <c r="A288" s="34">
        <v>285</v>
      </c>
      <c r="B288" s="104">
        <v>0.21538461538461545</v>
      </c>
      <c r="C288" s="104">
        <v>0.32666666666666666</v>
      </c>
      <c r="D288" s="104">
        <v>0.2411764705882353</v>
      </c>
      <c r="E288" s="104">
        <v>7.0000000000000007E-2</v>
      </c>
      <c r="F288" s="104">
        <v>0.22968197879858657</v>
      </c>
      <c r="G288" s="35">
        <f>SUM(B288*'5. Control'!$F$24,'6. Scoring &amp; assessment'!C288*'5. Control'!$F$25,'6. Scoring &amp; assessment'!D288*'5. Control'!$F$26,'6. Scoring &amp; assessment'!E288*'5. Control'!$F$27,'6. Scoring &amp; assessment'!F288*'5. Control'!$F$28)</f>
        <v>0.23952928385270933</v>
      </c>
      <c r="H288" s="36">
        <f t="shared" si="16"/>
        <v>4</v>
      </c>
      <c r="I288" s="36" cm="1">
        <f t="array" ref="I288">_xlfn.XLOOKUP(A288,Table1[Sample_ID],quality)</f>
        <v>5</v>
      </c>
      <c r="J288" s="36">
        <f t="shared" si="17"/>
        <v>1</v>
      </c>
      <c r="K288" s="36">
        <f t="shared" si="18"/>
        <v>1</v>
      </c>
      <c r="L288" s="36">
        <f t="shared" si="19"/>
        <v>0</v>
      </c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 spans="1:27" ht="13.2" x14ac:dyDescent="0.25">
      <c r="A289" s="34">
        <v>286</v>
      </c>
      <c r="B289" s="104">
        <v>0.21538461538461545</v>
      </c>
      <c r="C289" s="104">
        <v>0.32666666666666666</v>
      </c>
      <c r="D289" s="104">
        <v>0.2411764705882353</v>
      </c>
      <c r="E289" s="104">
        <v>7.0000000000000007E-2</v>
      </c>
      <c r="F289" s="104">
        <v>0.22968197879858657</v>
      </c>
      <c r="G289" s="35">
        <f>SUM(B289*'5. Control'!$F$24,'6. Scoring &amp; assessment'!C289*'5. Control'!$F$25,'6. Scoring &amp; assessment'!D289*'5. Control'!$F$26,'6. Scoring &amp; assessment'!E289*'5. Control'!$F$27,'6. Scoring &amp; assessment'!F289*'5. Control'!$F$28)</f>
        <v>0.23952928385270933</v>
      </c>
      <c r="H289" s="36">
        <f t="shared" si="16"/>
        <v>4</v>
      </c>
      <c r="I289" s="36" cm="1">
        <f t="array" ref="I289">_xlfn.XLOOKUP(A289,Table1[Sample_ID],quality)</f>
        <v>5</v>
      </c>
      <c r="J289" s="36">
        <f t="shared" si="17"/>
        <v>1</v>
      </c>
      <c r="K289" s="36">
        <f t="shared" si="18"/>
        <v>1</v>
      </c>
      <c r="L289" s="36">
        <f t="shared" si="19"/>
        <v>0</v>
      </c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 spans="1:27" ht="13.2" x14ac:dyDescent="0.25">
      <c r="A290" s="34">
        <v>287</v>
      </c>
      <c r="B290" s="104">
        <v>0.29230769230769238</v>
      </c>
      <c r="C290" s="104">
        <v>0.23333333333333331</v>
      </c>
      <c r="D290" s="104">
        <v>0.27058823529411768</v>
      </c>
      <c r="E290" s="104">
        <v>0.55000000000000004</v>
      </c>
      <c r="F290" s="104">
        <v>0.1519434628975265</v>
      </c>
      <c r="G290" s="35">
        <f>SUM(B290*'5. Control'!$F$24,'6. Scoring &amp; assessment'!C290*'5. Control'!$F$25,'6. Scoring &amp; assessment'!D290*'5. Control'!$F$26,'6. Scoring &amp; assessment'!E290*'5. Control'!$F$27,'6. Scoring &amp; assessment'!F290*'5. Control'!$F$28)</f>
        <v>0.2830902738915626</v>
      </c>
      <c r="H290" s="36">
        <f t="shared" si="16"/>
        <v>4</v>
      </c>
      <c r="I290" s="36" cm="1">
        <f t="array" ref="I290">_xlfn.XLOOKUP(A290,Table1[Sample_ID],quality)</f>
        <v>6</v>
      </c>
      <c r="J290" s="36">
        <f t="shared" si="17"/>
        <v>2</v>
      </c>
      <c r="K290" s="36">
        <f t="shared" si="18"/>
        <v>4</v>
      </c>
      <c r="L290" s="36">
        <f t="shared" si="19"/>
        <v>0</v>
      </c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 spans="1:27" ht="13.2" x14ac:dyDescent="0.25">
      <c r="A291" s="34">
        <v>288</v>
      </c>
      <c r="B291" s="104">
        <v>0.29230769230769238</v>
      </c>
      <c r="C291" s="104">
        <v>0.20000000000000004</v>
      </c>
      <c r="D291" s="104">
        <v>0.23529411764705882</v>
      </c>
      <c r="E291" s="104">
        <v>0.12</v>
      </c>
      <c r="F291" s="104">
        <v>0.16607773851590105</v>
      </c>
      <c r="G291" s="35">
        <f>SUM(B291*'5. Control'!$F$24,'6. Scoring &amp; assessment'!C291*'5. Control'!$F$25,'6. Scoring &amp; assessment'!D291*'5. Control'!$F$26,'6. Scoring &amp; assessment'!E291*'5. Control'!$F$27,'6. Scoring &amp; assessment'!F291*'5. Control'!$F$28)</f>
        <v>0.22620958380634124</v>
      </c>
      <c r="H291" s="36">
        <f t="shared" si="16"/>
        <v>4</v>
      </c>
      <c r="I291" s="36" cm="1">
        <f t="array" ref="I291">_xlfn.XLOOKUP(A291,Table1[Sample_ID],quality)</f>
        <v>6</v>
      </c>
      <c r="J291" s="36">
        <f t="shared" si="17"/>
        <v>2</v>
      </c>
      <c r="K291" s="36">
        <f t="shared" si="18"/>
        <v>4</v>
      </c>
      <c r="L291" s="36">
        <f t="shared" si="19"/>
        <v>0</v>
      </c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 spans="1:27" ht="13.2" x14ac:dyDescent="0.25">
      <c r="A292" s="34">
        <v>289</v>
      </c>
      <c r="B292" s="104">
        <v>0.33846153846153837</v>
      </c>
      <c r="C292" s="104">
        <v>0.28000000000000003</v>
      </c>
      <c r="D292" s="104">
        <v>0.3294117647058824</v>
      </c>
      <c r="E292" s="104">
        <v>0.09</v>
      </c>
      <c r="F292" s="104">
        <v>0.1519434628975265</v>
      </c>
      <c r="G292" s="35">
        <f>SUM(B292*'5. Control'!$F$24,'6. Scoring &amp; assessment'!C292*'5. Control'!$F$25,'6. Scoring &amp; assessment'!D292*'5. Control'!$F$26,'6. Scoring &amp; assessment'!E292*'5. Control'!$F$27,'6. Scoring &amp; assessment'!F292*'5. Control'!$F$28)</f>
        <v>0.27606764945717344</v>
      </c>
      <c r="H292" s="36">
        <f t="shared" si="16"/>
        <v>4</v>
      </c>
      <c r="I292" s="36" cm="1">
        <f t="array" ref="I292">_xlfn.XLOOKUP(A292,Table1[Sample_ID],quality)</f>
        <v>7</v>
      </c>
      <c r="J292" s="36">
        <f t="shared" si="17"/>
        <v>3</v>
      </c>
      <c r="K292" s="36">
        <f t="shared" si="18"/>
        <v>9</v>
      </c>
      <c r="L292" s="36">
        <f t="shared" si="19"/>
        <v>0</v>
      </c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 spans="1:27" ht="13.2" x14ac:dyDescent="0.25">
      <c r="A293" s="34">
        <v>290</v>
      </c>
      <c r="B293" s="104">
        <v>0.12307692307692292</v>
      </c>
      <c r="C293" s="104">
        <v>0.21333333333333329</v>
      </c>
      <c r="D293" s="104">
        <v>0.38235294117647056</v>
      </c>
      <c r="E293" s="104">
        <v>0.53</v>
      </c>
      <c r="F293" s="104">
        <v>0.32508833922261482</v>
      </c>
      <c r="G293" s="35">
        <f>SUM(B293*'5. Control'!$F$24,'6. Scoring &amp; assessment'!C293*'5. Control'!$F$25,'6. Scoring &amp; assessment'!D293*'5. Control'!$F$26,'6. Scoring &amp; assessment'!E293*'5. Control'!$F$27,'6. Scoring &amp; assessment'!F293*'5. Control'!$F$28)</f>
        <v>0.24993869817565509</v>
      </c>
      <c r="H293" s="36">
        <f t="shared" si="16"/>
        <v>4</v>
      </c>
      <c r="I293" s="36" cm="1">
        <f t="array" ref="I293">_xlfn.XLOOKUP(A293,Table1[Sample_ID],quality)</f>
        <v>5</v>
      </c>
      <c r="J293" s="36">
        <f t="shared" si="17"/>
        <v>1</v>
      </c>
      <c r="K293" s="36">
        <f t="shared" si="18"/>
        <v>1</v>
      </c>
      <c r="L293" s="36">
        <f t="shared" si="19"/>
        <v>0</v>
      </c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 spans="1:27" ht="13.2" x14ac:dyDescent="0.25">
      <c r="A294" s="34">
        <v>291</v>
      </c>
      <c r="B294" s="104">
        <v>0.33846153846153837</v>
      </c>
      <c r="C294" s="104">
        <v>0.28000000000000003</v>
      </c>
      <c r="D294" s="104">
        <v>0.3294117647058824</v>
      </c>
      <c r="E294" s="104">
        <v>0.09</v>
      </c>
      <c r="F294" s="104">
        <v>0.1519434628975265</v>
      </c>
      <c r="G294" s="35">
        <f>SUM(B294*'5. Control'!$F$24,'6. Scoring &amp; assessment'!C294*'5. Control'!$F$25,'6. Scoring &amp; assessment'!D294*'5. Control'!$F$26,'6. Scoring &amp; assessment'!E294*'5. Control'!$F$27,'6. Scoring &amp; assessment'!F294*'5. Control'!$F$28)</f>
        <v>0.27606764945717344</v>
      </c>
      <c r="H294" s="36">
        <f t="shared" si="16"/>
        <v>4</v>
      </c>
      <c r="I294" s="36" cm="1">
        <f t="array" ref="I294">_xlfn.XLOOKUP(A294,Table1[Sample_ID],quality)</f>
        <v>7</v>
      </c>
      <c r="J294" s="36">
        <f t="shared" si="17"/>
        <v>3</v>
      </c>
      <c r="K294" s="36">
        <f t="shared" si="18"/>
        <v>9</v>
      </c>
      <c r="L294" s="36">
        <f t="shared" si="19"/>
        <v>0</v>
      </c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 spans="1:27" ht="13.2" x14ac:dyDescent="0.25">
      <c r="A295" s="34">
        <v>292</v>
      </c>
      <c r="B295" s="104">
        <v>0.32307692307692304</v>
      </c>
      <c r="C295" s="104">
        <v>6.6666666666666666E-2</v>
      </c>
      <c r="D295" s="104">
        <v>0.2411764705882353</v>
      </c>
      <c r="E295" s="104">
        <v>0.48</v>
      </c>
      <c r="F295" s="104">
        <v>4.2402826855123678E-2</v>
      </c>
      <c r="G295" s="35">
        <f>SUM(B295*'5. Control'!$F$24,'6. Scoring &amp; assessment'!C295*'5. Control'!$F$25,'6. Scoring &amp; assessment'!D295*'5. Control'!$F$26,'6. Scoring &amp; assessment'!E295*'5. Control'!$F$27,'6. Scoring &amp; assessment'!F295*'5. Control'!$F$28)</f>
        <v>0.22149367635067072</v>
      </c>
      <c r="H295" s="36">
        <f t="shared" si="16"/>
        <v>4</v>
      </c>
      <c r="I295" s="36" cm="1">
        <f t="array" ref="I295">_xlfn.XLOOKUP(A295,Table1[Sample_ID],quality)</f>
        <v>5</v>
      </c>
      <c r="J295" s="36">
        <f t="shared" si="17"/>
        <v>1</v>
      </c>
      <c r="K295" s="36">
        <f t="shared" si="18"/>
        <v>1</v>
      </c>
      <c r="L295" s="36">
        <f t="shared" si="19"/>
        <v>0</v>
      </c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 spans="1:27" ht="13.2" x14ac:dyDescent="0.25">
      <c r="A296" s="34">
        <v>293</v>
      </c>
      <c r="B296" s="104">
        <v>0.29230769230769238</v>
      </c>
      <c r="C296" s="104">
        <v>0.30000000000000004</v>
      </c>
      <c r="D296" s="104">
        <v>0.2</v>
      </c>
      <c r="E296" s="104">
        <v>0.23</v>
      </c>
      <c r="F296" s="104">
        <v>0.14840989399293286</v>
      </c>
      <c r="G296" s="35">
        <f>SUM(B296*'5. Control'!$F$24,'6. Scoring &amp; assessment'!C296*'5. Control'!$F$25,'6. Scoring &amp; assessment'!D296*'5. Control'!$F$26,'6. Scoring &amp; assessment'!E296*'5. Control'!$F$27,'6. Scoring &amp; assessment'!F296*'5. Control'!$F$28)</f>
        <v>0.26014868170698563</v>
      </c>
      <c r="H296" s="36">
        <f t="shared" si="16"/>
        <v>4</v>
      </c>
      <c r="I296" s="36" cm="1">
        <f t="array" ref="I296">_xlfn.XLOOKUP(A296,Table1[Sample_ID],quality)</f>
        <v>6</v>
      </c>
      <c r="J296" s="36">
        <f t="shared" si="17"/>
        <v>2</v>
      </c>
      <c r="K296" s="36">
        <f t="shared" si="18"/>
        <v>4</v>
      </c>
      <c r="L296" s="36">
        <f t="shared" si="19"/>
        <v>0</v>
      </c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 spans="1:27" ht="13.2" x14ac:dyDescent="0.25">
      <c r="A297" s="34">
        <v>294</v>
      </c>
      <c r="B297" s="104">
        <v>0.26153846153846144</v>
      </c>
      <c r="C297" s="104">
        <v>0.17333333333333334</v>
      </c>
      <c r="D297" s="104">
        <v>0.17647058823529413</v>
      </c>
      <c r="E297" s="104">
        <v>0.25</v>
      </c>
      <c r="F297" s="104">
        <v>3.5335689045936397E-2</v>
      </c>
      <c r="G297" s="35">
        <f>SUM(B297*'5. Control'!$F$24,'6. Scoring &amp; assessment'!C297*'5. Control'!$F$25,'6. Scoring &amp; assessment'!D297*'5. Control'!$F$26,'6. Scoring &amp; assessment'!E297*'5. Control'!$F$27,'6. Scoring &amp; assessment'!F297*'5. Control'!$F$28)</f>
        <v>0.19854261867834924</v>
      </c>
      <c r="H297" s="36">
        <f t="shared" si="16"/>
        <v>4</v>
      </c>
      <c r="I297" s="36" cm="1">
        <f t="array" ref="I297">_xlfn.XLOOKUP(A297,Table1[Sample_ID],quality)</f>
        <v>6</v>
      </c>
      <c r="J297" s="36">
        <f t="shared" si="17"/>
        <v>2</v>
      </c>
      <c r="K297" s="36">
        <f t="shared" si="18"/>
        <v>4</v>
      </c>
      <c r="L297" s="36">
        <f t="shared" si="19"/>
        <v>0</v>
      </c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 spans="1:27" ht="13.2" x14ac:dyDescent="0.25">
      <c r="A298" s="34">
        <v>295</v>
      </c>
      <c r="B298" s="104">
        <v>0.16923076923076918</v>
      </c>
      <c r="C298" s="104">
        <v>0.16</v>
      </c>
      <c r="D298" s="104">
        <v>0.3</v>
      </c>
      <c r="E298" s="104">
        <v>0.52</v>
      </c>
      <c r="F298" s="104">
        <v>0.16607773851590105</v>
      </c>
      <c r="G298" s="35">
        <f>SUM(B298*'5. Control'!$F$24,'6. Scoring &amp; assessment'!C298*'5. Control'!$F$25,'6. Scoring &amp; assessment'!D298*'5. Control'!$F$26,'6. Scoring &amp; assessment'!E298*'5. Control'!$F$27,'6. Scoring &amp; assessment'!F298*'5. Control'!$F$28)</f>
        <v>0.22083854308235931</v>
      </c>
      <c r="H298" s="36">
        <f t="shared" si="16"/>
        <v>4</v>
      </c>
      <c r="I298" s="36" cm="1">
        <f t="array" ref="I298">_xlfn.XLOOKUP(A298,Table1[Sample_ID],quality)</f>
        <v>6</v>
      </c>
      <c r="J298" s="36">
        <f t="shared" si="17"/>
        <v>2</v>
      </c>
      <c r="K298" s="36">
        <f t="shared" si="18"/>
        <v>4</v>
      </c>
      <c r="L298" s="36">
        <f t="shared" si="19"/>
        <v>0</v>
      </c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 spans="1:27" ht="13.2" x14ac:dyDescent="0.25">
      <c r="A299" s="34">
        <v>296</v>
      </c>
      <c r="B299" s="104">
        <v>0.16923076923076918</v>
      </c>
      <c r="C299" s="104">
        <v>0.26666666666666666</v>
      </c>
      <c r="D299" s="104">
        <v>0.2</v>
      </c>
      <c r="E299" s="104">
        <v>0.46</v>
      </c>
      <c r="F299" s="104">
        <v>7.4204946996466431E-2</v>
      </c>
      <c r="G299" s="35">
        <f>SUM(B299*'5. Control'!$F$24,'6. Scoring &amp; assessment'!C299*'5. Control'!$F$25,'6. Scoring &amp; assessment'!D299*'5. Control'!$F$26,'6. Scoring &amp; assessment'!E299*'5. Control'!$F$27,'6. Scoring &amp; assessment'!F299*'5. Control'!$F$28)</f>
        <v>0.22265126393041587</v>
      </c>
      <c r="H299" s="36">
        <f t="shared" si="16"/>
        <v>4</v>
      </c>
      <c r="I299" s="36" cm="1">
        <f t="array" ref="I299">_xlfn.XLOOKUP(A299,Table1[Sample_ID],quality)</f>
        <v>5</v>
      </c>
      <c r="J299" s="36">
        <f t="shared" si="17"/>
        <v>1</v>
      </c>
      <c r="K299" s="36">
        <f t="shared" si="18"/>
        <v>1</v>
      </c>
      <c r="L299" s="36">
        <f t="shared" si="19"/>
        <v>0</v>
      </c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 spans="1:27" ht="13.2" x14ac:dyDescent="0.25">
      <c r="A300" s="34">
        <v>297</v>
      </c>
      <c r="B300" s="104">
        <v>0.23076923076923078</v>
      </c>
      <c r="C300" s="104">
        <v>0.48666666666666664</v>
      </c>
      <c r="D300" s="104">
        <v>0.12941176470588237</v>
      </c>
      <c r="E300" s="104">
        <v>0.37</v>
      </c>
      <c r="F300" s="104">
        <v>0.22614840989399293</v>
      </c>
      <c r="G300" s="35">
        <f>SUM(B300*'5. Control'!$F$24,'6. Scoring &amp; assessment'!C300*'5. Control'!$F$25,'6. Scoring &amp; assessment'!D300*'5. Control'!$F$26,'6. Scoring &amp; assessment'!E300*'5. Control'!$F$27,'6. Scoring &amp; assessment'!F300*'5. Control'!$F$28)</f>
        <v>0.30579583646451242</v>
      </c>
      <c r="H300" s="36">
        <f t="shared" si="16"/>
        <v>5</v>
      </c>
      <c r="I300" s="36" cm="1">
        <f t="array" ref="I300">_xlfn.XLOOKUP(A300,Table1[Sample_ID],quality)</f>
        <v>5</v>
      </c>
      <c r="J300" s="36">
        <f t="shared" si="17"/>
        <v>0</v>
      </c>
      <c r="K300" s="36">
        <f t="shared" si="18"/>
        <v>0</v>
      </c>
      <c r="L300" s="36">
        <f t="shared" si="19"/>
        <v>1</v>
      </c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 spans="1:27" ht="13.2" x14ac:dyDescent="0.25">
      <c r="A301" s="34">
        <v>298</v>
      </c>
      <c r="B301" s="104">
        <v>0.18461538461538451</v>
      </c>
      <c r="C301" s="104">
        <v>0.35333333333333333</v>
      </c>
      <c r="D301" s="104">
        <v>0.25294117647058822</v>
      </c>
      <c r="E301" s="104">
        <v>0.06</v>
      </c>
      <c r="F301" s="104">
        <v>8.1272084805653705E-2</v>
      </c>
      <c r="G301" s="35">
        <f>SUM(B301*'5. Control'!$F$24,'6. Scoring &amp; assessment'!C301*'5. Control'!$F$25,'6. Scoring &amp; assessment'!D301*'5. Control'!$F$26,'6. Scoring &amp; assessment'!E301*'5. Control'!$F$27,'6. Scoring &amp; assessment'!F301*'5. Control'!$F$28)</f>
        <v>0.22268376956653815</v>
      </c>
      <c r="H301" s="36">
        <f t="shared" si="16"/>
        <v>4</v>
      </c>
      <c r="I301" s="36" cm="1">
        <f t="array" ref="I301">_xlfn.XLOOKUP(A301,Table1[Sample_ID],quality)</f>
        <v>5</v>
      </c>
      <c r="J301" s="36">
        <f t="shared" si="17"/>
        <v>1</v>
      </c>
      <c r="K301" s="36">
        <f t="shared" si="18"/>
        <v>1</v>
      </c>
      <c r="L301" s="36">
        <f t="shared" si="19"/>
        <v>0</v>
      </c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 spans="1:27" ht="13.2" x14ac:dyDescent="0.25">
      <c r="A302" s="34">
        <v>299</v>
      </c>
      <c r="B302" s="104">
        <v>0.19999999999999984</v>
      </c>
      <c r="C302" s="104">
        <v>0.3666666666666667</v>
      </c>
      <c r="D302" s="104">
        <v>0.29411764705882354</v>
      </c>
      <c r="E302" s="104">
        <v>0.02</v>
      </c>
      <c r="F302" s="104">
        <v>8.8339222614840993E-2</v>
      </c>
      <c r="G302" s="35">
        <f>SUM(B302*'5. Control'!$F$24,'6. Scoring &amp; assessment'!C302*'5. Control'!$F$25,'6. Scoring &amp; assessment'!D302*'5. Control'!$F$26,'6. Scoring &amp; assessment'!E302*'5. Control'!$F$27,'6. Scoring &amp; assessment'!F302*'5. Control'!$F$28)</f>
        <v>0.23495156932030759</v>
      </c>
      <c r="H302" s="36">
        <f t="shared" si="16"/>
        <v>4</v>
      </c>
      <c r="I302" s="36" cm="1">
        <f t="array" ref="I302">_xlfn.XLOOKUP(A302,Table1[Sample_ID],quality)</f>
        <v>5</v>
      </c>
      <c r="J302" s="36">
        <f t="shared" si="17"/>
        <v>1</v>
      </c>
      <c r="K302" s="36">
        <f t="shared" si="18"/>
        <v>1</v>
      </c>
      <c r="L302" s="36">
        <f t="shared" si="19"/>
        <v>0</v>
      </c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 spans="1:27" ht="13.2" x14ac:dyDescent="0.25">
      <c r="A303" s="34">
        <v>300</v>
      </c>
      <c r="B303" s="104">
        <v>0.18461538461538451</v>
      </c>
      <c r="C303" s="104">
        <v>0.38000000000000006</v>
      </c>
      <c r="D303" s="104">
        <v>0.2411764705882353</v>
      </c>
      <c r="E303" s="104">
        <v>0.06</v>
      </c>
      <c r="F303" s="104">
        <v>9.5406360424028266E-2</v>
      </c>
      <c r="G303" s="35">
        <f>SUM(B303*'5. Control'!$F$24,'6. Scoring &amp; assessment'!C303*'5. Control'!$F$25,'6. Scoring &amp; assessment'!D303*'5. Control'!$F$26,'6. Scoring &amp; assessment'!E303*'5. Control'!$F$27,'6. Scoring &amp; assessment'!F303*'5. Control'!$F$28)</f>
        <v>0.2303324912460227</v>
      </c>
      <c r="H303" s="36">
        <f t="shared" si="16"/>
        <v>4</v>
      </c>
      <c r="I303" s="36" cm="1">
        <f t="array" ref="I303">_xlfn.XLOOKUP(A303,Table1[Sample_ID],quality)</f>
        <v>5</v>
      </c>
      <c r="J303" s="36">
        <f t="shared" si="17"/>
        <v>1</v>
      </c>
      <c r="K303" s="36">
        <f t="shared" si="18"/>
        <v>1</v>
      </c>
      <c r="L303" s="36">
        <f t="shared" si="19"/>
        <v>0</v>
      </c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 spans="1:27" ht="13.2" x14ac:dyDescent="0.25">
      <c r="A304" s="34">
        <v>301</v>
      </c>
      <c r="B304" s="104">
        <v>0.3538461538461537</v>
      </c>
      <c r="C304" s="104">
        <v>0.28666666666666668</v>
      </c>
      <c r="D304" s="104">
        <v>0.17058823529411765</v>
      </c>
      <c r="E304" s="104">
        <v>0.06</v>
      </c>
      <c r="F304" s="104">
        <v>0.13427561837455831</v>
      </c>
      <c r="G304" s="35">
        <f>SUM(B304*'5. Control'!$F$24,'6. Scoring &amp; assessment'!C304*'5. Control'!$F$25,'6. Scoring &amp; assessment'!D304*'5. Control'!$F$26,'6. Scoring &amp; assessment'!E304*'5. Control'!$F$27,'6. Scoring &amp; assessment'!F304*'5. Control'!$F$28)</f>
        <v>0.25486195097772724</v>
      </c>
      <c r="H304" s="36">
        <f t="shared" si="16"/>
        <v>4</v>
      </c>
      <c r="I304" s="36" cm="1">
        <f t="array" ref="I304">_xlfn.XLOOKUP(A304,Table1[Sample_ID],quality)</f>
        <v>6</v>
      </c>
      <c r="J304" s="36">
        <f t="shared" si="17"/>
        <v>2</v>
      </c>
      <c r="K304" s="36">
        <f t="shared" si="18"/>
        <v>4</v>
      </c>
      <c r="L304" s="36">
        <f t="shared" si="19"/>
        <v>0</v>
      </c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 spans="1:27" ht="13.2" x14ac:dyDescent="0.25">
      <c r="A305" s="34">
        <v>302</v>
      </c>
      <c r="B305" s="104">
        <v>0.26153846153846144</v>
      </c>
      <c r="C305" s="104">
        <v>5.3333333333333323E-2</v>
      </c>
      <c r="D305" s="104">
        <v>0.2</v>
      </c>
      <c r="E305" s="104">
        <v>0.48</v>
      </c>
      <c r="F305" s="104">
        <v>3.1802120141342753E-2</v>
      </c>
      <c r="G305" s="35">
        <f>SUM(B305*'5. Control'!$F$24,'6. Scoring &amp; assessment'!C305*'5. Control'!$F$25,'6. Scoring &amp; assessment'!D305*'5. Control'!$F$26,'6. Scoring &amp; assessment'!E305*'5. Control'!$F$27,'6. Scoring &amp; assessment'!F305*'5. Control'!$F$28)</f>
        <v>0.18871867355259575</v>
      </c>
      <c r="H305" s="36">
        <f t="shared" si="16"/>
        <v>4</v>
      </c>
      <c r="I305" s="36" cm="1">
        <f t="array" ref="I305">_xlfn.XLOOKUP(A305,Table1[Sample_ID],quality)</f>
        <v>6</v>
      </c>
      <c r="J305" s="36">
        <f t="shared" si="17"/>
        <v>2</v>
      </c>
      <c r="K305" s="36">
        <f t="shared" si="18"/>
        <v>4</v>
      </c>
      <c r="L305" s="36">
        <f t="shared" si="19"/>
        <v>0</v>
      </c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 spans="1:27" ht="13.2" x14ac:dyDescent="0.25">
      <c r="A306" s="34">
        <v>303</v>
      </c>
      <c r="B306" s="104">
        <v>0.24615384615384611</v>
      </c>
      <c r="C306" s="104">
        <v>0.40333333333333332</v>
      </c>
      <c r="D306" s="104">
        <v>0.24705882352941178</v>
      </c>
      <c r="E306" s="104">
        <v>0.12</v>
      </c>
      <c r="F306" s="104">
        <v>7.7738515901060068E-2</v>
      </c>
      <c r="G306" s="35">
        <f>SUM(B306*'5. Control'!$F$24,'6. Scoring &amp; assessment'!C306*'5. Control'!$F$25,'6. Scoring &amp; assessment'!D306*'5. Control'!$F$26,'6. Scoring &amp; assessment'!E306*'5. Control'!$F$27,'6. Scoring &amp; assessment'!F306*'5. Control'!$F$28)</f>
        <v>0.26398652127336392</v>
      </c>
      <c r="H306" s="36">
        <f t="shared" si="16"/>
        <v>4</v>
      </c>
      <c r="I306" s="36" cm="1">
        <f t="array" ref="I306">_xlfn.XLOOKUP(A306,Table1[Sample_ID],quality)</f>
        <v>5</v>
      </c>
      <c r="J306" s="36">
        <f t="shared" si="17"/>
        <v>1</v>
      </c>
      <c r="K306" s="36">
        <f t="shared" si="18"/>
        <v>1</v>
      </c>
      <c r="L306" s="36">
        <f t="shared" si="19"/>
        <v>0</v>
      </c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 spans="1:27" ht="13.2" x14ac:dyDescent="0.25">
      <c r="A307" s="34">
        <v>304</v>
      </c>
      <c r="B307" s="104">
        <v>0.16923076923076918</v>
      </c>
      <c r="C307" s="104">
        <v>0.38000000000000006</v>
      </c>
      <c r="D307" s="104">
        <v>0.14117647058823532</v>
      </c>
      <c r="E307" s="104">
        <v>0.12</v>
      </c>
      <c r="F307" s="104">
        <v>5.3003533568904596E-2</v>
      </c>
      <c r="G307" s="35">
        <f>SUM(B307*'5. Control'!$F$24,'6. Scoring &amp; assessment'!C307*'5. Control'!$F$25,'6. Scoring &amp; assessment'!D307*'5. Control'!$F$26,'6. Scoring &amp; assessment'!E307*'5. Control'!$F$27,'6. Scoring &amp; assessment'!F307*'5. Control'!$F$28)</f>
        <v>0.21170759317589502</v>
      </c>
      <c r="H307" s="36">
        <f t="shared" si="16"/>
        <v>4</v>
      </c>
      <c r="I307" s="36" cm="1">
        <f t="array" ref="I307">_xlfn.XLOOKUP(A307,Table1[Sample_ID],quality)</f>
        <v>5</v>
      </c>
      <c r="J307" s="36">
        <f t="shared" si="17"/>
        <v>1</v>
      </c>
      <c r="K307" s="36">
        <f t="shared" si="18"/>
        <v>1</v>
      </c>
      <c r="L307" s="36">
        <f t="shared" si="19"/>
        <v>0</v>
      </c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 spans="1:27" ht="13.2" x14ac:dyDescent="0.25">
      <c r="A308" s="34">
        <v>305</v>
      </c>
      <c r="B308" s="104">
        <v>0.12307692307692292</v>
      </c>
      <c r="C308" s="104">
        <v>0.3666666666666667</v>
      </c>
      <c r="D308" s="104">
        <v>0.12941176470588237</v>
      </c>
      <c r="E308" s="104">
        <v>0.6</v>
      </c>
      <c r="F308" s="104">
        <v>0.29681978798586572</v>
      </c>
      <c r="G308" s="35">
        <f>SUM(B308*'5. Control'!$F$24,'6. Scoring &amp; assessment'!C308*'5. Control'!$F$25,'6. Scoring &amp; assessment'!D308*'5. Control'!$F$26,'6. Scoring &amp; assessment'!E308*'5. Control'!$F$27,'6. Scoring &amp; assessment'!F308*'5. Control'!$F$28)</f>
        <v>0.26217066658139193</v>
      </c>
      <c r="H308" s="36">
        <f t="shared" si="16"/>
        <v>4</v>
      </c>
      <c r="I308" s="36" cm="1">
        <f t="array" ref="I308">_xlfn.XLOOKUP(A308,Table1[Sample_ID],quality)</f>
        <v>5</v>
      </c>
      <c r="J308" s="36">
        <f t="shared" si="17"/>
        <v>1</v>
      </c>
      <c r="K308" s="36">
        <f t="shared" si="18"/>
        <v>1</v>
      </c>
      <c r="L308" s="36">
        <f t="shared" si="19"/>
        <v>0</v>
      </c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 spans="1:27" ht="13.2" x14ac:dyDescent="0.25">
      <c r="A309" s="34">
        <v>306</v>
      </c>
      <c r="B309" s="104">
        <v>0.13846153846153852</v>
      </c>
      <c r="C309" s="104">
        <v>0.28666666666666668</v>
      </c>
      <c r="D309" s="104">
        <v>0.17058823529411765</v>
      </c>
      <c r="E309" s="104">
        <v>0.48</v>
      </c>
      <c r="F309" s="104">
        <v>6.7137809187279157E-2</v>
      </c>
      <c r="G309" s="35">
        <f>SUM(B309*'5. Control'!$F$24,'6. Scoring &amp; assessment'!C309*'5. Control'!$F$25,'6. Scoring &amp; assessment'!D309*'5. Control'!$F$26,'6. Scoring &amp; assessment'!E309*'5. Control'!$F$27,'6. Scoring &amp; assessment'!F309*'5. Control'!$F$28)</f>
        <v>0.21476355467438407</v>
      </c>
      <c r="H309" s="36">
        <f t="shared" si="16"/>
        <v>4</v>
      </c>
      <c r="I309" s="36" cm="1">
        <f t="array" ref="I309">_xlfn.XLOOKUP(A309,Table1[Sample_ID],quality)</f>
        <v>6</v>
      </c>
      <c r="J309" s="36">
        <f t="shared" si="17"/>
        <v>2</v>
      </c>
      <c r="K309" s="36">
        <f t="shared" si="18"/>
        <v>4</v>
      </c>
      <c r="L309" s="36">
        <f t="shared" si="19"/>
        <v>0</v>
      </c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 spans="1:27" ht="13.2" x14ac:dyDescent="0.25">
      <c r="A310" s="34">
        <v>307</v>
      </c>
      <c r="B310" s="104">
        <v>0.15384615384615385</v>
      </c>
      <c r="C310" s="104">
        <v>0.34666666666666668</v>
      </c>
      <c r="D310" s="104">
        <v>0.12941176470588237</v>
      </c>
      <c r="E310" s="104">
        <v>0.32</v>
      </c>
      <c r="F310" s="104">
        <v>0.16961130742049471</v>
      </c>
      <c r="G310" s="35">
        <f>SUM(B310*'5. Control'!$F$24,'6. Scoring &amp; assessment'!C310*'5. Control'!$F$25,'6. Scoring &amp; assessment'!D310*'5. Control'!$F$26,'6. Scoring &amp; assessment'!E310*'5. Control'!$F$27,'6. Scoring &amp; assessment'!F310*'5. Control'!$F$28)</f>
        <v>0.22621904929408568</v>
      </c>
      <c r="H310" s="36">
        <f t="shared" si="16"/>
        <v>4</v>
      </c>
      <c r="I310" s="36" cm="1">
        <f t="array" ref="I310">_xlfn.XLOOKUP(A310,Table1[Sample_ID],quality)</f>
        <v>5</v>
      </c>
      <c r="J310" s="36">
        <f t="shared" si="17"/>
        <v>1</v>
      </c>
      <c r="K310" s="36">
        <f t="shared" si="18"/>
        <v>1</v>
      </c>
      <c r="L310" s="36">
        <f t="shared" si="19"/>
        <v>0</v>
      </c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 spans="1:27" ht="13.2" x14ac:dyDescent="0.25">
      <c r="A311" s="34">
        <v>308</v>
      </c>
      <c r="B311" s="104">
        <v>0.16923076923076918</v>
      </c>
      <c r="C311" s="104">
        <v>0.20666666666666664</v>
      </c>
      <c r="D311" s="104">
        <v>0.18823529411764706</v>
      </c>
      <c r="E311" s="104">
        <v>0.42</v>
      </c>
      <c r="F311" s="104">
        <v>2.8268551236749116E-2</v>
      </c>
      <c r="G311" s="35">
        <f>SUM(B311*'5. Control'!$F$24,'6. Scoring &amp; assessment'!C311*'5. Control'!$F$25,'6. Scoring &amp; assessment'!D311*'5. Control'!$F$26,'6. Scoring &amp; assessment'!E311*'5. Control'!$F$27,'6. Scoring &amp; assessment'!F311*'5. Control'!$F$28)</f>
        <v>0.19429291847209118</v>
      </c>
      <c r="H311" s="36">
        <f t="shared" si="16"/>
        <v>4</v>
      </c>
      <c r="I311" s="36" cm="1">
        <f t="array" ref="I311">_xlfn.XLOOKUP(A311,Table1[Sample_ID],quality)</f>
        <v>6</v>
      </c>
      <c r="J311" s="36">
        <f t="shared" si="17"/>
        <v>2</v>
      </c>
      <c r="K311" s="36">
        <f t="shared" si="18"/>
        <v>4</v>
      </c>
      <c r="L311" s="36">
        <f t="shared" si="19"/>
        <v>0</v>
      </c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 spans="1:27" ht="13.2" x14ac:dyDescent="0.25">
      <c r="A312" s="34">
        <v>309</v>
      </c>
      <c r="B312" s="104">
        <v>0.16923076923076918</v>
      </c>
      <c r="C312" s="104">
        <v>0.21999999999999997</v>
      </c>
      <c r="D312" s="104">
        <v>0.19411764705882353</v>
      </c>
      <c r="E312" s="104">
        <v>0.44</v>
      </c>
      <c r="F312" s="104">
        <v>2.1201413427561839E-2</v>
      </c>
      <c r="G312" s="35">
        <f>SUM(B312*'5. Control'!$F$24,'6. Scoring &amp; assessment'!C312*'5. Control'!$F$25,'6. Scoring &amp; assessment'!D312*'5. Control'!$F$26,'6. Scoring &amp; assessment'!E312*'5. Control'!$F$27,'6. Scoring &amp; assessment'!F312*'5. Control'!$F$28)</f>
        <v>0.20046855763234891</v>
      </c>
      <c r="H312" s="36">
        <f t="shared" si="16"/>
        <v>4</v>
      </c>
      <c r="I312" s="36" cm="1">
        <f t="array" ref="I312">_xlfn.XLOOKUP(A312,Table1[Sample_ID],quality)</f>
        <v>6</v>
      </c>
      <c r="J312" s="36">
        <f t="shared" si="17"/>
        <v>2</v>
      </c>
      <c r="K312" s="36">
        <f t="shared" si="18"/>
        <v>4</v>
      </c>
      <c r="L312" s="36">
        <f t="shared" si="19"/>
        <v>0</v>
      </c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 spans="1:27" ht="13.2" x14ac:dyDescent="0.25">
      <c r="A313" s="34">
        <v>310</v>
      </c>
      <c r="B313" s="104">
        <v>0.16923076923076918</v>
      </c>
      <c r="C313" s="104">
        <v>0.12666666666666665</v>
      </c>
      <c r="D313" s="104">
        <v>0.13529411764705884</v>
      </c>
      <c r="E313" s="104">
        <v>0.38</v>
      </c>
      <c r="F313" s="104">
        <v>8.4805653710247356E-2</v>
      </c>
      <c r="G313" s="35">
        <f>SUM(B313*'5. Control'!$F$24,'6. Scoring &amp; assessment'!C313*'5. Control'!$F$25,'6. Scoring &amp; assessment'!D313*'5. Control'!$F$26,'6. Scoring &amp; assessment'!E313*'5. Control'!$F$27,'6. Scoring &amp; assessment'!F313*'5. Control'!$F$28)</f>
        <v>0.16400545224885277</v>
      </c>
      <c r="H313" s="36">
        <f t="shared" si="16"/>
        <v>4</v>
      </c>
      <c r="I313" s="36" cm="1">
        <f t="array" ref="I313">_xlfn.XLOOKUP(A313,Table1[Sample_ID],quality)</f>
        <v>6</v>
      </c>
      <c r="J313" s="36">
        <f t="shared" si="17"/>
        <v>2</v>
      </c>
      <c r="K313" s="36">
        <f t="shared" si="18"/>
        <v>4</v>
      </c>
      <c r="L313" s="36">
        <f t="shared" si="19"/>
        <v>0</v>
      </c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 spans="1:27" ht="13.2" x14ac:dyDescent="0.25">
      <c r="A314" s="34">
        <v>311</v>
      </c>
      <c r="B314" s="104">
        <v>0.13846153846153852</v>
      </c>
      <c r="C314" s="104">
        <v>0.28666666666666668</v>
      </c>
      <c r="D314" s="104">
        <v>0.17058823529411765</v>
      </c>
      <c r="E314" s="104">
        <v>0.48</v>
      </c>
      <c r="F314" s="104">
        <v>6.7137809187279157E-2</v>
      </c>
      <c r="G314" s="35">
        <f>SUM(B314*'5. Control'!$F$24,'6. Scoring &amp; assessment'!C314*'5. Control'!$F$25,'6. Scoring &amp; assessment'!D314*'5. Control'!$F$26,'6. Scoring &amp; assessment'!E314*'5. Control'!$F$27,'6. Scoring &amp; assessment'!F314*'5. Control'!$F$28)</f>
        <v>0.21476355467438407</v>
      </c>
      <c r="H314" s="36">
        <f t="shared" si="16"/>
        <v>4</v>
      </c>
      <c r="I314" s="36" cm="1">
        <f t="array" ref="I314">_xlfn.XLOOKUP(A314,Table1[Sample_ID],quality)</f>
        <v>6</v>
      </c>
      <c r="J314" s="36">
        <f t="shared" si="17"/>
        <v>2</v>
      </c>
      <c r="K314" s="36">
        <f t="shared" si="18"/>
        <v>4</v>
      </c>
      <c r="L314" s="36">
        <f t="shared" si="19"/>
        <v>0</v>
      </c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 spans="1:27" ht="13.2" x14ac:dyDescent="0.25">
      <c r="A315" s="34">
        <v>312</v>
      </c>
      <c r="B315" s="104">
        <v>0.15384615384615385</v>
      </c>
      <c r="C315" s="104">
        <v>0.28666666666666668</v>
      </c>
      <c r="D315" s="104">
        <v>0.14117647058823532</v>
      </c>
      <c r="E315" s="104">
        <v>0.24</v>
      </c>
      <c r="F315" s="104">
        <v>0.34982332155477031</v>
      </c>
      <c r="G315" s="35">
        <f>SUM(B315*'5. Control'!$F$24,'6. Scoring &amp; assessment'!C315*'5. Control'!$F$25,'6. Scoring &amp; assessment'!D315*'5. Control'!$F$26,'6. Scoring &amp; assessment'!E315*'5. Control'!$F$27,'6. Scoring &amp; assessment'!F315*'5. Control'!$F$28)</f>
        <v>0.22000495658986616</v>
      </c>
      <c r="H315" s="36">
        <f t="shared" si="16"/>
        <v>4</v>
      </c>
      <c r="I315" s="36" cm="1">
        <f t="array" ref="I315">_xlfn.XLOOKUP(A315,Table1[Sample_ID],quality)</f>
        <v>6</v>
      </c>
      <c r="J315" s="36">
        <f t="shared" si="17"/>
        <v>2</v>
      </c>
      <c r="K315" s="36">
        <f t="shared" si="18"/>
        <v>4</v>
      </c>
      <c r="L315" s="36">
        <f t="shared" si="19"/>
        <v>0</v>
      </c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 spans="1:27" ht="13.2" x14ac:dyDescent="0.25">
      <c r="A316" s="34">
        <v>313</v>
      </c>
      <c r="B316" s="104">
        <v>0.16923076923076918</v>
      </c>
      <c r="C316" s="104">
        <v>0.24</v>
      </c>
      <c r="D316" s="104">
        <v>0.19411764705882353</v>
      </c>
      <c r="E316" s="104">
        <v>0.31</v>
      </c>
      <c r="F316" s="104">
        <v>0.32508833922261482</v>
      </c>
      <c r="G316" s="35">
        <f>SUM(B316*'5. Control'!$F$24,'6. Scoring &amp; assessment'!C316*'5. Control'!$F$25,'6. Scoring &amp; assessment'!D316*'5. Control'!$F$26,'6. Scoring &amp; assessment'!E316*'5. Control'!$F$27,'6. Scoring &amp; assessment'!F316*'5. Control'!$F$28)</f>
        <v>0.22385725021185421</v>
      </c>
      <c r="H316" s="36">
        <f t="shared" si="16"/>
        <v>4</v>
      </c>
      <c r="I316" s="36" cm="1">
        <f t="array" ref="I316">_xlfn.XLOOKUP(A316,Table1[Sample_ID],quality)</f>
        <v>6</v>
      </c>
      <c r="J316" s="36">
        <f t="shared" si="17"/>
        <v>2</v>
      </c>
      <c r="K316" s="36">
        <f t="shared" si="18"/>
        <v>4</v>
      </c>
      <c r="L316" s="36">
        <f t="shared" si="19"/>
        <v>0</v>
      </c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 spans="1:27" ht="13.2" x14ac:dyDescent="0.25">
      <c r="A317" s="34">
        <v>314</v>
      </c>
      <c r="B317" s="104">
        <v>0.15384615384615385</v>
      </c>
      <c r="C317" s="104">
        <v>0.24666666666666667</v>
      </c>
      <c r="D317" s="104">
        <v>0.13529411764705884</v>
      </c>
      <c r="E317" s="104">
        <v>0.3</v>
      </c>
      <c r="F317" s="104">
        <v>0.45583038869257952</v>
      </c>
      <c r="G317" s="35">
        <f>SUM(B317*'5. Control'!$F$24,'6. Scoring &amp; assessment'!C317*'5. Control'!$F$25,'6. Scoring &amp; assessment'!D317*'5. Control'!$F$26,'6. Scoring &amp; assessment'!E317*'5. Control'!$F$27,'6. Scoring &amp; assessment'!F317*'5. Control'!$F$28)</f>
        <v>0.22372331036247062</v>
      </c>
      <c r="H317" s="36">
        <f t="shared" si="16"/>
        <v>4</v>
      </c>
      <c r="I317" s="36" cm="1">
        <f t="array" ref="I317">_xlfn.XLOOKUP(A317,Table1[Sample_ID],quality)</f>
        <v>5</v>
      </c>
      <c r="J317" s="36">
        <f t="shared" si="17"/>
        <v>1</v>
      </c>
      <c r="K317" s="36">
        <f t="shared" si="18"/>
        <v>1</v>
      </c>
      <c r="L317" s="36">
        <f t="shared" si="19"/>
        <v>0</v>
      </c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 spans="1:27" ht="13.2" x14ac:dyDescent="0.25">
      <c r="A318" s="34">
        <v>315</v>
      </c>
      <c r="B318" s="104">
        <v>0.39999999999999997</v>
      </c>
      <c r="C318" s="104">
        <v>0.17333333333333334</v>
      </c>
      <c r="D318" s="104">
        <v>0.22352941176470592</v>
      </c>
      <c r="E318" s="104">
        <v>0.28999999999999998</v>
      </c>
      <c r="F318" s="104">
        <v>0.2332155477031802</v>
      </c>
      <c r="G318" s="35">
        <f>SUM(B318*'5. Control'!$F$24,'6. Scoring &amp; assessment'!C318*'5. Control'!$F$25,'6. Scoring &amp; assessment'!D318*'5. Control'!$F$26,'6. Scoring &amp; assessment'!E318*'5. Control'!$F$27,'6. Scoring &amp; assessment'!F318*'5. Control'!$F$28)</f>
        <v>0.27785096653502389</v>
      </c>
      <c r="H318" s="36">
        <f t="shared" si="16"/>
        <v>4</v>
      </c>
      <c r="I318" s="36" cm="1">
        <f t="array" ref="I318">_xlfn.XLOOKUP(A318,Table1[Sample_ID],quality)</f>
        <v>5</v>
      </c>
      <c r="J318" s="36">
        <f t="shared" si="17"/>
        <v>1</v>
      </c>
      <c r="K318" s="36">
        <f t="shared" si="18"/>
        <v>1</v>
      </c>
      <c r="L318" s="36">
        <f t="shared" si="19"/>
        <v>0</v>
      </c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 spans="1:27" ht="13.2" x14ac:dyDescent="0.25">
      <c r="A319" s="34">
        <v>316</v>
      </c>
      <c r="B319" s="104">
        <v>0.39999999999999997</v>
      </c>
      <c r="C319" s="104">
        <v>0.16666666666666666</v>
      </c>
      <c r="D319" s="104">
        <v>0.20588235294117649</v>
      </c>
      <c r="E319" s="104">
        <v>0.28999999999999998</v>
      </c>
      <c r="F319" s="104">
        <v>0.16607773851590105</v>
      </c>
      <c r="G319" s="35">
        <f>SUM(B319*'5. Control'!$F$24,'6. Scoring &amp; assessment'!C319*'5. Control'!$F$25,'6. Scoring &amp; assessment'!D319*'5. Control'!$F$26,'6. Scoring &amp; assessment'!E319*'5. Control'!$F$27,'6. Scoring &amp; assessment'!F319*'5. Control'!$F$28)</f>
        <v>0.26649012679276657</v>
      </c>
      <c r="H319" s="36">
        <f t="shared" si="16"/>
        <v>4</v>
      </c>
      <c r="I319" s="36" cm="1">
        <f t="array" ref="I319">_xlfn.XLOOKUP(A319,Table1[Sample_ID],quality)</f>
        <v>6</v>
      </c>
      <c r="J319" s="36">
        <f t="shared" si="17"/>
        <v>2</v>
      </c>
      <c r="K319" s="36">
        <f t="shared" si="18"/>
        <v>4</v>
      </c>
      <c r="L319" s="36">
        <f t="shared" si="19"/>
        <v>0</v>
      </c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 spans="1:27" ht="13.2" x14ac:dyDescent="0.25">
      <c r="A320" s="34">
        <v>317</v>
      </c>
      <c r="B320" s="104">
        <v>0.26153846153846144</v>
      </c>
      <c r="C320" s="104">
        <v>0.3066666666666667</v>
      </c>
      <c r="D320" s="104">
        <v>0.20588235294117649</v>
      </c>
      <c r="E320" s="104">
        <v>0.23</v>
      </c>
      <c r="F320" s="104">
        <v>0.303886925795053</v>
      </c>
      <c r="G320" s="35">
        <f>SUM(B320*'5. Control'!$F$24,'6. Scoring &amp; assessment'!C320*'5. Control'!$F$25,'6. Scoring &amp; assessment'!D320*'5. Control'!$F$26,'6. Scoring &amp; assessment'!E320*'5. Control'!$F$27,'6. Scoring &amp; assessment'!F320*'5. Control'!$F$28)</f>
        <v>0.2678095070591433</v>
      </c>
      <c r="H320" s="36">
        <f t="shared" si="16"/>
        <v>4</v>
      </c>
      <c r="I320" s="36" cm="1">
        <f t="array" ref="I320">_xlfn.XLOOKUP(A320,Table1[Sample_ID],quality)</f>
        <v>5</v>
      </c>
      <c r="J320" s="36">
        <f t="shared" si="17"/>
        <v>1</v>
      </c>
      <c r="K320" s="36">
        <f t="shared" si="18"/>
        <v>1</v>
      </c>
      <c r="L320" s="36">
        <f t="shared" si="19"/>
        <v>0</v>
      </c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 spans="1:27" ht="13.2" x14ac:dyDescent="0.25">
      <c r="A321" s="34">
        <v>318</v>
      </c>
      <c r="B321" s="104">
        <v>0.30769230769230771</v>
      </c>
      <c r="C321" s="104">
        <v>0.44666666666666671</v>
      </c>
      <c r="D321" s="104">
        <v>0.2</v>
      </c>
      <c r="E321" s="104">
        <v>0.12</v>
      </c>
      <c r="F321" s="104">
        <v>0.24028268551236748</v>
      </c>
      <c r="G321" s="35">
        <f>SUM(B321*'5. Control'!$F$24,'6. Scoring &amp; assessment'!C321*'5. Control'!$F$25,'6. Scoring &amp; assessment'!D321*'5. Control'!$F$26,'6. Scoring &amp; assessment'!E321*'5. Control'!$F$27,'6. Scoring &amp; assessment'!F321*'5. Control'!$F$28)</f>
        <v>0.30772057624354443</v>
      </c>
      <c r="H321" s="36">
        <f t="shared" si="16"/>
        <v>5</v>
      </c>
      <c r="I321" s="36" cm="1">
        <f t="array" ref="I321">_xlfn.XLOOKUP(A321,Table1[Sample_ID],quality)</f>
        <v>6</v>
      </c>
      <c r="J321" s="36">
        <f t="shared" si="17"/>
        <v>1</v>
      </c>
      <c r="K321" s="36">
        <f t="shared" si="18"/>
        <v>1</v>
      </c>
      <c r="L321" s="36">
        <f t="shared" si="19"/>
        <v>0</v>
      </c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 spans="1:27" ht="13.2" x14ac:dyDescent="0.25">
      <c r="A322" s="34">
        <v>319</v>
      </c>
      <c r="B322" s="104">
        <v>0.47692307692307689</v>
      </c>
      <c r="C322" s="104">
        <v>0.37333333333333335</v>
      </c>
      <c r="D322" s="104">
        <v>0.2411764705882353</v>
      </c>
      <c r="E322" s="104">
        <v>0.39</v>
      </c>
      <c r="F322" s="104">
        <v>0.1872791519434629</v>
      </c>
      <c r="G322" s="35">
        <f>SUM(B322*'5. Control'!$F$24,'6. Scoring &amp; assessment'!C322*'5. Control'!$F$25,'6. Scoring &amp; assessment'!D322*'5. Control'!$F$26,'6. Scoring &amp; assessment'!E322*'5. Control'!$F$27,'6. Scoring &amp; assessment'!F322*'5. Control'!$F$28)</f>
        <v>0.37282746270565853</v>
      </c>
      <c r="H322" s="36">
        <f t="shared" si="16"/>
        <v>5</v>
      </c>
      <c r="I322" s="36" cm="1">
        <f t="array" ref="I322">_xlfn.XLOOKUP(A322,Table1[Sample_ID],quality)</f>
        <v>7</v>
      </c>
      <c r="J322" s="36">
        <f t="shared" si="17"/>
        <v>2</v>
      </c>
      <c r="K322" s="36">
        <f t="shared" si="18"/>
        <v>4</v>
      </c>
      <c r="L322" s="36">
        <f t="shared" si="19"/>
        <v>0</v>
      </c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 spans="1:27" ht="13.2" x14ac:dyDescent="0.25">
      <c r="A323" s="34">
        <v>320</v>
      </c>
      <c r="B323" s="104">
        <v>0.30769230769230771</v>
      </c>
      <c r="C323" s="104">
        <v>0.44666666666666671</v>
      </c>
      <c r="D323" s="104">
        <v>0.2</v>
      </c>
      <c r="E323" s="104">
        <v>0.12</v>
      </c>
      <c r="F323" s="104">
        <v>0.24028268551236748</v>
      </c>
      <c r="G323" s="35">
        <f>SUM(B323*'5. Control'!$F$24,'6. Scoring &amp; assessment'!C323*'5. Control'!$F$25,'6. Scoring &amp; assessment'!D323*'5. Control'!$F$26,'6. Scoring &amp; assessment'!E323*'5. Control'!$F$27,'6. Scoring &amp; assessment'!F323*'5. Control'!$F$28)</f>
        <v>0.30772057624354443</v>
      </c>
      <c r="H323" s="36">
        <f t="shared" si="16"/>
        <v>5</v>
      </c>
      <c r="I323" s="36" cm="1">
        <f t="array" ref="I323">_xlfn.XLOOKUP(A323,Table1[Sample_ID],quality)</f>
        <v>6</v>
      </c>
      <c r="J323" s="36">
        <f t="shared" si="17"/>
        <v>1</v>
      </c>
      <c r="K323" s="36">
        <f t="shared" si="18"/>
        <v>1</v>
      </c>
      <c r="L323" s="36">
        <f t="shared" si="19"/>
        <v>0</v>
      </c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 spans="1:27" ht="13.2" x14ac:dyDescent="0.25">
      <c r="A324" s="34">
        <v>321</v>
      </c>
      <c r="B324" s="104">
        <v>0.47692307692307689</v>
      </c>
      <c r="C324" s="104">
        <v>0.37333333333333335</v>
      </c>
      <c r="D324" s="104">
        <v>0.2411764705882353</v>
      </c>
      <c r="E324" s="104">
        <v>0.39</v>
      </c>
      <c r="F324" s="104">
        <v>0.1872791519434629</v>
      </c>
      <c r="G324" s="35">
        <f>SUM(B324*'5. Control'!$F$24,'6. Scoring &amp; assessment'!C324*'5. Control'!$F$25,'6. Scoring &amp; assessment'!D324*'5. Control'!$F$26,'6. Scoring &amp; assessment'!E324*'5. Control'!$F$27,'6. Scoring &amp; assessment'!F324*'5. Control'!$F$28)</f>
        <v>0.37282746270565853</v>
      </c>
      <c r="H324" s="36">
        <f t="shared" si="16"/>
        <v>5</v>
      </c>
      <c r="I324" s="36" cm="1">
        <f t="array" ref="I324">_xlfn.XLOOKUP(A324,Table1[Sample_ID],quality)</f>
        <v>7</v>
      </c>
      <c r="J324" s="36">
        <f t="shared" si="17"/>
        <v>2</v>
      </c>
      <c r="K324" s="36">
        <f t="shared" si="18"/>
        <v>4</v>
      </c>
      <c r="L324" s="36">
        <f t="shared" si="19"/>
        <v>0</v>
      </c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 spans="1:27" ht="13.2" x14ac:dyDescent="0.25">
      <c r="A325" s="34">
        <v>322</v>
      </c>
      <c r="B325" s="104">
        <v>0.19999999999999984</v>
      </c>
      <c r="C325" s="104">
        <v>0.34</v>
      </c>
      <c r="D325" s="104">
        <v>0.18823529411764706</v>
      </c>
      <c r="E325" s="104">
        <v>0.26</v>
      </c>
      <c r="F325" s="104">
        <v>0.28621908127208479</v>
      </c>
      <c r="G325" s="35">
        <f>SUM(B325*'5. Control'!$F$24,'6. Scoring &amp; assessment'!C325*'5. Control'!$F$25,'6. Scoring &amp; assessment'!D325*'5. Control'!$F$26,'6. Scoring &amp; assessment'!E325*'5. Control'!$F$27,'6. Scoring &amp; assessment'!F325*'5. Control'!$F$28)</f>
        <v>0.25485720224485547</v>
      </c>
      <c r="H325" s="36">
        <f t="shared" ref="H325:H388" si="20">ROUND(3+G325*5,0)</f>
        <v>4</v>
      </c>
      <c r="I325" s="36" cm="1">
        <f t="array" ref="I325">_xlfn.XLOOKUP(A325,Table1[Sample_ID],quality)</f>
        <v>5</v>
      </c>
      <c r="J325" s="36">
        <f t="shared" ref="J325:J388" si="21">ABS(H325-I325)</f>
        <v>1</v>
      </c>
      <c r="K325" s="36">
        <f t="shared" ref="K325:K388" si="22">J325^2</f>
        <v>1</v>
      </c>
      <c r="L325" s="36">
        <f t="shared" ref="L325:L388" si="23">IF(J325=0,1,0)</f>
        <v>0</v>
      </c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 spans="1:27" ht="13.2" x14ac:dyDescent="0.25">
      <c r="A326" s="34">
        <v>323</v>
      </c>
      <c r="B326" s="104">
        <v>0.13846153846153852</v>
      </c>
      <c r="C326" s="104">
        <v>0.34666666666666668</v>
      </c>
      <c r="D326" s="104">
        <v>0.19411764705882353</v>
      </c>
      <c r="E326" s="104">
        <v>0.05</v>
      </c>
      <c r="F326" s="104">
        <v>4.2402826855123678E-2</v>
      </c>
      <c r="G326" s="35">
        <f>SUM(B326*'5. Control'!$F$24,'6. Scoring &amp; assessment'!C326*'5. Control'!$F$25,'6. Scoring &amp; assessment'!D326*'5. Control'!$F$26,'6. Scoring &amp; assessment'!E326*'5. Control'!$F$27,'6. Scoring &amp; assessment'!F326*'5. Control'!$F$28)</f>
        <v>0.19081946820587439</v>
      </c>
      <c r="H326" s="36">
        <f t="shared" si="20"/>
        <v>4</v>
      </c>
      <c r="I326" s="36" cm="1">
        <f t="array" ref="I326">_xlfn.XLOOKUP(A326,Table1[Sample_ID],quality)</f>
        <v>5</v>
      </c>
      <c r="J326" s="36">
        <f t="shared" si="21"/>
        <v>1</v>
      </c>
      <c r="K326" s="36">
        <f t="shared" si="22"/>
        <v>1</v>
      </c>
      <c r="L326" s="36">
        <f t="shared" si="23"/>
        <v>0</v>
      </c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 spans="1:27" ht="13.2" x14ac:dyDescent="0.25">
      <c r="A327" s="34">
        <v>324</v>
      </c>
      <c r="B327" s="104">
        <v>0.16923076923076918</v>
      </c>
      <c r="C327" s="104">
        <v>0.32666666666666666</v>
      </c>
      <c r="D327" s="104">
        <v>0.23529411764705882</v>
      </c>
      <c r="E327" s="104">
        <v>0.42</v>
      </c>
      <c r="F327" s="104">
        <v>0.23674911660777384</v>
      </c>
      <c r="G327" s="35">
        <f>SUM(B327*'5. Control'!$F$24,'6. Scoring &amp; assessment'!C327*'5. Control'!$F$25,'6. Scoring &amp; assessment'!D327*'5. Control'!$F$26,'6. Scoring &amp; assessment'!E327*'5. Control'!$F$27,'6. Scoring &amp; assessment'!F327*'5. Control'!$F$28)</f>
        <v>0.25819979853860542</v>
      </c>
      <c r="H327" s="36">
        <f t="shared" si="20"/>
        <v>4</v>
      </c>
      <c r="I327" s="36" cm="1">
        <f t="array" ref="I327">_xlfn.XLOOKUP(A327,Table1[Sample_ID],quality)</f>
        <v>6</v>
      </c>
      <c r="J327" s="36">
        <f t="shared" si="21"/>
        <v>2</v>
      </c>
      <c r="K327" s="36">
        <f t="shared" si="22"/>
        <v>4</v>
      </c>
      <c r="L327" s="36">
        <f t="shared" si="23"/>
        <v>0</v>
      </c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 spans="1:27" ht="13.2" x14ac:dyDescent="0.25">
      <c r="A328" s="34">
        <v>325</v>
      </c>
      <c r="B328" s="104">
        <v>0.12307692307692292</v>
      </c>
      <c r="C328" s="104">
        <v>0.26</v>
      </c>
      <c r="D328" s="104">
        <v>0.22941176470588234</v>
      </c>
      <c r="E328" s="104">
        <v>0.2</v>
      </c>
      <c r="F328" s="104">
        <v>0.15547703180212014</v>
      </c>
      <c r="G328" s="35">
        <f>SUM(B328*'5. Control'!$F$24,'6. Scoring &amp; assessment'!C328*'5. Control'!$F$25,'6. Scoring &amp; assessment'!D328*'5. Control'!$F$26,'6. Scoring &amp; assessment'!E328*'5. Control'!$F$27,'6. Scoring &amp; assessment'!F328*'5. Control'!$F$28)</f>
        <v>0.19103639096301742</v>
      </c>
      <c r="H328" s="36">
        <f t="shared" si="20"/>
        <v>4</v>
      </c>
      <c r="I328" s="36" cm="1">
        <f t="array" ref="I328">_xlfn.XLOOKUP(A328,Table1[Sample_ID],quality)</f>
        <v>6</v>
      </c>
      <c r="J328" s="36">
        <f t="shared" si="21"/>
        <v>2</v>
      </c>
      <c r="K328" s="36">
        <f t="shared" si="22"/>
        <v>4</v>
      </c>
      <c r="L328" s="36">
        <f t="shared" si="23"/>
        <v>0</v>
      </c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 spans="1:27" ht="13.2" x14ac:dyDescent="0.25">
      <c r="A329" s="34">
        <v>326</v>
      </c>
      <c r="B329" s="104">
        <v>0.12307692307692292</v>
      </c>
      <c r="C329" s="104">
        <v>0.26</v>
      </c>
      <c r="D329" s="104">
        <v>0.22941176470588234</v>
      </c>
      <c r="E329" s="104">
        <v>0.2</v>
      </c>
      <c r="F329" s="104">
        <v>0.15547703180212014</v>
      </c>
      <c r="G329" s="35">
        <f>SUM(B329*'5. Control'!$F$24,'6. Scoring &amp; assessment'!C329*'5. Control'!$F$25,'6. Scoring &amp; assessment'!D329*'5. Control'!$F$26,'6. Scoring &amp; assessment'!E329*'5. Control'!$F$27,'6. Scoring &amp; assessment'!F329*'5. Control'!$F$28)</f>
        <v>0.19103639096301742</v>
      </c>
      <c r="H329" s="36">
        <f t="shared" si="20"/>
        <v>4</v>
      </c>
      <c r="I329" s="36" cm="1">
        <f t="array" ref="I329">_xlfn.XLOOKUP(A329,Table1[Sample_ID],quality)</f>
        <v>6</v>
      </c>
      <c r="J329" s="36">
        <f t="shared" si="21"/>
        <v>2</v>
      </c>
      <c r="K329" s="36">
        <f t="shared" si="22"/>
        <v>4</v>
      </c>
      <c r="L329" s="36">
        <f t="shared" si="23"/>
        <v>0</v>
      </c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 spans="1:27" ht="13.2" x14ac:dyDescent="0.25">
      <c r="A330" s="34">
        <v>327</v>
      </c>
      <c r="B330" s="104">
        <v>0.47692307692307689</v>
      </c>
      <c r="C330" s="104">
        <v>0.28666666666666668</v>
      </c>
      <c r="D330" s="104">
        <v>0.25882352941176473</v>
      </c>
      <c r="E330" s="104">
        <v>0.66</v>
      </c>
      <c r="F330" s="104">
        <v>2.8268551236749116E-2</v>
      </c>
      <c r="G330" s="35">
        <f>SUM(B330*'5. Control'!$F$24,'6. Scoring &amp; assessment'!C330*'5. Control'!$F$25,'6. Scoring &amp; assessment'!D330*'5. Control'!$F$26,'6. Scoring &amp; assessment'!E330*'5. Control'!$F$27,'6. Scoring &amp; assessment'!F330*'5. Control'!$F$28)</f>
        <v>0.36057346145851654</v>
      </c>
      <c r="H330" s="36">
        <f t="shared" si="20"/>
        <v>5</v>
      </c>
      <c r="I330" s="36" cm="1">
        <f t="array" ref="I330">_xlfn.XLOOKUP(A330,Table1[Sample_ID],quality)</f>
        <v>7</v>
      </c>
      <c r="J330" s="36">
        <f t="shared" si="21"/>
        <v>2</v>
      </c>
      <c r="K330" s="36">
        <f t="shared" si="22"/>
        <v>4</v>
      </c>
      <c r="L330" s="36">
        <f t="shared" si="23"/>
        <v>0</v>
      </c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 spans="1:27" ht="13.2" x14ac:dyDescent="0.25">
      <c r="A331" s="34">
        <v>328</v>
      </c>
      <c r="B331" s="104">
        <v>0.47692307692307689</v>
      </c>
      <c r="C331" s="104">
        <v>0.22666666666666666</v>
      </c>
      <c r="D331" s="104">
        <v>0.31176470588235294</v>
      </c>
      <c r="E331" s="104">
        <v>0.5</v>
      </c>
      <c r="F331" s="104">
        <v>2.4734982332155476E-2</v>
      </c>
      <c r="G331" s="35">
        <f>SUM(B331*'5. Control'!$F$24,'6. Scoring &amp; assessment'!C331*'5. Control'!$F$25,'6. Scoring &amp; assessment'!D331*'5. Control'!$F$26,'6. Scoring &amp; assessment'!E331*'5. Control'!$F$27,'6. Scoring &amp; assessment'!F331*'5. Control'!$F$28)</f>
        <v>0.33416128103864534</v>
      </c>
      <c r="H331" s="36">
        <f t="shared" si="20"/>
        <v>5</v>
      </c>
      <c r="I331" s="36" cm="1">
        <f t="array" ref="I331">_xlfn.XLOOKUP(A331,Table1[Sample_ID],quality)</f>
        <v>5</v>
      </c>
      <c r="J331" s="36">
        <f t="shared" si="21"/>
        <v>0</v>
      </c>
      <c r="K331" s="36">
        <f t="shared" si="22"/>
        <v>0</v>
      </c>
      <c r="L331" s="36">
        <f t="shared" si="23"/>
        <v>1</v>
      </c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 spans="1:27" ht="13.2" x14ac:dyDescent="0.25">
      <c r="A332" s="34">
        <v>329</v>
      </c>
      <c r="B332" s="104">
        <v>0.19999999999999984</v>
      </c>
      <c r="C332" s="104">
        <v>0.11333333333333334</v>
      </c>
      <c r="D332" s="104">
        <v>0.21764705882352944</v>
      </c>
      <c r="E332" s="104">
        <v>0.62</v>
      </c>
      <c r="F332" s="104">
        <v>5.3003533568904596E-2</v>
      </c>
      <c r="G332" s="35">
        <f>SUM(B332*'5. Control'!$F$24,'6. Scoring &amp; assessment'!C332*'5. Control'!$F$25,'6. Scoring &amp; assessment'!D332*'5. Control'!$F$26,'6. Scoring &amp; assessment'!E332*'5. Control'!$F$27,'6. Scoring &amp; assessment'!F332*'5. Control'!$F$28)</f>
        <v>0.20394741218041981</v>
      </c>
      <c r="H332" s="36">
        <f t="shared" si="20"/>
        <v>4</v>
      </c>
      <c r="I332" s="36" cm="1">
        <f t="array" ref="I332">_xlfn.XLOOKUP(A332,Table1[Sample_ID],quality)</f>
        <v>6</v>
      </c>
      <c r="J332" s="36">
        <f t="shared" si="21"/>
        <v>2</v>
      </c>
      <c r="K332" s="36">
        <f t="shared" si="22"/>
        <v>4</v>
      </c>
      <c r="L332" s="36">
        <f t="shared" si="23"/>
        <v>0</v>
      </c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 spans="1:27" ht="13.2" x14ac:dyDescent="0.25">
      <c r="A333" s="34">
        <v>330</v>
      </c>
      <c r="B333" s="104">
        <v>0.16923076923076918</v>
      </c>
      <c r="C333" s="104">
        <v>0.24</v>
      </c>
      <c r="D333" s="104">
        <v>0.18823529411764706</v>
      </c>
      <c r="E333" s="104">
        <v>0.39</v>
      </c>
      <c r="F333" s="104">
        <v>3.1802120141342753E-2</v>
      </c>
      <c r="G333" s="35">
        <f>SUM(B333*'5. Control'!$F$24,'6. Scoring &amp; assessment'!C333*'5. Control'!$F$25,'6. Scoring &amp; assessment'!D333*'5. Control'!$F$26,'6. Scoring &amp; assessment'!E333*'5. Control'!$F$27,'6. Scoring &amp; assessment'!F333*'5. Control'!$F$28)</f>
        <v>0.20164627536255053</v>
      </c>
      <c r="H333" s="36">
        <f t="shared" si="20"/>
        <v>4</v>
      </c>
      <c r="I333" s="36" cm="1">
        <f t="array" ref="I333">_xlfn.XLOOKUP(A333,Table1[Sample_ID],quality)</f>
        <v>5</v>
      </c>
      <c r="J333" s="36">
        <f t="shared" si="21"/>
        <v>1</v>
      </c>
      <c r="K333" s="36">
        <f t="shared" si="22"/>
        <v>1</v>
      </c>
      <c r="L333" s="36">
        <f t="shared" si="23"/>
        <v>0</v>
      </c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 spans="1:27" ht="13.2" x14ac:dyDescent="0.25">
      <c r="A334" s="34">
        <v>331</v>
      </c>
      <c r="B334" s="104">
        <v>0.63076923076923075</v>
      </c>
      <c r="C334" s="104">
        <v>0.17333333333333334</v>
      </c>
      <c r="D334" s="104">
        <v>0.21176470588235297</v>
      </c>
      <c r="E334" s="104">
        <v>0.64</v>
      </c>
      <c r="F334" s="104">
        <v>0.12367491166077739</v>
      </c>
      <c r="G334" s="35">
        <f>SUM(B334*'5. Control'!$F$24,'6. Scoring &amp; assessment'!C334*'5. Control'!$F$25,'6. Scoring &amp; assessment'!D334*'5. Control'!$F$26,'6. Scoring &amp; assessment'!E334*'5. Control'!$F$27,'6. Scoring &amp; assessment'!F334*'5. Control'!$F$28)</f>
        <v>0.3809014278176614</v>
      </c>
      <c r="H334" s="36">
        <f t="shared" si="20"/>
        <v>5</v>
      </c>
      <c r="I334" s="36" cm="1">
        <f t="array" ref="I334">_xlfn.XLOOKUP(A334,Table1[Sample_ID],quality)</f>
        <v>6</v>
      </c>
      <c r="J334" s="36">
        <f t="shared" si="21"/>
        <v>1</v>
      </c>
      <c r="K334" s="36">
        <f t="shared" si="22"/>
        <v>1</v>
      </c>
      <c r="L334" s="36">
        <f t="shared" si="23"/>
        <v>0</v>
      </c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 spans="1:27" ht="13.2" x14ac:dyDescent="0.25">
      <c r="A335" s="34">
        <v>332</v>
      </c>
      <c r="B335" s="104">
        <v>0.63076923076923075</v>
      </c>
      <c r="C335" s="104">
        <v>0.17333333333333334</v>
      </c>
      <c r="D335" s="104">
        <v>0.21176470588235297</v>
      </c>
      <c r="E335" s="104">
        <v>0.64</v>
      </c>
      <c r="F335" s="104">
        <v>0.12367491166077739</v>
      </c>
      <c r="G335" s="35">
        <f>SUM(B335*'5. Control'!$F$24,'6. Scoring &amp; assessment'!C335*'5. Control'!$F$25,'6. Scoring &amp; assessment'!D335*'5. Control'!$F$26,'6. Scoring &amp; assessment'!E335*'5. Control'!$F$27,'6. Scoring &amp; assessment'!F335*'5. Control'!$F$28)</f>
        <v>0.3809014278176614</v>
      </c>
      <c r="H335" s="36">
        <f t="shared" si="20"/>
        <v>5</v>
      </c>
      <c r="I335" s="36" cm="1">
        <f t="array" ref="I335">_xlfn.XLOOKUP(A335,Table1[Sample_ID],quality)</f>
        <v>6</v>
      </c>
      <c r="J335" s="36">
        <f t="shared" si="21"/>
        <v>1</v>
      </c>
      <c r="K335" s="36">
        <f t="shared" si="22"/>
        <v>1</v>
      </c>
      <c r="L335" s="36">
        <f t="shared" si="23"/>
        <v>0</v>
      </c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 spans="1:27" ht="13.2" x14ac:dyDescent="0.25">
      <c r="A336" s="34">
        <v>333</v>
      </c>
      <c r="B336" s="104">
        <v>0.15384615384615385</v>
      </c>
      <c r="C336" s="104">
        <v>0.32</v>
      </c>
      <c r="D336" s="104">
        <v>0.14117647058823532</v>
      </c>
      <c r="E336" s="104">
        <v>0.28000000000000003</v>
      </c>
      <c r="F336" s="104">
        <v>0.38162544169611307</v>
      </c>
      <c r="G336" s="35">
        <f>SUM(B336*'5. Control'!$F$24,'6. Scoring &amp; assessment'!C336*'5. Control'!$F$25,'6. Scoring &amp; assessment'!D336*'5. Control'!$F$26,'6. Scoring &amp; assessment'!E336*'5. Control'!$F$27,'6. Scoring &amp; assessment'!F336*'5. Control'!$F$28)</f>
        <v>0.23718516860400046</v>
      </c>
      <c r="H336" s="36">
        <f t="shared" si="20"/>
        <v>4</v>
      </c>
      <c r="I336" s="36" cm="1">
        <f t="array" ref="I336">_xlfn.XLOOKUP(A336,Table1[Sample_ID],quality)</f>
        <v>6</v>
      </c>
      <c r="J336" s="36">
        <f t="shared" si="21"/>
        <v>2</v>
      </c>
      <c r="K336" s="36">
        <f t="shared" si="22"/>
        <v>4</v>
      </c>
      <c r="L336" s="36">
        <f t="shared" si="23"/>
        <v>0</v>
      </c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 spans="1:27" ht="13.2" x14ac:dyDescent="0.25">
      <c r="A337" s="34">
        <v>334</v>
      </c>
      <c r="B337" s="104">
        <v>0.39999999999999997</v>
      </c>
      <c r="C337" s="104">
        <v>0.3066666666666667</v>
      </c>
      <c r="D337" s="104">
        <v>0.12941176470588237</v>
      </c>
      <c r="E337" s="104">
        <v>0.08</v>
      </c>
      <c r="F337" s="104">
        <v>0.13427561837455831</v>
      </c>
      <c r="G337" s="35">
        <f>SUM(B337*'5. Control'!$F$24,'6. Scoring &amp; assessment'!C337*'5. Control'!$F$25,'6. Scoring &amp; assessment'!D337*'5. Control'!$F$26,'6. Scoring &amp; assessment'!E337*'5. Control'!$F$27,'6. Scoring &amp; assessment'!F337*'5. Control'!$F$28)</f>
        <v>0.2728393265433382</v>
      </c>
      <c r="H337" s="36">
        <f t="shared" si="20"/>
        <v>4</v>
      </c>
      <c r="I337" s="36" cm="1">
        <f t="array" ref="I337">_xlfn.XLOOKUP(A337,Table1[Sample_ID],quality)</f>
        <v>5</v>
      </c>
      <c r="J337" s="36">
        <f t="shared" si="21"/>
        <v>1</v>
      </c>
      <c r="K337" s="36">
        <f t="shared" si="22"/>
        <v>1</v>
      </c>
      <c r="L337" s="36">
        <f t="shared" si="23"/>
        <v>0</v>
      </c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 spans="1:27" ht="13.2" x14ac:dyDescent="0.25">
      <c r="A338" s="34">
        <v>335</v>
      </c>
      <c r="B338" s="104">
        <v>0.50769230769230755</v>
      </c>
      <c r="C338" s="104">
        <v>0.3666666666666667</v>
      </c>
      <c r="D338" s="104">
        <v>0.25882352941176473</v>
      </c>
      <c r="E338" s="104">
        <v>0.01</v>
      </c>
      <c r="F338" s="104">
        <v>0.11307420494699646</v>
      </c>
      <c r="G338" s="35">
        <f>SUM(B338*'5. Control'!$F$24,'6. Scoring &amp; assessment'!C338*'5. Control'!$F$25,'6. Scoring &amp; assessment'!D338*'5. Control'!$F$26,'6. Scoring &amp; assessment'!E338*'5. Control'!$F$27,'6. Scoring &amp; assessment'!F338*'5. Control'!$F$28)</f>
        <v>0.33882325759877197</v>
      </c>
      <c r="H338" s="36">
        <f t="shared" si="20"/>
        <v>5</v>
      </c>
      <c r="I338" s="36" cm="1">
        <f t="array" ref="I338">_xlfn.XLOOKUP(A338,Table1[Sample_ID],quality)</f>
        <v>7</v>
      </c>
      <c r="J338" s="36">
        <f t="shared" si="21"/>
        <v>2</v>
      </c>
      <c r="K338" s="36">
        <f t="shared" si="22"/>
        <v>4</v>
      </c>
      <c r="L338" s="36">
        <f t="shared" si="23"/>
        <v>0</v>
      </c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 spans="1:27" ht="13.2" x14ac:dyDescent="0.25">
      <c r="A339" s="34">
        <v>336</v>
      </c>
      <c r="B339" s="104">
        <v>0.58461538461538443</v>
      </c>
      <c r="C339" s="104">
        <v>0.39666666666666667</v>
      </c>
      <c r="D339" s="104">
        <v>0.31764705882352945</v>
      </c>
      <c r="E339" s="104">
        <v>0.53</v>
      </c>
      <c r="F339" s="104">
        <v>5.3003533568904596E-2</v>
      </c>
      <c r="G339" s="35">
        <f>SUM(B339*'5. Control'!$F$24,'6. Scoring &amp; assessment'!C339*'5. Control'!$F$25,'6. Scoring &amp; assessment'!D339*'5. Control'!$F$26,'6. Scoring &amp; assessment'!E339*'5. Control'!$F$27,'6. Scoring &amp; assessment'!F339*'5. Control'!$F$28)</f>
        <v>0.42956279679580439</v>
      </c>
      <c r="H339" s="36">
        <f t="shared" si="20"/>
        <v>5</v>
      </c>
      <c r="I339" s="36" cm="1">
        <f t="array" ref="I339">_xlfn.XLOOKUP(A339,Table1[Sample_ID],quality)</f>
        <v>7</v>
      </c>
      <c r="J339" s="36">
        <f t="shared" si="21"/>
        <v>2</v>
      </c>
      <c r="K339" s="36">
        <f t="shared" si="22"/>
        <v>4</v>
      </c>
      <c r="L339" s="36">
        <f t="shared" si="23"/>
        <v>0</v>
      </c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 spans="1:27" ht="13.2" x14ac:dyDescent="0.25">
      <c r="A340" s="34">
        <v>337</v>
      </c>
      <c r="B340" s="104">
        <v>0.63076923076923075</v>
      </c>
      <c r="C340" s="104">
        <v>0.21999999999999997</v>
      </c>
      <c r="D340" s="104">
        <v>0.23529411764705882</v>
      </c>
      <c r="E340" s="104">
        <v>0.45</v>
      </c>
      <c r="F340" s="104">
        <v>3.5335689045936397E-2</v>
      </c>
      <c r="G340" s="35">
        <f>SUM(B340*'5. Control'!$F$24,'6. Scoring &amp; assessment'!C340*'5. Control'!$F$25,'6. Scoring &amp; assessment'!D340*'5. Control'!$F$26,'6. Scoring &amp; assessment'!E340*'5. Control'!$F$27,'6. Scoring &amp; assessment'!F340*'5. Control'!$F$28)</f>
        <v>0.37059691732088318</v>
      </c>
      <c r="H340" s="36">
        <f t="shared" si="20"/>
        <v>5</v>
      </c>
      <c r="I340" s="36" cm="1">
        <f t="array" ref="I340">_xlfn.XLOOKUP(A340,Table1[Sample_ID],quality)</f>
        <v>6</v>
      </c>
      <c r="J340" s="36">
        <f t="shared" si="21"/>
        <v>1</v>
      </c>
      <c r="K340" s="36">
        <f t="shared" si="22"/>
        <v>1</v>
      </c>
      <c r="L340" s="36">
        <f t="shared" si="23"/>
        <v>0</v>
      </c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 spans="1:27" ht="13.2" x14ac:dyDescent="0.25">
      <c r="A341" s="34">
        <v>338</v>
      </c>
      <c r="B341" s="104">
        <v>0.29230769230769238</v>
      </c>
      <c r="C341" s="104">
        <v>0.21999999999999997</v>
      </c>
      <c r="D341" s="104">
        <v>0.2</v>
      </c>
      <c r="E341" s="104">
        <v>0.32</v>
      </c>
      <c r="F341" s="104">
        <v>0.18374558303886926</v>
      </c>
      <c r="G341" s="35">
        <f>SUM(B341*'5. Control'!$F$24,'6. Scoring &amp; assessment'!C341*'5. Control'!$F$25,'6. Scoring &amp; assessment'!D341*'5. Control'!$F$26,'6. Scoring &amp; assessment'!E341*'5. Control'!$F$27,'6. Scoring &amp; assessment'!F341*'5. Control'!$F$28)</f>
        <v>0.24868225061157925</v>
      </c>
      <c r="H341" s="36">
        <f t="shared" si="20"/>
        <v>4</v>
      </c>
      <c r="I341" s="36" cm="1">
        <f t="array" ref="I341">_xlfn.XLOOKUP(A341,Table1[Sample_ID],quality)</f>
        <v>5</v>
      </c>
      <c r="J341" s="36">
        <f t="shared" si="21"/>
        <v>1</v>
      </c>
      <c r="K341" s="36">
        <f t="shared" si="22"/>
        <v>1</v>
      </c>
      <c r="L341" s="36">
        <f t="shared" si="23"/>
        <v>0</v>
      </c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 spans="1:27" ht="13.2" x14ac:dyDescent="0.25">
      <c r="A342" s="34">
        <v>339</v>
      </c>
      <c r="B342" s="104">
        <v>0.47692307692307689</v>
      </c>
      <c r="C342" s="104">
        <v>0.26</v>
      </c>
      <c r="D342" s="104">
        <v>0.41176470588235292</v>
      </c>
      <c r="E342" s="104">
        <v>0.57999999999999996</v>
      </c>
      <c r="F342" s="104">
        <v>0.32862190812720848</v>
      </c>
      <c r="G342" s="35">
        <f>SUM(B342*'5. Control'!$F$24,'6. Scoring &amp; assessment'!C342*'5. Control'!$F$25,'6. Scoring &amp; assessment'!D342*'5. Control'!$F$26,'6. Scoring &amp; assessment'!E342*'5. Control'!$F$27,'6. Scoring &amp; assessment'!F342*'5. Control'!$F$28)</f>
        <v>0.3975499736181507</v>
      </c>
      <c r="H342" s="36">
        <f t="shared" si="20"/>
        <v>5</v>
      </c>
      <c r="I342" s="36" cm="1">
        <f t="array" ref="I342">_xlfn.XLOOKUP(A342,Table1[Sample_ID],quality)</f>
        <v>6</v>
      </c>
      <c r="J342" s="36">
        <f t="shared" si="21"/>
        <v>1</v>
      </c>
      <c r="K342" s="36">
        <f t="shared" si="22"/>
        <v>1</v>
      </c>
      <c r="L342" s="36">
        <f t="shared" si="23"/>
        <v>0</v>
      </c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 spans="1:27" ht="13.2" x14ac:dyDescent="0.25">
      <c r="A343" s="34">
        <v>340</v>
      </c>
      <c r="B343" s="104">
        <v>0.21538461538461545</v>
      </c>
      <c r="C343" s="104">
        <v>0.12000000000000001</v>
      </c>
      <c r="D343" s="104">
        <v>0.62352941176470589</v>
      </c>
      <c r="E343" s="104">
        <v>0.54</v>
      </c>
      <c r="F343" s="104">
        <v>8.1272084805653705E-2</v>
      </c>
      <c r="G343" s="35">
        <f>SUM(B343*'5. Control'!$F$24,'6. Scoring &amp; assessment'!C343*'5. Control'!$F$25,'6. Scoring &amp; assessment'!D343*'5. Control'!$F$26,'6. Scoring &amp; assessment'!E343*'5. Control'!$F$27,'6. Scoring &amp; assessment'!F343*'5. Control'!$F$28)</f>
        <v>0.26704123562988663</v>
      </c>
      <c r="H343" s="36">
        <f t="shared" si="20"/>
        <v>4</v>
      </c>
      <c r="I343" s="36" cm="1">
        <f t="array" ref="I343">_xlfn.XLOOKUP(A343,Table1[Sample_ID],quality)</f>
        <v>7</v>
      </c>
      <c r="J343" s="36">
        <f t="shared" si="21"/>
        <v>3</v>
      </c>
      <c r="K343" s="36">
        <f t="shared" si="22"/>
        <v>9</v>
      </c>
      <c r="L343" s="36">
        <f t="shared" si="23"/>
        <v>0</v>
      </c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 spans="1:27" ht="13.2" x14ac:dyDescent="0.25">
      <c r="A344" s="34">
        <v>341</v>
      </c>
      <c r="B344" s="104">
        <v>0.12307692307692292</v>
      </c>
      <c r="C344" s="104">
        <v>0.16</v>
      </c>
      <c r="D344" s="104">
        <v>0.51764705882352935</v>
      </c>
      <c r="E344" s="104">
        <v>0.5</v>
      </c>
      <c r="F344" s="104">
        <v>5.3003533568904596E-2</v>
      </c>
      <c r="G344" s="35">
        <f>SUM(B344*'5. Control'!$F$24,'6. Scoring &amp; assessment'!C344*'5. Control'!$F$25,'6. Scoring &amp; assessment'!D344*'5. Control'!$F$26,'6. Scoring &amp; assessment'!E344*'5. Control'!$F$27,'6. Scoring &amp; assessment'!F344*'5. Control'!$F$28)</f>
        <v>0.22402433525734292</v>
      </c>
      <c r="H344" s="36">
        <f t="shared" si="20"/>
        <v>4</v>
      </c>
      <c r="I344" s="36" cm="1">
        <f t="array" ref="I344">_xlfn.XLOOKUP(A344,Table1[Sample_ID],quality)</f>
        <v>6</v>
      </c>
      <c r="J344" s="36">
        <f t="shared" si="21"/>
        <v>2</v>
      </c>
      <c r="K344" s="36">
        <f t="shared" si="22"/>
        <v>4</v>
      </c>
      <c r="L344" s="36">
        <f t="shared" si="23"/>
        <v>0</v>
      </c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 spans="1:27" ht="13.2" x14ac:dyDescent="0.25">
      <c r="A345" s="34">
        <v>342</v>
      </c>
      <c r="B345" s="104">
        <v>0.44615384615384623</v>
      </c>
      <c r="C345" s="104">
        <v>0.21333333333333329</v>
      </c>
      <c r="D345" s="104">
        <v>0.33529411764705885</v>
      </c>
      <c r="E345" s="104">
        <v>0.48</v>
      </c>
      <c r="F345" s="104">
        <v>4.2402826855123678E-2</v>
      </c>
      <c r="G345" s="35">
        <f>SUM(B345*'5. Control'!$F$24,'6. Scoring &amp; assessment'!C345*'5. Control'!$F$25,'6. Scoring &amp; assessment'!D345*'5. Control'!$F$26,'6. Scoring &amp; assessment'!E345*'5. Control'!$F$27,'6. Scoring &amp; assessment'!F345*'5. Control'!$F$28)</f>
        <v>0.32268824648641731</v>
      </c>
      <c r="H345" s="36">
        <f t="shared" si="20"/>
        <v>5</v>
      </c>
      <c r="I345" s="36" cm="1">
        <f t="array" ref="I345">_xlfn.XLOOKUP(A345,Table1[Sample_ID],quality)</f>
        <v>6</v>
      </c>
      <c r="J345" s="36">
        <f t="shared" si="21"/>
        <v>1</v>
      </c>
      <c r="K345" s="36">
        <f t="shared" si="22"/>
        <v>1</v>
      </c>
      <c r="L345" s="36">
        <f t="shared" si="23"/>
        <v>0</v>
      </c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 spans="1:27" ht="13.2" x14ac:dyDescent="0.25">
      <c r="A346" s="34">
        <v>343</v>
      </c>
      <c r="B346" s="104">
        <v>0.21538461538461545</v>
      </c>
      <c r="C346" s="104">
        <v>0.19333333333333336</v>
      </c>
      <c r="D346" s="104">
        <v>0.26470588235294118</v>
      </c>
      <c r="E346" s="104">
        <v>0.47</v>
      </c>
      <c r="F346" s="104">
        <v>2.8268551236749116E-2</v>
      </c>
      <c r="G346" s="35">
        <f>SUM(B346*'5. Control'!$F$24,'6. Scoring &amp; assessment'!C346*'5. Control'!$F$25,'6. Scoring &amp; assessment'!D346*'5. Control'!$F$26,'6. Scoring &amp; assessment'!E346*'5. Control'!$F$27,'6. Scoring &amp; assessment'!F346*'5. Control'!$F$28)</f>
        <v>0.22291735286123149</v>
      </c>
      <c r="H346" s="36">
        <f t="shared" si="20"/>
        <v>4</v>
      </c>
      <c r="I346" s="36" cm="1">
        <f t="array" ref="I346">_xlfn.XLOOKUP(A346,Table1[Sample_ID],quality)</f>
        <v>6</v>
      </c>
      <c r="J346" s="36">
        <f t="shared" si="21"/>
        <v>2</v>
      </c>
      <c r="K346" s="36">
        <f t="shared" si="22"/>
        <v>4</v>
      </c>
      <c r="L346" s="36">
        <f t="shared" si="23"/>
        <v>0</v>
      </c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 spans="1:27" ht="13.2" x14ac:dyDescent="0.25">
      <c r="A347" s="34">
        <v>344</v>
      </c>
      <c r="B347" s="104">
        <v>0.21538461538461545</v>
      </c>
      <c r="C347" s="104">
        <v>0.19333333333333336</v>
      </c>
      <c r="D347" s="104">
        <v>0.26470588235294118</v>
      </c>
      <c r="E347" s="104">
        <v>0.47</v>
      </c>
      <c r="F347" s="104">
        <v>2.8268551236749116E-2</v>
      </c>
      <c r="G347" s="35">
        <f>SUM(B347*'5. Control'!$F$24,'6. Scoring &amp; assessment'!C347*'5. Control'!$F$25,'6. Scoring &amp; assessment'!D347*'5. Control'!$F$26,'6. Scoring &amp; assessment'!E347*'5. Control'!$F$27,'6. Scoring &amp; assessment'!F347*'5. Control'!$F$28)</f>
        <v>0.22291735286123149</v>
      </c>
      <c r="H347" s="36">
        <f t="shared" si="20"/>
        <v>4</v>
      </c>
      <c r="I347" s="36" cm="1">
        <f t="array" ref="I347">_xlfn.XLOOKUP(A347,Table1[Sample_ID],quality)</f>
        <v>6</v>
      </c>
      <c r="J347" s="36">
        <f t="shared" si="21"/>
        <v>2</v>
      </c>
      <c r="K347" s="36">
        <f t="shared" si="22"/>
        <v>4</v>
      </c>
      <c r="L347" s="36">
        <f t="shared" si="23"/>
        <v>0</v>
      </c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 spans="1:27" ht="13.2" x14ac:dyDescent="0.25">
      <c r="A348" s="34">
        <v>345</v>
      </c>
      <c r="B348" s="104">
        <v>0.3538461538461537</v>
      </c>
      <c r="C348" s="104">
        <v>0.3133333333333333</v>
      </c>
      <c r="D348" s="104">
        <v>0.28235294117647064</v>
      </c>
      <c r="E348" s="104">
        <v>0.5</v>
      </c>
      <c r="F348" s="104">
        <v>9.187279151943463E-2</v>
      </c>
      <c r="G348" s="35">
        <f>SUM(B348*'5. Control'!$F$24,'6. Scoring &amp; assessment'!C348*'5. Control'!$F$25,'6. Scoring &amp; assessment'!D348*'5. Control'!$F$26,'6. Scoring &amp; assessment'!E348*'5. Control'!$F$27,'6. Scoring &amp; assessment'!F348*'5. Control'!$F$28)</f>
        <v>0.31938637417456783</v>
      </c>
      <c r="H348" s="36">
        <f t="shared" si="20"/>
        <v>5</v>
      </c>
      <c r="I348" s="36" cm="1">
        <f t="array" ref="I348">_xlfn.XLOOKUP(A348,Table1[Sample_ID],quality)</f>
        <v>6</v>
      </c>
      <c r="J348" s="36">
        <f t="shared" si="21"/>
        <v>1</v>
      </c>
      <c r="K348" s="36">
        <f t="shared" si="22"/>
        <v>1</v>
      </c>
      <c r="L348" s="36">
        <f t="shared" si="23"/>
        <v>0</v>
      </c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 spans="1:27" ht="13.2" x14ac:dyDescent="0.25">
      <c r="A349" s="34">
        <v>346</v>
      </c>
      <c r="B349" s="104">
        <v>0.23076923076923078</v>
      </c>
      <c r="C349" s="104">
        <v>0.39000000000000007</v>
      </c>
      <c r="D349" s="104">
        <v>0.3</v>
      </c>
      <c r="E349" s="104">
        <v>0</v>
      </c>
      <c r="F349" s="104">
        <v>0.20141342756183744</v>
      </c>
      <c r="G349" s="35">
        <f>SUM(B349*'5. Control'!$F$24,'6. Scoring &amp; assessment'!C349*'5. Control'!$F$25,'6. Scoring &amp; assessment'!D349*'5. Control'!$F$26,'6. Scoring &amp; assessment'!E349*'5. Control'!$F$27,'6. Scoring &amp; assessment'!F349*'5. Control'!$F$28)</f>
        <v>0.26291057352541453</v>
      </c>
      <c r="H349" s="36">
        <f t="shared" si="20"/>
        <v>4</v>
      </c>
      <c r="I349" s="36" cm="1">
        <f t="array" ref="I349">_xlfn.XLOOKUP(A349,Table1[Sample_ID],quality)</f>
        <v>5</v>
      </c>
      <c r="J349" s="36">
        <f t="shared" si="21"/>
        <v>1</v>
      </c>
      <c r="K349" s="36">
        <f t="shared" si="22"/>
        <v>1</v>
      </c>
      <c r="L349" s="36">
        <f t="shared" si="23"/>
        <v>0</v>
      </c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 spans="1:27" ht="13.2" x14ac:dyDescent="0.25">
      <c r="A350" s="34">
        <v>347</v>
      </c>
      <c r="B350" s="104">
        <v>0.60000000000000009</v>
      </c>
      <c r="C350" s="104">
        <v>0.47666666666666663</v>
      </c>
      <c r="D350" s="104">
        <v>0.34705882352941181</v>
      </c>
      <c r="E350" s="104">
        <v>0.02</v>
      </c>
      <c r="F350" s="104">
        <v>9.8939929328621903E-2</v>
      </c>
      <c r="G350" s="35">
        <f>SUM(B350*'5. Control'!$F$24,'6. Scoring &amp; assessment'!C350*'5. Control'!$F$25,'6. Scoring &amp; assessment'!D350*'5. Control'!$F$26,'6. Scoring &amp; assessment'!E350*'5. Control'!$F$27,'6. Scoring &amp; assessment'!F350*'5. Control'!$F$28)</f>
        <v>0.41695281646227395</v>
      </c>
      <c r="H350" s="36">
        <f t="shared" si="20"/>
        <v>5</v>
      </c>
      <c r="I350" s="36" cm="1">
        <f t="array" ref="I350">_xlfn.XLOOKUP(A350,Table1[Sample_ID],quality)</f>
        <v>7</v>
      </c>
      <c r="J350" s="36">
        <f t="shared" si="21"/>
        <v>2</v>
      </c>
      <c r="K350" s="36">
        <f t="shared" si="22"/>
        <v>4</v>
      </c>
      <c r="L350" s="36">
        <f t="shared" si="23"/>
        <v>0</v>
      </c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 spans="1:27" ht="13.2" x14ac:dyDescent="0.25">
      <c r="A351" s="34">
        <v>348</v>
      </c>
      <c r="B351" s="104">
        <v>0.55384615384615377</v>
      </c>
      <c r="C351" s="104">
        <v>0.26</v>
      </c>
      <c r="D351" s="104">
        <v>0.37058823529411772</v>
      </c>
      <c r="E351" s="104">
        <v>0.67</v>
      </c>
      <c r="F351" s="104">
        <v>3.1802120141342753E-2</v>
      </c>
      <c r="G351" s="35">
        <f>SUM(B351*'5. Control'!$F$24,'6. Scoring &amp; assessment'!C351*'5. Control'!$F$25,'6. Scoring &amp; assessment'!D351*'5. Control'!$F$26,'6. Scoring &amp; assessment'!E351*'5. Control'!$F$27,'6. Scoring &amp; assessment'!F351*'5. Control'!$F$28)</f>
        <v>0.39761460115440572</v>
      </c>
      <c r="H351" s="36">
        <f t="shared" si="20"/>
        <v>5</v>
      </c>
      <c r="I351" s="36" cm="1">
        <f t="array" ref="I351">_xlfn.XLOOKUP(A351,Table1[Sample_ID],quality)</f>
        <v>6</v>
      </c>
      <c r="J351" s="36">
        <f t="shared" si="21"/>
        <v>1</v>
      </c>
      <c r="K351" s="36">
        <f t="shared" si="22"/>
        <v>1</v>
      </c>
      <c r="L351" s="36">
        <f t="shared" si="23"/>
        <v>0</v>
      </c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 spans="1:27" ht="13.2" x14ac:dyDescent="0.25">
      <c r="A352" s="34">
        <v>349</v>
      </c>
      <c r="B352" s="104">
        <v>0.24615384615384611</v>
      </c>
      <c r="C352" s="104">
        <v>0.3066666666666667</v>
      </c>
      <c r="D352" s="104">
        <v>0.36470588235294127</v>
      </c>
      <c r="E352" s="104">
        <v>0.31</v>
      </c>
      <c r="F352" s="104">
        <v>0.14134275618374559</v>
      </c>
      <c r="G352" s="35">
        <f>SUM(B352*'5. Control'!$F$24,'6. Scoring &amp; assessment'!C352*'5. Control'!$F$25,'6. Scoring &amp; assessment'!D352*'5. Control'!$F$26,'6. Scoring &amp; assessment'!E352*'5. Control'!$F$27,'6. Scoring &amp; assessment'!F352*'5. Control'!$F$28)</f>
        <v>0.2779940041251619</v>
      </c>
      <c r="H352" s="36">
        <f t="shared" si="20"/>
        <v>4</v>
      </c>
      <c r="I352" s="36" cm="1">
        <f t="array" ref="I352">_xlfn.XLOOKUP(A352,Table1[Sample_ID],quality)</f>
        <v>6</v>
      </c>
      <c r="J352" s="36">
        <f t="shared" si="21"/>
        <v>2</v>
      </c>
      <c r="K352" s="36">
        <f t="shared" si="22"/>
        <v>4</v>
      </c>
      <c r="L352" s="36">
        <f t="shared" si="23"/>
        <v>0</v>
      </c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 spans="1:27" ht="13.2" x14ac:dyDescent="0.25">
      <c r="A353" s="34">
        <v>350</v>
      </c>
      <c r="B353" s="104">
        <v>0.15384615384615385</v>
      </c>
      <c r="C353" s="104">
        <v>0.45666666666666672</v>
      </c>
      <c r="D353" s="104">
        <v>0.3294117647058824</v>
      </c>
      <c r="E353" s="104">
        <v>0</v>
      </c>
      <c r="F353" s="104">
        <v>7.7738515901060068E-2</v>
      </c>
      <c r="G353" s="35">
        <f>SUM(B353*'5. Control'!$F$24,'6. Scoring &amp; assessment'!C353*'5. Control'!$F$25,'6. Scoring &amp; assessment'!D353*'5. Control'!$F$26,'6. Scoring &amp; assessment'!E353*'5. Control'!$F$27,'6. Scoring &amp; assessment'!F353*'5. Control'!$F$28)</f>
        <v>0.24803177014214223</v>
      </c>
      <c r="H353" s="36">
        <f t="shared" si="20"/>
        <v>4</v>
      </c>
      <c r="I353" s="36" cm="1">
        <f t="array" ref="I353">_xlfn.XLOOKUP(A353,Table1[Sample_ID],quality)</f>
        <v>6</v>
      </c>
      <c r="J353" s="36">
        <f t="shared" si="21"/>
        <v>2</v>
      </c>
      <c r="K353" s="36">
        <f t="shared" si="22"/>
        <v>4</v>
      </c>
      <c r="L353" s="36">
        <f t="shared" si="23"/>
        <v>0</v>
      </c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 spans="1:27" ht="13.2" x14ac:dyDescent="0.25">
      <c r="A354" s="34">
        <v>351</v>
      </c>
      <c r="B354" s="104">
        <v>0.23076923076923078</v>
      </c>
      <c r="C354" s="104">
        <v>0.38000000000000006</v>
      </c>
      <c r="D354" s="104">
        <v>0.39999999999999997</v>
      </c>
      <c r="E354" s="104">
        <v>0.22</v>
      </c>
      <c r="F354" s="104">
        <v>9.8939929328621903E-2</v>
      </c>
      <c r="G354" s="35">
        <f>SUM(B354*'5. Control'!$F$24,'6. Scoring &amp; assessment'!C354*'5. Control'!$F$25,'6. Scoring &amp; assessment'!D354*'5. Control'!$F$26,'6. Scoring &amp; assessment'!E354*'5. Control'!$F$27,'6. Scoring &amp; assessment'!F354*'5. Control'!$F$28)</f>
        <v>0.28666322370209302</v>
      </c>
      <c r="H354" s="36">
        <f t="shared" si="20"/>
        <v>4</v>
      </c>
      <c r="I354" s="36" cm="1">
        <f t="array" ref="I354">_xlfn.XLOOKUP(A354,Table1[Sample_ID],quality)</f>
        <v>6</v>
      </c>
      <c r="J354" s="36">
        <f t="shared" si="21"/>
        <v>2</v>
      </c>
      <c r="K354" s="36">
        <f t="shared" si="22"/>
        <v>4</v>
      </c>
      <c r="L354" s="36">
        <f t="shared" si="23"/>
        <v>0</v>
      </c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 spans="1:27" ht="13.2" x14ac:dyDescent="0.25">
      <c r="A355" s="34">
        <v>352</v>
      </c>
      <c r="B355" s="104">
        <v>0.15384615384615385</v>
      </c>
      <c r="C355" s="104">
        <v>0.46333333333333337</v>
      </c>
      <c r="D355" s="104">
        <v>0.31176470588235294</v>
      </c>
      <c r="E355" s="104">
        <v>0</v>
      </c>
      <c r="F355" s="104">
        <v>7.0671378091872794E-2</v>
      </c>
      <c r="G355" s="35">
        <f>SUM(B355*'5. Control'!$F$24,'6. Scoring &amp; assessment'!C355*'5. Control'!$F$25,'6. Scoring &amp; assessment'!D355*'5. Control'!$F$26,'6. Scoring &amp; assessment'!E355*'5. Control'!$F$27,'6. Scoring &amp; assessment'!F355*'5. Control'!$F$28)</f>
        <v>0.24667799753769407</v>
      </c>
      <c r="H355" s="36">
        <f t="shared" si="20"/>
        <v>4</v>
      </c>
      <c r="I355" s="36" cm="1">
        <f t="array" ref="I355">_xlfn.XLOOKUP(A355,Table1[Sample_ID],quality)</f>
        <v>6</v>
      </c>
      <c r="J355" s="36">
        <f t="shared" si="21"/>
        <v>2</v>
      </c>
      <c r="K355" s="36">
        <f t="shared" si="22"/>
        <v>4</v>
      </c>
      <c r="L355" s="36">
        <f t="shared" si="23"/>
        <v>0</v>
      </c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 spans="1:27" ht="13.2" x14ac:dyDescent="0.25">
      <c r="A356" s="34">
        <v>353</v>
      </c>
      <c r="B356" s="104">
        <v>0.13846153846153852</v>
      </c>
      <c r="C356" s="104">
        <v>0.37666666666666671</v>
      </c>
      <c r="D356" s="104">
        <v>0.25294117647058822</v>
      </c>
      <c r="E356" s="104">
        <v>0</v>
      </c>
      <c r="F356" s="104">
        <v>4.5936395759717315E-2</v>
      </c>
      <c r="G356" s="35">
        <f>SUM(B356*'5. Control'!$F$24,'6. Scoring &amp; assessment'!C356*'5. Control'!$F$25,'6. Scoring &amp; assessment'!D356*'5. Control'!$F$26,'6. Scoring &amp; assessment'!E356*'5. Control'!$F$27,'6. Scoring &amp; assessment'!F356*'5. Control'!$F$28)</f>
        <v>0.20399635450809844</v>
      </c>
      <c r="H356" s="36">
        <f t="shared" si="20"/>
        <v>4</v>
      </c>
      <c r="I356" s="36" cm="1">
        <f t="array" ref="I356">_xlfn.XLOOKUP(A356,Table1[Sample_ID],quality)</f>
        <v>5</v>
      </c>
      <c r="J356" s="36">
        <f t="shared" si="21"/>
        <v>1</v>
      </c>
      <c r="K356" s="36">
        <f t="shared" si="22"/>
        <v>1</v>
      </c>
      <c r="L356" s="36">
        <f t="shared" si="23"/>
        <v>0</v>
      </c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 spans="1:27" ht="13.2" x14ac:dyDescent="0.25">
      <c r="A357" s="34">
        <v>354</v>
      </c>
      <c r="B357" s="104">
        <v>0.70769230769230762</v>
      </c>
      <c r="C357" s="104">
        <v>0.28666666666666668</v>
      </c>
      <c r="D357" s="104">
        <v>0.27647058823529413</v>
      </c>
      <c r="E357" s="104">
        <v>0.79</v>
      </c>
      <c r="F357" s="104">
        <v>0.25088339222614842</v>
      </c>
      <c r="G357" s="35">
        <f>SUM(B357*'5. Control'!$F$24,'6. Scoring &amp; assessment'!C357*'5. Control'!$F$25,'6. Scoring &amp; assessment'!D357*'5. Control'!$F$26,'6. Scoring &amp; assessment'!E357*'5. Control'!$F$27,'6. Scoring &amp; assessment'!F357*'5. Control'!$F$28)</f>
        <v>0.47925123515021661</v>
      </c>
      <c r="H357" s="36">
        <f t="shared" si="20"/>
        <v>5</v>
      </c>
      <c r="I357" s="36" cm="1">
        <f t="array" ref="I357">_xlfn.XLOOKUP(A357,Table1[Sample_ID],quality)</f>
        <v>5</v>
      </c>
      <c r="J357" s="36">
        <f t="shared" si="21"/>
        <v>0</v>
      </c>
      <c r="K357" s="36">
        <f t="shared" si="22"/>
        <v>0</v>
      </c>
      <c r="L357" s="36">
        <f t="shared" si="23"/>
        <v>1</v>
      </c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 spans="1:27" ht="13.2" x14ac:dyDescent="0.25">
      <c r="A358" s="34">
        <v>355</v>
      </c>
      <c r="B358" s="104">
        <v>0.53846153846153844</v>
      </c>
      <c r="C358" s="104">
        <v>7.333333333333332E-2</v>
      </c>
      <c r="D358" s="104">
        <v>0.17058823529411765</v>
      </c>
      <c r="E358" s="104">
        <v>0.4</v>
      </c>
      <c r="F358" s="104">
        <v>0.56183745583038869</v>
      </c>
      <c r="G358" s="35">
        <f>SUM(B358*'5. Control'!$F$24,'6. Scoring &amp; assessment'!C358*'5. Control'!$F$25,'6. Scoring &amp; assessment'!D358*'5. Control'!$F$26,'6. Scoring &amp; assessment'!E358*'5. Control'!$F$27,'6. Scoring &amp; assessment'!F358*'5. Control'!$F$28)</f>
        <v>0.33223351933869494</v>
      </c>
      <c r="H358" s="36">
        <f t="shared" si="20"/>
        <v>5</v>
      </c>
      <c r="I358" s="36" cm="1">
        <f t="array" ref="I358">_xlfn.XLOOKUP(A358,Table1[Sample_ID],quality)</f>
        <v>6</v>
      </c>
      <c r="J358" s="36">
        <f t="shared" si="21"/>
        <v>1</v>
      </c>
      <c r="K358" s="36">
        <f t="shared" si="22"/>
        <v>1</v>
      </c>
      <c r="L358" s="36">
        <f t="shared" si="23"/>
        <v>0</v>
      </c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 spans="1:27" ht="13.2" x14ac:dyDescent="0.25">
      <c r="A359" s="34">
        <v>356</v>
      </c>
      <c r="B359" s="104">
        <v>0.67692307692307696</v>
      </c>
      <c r="C359" s="104">
        <v>0.43333333333333335</v>
      </c>
      <c r="D359" s="104">
        <v>0.18235294117647058</v>
      </c>
      <c r="E359" s="104">
        <v>0.01</v>
      </c>
      <c r="F359" s="104">
        <v>9.187279151943463E-2</v>
      </c>
      <c r="G359" s="35">
        <f>SUM(B359*'5. Control'!$F$24,'6. Scoring &amp; assessment'!C359*'5. Control'!$F$25,'6. Scoring &amp; assessment'!D359*'5. Control'!$F$26,'6. Scoring &amp; assessment'!E359*'5. Control'!$F$27,'6. Scoring &amp; assessment'!F359*'5. Control'!$F$28)</f>
        <v>0.40446329725149094</v>
      </c>
      <c r="H359" s="36">
        <f t="shared" si="20"/>
        <v>5</v>
      </c>
      <c r="I359" s="36" cm="1">
        <f t="array" ref="I359">_xlfn.XLOOKUP(A359,Table1[Sample_ID],quality)</f>
        <v>6</v>
      </c>
      <c r="J359" s="36">
        <f t="shared" si="21"/>
        <v>1</v>
      </c>
      <c r="K359" s="36">
        <f t="shared" si="22"/>
        <v>1</v>
      </c>
      <c r="L359" s="36">
        <f t="shared" si="23"/>
        <v>0</v>
      </c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 spans="1:27" ht="13.2" x14ac:dyDescent="0.25">
      <c r="A360" s="34">
        <v>357</v>
      </c>
      <c r="B360" s="104">
        <v>0.39999999999999997</v>
      </c>
      <c r="C360" s="104">
        <v>0.20666666666666664</v>
      </c>
      <c r="D360" s="104">
        <v>0.34117647058823536</v>
      </c>
      <c r="E360" s="104">
        <v>0.52</v>
      </c>
      <c r="F360" s="104">
        <v>0.17314487632508835</v>
      </c>
      <c r="G360" s="35">
        <f>SUM(B360*'5. Control'!$F$24,'6. Scoring &amp; assessment'!C360*'5. Control'!$F$25,'6. Scoring &amp; assessment'!D360*'5. Control'!$F$26,'6. Scoring &amp; assessment'!E360*'5. Control'!$F$27,'6. Scoring &amp; assessment'!F360*'5. Control'!$F$28)</f>
        <v>0.32249095822074408</v>
      </c>
      <c r="H360" s="36">
        <f t="shared" si="20"/>
        <v>5</v>
      </c>
      <c r="I360" s="36" cm="1">
        <f t="array" ref="I360">_xlfn.XLOOKUP(A360,Table1[Sample_ID],quality)</f>
        <v>5</v>
      </c>
      <c r="J360" s="36">
        <f t="shared" si="21"/>
        <v>0</v>
      </c>
      <c r="K360" s="36">
        <f t="shared" si="22"/>
        <v>0</v>
      </c>
      <c r="L360" s="36">
        <f t="shared" si="23"/>
        <v>1</v>
      </c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 spans="1:27" ht="13.2" x14ac:dyDescent="0.25">
      <c r="A361" s="34">
        <v>358</v>
      </c>
      <c r="B361" s="104">
        <v>0.50769230769230755</v>
      </c>
      <c r="C361" s="104">
        <v>0.21333333333333329</v>
      </c>
      <c r="D361" s="104">
        <v>0.26470588235294118</v>
      </c>
      <c r="E361" s="104">
        <v>0.66</v>
      </c>
      <c r="F361" s="104">
        <v>8.1272084805653705E-2</v>
      </c>
      <c r="G361" s="35">
        <f>SUM(B361*'5. Control'!$F$24,'6. Scoring &amp; assessment'!C361*'5. Control'!$F$25,'6. Scoring &amp; assessment'!D361*'5. Control'!$F$26,'6. Scoring &amp; assessment'!E361*'5. Control'!$F$27,'6. Scoring &amp; assessment'!F361*'5. Control'!$F$28)</f>
        <v>0.35552539852581416</v>
      </c>
      <c r="H361" s="36">
        <f t="shared" si="20"/>
        <v>5</v>
      </c>
      <c r="I361" s="36" cm="1">
        <f t="array" ref="I361">_xlfn.XLOOKUP(A361,Table1[Sample_ID],quality)</f>
        <v>7</v>
      </c>
      <c r="J361" s="36">
        <f t="shared" si="21"/>
        <v>2</v>
      </c>
      <c r="K361" s="36">
        <f t="shared" si="22"/>
        <v>4</v>
      </c>
      <c r="L361" s="36">
        <f t="shared" si="23"/>
        <v>0</v>
      </c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 spans="1:27" ht="13.2" x14ac:dyDescent="0.25">
      <c r="A362" s="34">
        <v>359</v>
      </c>
      <c r="B362" s="104">
        <v>0.30769230769230771</v>
      </c>
      <c r="C362" s="104">
        <v>0.21999999999999997</v>
      </c>
      <c r="D362" s="104">
        <v>0.3235294117647059</v>
      </c>
      <c r="E362" s="104">
        <v>0.66</v>
      </c>
      <c r="F362" s="104">
        <v>6.0070671378091869E-2</v>
      </c>
      <c r="G362" s="35">
        <f>SUM(B362*'5. Control'!$F$24,'6. Scoring &amp; assessment'!C362*'5. Control'!$F$25,'6. Scoring &amp; assessment'!D362*'5. Control'!$F$26,'6. Scoring &amp; assessment'!E362*'5. Control'!$F$27,'6. Scoring &amp; assessment'!F362*'5. Control'!$F$28)</f>
        <v>0.29422878659482277</v>
      </c>
      <c r="H362" s="36">
        <f t="shared" si="20"/>
        <v>4</v>
      </c>
      <c r="I362" s="36" cm="1">
        <f t="array" ref="I362">_xlfn.XLOOKUP(A362,Table1[Sample_ID],quality)</f>
        <v>7</v>
      </c>
      <c r="J362" s="36">
        <f t="shared" si="21"/>
        <v>3</v>
      </c>
      <c r="K362" s="36">
        <f t="shared" si="22"/>
        <v>9</v>
      </c>
      <c r="L362" s="36">
        <f t="shared" si="23"/>
        <v>0</v>
      </c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 spans="1:27" ht="13.2" x14ac:dyDescent="0.25">
      <c r="A363" s="34">
        <v>360</v>
      </c>
      <c r="B363" s="104">
        <v>0.21538461538461545</v>
      </c>
      <c r="C363" s="104">
        <v>0.18666666666666668</v>
      </c>
      <c r="D363" s="104">
        <v>0.22352941176470592</v>
      </c>
      <c r="E363" s="104">
        <v>0.66</v>
      </c>
      <c r="F363" s="104">
        <v>0.12367491166077739</v>
      </c>
      <c r="G363" s="35">
        <f>SUM(B363*'5. Control'!$F$24,'6. Scoring &amp; assessment'!C363*'5. Control'!$F$25,'6. Scoring &amp; assessment'!D363*'5. Control'!$F$26,'6. Scoring &amp; assessment'!E363*'5. Control'!$F$27,'6. Scoring &amp; assessment'!F363*'5. Control'!$F$28)</f>
        <v>0.24328151831539904</v>
      </c>
      <c r="H363" s="36">
        <f t="shared" si="20"/>
        <v>4</v>
      </c>
      <c r="I363" s="36" cm="1">
        <f t="array" ref="I363">_xlfn.XLOOKUP(A363,Table1[Sample_ID],quality)</f>
        <v>6</v>
      </c>
      <c r="J363" s="36">
        <f t="shared" si="21"/>
        <v>2</v>
      </c>
      <c r="K363" s="36">
        <f t="shared" si="22"/>
        <v>4</v>
      </c>
      <c r="L363" s="36">
        <f t="shared" si="23"/>
        <v>0</v>
      </c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 spans="1:27" ht="13.2" x14ac:dyDescent="0.25">
      <c r="A364" s="34">
        <v>361</v>
      </c>
      <c r="B364" s="104">
        <v>0.15384615384615385</v>
      </c>
      <c r="C364" s="104">
        <v>0.39999999999999997</v>
      </c>
      <c r="D364" s="104">
        <v>0.23529411764705882</v>
      </c>
      <c r="E364" s="104">
        <v>0.23</v>
      </c>
      <c r="F364" s="104">
        <v>0.26501766784452296</v>
      </c>
      <c r="G364" s="35">
        <f>SUM(B364*'5. Control'!$F$24,'6. Scoring &amp; assessment'!C364*'5. Control'!$F$25,'6. Scoring &amp; assessment'!D364*'5. Control'!$F$26,'6. Scoring &amp; assessment'!E364*'5. Control'!$F$27,'6. Scoring &amp; assessment'!F364*'5. Control'!$F$28)</f>
        <v>0.25864203827766491</v>
      </c>
      <c r="H364" s="36">
        <f t="shared" si="20"/>
        <v>4</v>
      </c>
      <c r="I364" s="36" cm="1">
        <f t="array" ref="I364">_xlfn.XLOOKUP(A364,Table1[Sample_ID],quality)</f>
        <v>5</v>
      </c>
      <c r="J364" s="36">
        <f t="shared" si="21"/>
        <v>1</v>
      </c>
      <c r="K364" s="36">
        <f t="shared" si="22"/>
        <v>1</v>
      </c>
      <c r="L364" s="36">
        <f t="shared" si="23"/>
        <v>0</v>
      </c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 spans="1:27" ht="13.2" x14ac:dyDescent="0.25">
      <c r="A365" s="34">
        <v>362</v>
      </c>
      <c r="B365" s="104">
        <v>0.23076923076923078</v>
      </c>
      <c r="C365" s="104">
        <v>0.23333333333333331</v>
      </c>
      <c r="D365" s="104">
        <v>0.35882352941176476</v>
      </c>
      <c r="E365" s="104">
        <v>0.31</v>
      </c>
      <c r="F365" s="104">
        <v>0.15547703180212014</v>
      </c>
      <c r="G365" s="35">
        <f>SUM(B365*'5. Control'!$F$24,'6. Scoring &amp; assessment'!C365*'5. Control'!$F$25,'6. Scoring &amp; assessment'!D365*'5. Control'!$F$26,'6. Scoring &amp; assessment'!E365*'5. Control'!$F$27,'6. Scoring &amp; assessment'!F365*'5. Control'!$F$28)</f>
        <v>0.25114046336120749</v>
      </c>
      <c r="H365" s="36">
        <f t="shared" si="20"/>
        <v>4</v>
      </c>
      <c r="I365" s="36" cm="1">
        <f t="array" ref="I365">_xlfn.XLOOKUP(A365,Table1[Sample_ID],quality)</f>
        <v>6</v>
      </c>
      <c r="J365" s="36">
        <f t="shared" si="21"/>
        <v>2</v>
      </c>
      <c r="K365" s="36">
        <f t="shared" si="22"/>
        <v>4</v>
      </c>
      <c r="L365" s="36">
        <f t="shared" si="23"/>
        <v>0</v>
      </c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 spans="1:27" ht="13.2" x14ac:dyDescent="0.25">
      <c r="A366" s="34">
        <v>363</v>
      </c>
      <c r="B366" s="104">
        <v>0.24615384615384611</v>
      </c>
      <c r="C366" s="104">
        <v>0.32</v>
      </c>
      <c r="D366" s="104">
        <v>0.15294117647058827</v>
      </c>
      <c r="E366" s="104">
        <v>0.66</v>
      </c>
      <c r="F366" s="104">
        <v>0.10954063604240283</v>
      </c>
      <c r="G366" s="35">
        <f>SUM(B366*'5. Control'!$F$24,'6. Scoring &amp; assessment'!C366*'5. Control'!$F$25,'6. Scoring &amp; assessment'!D366*'5. Control'!$F$26,'6. Scoring &amp; assessment'!E366*'5. Control'!$F$27,'6. Scoring &amp; assessment'!F366*'5. Control'!$F$28)</f>
        <v>0.28204908622867469</v>
      </c>
      <c r="H366" s="36">
        <f t="shared" si="20"/>
        <v>4</v>
      </c>
      <c r="I366" s="36" cm="1">
        <f t="array" ref="I366">_xlfn.XLOOKUP(A366,Table1[Sample_ID],quality)</f>
        <v>5</v>
      </c>
      <c r="J366" s="36">
        <f t="shared" si="21"/>
        <v>1</v>
      </c>
      <c r="K366" s="36">
        <f t="shared" si="22"/>
        <v>1</v>
      </c>
      <c r="L366" s="36">
        <f t="shared" si="23"/>
        <v>0</v>
      </c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 spans="1:27" ht="13.2" x14ac:dyDescent="0.25">
      <c r="A367" s="34">
        <v>364</v>
      </c>
      <c r="B367" s="104">
        <v>0.27692307692307677</v>
      </c>
      <c r="C367" s="104">
        <v>0.24</v>
      </c>
      <c r="D367" s="104">
        <v>0.33529411764705885</v>
      </c>
      <c r="E367" s="104">
        <v>0.63</v>
      </c>
      <c r="F367" s="104">
        <v>3.1802120141342753E-2</v>
      </c>
      <c r="G367" s="35">
        <f>SUM(B367*'5. Control'!$F$24,'6. Scoring &amp; assessment'!C367*'5. Control'!$F$25,'6. Scoring &amp; assessment'!D367*'5. Control'!$F$26,'6. Scoring &amp; assessment'!E367*'5. Control'!$F$27,'6. Scoring &amp; assessment'!F367*'5. Control'!$F$28)</f>
        <v>0.28539740658426993</v>
      </c>
      <c r="H367" s="36">
        <f t="shared" si="20"/>
        <v>4</v>
      </c>
      <c r="I367" s="36" cm="1">
        <f t="array" ref="I367">_xlfn.XLOOKUP(A367,Table1[Sample_ID],quality)</f>
        <v>5</v>
      </c>
      <c r="J367" s="36">
        <f t="shared" si="21"/>
        <v>1</v>
      </c>
      <c r="K367" s="36">
        <f t="shared" si="22"/>
        <v>1</v>
      </c>
      <c r="L367" s="36">
        <f t="shared" si="23"/>
        <v>0</v>
      </c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 spans="1:27" ht="13.2" x14ac:dyDescent="0.25">
      <c r="A368" s="34">
        <v>365</v>
      </c>
      <c r="B368" s="104">
        <v>0.24615384615384611</v>
      </c>
      <c r="C368" s="104">
        <v>0.34333333333333332</v>
      </c>
      <c r="D368" s="104">
        <v>0.25294117647058822</v>
      </c>
      <c r="E368" s="104">
        <v>0.66</v>
      </c>
      <c r="F368" s="104">
        <v>0.12720848056537101</v>
      </c>
      <c r="G368" s="35">
        <f>SUM(B368*'5. Control'!$F$24,'6. Scoring &amp; assessment'!C368*'5. Control'!$F$25,'6. Scoring &amp; assessment'!D368*'5. Control'!$F$26,'6. Scoring &amp; assessment'!E368*'5. Control'!$F$27,'6. Scoring &amp; assessment'!F368*'5. Control'!$F$28)</f>
        <v>0.30581587068097144</v>
      </c>
      <c r="H368" s="36">
        <f t="shared" si="20"/>
        <v>5</v>
      </c>
      <c r="I368" s="36" cm="1">
        <f t="array" ref="I368">_xlfn.XLOOKUP(A368,Table1[Sample_ID],quality)</f>
        <v>7</v>
      </c>
      <c r="J368" s="36">
        <f t="shared" si="21"/>
        <v>2</v>
      </c>
      <c r="K368" s="36">
        <f t="shared" si="22"/>
        <v>4</v>
      </c>
      <c r="L368" s="36">
        <f t="shared" si="23"/>
        <v>0</v>
      </c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 spans="1:27" ht="13.2" x14ac:dyDescent="0.25">
      <c r="A369" s="34">
        <v>366</v>
      </c>
      <c r="B369" s="104">
        <v>0.52307692307692311</v>
      </c>
      <c r="C369" s="104">
        <v>0.21333333333333329</v>
      </c>
      <c r="D369" s="104">
        <v>0.37058823529411772</v>
      </c>
      <c r="E369" s="104">
        <v>0.5</v>
      </c>
      <c r="F369" s="104">
        <v>5.3003533568904596E-2</v>
      </c>
      <c r="G369" s="35">
        <f>SUM(B369*'5. Control'!$F$24,'6. Scoring &amp; assessment'!C369*'5. Control'!$F$25,'6. Scoring &amp; assessment'!D369*'5. Control'!$F$26,'6. Scoring &amp; assessment'!E369*'5. Control'!$F$27,'6. Scoring &amp; assessment'!F369*'5. Control'!$F$28)</f>
        <v>0.35796551172793117</v>
      </c>
      <c r="H369" s="36">
        <f t="shared" si="20"/>
        <v>5</v>
      </c>
      <c r="I369" s="36" cm="1">
        <f t="array" ref="I369">_xlfn.XLOOKUP(A369,Table1[Sample_ID],quality)</f>
        <v>6</v>
      </c>
      <c r="J369" s="36">
        <f t="shared" si="21"/>
        <v>1</v>
      </c>
      <c r="K369" s="36">
        <f t="shared" si="22"/>
        <v>1</v>
      </c>
      <c r="L369" s="36">
        <f t="shared" si="23"/>
        <v>0</v>
      </c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 spans="1:27" ht="13.2" x14ac:dyDescent="0.25">
      <c r="A370" s="34">
        <v>367</v>
      </c>
      <c r="B370" s="104">
        <v>0.24615384615384611</v>
      </c>
      <c r="C370" s="104">
        <v>0.34333333333333332</v>
      </c>
      <c r="D370" s="104">
        <v>0.25294117647058822</v>
      </c>
      <c r="E370" s="104">
        <v>0.66</v>
      </c>
      <c r="F370" s="104">
        <v>0.12720848056537101</v>
      </c>
      <c r="G370" s="35">
        <f>SUM(B370*'5. Control'!$F$24,'6. Scoring &amp; assessment'!C370*'5. Control'!$F$25,'6. Scoring &amp; assessment'!D370*'5. Control'!$F$26,'6. Scoring &amp; assessment'!E370*'5. Control'!$F$27,'6. Scoring &amp; assessment'!F370*'5. Control'!$F$28)</f>
        <v>0.30581587068097144</v>
      </c>
      <c r="H370" s="36">
        <f t="shared" si="20"/>
        <v>5</v>
      </c>
      <c r="I370" s="36" cm="1">
        <f t="array" ref="I370">_xlfn.XLOOKUP(A370,Table1[Sample_ID],quality)</f>
        <v>7</v>
      </c>
      <c r="J370" s="36">
        <f t="shared" si="21"/>
        <v>2</v>
      </c>
      <c r="K370" s="36">
        <f t="shared" si="22"/>
        <v>4</v>
      </c>
      <c r="L370" s="36">
        <f t="shared" si="23"/>
        <v>0</v>
      </c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 spans="1:27" ht="13.2" x14ac:dyDescent="0.25">
      <c r="A371" s="34">
        <v>368</v>
      </c>
      <c r="B371" s="104">
        <v>9.2307692307692257E-2</v>
      </c>
      <c r="C371" s="104">
        <v>0.31666666666666665</v>
      </c>
      <c r="D371" s="104">
        <v>0.22941176470588234</v>
      </c>
      <c r="E371" s="104">
        <v>0.61</v>
      </c>
      <c r="F371" s="104">
        <v>6.3604240282685506E-2</v>
      </c>
      <c r="G371" s="35">
        <f>SUM(B371*'5. Control'!$F$24,'6. Scoring &amp; assessment'!C371*'5. Control'!$F$25,'6. Scoring &amp; assessment'!D371*'5. Control'!$F$26,'6. Scoring &amp; assessment'!E371*'5. Control'!$F$27,'6. Scoring &amp; assessment'!F371*'5. Control'!$F$28)</f>
        <v>0.22907988104184321</v>
      </c>
      <c r="H371" s="36">
        <f t="shared" si="20"/>
        <v>4</v>
      </c>
      <c r="I371" s="36" cm="1">
        <f t="array" ref="I371">_xlfn.XLOOKUP(A371,Table1[Sample_ID],quality)</f>
        <v>5</v>
      </c>
      <c r="J371" s="36">
        <f t="shared" si="21"/>
        <v>1</v>
      </c>
      <c r="K371" s="36">
        <f t="shared" si="22"/>
        <v>1</v>
      </c>
      <c r="L371" s="36">
        <f t="shared" si="23"/>
        <v>0</v>
      </c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 spans="1:27" ht="13.2" x14ac:dyDescent="0.25">
      <c r="A372" s="34">
        <v>369</v>
      </c>
      <c r="B372" s="104">
        <v>0.15384615384615385</v>
      </c>
      <c r="C372" s="104">
        <v>0.16</v>
      </c>
      <c r="D372" s="104">
        <v>0.2</v>
      </c>
      <c r="E372" s="104">
        <v>0.52</v>
      </c>
      <c r="F372" s="104">
        <v>0.24381625441696114</v>
      </c>
      <c r="G372" s="35">
        <f>SUM(B372*'5. Control'!$F$24,'6. Scoring &amp; assessment'!C372*'5. Control'!$F$25,'6. Scoring &amp; assessment'!D372*'5. Control'!$F$26,'6. Scoring &amp; assessment'!E372*'5. Control'!$F$27,'6. Scoring &amp; assessment'!F372*'5. Control'!$F$28)</f>
        <v>0.20822777928784994</v>
      </c>
      <c r="H372" s="36">
        <f t="shared" si="20"/>
        <v>4</v>
      </c>
      <c r="I372" s="36" cm="1">
        <f t="array" ref="I372">_xlfn.XLOOKUP(A372,Table1[Sample_ID],quality)</f>
        <v>5</v>
      </c>
      <c r="J372" s="36">
        <f t="shared" si="21"/>
        <v>1</v>
      </c>
      <c r="K372" s="36">
        <f t="shared" si="22"/>
        <v>1</v>
      </c>
      <c r="L372" s="36">
        <f t="shared" si="23"/>
        <v>0</v>
      </c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 spans="1:27" ht="13.2" x14ac:dyDescent="0.25">
      <c r="A373" s="34">
        <v>370</v>
      </c>
      <c r="B373" s="104">
        <v>0.55384615384615377</v>
      </c>
      <c r="C373" s="104">
        <v>0.11333333333333334</v>
      </c>
      <c r="D373" s="104">
        <v>0.48823529411764699</v>
      </c>
      <c r="E373" s="104">
        <v>0.53</v>
      </c>
      <c r="F373" s="104">
        <v>4.2402826855123678E-2</v>
      </c>
      <c r="G373" s="35">
        <f>SUM(B373*'5. Control'!$F$24,'6. Scoring &amp; assessment'!C373*'5. Control'!$F$25,'6. Scoring &amp; assessment'!D373*'5. Control'!$F$26,'6. Scoring &amp; assessment'!E373*'5. Control'!$F$27,'6. Scoring &amp; assessment'!F373*'5. Control'!$F$28)</f>
        <v>0.35832173064931322</v>
      </c>
      <c r="H373" s="36">
        <f t="shared" si="20"/>
        <v>5</v>
      </c>
      <c r="I373" s="36" cm="1">
        <f t="array" ref="I373">_xlfn.XLOOKUP(A373,Table1[Sample_ID],quality)</f>
        <v>7</v>
      </c>
      <c r="J373" s="36">
        <f t="shared" si="21"/>
        <v>2</v>
      </c>
      <c r="K373" s="36">
        <f t="shared" si="22"/>
        <v>4</v>
      </c>
      <c r="L373" s="36">
        <f t="shared" si="23"/>
        <v>0</v>
      </c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 spans="1:27" ht="13.2" x14ac:dyDescent="0.25">
      <c r="A374" s="34">
        <v>371</v>
      </c>
      <c r="B374" s="104">
        <v>0.23076923076923078</v>
      </c>
      <c r="C374" s="104">
        <v>0.44333333333333336</v>
      </c>
      <c r="D374" s="104">
        <v>0.28235294117647064</v>
      </c>
      <c r="E374" s="104">
        <v>0.02</v>
      </c>
      <c r="F374" s="104">
        <v>0.20141342756183744</v>
      </c>
      <c r="G374" s="35">
        <f>SUM(B374*'5. Control'!$F$24,'6. Scoring &amp; assessment'!C374*'5. Control'!$F$25,'6. Scoring &amp; assessment'!D374*'5. Control'!$F$26,'6. Scoring &amp; assessment'!E374*'5. Control'!$F$27,'6. Scoring &amp; assessment'!F374*'5. Control'!$F$28)</f>
        <v>0.2782635147018851</v>
      </c>
      <c r="H374" s="36">
        <f t="shared" si="20"/>
        <v>4</v>
      </c>
      <c r="I374" s="36" cm="1">
        <f t="array" ref="I374">_xlfn.XLOOKUP(A374,Table1[Sample_ID],quality)</f>
        <v>5</v>
      </c>
      <c r="J374" s="36">
        <f t="shared" si="21"/>
        <v>1</v>
      </c>
      <c r="K374" s="36">
        <f t="shared" si="22"/>
        <v>1</v>
      </c>
      <c r="L374" s="36">
        <f t="shared" si="23"/>
        <v>0</v>
      </c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 spans="1:27" ht="13.2" x14ac:dyDescent="0.25">
      <c r="A375" s="34">
        <v>372</v>
      </c>
      <c r="B375" s="104">
        <v>4.615384615384599E-2</v>
      </c>
      <c r="C375" s="104">
        <v>9.3333333333333324E-2</v>
      </c>
      <c r="D375" s="104">
        <v>0.33529411764705885</v>
      </c>
      <c r="E375" s="104">
        <v>0.4</v>
      </c>
      <c r="F375" s="104">
        <v>6.7137809187279157E-2</v>
      </c>
      <c r="G375" s="35">
        <f>SUM(B375*'5. Control'!$F$24,'6. Scoring &amp; assessment'!C375*'5. Control'!$F$25,'6. Scoring &amp; assessment'!D375*'5. Control'!$F$26,'6. Scoring &amp; assessment'!E375*'5. Control'!$F$27,'6. Scoring &amp; assessment'!F375*'5. Control'!$F$28)</f>
        <v>0.14116174471963283</v>
      </c>
      <c r="H375" s="36">
        <f t="shared" si="20"/>
        <v>4</v>
      </c>
      <c r="I375" s="36" cm="1">
        <f t="array" ref="I375">_xlfn.XLOOKUP(A375,Table1[Sample_ID],quality)</f>
        <v>6</v>
      </c>
      <c r="J375" s="36">
        <f t="shared" si="21"/>
        <v>2</v>
      </c>
      <c r="K375" s="36">
        <f t="shared" si="22"/>
        <v>4</v>
      </c>
      <c r="L375" s="36">
        <f t="shared" si="23"/>
        <v>0</v>
      </c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 spans="1:27" ht="13.2" x14ac:dyDescent="0.25">
      <c r="A376" s="34">
        <v>373</v>
      </c>
      <c r="B376" s="104">
        <v>0.33846153846153837</v>
      </c>
      <c r="C376" s="104">
        <v>0.12000000000000001</v>
      </c>
      <c r="D376" s="104">
        <v>0.43529411764705883</v>
      </c>
      <c r="E376" s="104">
        <v>0.48</v>
      </c>
      <c r="F376" s="104">
        <v>0.14134275618374559</v>
      </c>
      <c r="G376" s="35">
        <f>SUM(B376*'5. Control'!$F$24,'6. Scoring &amp; assessment'!C376*'5. Control'!$F$25,'6. Scoring &amp; assessment'!D376*'5. Control'!$F$26,'6. Scoring &amp; assessment'!E376*'5. Control'!$F$27,'6. Scoring &amp; assessment'!F376*'5. Control'!$F$28)</f>
        <v>0.2818899317269718</v>
      </c>
      <c r="H376" s="36">
        <f t="shared" si="20"/>
        <v>4</v>
      </c>
      <c r="I376" s="36" cm="1">
        <f t="array" ref="I376">_xlfn.XLOOKUP(A376,Table1[Sample_ID],quality)</f>
        <v>6</v>
      </c>
      <c r="J376" s="36">
        <f t="shared" si="21"/>
        <v>2</v>
      </c>
      <c r="K376" s="36">
        <f t="shared" si="22"/>
        <v>4</v>
      </c>
      <c r="L376" s="36">
        <f t="shared" si="23"/>
        <v>0</v>
      </c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 spans="1:27" ht="13.2" x14ac:dyDescent="0.25">
      <c r="A377" s="34">
        <v>374</v>
      </c>
      <c r="B377" s="104">
        <v>0.12307692307692292</v>
      </c>
      <c r="C377" s="104">
        <v>0.30000000000000004</v>
      </c>
      <c r="D377" s="104">
        <v>0.19411764705882353</v>
      </c>
      <c r="E377" s="104">
        <v>0.22</v>
      </c>
      <c r="F377" s="104">
        <v>0.2332155477031802</v>
      </c>
      <c r="G377" s="35">
        <f>SUM(B377*'5. Control'!$F$24,'6. Scoring &amp; assessment'!C377*'5. Control'!$F$25,'6. Scoring &amp; assessment'!D377*'5. Control'!$F$26,'6. Scoring &amp; assessment'!E377*'5. Control'!$F$27,'6. Scoring &amp; assessment'!F377*'5. Control'!$F$28)</f>
        <v>0.20751612490606458</v>
      </c>
      <c r="H377" s="36">
        <f t="shared" si="20"/>
        <v>4</v>
      </c>
      <c r="I377" s="36" cm="1">
        <f t="array" ref="I377">_xlfn.XLOOKUP(A377,Table1[Sample_ID],quality)</f>
        <v>5</v>
      </c>
      <c r="J377" s="36">
        <f t="shared" si="21"/>
        <v>1</v>
      </c>
      <c r="K377" s="36">
        <f t="shared" si="22"/>
        <v>1</v>
      </c>
      <c r="L377" s="36">
        <f t="shared" si="23"/>
        <v>0</v>
      </c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 spans="1:27" ht="13.2" x14ac:dyDescent="0.25">
      <c r="A378" s="34">
        <v>375</v>
      </c>
      <c r="B378" s="104">
        <v>0.36923076923076931</v>
      </c>
      <c r="C378" s="104">
        <v>0.20666666666666664</v>
      </c>
      <c r="D378" s="104">
        <v>0.3</v>
      </c>
      <c r="E378" s="104">
        <v>0.63</v>
      </c>
      <c r="F378" s="104">
        <v>0.14487632508833923</v>
      </c>
      <c r="G378" s="35">
        <f>SUM(B378*'5. Control'!$F$24,'6. Scoring &amp; assessment'!C378*'5. Control'!$F$25,'6. Scoring &amp; assessment'!D378*'5. Control'!$F$26,'6. Scoring &amp; assessment'!E378*'5. Control'!$F$27,'6. Scoring &amp; assessment'!F378*'5. Control'!$F$28)</f>
        <v>0.31371840173960319</v>
      </c>
      <c r="H378" s="36">
        <f t="shared" si="20"/>
        <v>5</v>
      </c>
      <c r="I378" s="36" cm="1">
        <f t="array" ref="I378">_xlfn.XLOOKUP(A378,Table1[Sample_ID],quality)</f>
        <v>6</v>
      </c>
      <c r="J378" s="36">
        <f t="shared" si="21"/>
        <v>1</v>
      </c>
      <c r="K378" s="36">
        <f t="shared" si="22"/>
        <v>1</v>
      </c>
      <c r="L378" s="36">
        <f t="shared" si="23"/>
        <v>0</v>
      </c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 spans="1:27" ht="13.2" x14ac:dyDescent="0.25">
      <c r="A379" s="34">
        <v>376</v>
      </c>
      <c r="B379" s="104">
        <v>0.52307692307692311</v>
      </c>
      <c r="C379" s="104">
        <v>0.29333333333333339</v>
      </c>
      <c r="D379" s="104">
        <v>0.31176470588235294</v>
      </c>
      <c r="E379" s="104">
        <v>0.71</v>
      </c>
      <c r="F379" s="104">
        <v>3.1802120141342753E-2</v>
      </c>
      <c r="G379" s="35">
        <f>SUM(B379*'5. Control'!$F$24,'6. Scoring &amp; assessment'!C379*'5. Control'!$F$25,'6. Scoring &amp; assessment'!D379*'5. Control'!$F$26,'6. Scoring &amp; assessment'!E379*'5. Control'!$F$27,'6. Scoring &amp; assessment'!F379*'5. Control'!$F$28)</f>
        <v>0.39202184097341031</v>
      </c>
      <c r="H379" s="36">
        <f t="shared" si="20"/>
        <v>5</v>
      </c>
      <c r="I379" s="36" cm="1">
        <f t="array" ref="I379">_xlfn.XLOOKUP(A379,Table1[Sample_ID],quality)</f>
        <v>7</v>
      </c>
      <c r="J379" s="36">
        <f t="shared" si="21"/>
        <v>2</v>
      </c>
      <c r="K379" s="36">
        <f t="shared" si="22"/>
        <v>4</v>
      </c>
      <c r="L379" s="36">
        <f t="shared" si="23"/>
        <v>0</v>
      </c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 spans="1:27" ht="13.2" x14ac:dyDescent="0.25">
      <c r="A380" s="34">
        <v>377</v>
      </c>
      <c r="B380" s="104">
        <v>0.39999999999999997</v>
      </c>
      <c r="C380" s="104">
        <v>0.23333333333333331</v>
      </c>
      <c r="D380" s="104">
        <v>0.47647058823529415</v>
      </c>
      <c r="E380" s="104">
        <v>0.5</v>
      </c>
      <c r="F380" s="104">
        <v>0.14487632508833923</v>
      </c>
      <c r="G380" s="35">
        <f>SUM(B380*'5. Control'!$F$24,'6. Scoring &amp; assessment'!C380*'5. Control'!$F$25,'6. Scoring &amp; assessment'!D380*'5. Control'!$F$26,'6. Scoring &amp; assessment'!E380*'5. Control'!$F$27,'6. Scoring &amp; assessment'!F380*'5. Control'!$F$28)</f>
        <v>0.34595822074412802</v>
      </c>
      <c r="H380" s="36">
        <f t="shared" si="20"/>
        <v>5</v>
      </c>
      <c r="I380" s="36" cm="1">
        <f t="array" ref="I380">_xlfn.XLOOKUP(A380,Table1[Sample_ID],quality)</f>
        <v>6</v>
      </c>
      <c r="J380" s="36">
        <f t="shared" si="21"/>
        <v>1</v>
      </c>
      <c r="K380" s="36">
        <f t="shared" si="22"/>
        <v>1</v>
      </c>
      <c r="L380" s="36">
        <f t="shared" si="23"/>
        <v>0</v>
      </c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 spans="1:27" ht="13.2" x14ac:dyDescent="0.25">
      <c r="A381" s="34">
        <v>378</v>
      </c>
      <c r="B381" s="104">
        <v>0.55384615384615377</v>
      </c>
      <c r="C381" s="104">
        <v>0.11333333333333334</v>
      </c>
      <c r="D381" s="104">
        <v>0.48823529411764699</v>
      </c>
      <c r="E381" s="104">
        <v>0.53</v>
      </c>
      <c r="F381" s="104">
        <v>4.2402826855123678E-2</v>
      </c>
      <c r="G381" s="35">
        <f>SUM(B381*'5. Control'!$F$24,'6. Scoring &amp; assessment'!C381*'5. Control'!$F$25,'6. Scoring &amp; assessment'!D381*'5. Control'!$F$26,'6. Scoring &amp; assessment'!E381*'5. Control'!$F$27,'6. Scoring &amp; assessment'!F381*'5. Control'!$F$28)</f>
        <v>0.35832173064931322</v>
      </c>
      <c r="H381" s="36">
        <f t="shared" si="20"/>
        <v>5</v>
      </c>
      <c r="I381" s="36" cm="1">
        <f t="array" ref="I381">_xlfn.XLOOKUP(A381,Table1[Sample_ID],quality)</f>
        <v>7</v>
      </c>
      <c r="J381" s="36">
        <f t="shared" si="21"/>
        <v>2</v>
      </c>
      <c r="K381" s="36">
        <f t="shared" si="22"/>
        <v>4</v>
      </c>
      <c r="L381" s="36">
        <f t="shared" si="23"/>
        <v>0</v>
      </c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 spans="1:27" ht="13.2" x14ac:dyDescent="0.25">
      <c r="A382" s="34">
        <v>379</v>
      </c>
      <c r="B382" s="104">
        <v>0.75384615384615394</v>
      </c>
      <c r="C382" s="104">
        <v>0.35000000000000003</v>
      </c>
      <c r="D382" s="104">
        <v>0.40588235294117647</v>
      </c>
      <c r="E382" s="104">
        <v>0.66</v>
      </c>
      <c r="F382" s="104">
        <v>6.3604240282685506E-2</v>
      </c>
      <c r="G382" s="35">
        <f>SUM(B382*'5. Control'!$F$24,'6. Scoring &amp; assessment'!C382*'5. Control'!$F$25,'6. Scoring &amp; assessment'!D382*'5. Control'!$F$26,'6. Scoring &amp; assessment'!E382*'5. Control'!$F$27,'6. Scoring &amp; assessment'!F382*'5. Control'!$F$28)</f>
        <v>0.50208893081559891</v>
      </c>
      <c r="H382" s="36">
        <f t="shared" si="20"/>
        <v>6</v>
      </c>
      <c r="I382" s="36" cm="1">
        <f t="array" ref="I382">_xlfn.XLOOKUP(A382,Table1[Sample_ID],quality)</f>
        <v>6</v>
      </c>
      <c r="J382" s="36">
        <f t="shared" si="21"/>
        <v>0</v>
      </c>
      <c r="K382" s="36">
        <f t="shared" si="22"/>
        <v>0</v>
      </c>
      <c r="L382" s="36">
        <f t="shared" si="23"/>
        <v>1</v>
      </c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 spans="1:27" ht="13.2" x14ac:dyDescent="0.25">
      <c r="A383" s="34">
        <v>380</v>
      </c>
      <c r="B383" s="104">
        <v>0.36923076923076931</v>
      </c>
      <c r="C383" s="104">
        <v>0.21333333333333329</v>
      </c>
      <c r="D383" s="104">
        <v>0.23529411764705882</v>
      </c>
      <c r="E383" s="104">
        <v>0.38</v>
      </c>
      <c r="F383" s="104">
        <v>0.19081272084805653</v>
      </c>
      <c r="G383" s="35">
        <f>SUM(B383*'5. Control'!$F$24,'6. Scoring &amp; assessment'!C383*'5. Control'!$F$25,'6. Scoring &amp; assessment'!D383*'5. Control'!$F$26,'6. Scoring &amp; assessment'!E383*'5. Control'!$F$27,'6. Scoring &amp; assessment'!F383*'5. Control'!$F$28)</f>
        <v>0.28560615896263369</v>
      </c>
      <c r="H383" s="36">
        <f t="shared" si="20"/>
        <v>4</v>
      </c>
      <c r="I383" s="36" cm="1">
        <f t="array" ref="I383">_xlfn.XLOOKUP(A383,Table1[Sample_ID],quality)</f>
        <v>6</v>
      </c>
      <c r="J383" s="36">
        <f t="shared" si="21"/>
        <v>2</v>
      </c>
      <c r="K383" s="36">
        <f t="shared" si="22"/>
        <v>4</v>
      </c>
      <c r="L383" s="36">
        <f t="shared" si="23"/>
        <v>0</v>
      </c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 spans="1:27" ht="13.2" x14ac:dyDescent="0.25">
      <c r="A384" s="34">
        <v>381</v>
      </c>
      <c r="B384" s="104">
        <v>0.15384615384615385</v>
      </c>
      <c r="C384" s="104">
        <v>0.10666666666666667</v>
      </c>
      <c r="D384" s="104">
        <v>0.29411764705882354</v>
      </c>
      <c r="E384" s="104">
        <v>0.42</v>
      </c>
      <c r="F384" s="104">
        <v>7.4204946996466431E-2</v>
      </c>
      <c r="G384" s="35">
        <f>SUM(B384*'5. Control'!$F$24,'6. Scoring &amp; assessment'!C384*'5. Control'!$F$25,'6. Scoring &amp; assessment'!D384*'5. Control'!$F$26,'6. Scoring &amp; assessment'!E384*'5. Control'!$F$27,'6. Scoring &amp; assessment'!F384*'5. Control'!$F$28)</f>
        <v>0.17938429560462404</v>
      </c>
      <c r="H384" s="36">
        <f t="shared" si="20"/>
        <v>4</v>
      </c>
      <c r="I384" s="36" cm="1">
        <f t="array" ref="I384">_xlfn.XLOOKUP(A384,Table1[Sample_ID],quality)</f>
        <v>6</v>
      </c>
      <c r="J384" s="36">
        <f t="shared" si="21"/>
        <v>2</v>
      </c>
      <c r="K384" s="36">
        <f t="shared" si="22"/>
        <v>4</v>
      </c>
      <c r="L384" s="36">
        <f t="shared" si="23"/>
        <v>0</v>
      </c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 spans="1:27" ht="13.2" x14ac:dyDescent="0.25">
      <c r="A385" s="34">
        <v>382</v>
      </c>
      <c r="B385" s="104">
        <v>0.24615384615384611</v>
      </c>
      <c r="C385" s="104">
        <v>0.20999999999999996</v>
      </c>
      <c r="D385" s="104">
        <v>0.29411764705882354</v>
      </c>
      <c r="E385" s="104">
        <v>0.68</v>
      </c>
      <c r="F385" s="104">
        <v>0.13074204946996468</v>
      </c>
      <c r="G385" s="35">
        <f>SUM(B385*'5. Control'!$F$24,'6. Scoring &amp; assessment'!C385*'5. Control'!$F$25,'6. Scoring &amp; assessment'!D385*'5. Control'!$F$26,'6. Scoring &amp; assessment'!E385*'5. Control'!$F$27,'6. Scoring &amp; assessment'!F385*'5. Control'!$F$28)</f>
        <v>0.27434569815966614</v>
      </c>
      <c r="H385" s="36">
        <f t="shared" si="20"/>
        <v>4</v>
      </c>
      <c r="I385" s="36" cm="1">
        <f t="array" ref="I385">_xlfn.XLOOKUP(A385,Table1[Sample_ID],quality)</f>
        <v>6</v>
      </c>
      <c r="J385" s="36">
        <f t="shared" si="21"/>
        <v>2</v>
      </c>
      <c r="K385" s="36">
        <f t="shared" si="22"/>
        <v>4</v>
      </c>
      <c r="L385" s="36">
        <f t="shared" si="23"/>
        <v>0</v>
      </c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 spans="1:27" ht="13.2" x14ac:dyDescent="0.25">
      <c r="A386" s="34">
        <v>383</v>
      </c>
      <c r="B386" s="104">
        <v>0.15384615384615385</v>
      </c>
      <c r="C386" s="104">
        <v>0.10666666666666667</v>
      </c>
      <c r="D386" s="104">
        <v>0.29411764705882354</v>
      </c>
      <c r="E386" s="104">
        <v>0.42</v>
      </c>
      <c r="F386" s="104">
        <v>7.4204946996466431E-2</v>
      </c>
      <c r="G386" s="35">
        <f>SUM(B386*'5. Control'!$F$24,'6. Scoring &amp; assessment'!C386*'5. Control'!$F$25,'6. Scoring &amp; assessment'!D386*'5. Control'!$F$26,'6. Scoring &amp; assessment'!E386*'5. Control'!$F$27,'6. Scoring &amp; assessment'!F386*'5. Control'!$F$28)</f>
        <v>0.17938429560462404</v>
      </c>
      <c r="H386" s="36">
        <f t="shared" si="20"/>
        <v>4</v>
      </c>
      <c r="I386" s="36" cm="1">
        <f t="array" ref="I386">_xlfn.XLOOKUP(A386,Table1[Sample_ID],quality)</f>
        <v>6</v>
      </c>
      <c r="J386" s="36">
        <f t="shared" si="21"/>
        <v>2</v>
      </c>
      <c r="K386" s="36">
        <f t="shared" si="22"/>
        <v>4</v>
      </c>
      <c r="L386" s="36">
        <f t="shared" si="23"/>
        <v>0</v>
      </c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 spans="1:27" ht="13.2" x14ac:dyDescent="0.25">
      <c r="A387" s="34">
        <v>384</v>
      </c>
      <c r="B387" s="104">
        <v>0.15384615384615385</v>
      </c>
      <c r="C387" s="104">
        <v>0.10666666666666667</v>
      </c>
      <c r="D387" s="104">
        <v>0.29411764705882354</v>
      </c>
      <c r="E387" s="104">
        <v>0.42</v>
      </c>
      <c r="F387" s="104">
        <v>7.4204946996466431E-2</v>
      </c>
      <c r="G387" s="35">
        <f>SUM(B387*'5. Control'!$F$24,'6. Scoring &amp; assessment'!C387*'5. Control'!$F$25,'6. Scoring &amp; assessment'!D387*'5. Control'!$F$26,'6. Scoring &amp; assessment'!E387*'5. Control'!$F$27,'6. Scoring &amp; assessment'!F387*'5. Control'!$F$28)</f>
        <v>0.17938429560462404</v>
      </c>
      <c r="H387" s="36">
        <f t="shared" si="20"/>
        <v>4</v>
      </c>
      <c r="I387" s="36" cm="1">
        <f t="array" ref="I387">_xlfn.XLOOKUP(A387,Table1[Sample_ID],quality)</f>
        <v>6</v>
      </c>
      <c r="J387" s="36">
        <f t="shared" si="21"/>
        <v>2</v>
      </c>
      <c r="K387" s="36">
        <f t="shared" si="22"/>
        <v>4</v>
      </c>
      <c r="L387" s="36">
        <f t="shared" si="23"/>
        <v>0</v>
      </c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 spans="1:27" ht="13.2" x14ac:dyDescent="0.25">
      <c r="A388" s="34">
        <v>385</v>
      </c>
      <c r="B388" s="104">
        <v>0.12307692307692292</v>
      </c>
      <c r="C388" s="104">
        <v>0.27333333333333337</v>
      </c>
      <c r="D388" s="104">
        <v>0.25882352941176473</v>
      </c>
      <c r="E388" s="104">
        <v>0.28000000000000003</v>
      </c>
      <c r="F388" s="104">
        <v>0.16961130742049471</v>
      </c>
      <c r="G388" s="35">
        <f>SUM(B388*'5. Control'!$F$24,'6. Scoring &amp; assessment'!C388*'5. Control'!$F$25,'6. Scoring &amp; assessment'!D388*'5. Control'!$F$26,'6. Scoring &amp; assessment'!E388*'5. Control'!$F$27,'6. Scoring &amp; assessment'!F388*'5. Control'!$F$28)</f>
        <v>0.2088615832307372</v>
      </c>
      <c r="H388" s="36">
        <f t="shared" si="20"/>
        <v>4</v>
      </c>
      <c r="I388" s="36" cm="1">
        <f t="array" ref="I388">_xlfn.XLOOKUP(A388,Table1[Sample_ID],quality)</f>
        <v>5</v>
      </c>
      <c r="J388" s="36">
        <f t="shared" si="21"/>
        <v>1</v>
      </c>
      <c r="K388" s="36">
        <f t="shared" si="22"/>
        <v>1</v>
      </c>
      <c r="L388" s="36">
        <f t="shared" si="23"/>
        <v>0</v>
      </c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 spans="1:27" ht="13.2" x14ac:dyDescent="0.25">
      <c r="A389" s="34">
        <v>386</v>
      </c>
      <c r="B389" s="104">
        <v>0.19999999999999984</v>
      </c>
      <c r="C389" s="104">
        <v>0.35333333333333333</v>
      </c>
      <c r="D389" s="104">
        <v>0.27058823529411768</v>
      </c>
      <c r="E389" s="104">
        <v>7.0000000000000007E-2</v>
      </c>
      <c r="F389" s="104">
        <v>0.10954063604240283</v>
      </c>
      <c r="G389" s="35">
        <f>SUM(B389*'5. Control'!$F$24,'6. Scoring &amp; assessment'!C389*'5. Control'!$F$25,'6. Scoring &amp; assessment'!D389*'5. Control'!$F$26,'6. Scoring &amp; assessment'!E389*'5. Control'!$F$27,'6. Scoring &amp; assessment'!F389*'5. Control'!$F$28)</f>
        <v>0.23454229889835787</v>
      </c>
      <c r="H389" s="36">
        <f t="shared" ref="H389:H452" si="24">ROUND(3+G389*5,0)</f>
        <v>4</v>
      </c>
      <c r="I389" s="36" cm="1">
        <f t="array" ref="I389">_xlfn.XLOOKUP(A389,Table1[Sample_ID],quality)</f>
        <v>6</v>
      </c>
      <c r="J389" s="36">
        <f t="shared" ref="J389:J452" si="25">ABS(H389-I389)</f>
        <v>2</v>
      </c>
      <c r="K389" s="36">
        <f t="shared" ref="K389:K452" si="26">J389^2</f>
        <v>4</v>
      </c>
      <c r="L389" s="36">
        <f t="shared" ref="L389:L452" si="27">IF(J389=0,1,0)</f>
        <v>0</v>
      </c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 spans="1:27" ht="13.2" x14ac:dyDescent="0.25">
      <c r="A390" s="34">
        <v>387</v>
      </c>
      <c r="B390" s="104">
        <v>0.12307692307692292</v>
      </c>
      <c r="C390" s="104">
        <v>0.29333333333333339</v>
      </c>
      <c r="D390" s="104">
        <v>0.25882352941176473</v>
      </c>
      <c r="E390" s="104">
        <v>0.26</v>
      </c>
      <c r="F390" s="104">
        <v>0.14840989399293286</v>
      </c>
      <c r="G390" s="35">
        <f>SUM(B390*'5. Control'!$F$24,'6. Scoring &amp; assessment'!C390*'5. Control'!$F$25,'6. Scoring &amp; assessment'!D390*'5. Control'!$F$26,'6. Scoring &amp; assessment'!E390*'5. Control'!$F$27,'6. Scoring &amp; assessment'!F390*'5. Control'!$F$28)</f>
        <v>0.21074144188798102</v>
      </c>
      <c r="H390" s="36">
        <f t="shared" si="24"/>
        <v>4</v>
      </c>
      <c r="I390" s="36" cm="1">
        <f t="array" ref="I390">_xlfn.XLOOKUP(A390,Table1[Sample_ID],quality)</f>
        <v>6</v>
      </c>
      <c r="J390" s="36">
        <f t="shared" si="25"/>
        <v>2</v>
      </c>
      <c r="K390" s="36">
        <f t="shared" si="26"/>
        <v>4</v>
      </c>
      <c r="L390" s="36">
        <f t="shared" si="27"/>
        <v>0</v>
      </c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 spans="1:27" ht="13.2" x14ac:dyDescent="0.25">
      <c r="A391" s="34">
        <v>388</v>
      </c>
      <c r="B391" s="104">
        <v>0.18461538461538451</v>
      </c>
      <c r="C391" s="104">
        <v>0.37333333333333335</v>
      </c>
      <c r="D391" s="104">
        <v>0.14117647058823532</v>
      </c>
      <c r="E391" s="104">
        <v>0.15</v>
      </c>
      <c r="F391" s="104">
        <v>0.12720848056537101</v>
      </c>
      <c r="G391" s="35">
        <f>SUM(B391*'5. Control'!$F$24,'6. Scoring &amp; assessment'!C391*'5. Control'!$F$25,'6. Scoring &amp; assessment'!D391*'5. Control'!$F$26,'6. Scoring &amp; assessment'!E391*'5. Control'!$F$27,'6. Scoring &amp; assessment'!F391*'5. Control'!$F$28)</f>
        <v>0.22551270326015699</v>
      </c>
      <c r="H391" s="36">
        <f t="shared" si="24"/>
        <v>4</v>
      </c>
      <c r="I391" s="36" cm="1">
        <f t="array" ref="I391">_xlfn.XLOOKUP(A391,Table1[Sample_ID],quality)</f>
        <v>6</v>
      </c>
      <c r="J391" s="36">
        <f t="shared" si="25"/>
        <v>2</v>
      </c>
      <c r="K391" s="36">
        <f t="shared" si="26"/>
        <v>4</v>
      </c>
      <c r="L391" s="36">
        <f t="shared" si="27"/>
        <v>0</v>
      </c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 spans="1:27" ht="13.2" x14ac:dyDescent="0.25">
      <c r="A392" s="34">
        <v>389</v>
      </c>
      <c r="B392" s="104">
        <v>0.12307692307692292</v>
      </c>
      <c r="C392" s="104">
        <v>0.24</v>
      </c>
      <c r="D392" s="104">
        <v>0.25882352941176473</v>
      </c>
      <c r="E392" s="104">
        <v>0.26</v>
      </c>
      <c r="F392" s="104">
        <v>0.16607773851590105</v>
      </c>
      <c r="G392" s="35">
        <f>SUM(B392*'5. Control'!$F$24,'6. Scoring &amp; assessment'!C392*'5. Control'!$F$25,'6. Scoring &amp; assessment'!D392*'5. Control'!$F$26,'6. Scoring &amp; assessment'!E392*'5. Control'!$F$27,'6. Scoring &amp; assessment'!F392*'5. Control'!$F$28)</f>
        <v>0.19650822634027781</v>
      </c>
      <c r="H392" s="36">
        <f t="shared" si="24"/>
        <v>4</v>
      </c>
      <c r="I392" s="36" cm="1">
        <f t="array" ref="I392">_xlfn.XLOOKUP(A392,Table1[Sample_ID],quality)</f>
        <v>6</v>
      </c>
      <c r="J392" s="36">
        <f t="shared" si="25"/>
        <v>2</v>
      </c>
      <c r="K392" s="36">
        <f t="shared" si="26"/>
        <v>4</v>
      </c>
      <c r="L392" s="36">
        <f t="shared" si="27"/>
        <v>0</v>
      </c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 spans="1:27" ht="13.2" x14ac:dyDescent="0.25">
      <c r="A393" s="34">
        <v>390</v>
      </c>
      <c r="B393" s="104">
        <v>0.24615384615384611</v>
      </c>
      <c r="C393" s="104">
        <v>0.18666666666666668</v>
      </c>
      <c r="D393" s="104">
        <v>0.23529411764705882</v>
      </c>
      <c r="E393" s="104">
        <v>0.31</v>
      </c>
      <c r="F393" s="104">
        <v>0.1519434628975265</v>
      </c>
      <c r="G393" s="35">
        <f>SUM(B393*'5. Control'!$F$24,'6. Scoring &amp; assessment'!C393*'5. Control'!$F$25,'6. Scoring &amp; assessment'!D393*'5. Control'!$F$26,'6. Scoring &amp; assessment'!E393*'5. Control'!$F$27,'6. Scoring &amp; assessment'!F393*'5. Control'!$F$28)</f>
        <v>0.2236423100906576</v>
      </c>
      <c r="H393" s="36">
        <f t="shared" si="24"/>
        <v>4</v>
      </c>
      <c r="I393" s="36" cm="1">
        <f t="array" ref="I393">_xlfn.XLOOKUP(A393,Table1[Sample_ID],quality)</f>
        <v>7</v>
      </c>
      <c r="J393" s="36">
        <f t="shared" si="25"/>
        <v>3</v>
      </c>
      <c r="K393" s="36">
        <f t="shared" si="26"/>
        <v>9</v>
      </c>
      <c r="L393" s="36">
        <f t="shared" si="27"/>
        <v>0</v>
      </c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 spans="1:27" ht="13.2" x14ac:dyDescent="0.25">
      <c r="A394" s="34">
        <v>391</v>
      </c>
      <c r="B394" s="104">
        <v>0.69230769230769229</v>
      </c>
      <c r="C394" s="104">
        <v>0.5</v>
      </c>
      <c r="D394" s="104">
        <v>0.30588235294117649</v>
      </c>
      <c r="E394" s="104">
        <v>0.05</v>
      </c>
      <c r="F394" s="104">
        <v>0.28975265017667845</v>
      </c>
      <c r="G394" s="35">
        <f>SUM(B394*'5. Control'!$F$24,'6. Scoring &amp; assessment'!C394*'5. Control'!$F$25,'6. Scoring &amp; assessment'!D394*'5. Control'!$F$26,'6. Scoring &amp; assessment'!E394*'5. Control'!$F$27,'6. Scoring &amp; assessment'!F394*'5. Control'!$F$28)</f>
        <v>0.47216531026653658</v>
      </c>
      <c r="H394" s="36">
        <f t="shared" si="24"/>
        <v>5</v>
      </c>
      <c r="I394" s="36" cm="1">
        <f t="array" ref="I394">_xlfn.XLOOKUP(A394,Table1[Sample_ID],quality)</f>
        <v>8</v>
      </c>
      <c r="J394" s="36">
        <f t="shared" si="25"/>
        <v>3</v>
      </c>
      <c r="K394" s="36">
        <f t="shared" si="26"/>
        <v>9</v>
      </c>
      <c r="L394" s="36">
        <f t="shared" si="27"/>
        <v>0</v>
      </c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 spans="1:27" ht="13.2" x14ac:dyDescent="0.25">
      <c r="A395" s="34">
        <v>392</v>
      </c>
      <c r="B395" s="104">
        <v>0.24615384615384611</v>
      </c>
      <c r="C395" s="104">
        <v>0.20999999999999996</v>
      </c>
      <c r="D395" s="104">
        <v>0.29411764705882354</v>
      </c>
      <c r="E395" s="104">
        <v>0.68</v>
      </c>
      <c r="F395" s="104">
        <v>0.13074204946996468</v>
      </c>
      <c r="G395" s="35">
        <f>SUM(B395*'5. Control'!$F$24,'6. Scoring &amp; assessment'!C395*'5. Control'!$F$25,'6. Scoring &amp; assessment'!D395*'5. Control'!$F$26,'6. Scoring &amp; assessment'!E395*'5. Control'!$F$27,'6. Scoring &amp; assessment'!F395*'5. Control'!$F$28)</f>
        <v>0.27434569815966614</v>
      </c>
      <c r="H395" s="36">
        <f t="shared" si="24"/>
        <v>4</v>
      </c>
      <c r="I395" s="36" cm="1">
        <f t="array" ref="I395">_xlfn.XLOOKUP(A395,Table1[Sample_ID],quality)</f>
        <v>6</v>
      </c>
      <c r="J395" s="36">
        <f t="shared" si="25"/>
        <v>2</v>
      </c>
      <c r="K395" s="36">
        <f t="shared" si="26"/>
        <v>4</v>
      </c>
      <c r="L395" s="36">
        <f t="shared" si="27"/>
        <v>0</v>
      </c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 spans="1:27" ht="13.2" x14ac:dyDescent="0.25">
      <c r="A396" s="34">
        <v>393</v>
      </c>
      <c r="B396" s="104">
        <v>0.16923076923076918</v>
      </c>
      <c r="C396" s="104">
        <v>0.18000000000000002</v>
      </c>
      <c r="D396" s="104">
        <v>0.1235294117647059</v>
      </c>
      <c r="E396" s="104">
        <v>0.52</v>
      </c>
      <c r="F396" s="104">
        <v>7.0671378091872794E-2</v>
      </c>
      <c r="G396" s="35">
        <f>SUM(B396*'5. Control'!$F$24,'6. Scoring &amp; assessment'!C396*'5. Control'!$F$25,'6. Scoring &amp; assessment'!D396*'5. Control'!$F$26,'6. Scoring &amp; assessment'!E396*'5. Control'!$F$27,'6. Scoring &amp; assessment'!F396*'5. Control'!$F$28)</f>
        <v>0.19082731880466236</v>
      </c>
      <c r="H396" s="36">
        <f t="shared" si="24"/>
        <v>4</v>
      </c>
      <c r="I396" s="36" cm="1">
        <f t="array" ref="I396">_xlfn.XLOOKUP(A396,Table1[Sample_ID],quality)</f>
        <v>5</v>
      </c>
      <c r="J396" s="36">
        <f t="shared" si="25"/>
        <v>1</v>
      </c>
      <c r="K396" s="36">
        <f t="shared" si="26"/>
        <v>1</v>
      </c>
      <c r="L396" s="36">
        <f t="shared" si="27"/>
        <v>0</v>
      </c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 spans="1:27" ht="13.2" x14ac:dyDescent="0.25">
      <c r="A397" s="34">
        <v>394</v>
      </c>
      <c r="B397" s="104">
        <v>0.10769230769230759</v>
      </c>
      <c r="C397" s="104">
        <v>0.37666666666666671</v>
      </c>
      <c r="D397" s="104">
        <v>0.14117647058823532</v>
      </c>
      <c r="E397" s="104">
        <v>0.61</v>
      </c>
      <c r="F397" s="104">
        <v>0.31448763250883394</v>
      </c>
      <c r="G397" s="35">
        <f>SUM(B397*'5. Control'!$F$24,'6. Scoring &amp; assessment'!C397*'5. Control'!$F$25,'6. Scoring &amp; assessment'!D397*'5. Control'!$F$26,'6. Scoring &amp; assessment'!E397*'5. Control'!$F$27,'6. Scoring &amp; assessment'!F397*'5. Control'!$F$28)</f>
        <v>0.26431754153142634</v>
      </c>
      <c r="H397" s="36">
        <f t="shared" si="24"/>
        <v>4</v>
      </c>
      <c r="I397" s="36" cm="1">
        <f t="array" ref="I397">_xlfn.XLOOKUP(A397,Table1[Sample_ID],quality)</f>
        <v>5</v>
      </c>
      <c r="J397" s="36">
        <f t="shared" si="25"/>
        <v>1</v>
      </c>
      <c r="K397" s="36">
        <f t="shared" si="26"/>
        <v>1</v>
      </c>
      <c r="L397" s="36">
        <f t="shared" si="27"/>
        <v>0</v>
      </c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 spans="1:27" ht="13.2" x14ac:dyDescent="0.25">
      <c r="A398" s="34">
        <v>395</v>
      </c>
      <c r="B398" s="104">
        <v>0.23076923076923078</v>
      </c>
      <c r="C398" s="104">
        <v>0.33333333333333331</v>
      </c>
      <c r="D398" s="104">
        <v>0.1588235294117647</v>
      </c>
      <c r="E398" s="104">
        <v>0.65</v>
      </c>
      <c r="F398" s="104">
        <v>6.7137809187279157E-2</v>
      </c>
      <c r="G398" s="35">
        <f>SUM(B398*'5. Control'!$F$24,'6. Scoring &amp; assessment'!C398*'5. Control'!$F$25,'6. Scoring &amp; assessment'!D398*'5. Control'!$F$26,'6. Scoring &amp; assessment'!E398*'5. Control'!$F$27,'6. Scoring &amp; assessment'!F398*'5. Control'!$F$28)</f>
        <v>0.27630654109972341</v>
      </c>
      <c r="H398" s="36">
        <f t="shared" si="24"/>
        <v>4</v>
      </c>
      <c r="I398" s="36" cm="1">
        <f t="array" ref="I398">_xlfn.XLOOKUP(A398,Table1[Sample_ID],quality)</f>
        <v>5</v>
      </c>
      <c r="J398" s="36">
        <f t="shared" si="25"/>
        <v>1</v>
      </c>
      <c r="K398" s="36">
        <f t="shared" si="26"/>
        <v>1</v>
      </c>
      <c r="L398" s="36">
        <f t="shared" si="27"/>
        <v>0</v>
      </c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 spans="1:27" ht="13.2" x14ac:dyDescent="0.25">
      <c r="A399" s="34">
        <v>396</v>
      </c>
      <c r="B399" s="104">
        <v>0.70769230769230762</v>
      </c>
      <c r="C399" s="104">
        <v>0.18000000000000002</v>
      </c>
      <c r="D399" s="104">
        <v>0.17647058823529413</v>
      </c>
      <c r="E399" s="104">
        <v>0.76</v>
      </c>
      <c r="F399" s="104">
        <v>0.11307420494699646</v>
      </c>
      <c r="G399" s="35">
        <f>SUM(B399*'5. Control'!$F$24,'6. Scoring &amp; assessment'!C399*'5. Control'!$F$25,'6. Scoring &amp; assessment'!D399*'5. Control'!$F$26,'6. Scoring &amp; assessment'!E399*'5. Control'!$F$27,'6. Scoring &amp; assessment'!F399*'5. Control'!$F$28)</f>
        <v>0.41547031642230142</v>
      </c>
      <c r="H399" s="36">
        <f t="shared" si="24"/>
        <v>5</v>
      </c>
      <c r="I399" s="36" cm="1">
        <f t="array" ref="I399">_xlfn.XLOOKUP(A399,Table1[Sample_ID],quality)</f>
        <v>7</v>
      </c>
      <c r="J399" s="36">
        <f t="shared" si="25"/>
        <v>2</v>
      </c>
      <c r="K399" s="36">
        <f t="shared" si="26"/>
        <v>4</v>
      </c>
      <c r="L399" s="36">
        <f t="shared" si="27"/>
        <v>0</v>
      </c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 spans="1:27" ht="13.2" x14ac:dyDescent="0.25">
      <c r="A400" s="34">
        <v>397</v>
      </c>
      <c r="B400" s="104">
        <v>0.23076923076923078</v>
      </c>
      <c r="C400" s="104">
        <v>0.42333333333333334</v>
      </c>
      <c r="D400" s="104">
        <v>0.13529411764705884</v>
      </c>
      <c r="E400" s="104">
        <v>0.02</v>
      </c>
      <c r="F400" s="104">
        <v>0.41696113074204949</v>
      </c>
      <c r="G400" s="35">
        <f>SUM(B400*'5. Control'!$F$24,'6. Scoring &amp; assessment'!C400*'5. Control'!$F$25,'6. Scoring &amp; assessment'!D400*'5. Control'!$F$26,'6. Scoring &amp; assessment'!E400*'5. Control'!$F$27,'6. Scoring &amp; assessment'!F400*'5. Control'!$F$28)</f>
        <v>0.27175946149049457</v>
      </c>
      <c r="H400" s="36">
        <f t="shared" si="24"/>
        <v>4</v>
      </c>
      <c r="I400" s="36" cm="1">
        <f t="array" ref="I400">_xlfn.XLOOKUP(A400,Table1[Sample_ID],quality)</f>
        <v>5</v>
      </c>
      <c r="J400" s="36">
        <f t="shared" si="25"/>
        <v>1</v>
      </c>
      <c r="K400" s="36">
        <f t="shared" si="26"/>
        <v>1</v>
      </c>
      <c r="L400" s="36">
        <f t="shared" si="27"/>
        <v>0</v>
      </c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 spans="1:27" ht="13.2" x14ac:dyDescent="0.25">
      <c r="A401" s="34">
        <v>398</v>
      </c>
      <c r="B401" s="104">
        <v>0.39999999999999997</v>
      </c>
      <c r="C401" s="104">
        <v>0.32666666666666666</v>
      </c>
      <c r="D401" s="104">
        <v>0.20588235294117649</v>
      </c>
      <c r="E401" s="104">
        <v>0.59</v>
      </c>
      <c r="F401" s="104">
        <v>0.1519434628975265</v>
      </c>
      <c r="G401" s="35">
        <f>SUM(B401*'5. Control'!$F$24,'6. Scoring &amp; assessment'!C401*'5. Control'!$F$25,'6. Scoring &amp; assessment'!D401*'5. Control'!$F$26,'6. Scoring &amp; assessment'!E401*'5. Control'!$F$27,'6. Scoring &amp; assessment'!F401*'5. Control'!$F$28)</f>
        <v>0.34307669923092909</v>
      </c>
      <c r="H401" s="36">
        <f t="shared" si="24"/>
        <v>5</v>
      </c>
      <c r="I401" s="36" cm="1">
        <f t="array" ref="I401">_xlfn.XLOOKUP(A401,Table1[Sample_ID],quality)</f>
        <v>6</v>
      </c>
      <c r="J401" s="36">
        <f t="shared" si="25"/>
        <v>1</v>
      </c>
      <c r="K401" s="36">
        <f t="shared" si="26"/>
        <v>1</v>
      </c>
      <c r="L401" s="36">
        <f t="shared" si="27"/>
        <v>0</v>
      </c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 spans="1:27" ht="13.2" x14ac:dyDescent="0.25">
      <c r="A402" s="34">
        <v>399</v>
      </c>
      <c r="B402" s="104">
        <v>0.39999999999999997</v>
      </c>
      <c r="C402" s="104">
        <v>0.32666666666666666</v>
      </c>
      <c r="D402" s="104">
        <v>0.20588235294117649</v>
      </c>
      <c r="E402" s="104">
        <v>0.59</v>
      </c>
      <c r="F402" s="104">
        <v>0.1519434628975265</v>
      </c>
      <c r="G402" s="35">
        <f>SUM(B402*'5. Control'!$F$24,'6. Scoring &amp; assessment'!C402*'5. Control'!$F$25,'6. Scoring &amp; assessment'!D402*'5. Control'!$F$26,'6. Scoring &amp; assessment'!E402*'5. Control'!$F$27,'6. Scoring &amp; assessment'!F402*'5. Control'!$F$28)</f>
        <v>0.34307669923092909</v>
      </c>
      <c r="H402" s="36">
        <f t="shared" si="24"/>
        <v>5</v>
      </c>
      <c r="I402" s="36" cm="1">
        <f t="array" ref="I402">_xlfn.XLOOKUP(A402,Table1[Sample_ID],quality)</f>
        <v>6</v>
      </c>
      <c r="J402" s="36">
        <f t="shared" si="25"/>
        <v>1</v>
      </c>
      <c r="K402" s="36">
        <f t="shared" si="26"/>
        <v>1</v>
      </c>
      <c r="L402" s="36">
        <f t="shared" si="27"/>
        <v>0</v>
      </c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 spans="1:27" ht="13.2" x14ac:dyDescent="0.25">
      <c r="A403" s="34">
        <v>400</v>
      </c>
      <c r="B403" s="104">
        <v>0.15384615384615385</v>
      </c>
      <c r="C403" s="104">
        <v>0.44333333333333336</v>
      </c>
      <c r="D403" s="104">
        <v>0.1470588235294118</v>
      </c>
      <c r="E403" s="104">
        <v>0.22</v>
      </c>
      <c r="F403" s="104">
        <v>0.12720848056537101</v>
      </c>
      <c r="G403" s="35">
        <f>SUM(B403*'5. Control'!$F$24,'6. Scoring &amp; assessment'!C403*'5. Control'!$F$25,'6. Scoring &amp; assessment'!D403*'5. Control'!$F$26,'6. Scoring &amp; assessment'!E403*'5. Control'!$F$27,'6. Scoring &amp; assessment'!F403*'5. Control'!$F$28)</f>
        <v>0.24362582543210271</v>
      </c>
      <c r="H403" s="36">
        <f t="shared" si="24"/>
        <v>4</v>
      </c>
      <c r="I403" s="36" cm="1">
        <f t="array" ref="I403">_xlfn.XLOOKUP(A403,Table1[Sample_ID],quality)</f>
        <v>5</v>
      </c>
      <c r="J403" s="36">
        <f t="shared" si="25"/>
        <v>1</v>
      </c>
      <c r="K403" s="36">
        <f t="shared" si="26"/>
        <v>1</v>
      </c>
      <c r="L403" s="36">
        <f t="shared" si="27"/>
        <v>0</v>
      </c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 spans="1:27" ht="13.2" x14ac:dyDescent="0.25">
      <c r="A404" s="34">
        <v>401</v>
      </c>
      <c r="B404" s="104">
        <v>0.23076923076923078</v>
      </c>
      <c r="C404" s="104">
        <v>0.42333333333333334</v>
      </c>
      <c r="D404" s="104">
        <v>0.13529411764705884</v>
      </c>
      <c r="E404" s="104">
        <v>0.02</v>
      </c>
      <c r="F404" s="104">
        <v>0.41696113074204949</v>
      </c>
      <c r="G404" s="35">
        <f>SUM(B404*'5. Control'!$F$24,'6. Scoring &amp; assessment'!C404*'5. Control'!$F$25,'6. Scoring &amp; assessment'!D404*'5. Control'!$F$26,'6. Scoring &amp; assessment'!E404*'5. Control'!$F$27,'6. Scoring &amp; assessment'!F404*'5. Control'!$F$28)</f>
        <v>0.27175946149049457</v>
      </c>
      <c r="H404" s="36">
        <f t="shared" si="24"/>
        <v>4</v>
      </c>
      <c r="I404" s="36" cm="1">
        <f t="array" ref="I404">_xlfn.XLOOKUP(A404,Table1[Sample_ID],quality)</f>
        <v>5</v>
      </c>
      <c r="J404" s="36">
        <f t="shared" si="25"/>
        <v>1</v>
      </c>
      <c r="K404" s="36">
        <f t="shared" si="26"/>
        <v>1</v>
      </c>
      <c r="L404" s="36">
        <f t="shared" si="27"/>
        <v>0</v>
      </c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 spans="1:27" ht="13.2" x14ac:dyDescent="0.25">
      <c r="A405" s="34">
        <v>402</v>
      </c>
      <c r="B405" s="104">
        <v>0.36923076923076931</v>
      </c>
      <c r="C405" s="104">
        <v>0.10666666666666667</v>
      </c>
      <c r="D405" s="104">
        <v>9.9999999999999992E-2</v>
      </c>
      <c r="E405" s="104">
        <v>0.3</v>
      </c>
      <c r="F405" s="104">
        <v>0.11307420494699646</v>
      </c>
      <c r="G405" s="35">
        <f>SUM(B405*'5. Control'!$F$24,'6. Scoring &amp; assessment'!C405*'5. Control'!$F$25,'6. Scoring &amp; assessment'!D405*'5. Control'!$F$26,'6. Scoring &amp; assessment'!E405*'5. Control'!$F$27,'6. Scoring &amp; assessment'!F405*'5. Control'!$F$28)</f>
        <v>0.2175381897254689</v>
      </c>
      <c r="H405" s="36">
        <f t="shared" si="24"/>
        <v>4</v>
      </c>
      <c r="I405" s="36" cm="1">
        <f t="array" ref="I405">_xlfn.XLOOKUP(A405,Table1[Sample_ID],quality)</f>
        <v>6</v>
      </c>
      <c r="J405" s="36">
        <f t="shared" si="25"/>
        <v>2</v>
      </c>
      <c r="K405" s="36">
        <f t="shared" si="26"/>
        <v>4</v>
      </c>
      <c r="L405" s="36">
        <f t="shared" si="27"/>
        <v>0</v>
      </c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 spans="1:27" ht="13.2" x14ac:dyDescent="0.25">
      <c r="A406" s="34">
        <v>403</v>
      </c>
      <c r="B406" s="104">
        <v>0.32307692307692304</v>
      </c>
      <c r="C406" s="104">
        <v>0.25333333333333335</v>
      </c>
      <c r="D406" s="104">
        <v>0.18235294117647058</v>
      </c>
      <c r="E406" s="104">
        <v>0.54</v>
      </c>
      <c r="F406" s="104">
        <v>0.20494699646643111</v>
      </c>
      <c r="G406" s="35">
        <f>SUM(B406*'5. Control'!$F$24,'6. Scoring &amp; assessment'!C406*'5. Control'!$F$25,'6. Scoring &amp; assessment'!D406*'5. Control'!$F$26,'6. Scoring &amp; assessment'!E406*'5. Control'!$F$27,'6. Scoring &amp; assessment'!F406*'5. Control'!$F$28)</f>
        <v>0.29092456390003679</v>
      </c>
      <c r="H406" s="36">
        <f t="shared" si="24"/>
        <v>4</v>
      </c>
      <c r="I406" s="36" cm="1">
        <f t="array" ref="I406">_xlfn.XLOOKUP(A406,Table1[Sample_ID],quality)</f>
        <v>6</v>
      </c>
      <c r="J406" s="36">
        <f t="shared" si="25"/>
        <v>2</v>
      </c>
      <c r="K406" s="36">
        <f t="shared" si="26"/>
        <v>4</v>
      </c>
      <c r="L406" s="36">
        <f t="shared" si="27"/>
        <v>0</v>
      </c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 spans="1:27" ht="13.2" x14ac:dyDescent="0.25">
      <c r="A407" s="34">
        <v>404</v>
      </c>
      <c r="B407" s="104">
        <v>0.32307692307692304</v>
      </c>
      <c r="C407" s="104">
        <v>0.33333333333333331</v>
      </c>
      <c r="D407" s="104">
        <v>0.19411764705882353</v>
      </c>
      <c r="E407" s="104">
        <v>0.49</v>
      </c>
      <c r="F407" s="104">
        <v>0.12367491166077739</v>
      </c>
      <c r="G407" s="35">
        <f>SUM(B407*'5. Control'!$F$24,'6. Scoring &amp; assessment'!C407*'5. Control'!$F$25,'6. Scoring &amp; assessment'!D407*'5. Control'!$F$26,'6. Scoring &amp; assessment'!E407*'5. Control'!$F$27,'6. Scoring &amp; assessment'!F407*'5. Control'!$F$28)</f>
        <v>0.30356206130182428</v>
      </c>
      <c r="H407" s="36">
        <f t="shared" si="24"/>
        <v>5</v>
      </c>
      <c r="I407" s="36" cm="1">
        <f t="array" ref="I407">_xlfn.XLOOKUP(A407,Table1[Sample_ID],quality)</f>
        <v>6</v>
      </c>
      <c r="J407" s="36">
        <f t="shared" si="25"/>
        <v>1</v>
      </c>
      <c r="K407" s="36">
        <f t="shared" si="26"/>
        <v>1</v>
      </c>
      <c r="L407" s="36">
        <f t="shared" si="27"/>
        <v>0</v>
      </c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 spans="1:27" ht="13.2" x14ac:dyDescent="0.25">
      <c r="A408" s="34">
        <v>405</v>
      </c>
      <c r="B408" s="104">
        <v>0.10769230769230759</v>
      </c>
      <c r="C408" s="104">
        <v>0.39333333333333331</v>
      </c>
      <c r="D408" s="104">
        <v>0.18235294117647058</v>
      </c>
      <c r="E408" s="104">
        <v>0.05</v>
      </c>
      <c r="F408" s="104">
        <v>7.4204946996466431E-2</v>
      </c>
      <c r="G408" s="35">
        <f>SUM(B408*'5. Control'!$F$24,'6. Scoring &amp; assessment'!C408*'5. Control'!$F$25,'6. Scoring &amp; assessment'!D408*'5. Control'!$F$26,'6. Scoring &amp; assessment'!E408*'5. Control'!$F$27,'6. Scoring &amp; assessment'!F408*'5. Control'!$F$28)</f>
        <v>0.19546574356842486</v>
      </c>
      <c r="H408" s="36">
        <f t="shared" si="24"/>
        <v>4</v>
      </c>
      <c r="I408" s="36" cm="1">
        <f t="array" ref="I408">_xlfn.XLOOKUP(A408,Table1[Sample_ID],quality)</f>
        <v>5</v>
      </c>
      <c r="J408" s="36">
        <f t="shared" si="25"/>
        <v>1</v>
      </c>
      <c r="K408" s="36">
        <f t="shared" si="26"/>
        <v>1</v>
      </c>
      <c r="L408" s="36">
        <f t="shared" si="27"/>
        <v>0</v>
      </c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 spans="1:27" ht="13.2" x14ac:dyDescent="0.25">
      <c r="A409" s="34">
        <v>406</v>
      </c>
      <c r="B409" s="104">
        <v>0.26153846153846144</v>
      </c>
      <c r="C409" s="104">
        <v>0.13999999999999999</v>
      </c>
      <c r="D409" s="104">
        <v>0.27058823529411768</v>
      </c>
      <c r="E409" s="104">
        <v>0.46</v>
      </c>
      <c r="F409" s="104">
        <v>6.7137809187279157E-2</v>
      </c>
      <c r="G409" s="35">
        <f>SUM(B409*'5. Control'!$F$24,'6. Scoring &amp; assessment'!C409*'5. Control'!$F$25,'6. Scoring &amp; assessment'!D409*'5. Control'!$F$26,'6. Scoring &amp; assessment'!E409*'5. Control'!$F$27,'6. Scoring &amp; assessment'!F409*'5. Control'!$F$28)</f>
        <v>0.22684047775130706</v>
      </c>
      <c r="H409" s="36">
        <f t="shared" si="24"/>
        <v>4</v>
      </c>
      <c r="I409" s="36" cm="1">
        <f t="array" ref="I409">_xlfn.XLOOKUP(A409,Table1[Sample_ID],quality)</f>
        <v>6</v>
      </c>
      <c r="J409" s="36">
        <f t="shared" si="25"/>
        <v>2</v>
      </c>
      <c r="K409" s="36">
        <f t="shared" si="26"/>
        <v>4</v>
      </c>
      <c r="L409" s="36">
        <f t="shared" si="27"/>
        <v>0</v>
      </c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 spans="1:27" ht="13.2" x14ac:dyDescent="0.25">
      <c r="A410" s="34">
        <v>407</v>
      </c>
      <c r="B410" s="104">
        <v>0.36923076923076931</v>
      </c>
      <c r="C410" s="104">
        <v>0.22666666666666666</v>
      </c>
      <c r="D410" s="104">
        <v>0.20588235294117649</v>
      </c>
      <c r="E410" s="104">
        <v>0.47</v>
      </c>
      <c r="F410" s="104">
        <v>7.7738515901060068E-2</v>
      </c>
      <c r="G410" s="35">
        <f>SUM(B410*'5. Control'!$F$24,'6. Scoring &amp; assessment'!C410*'5. Control'!$F$25,'6. Scoring &amp; assessment'!D410*'5. Control'!$F$26,'6. Scoring &amp; assessment'!E410*'5. Control'!$F$27,'6. Scoring &amp; assessment'!F410*'5. Control'!$F$28)</f>
        <v>0.28288697376205174</v>
      </c>
      <c r="H410" s="36">
        <f t="shared" si="24"/>
        <v>4</v>
      </c>
      <c r="I410" s="36" cm="1">
        <f t="array" ref="I410">_xlfn.XLOOKUP(A410,Table1[Sample_ID],quality)</f>
        <v>6</v>
      </c>
      <c r="J410" s="36">
        <f t="shared" si="25"/>
        <v>2</v>
      </c>
      <c r="K410" s="36">
        <f t="shared" si="26"/>
        <v>4</v>
      </c>
      <c r="L410" s="36">
        <f t="shared" si="27"/>
        <v>0</v>
      </c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 spans="1:27" ht="13.2" x14ac:dyDescent="0.25">
      <c r="A411" s="34">
        <v>408</v>
      </c>
      <c r="B411" s="104">
        <v>0.36923076923076931</v>
      </c>
      <c r="C411" s="104">
        <v>0.19333333333333336</v>
      </c>
      <c r="D411" s="104">
        <v>0.19411764705882353</v>
      </c>
      <c r="E411" s="104">
        <v>0.66</v>
      </c>
      <c r="F411" s="104">
        <v>8.4805653710247356E-2</v>
      </c>
      <c r="G411" s="35">
        <f>SUM(B411*'5. Control'!$F$24,'6. Scoring &amp; assessment'!C411*'5. Control'!$F$25,'6. Scoring &amp; assessment'!D411*'5. Control'!$F$26,'6. Scoring &amp; assessment'!E411*'5. Control'!$F$27,'6. Scoring &amp; assessment'!F411*'5. Control'!$F$28)</f>
        <v>0.29082898166061755</v>
      </c>
      <c r="H411" s="36">
        <f t="shared" si="24"/>
        <v>4</v>
      </c>
      <c r="I411" s="36" cm="1">
        <f t="array" ref="I411">_xlfn.XLOOKUP(A411,Table1[Sample_ID],quality)</f>
        <v>7</v>
      </c>
      <c r="J411" s="36">
        <f t="shared" si="25"/>
        <v>3</v>
      </c>
      <c r="K411" s="36">
        <f t="shared" si="26"/>
        <v>9</v>
      </c>
      <c r="L411" s="36">
        <f t="shared" si="27"/>
        <v>0</v>
      </c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 spans="1:27" ht="13.2" x14ac:dyDescent="0.25">
      <c r="A412" s="34">
        <v>409</v>
      </c>
      <c r="B412" s="104">
        <v>0.44615384615384623</v>
      </c>
      <c r="C412" s="104">
        <v>0.16</v>
      </c>
      <c r="D412" s="104">
        <v>0.23529411764705882</v>
      </c>
      <c r="E412" s="104">
        <v>0.57999999999999996</v>
      </c>
      <c r="F412" s="104">
        <v>3.5335689045936397E-2</v>
      </c>
      <c r="G412" s="35">
        <f>SUM(B412*'5. Control'!$F$24,'6. Scoring &amp; assessment'!C412*'5. Control'!$F$25,'6. Scoring &amp; assessment'!D412*'5. Control'!$F$26,'6. Scoring &amp; assessment'!E412*'5. Control'!$F$27,'6. Scoring &amp; assessment'!F412*'5. Control'!$F$28)</f>
        <v>0.30098153270549866</v>
      </c>
      <c r="H412" s="36">
        <f t="shared" si="24"/>
        <v>5</v>
      </c>
      <c r="I412" s="36" cm="1">
        <f t="array" ref="I412">_xlfn.XLOOKUP(A412,Table1[Sample_ID],quality)</f>
        <v>6</v>
      </c>
      <c r="J412" s="36">
        <f t="shared" si="25"/>
        <v>1</v>
      </c>
      <c r="K412" s="36">
        <f t="shared" si="26"/>
        <v>1</v>
      </c>
      <c r="L412" s="36">
        <f t="shared" si="27"/>
        <v>0</v>
      </c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 spans="1:27" ht="13.2" x14ac:dyDescent="0.25">
      <c r="A413" s="34">
        <v>410</v>
      </c>
      <c r="B413" s="104">
        <v>0.18461538461538451</v>
      </c>
      <c r="C413" s="104">
        <v>0.24</v>
      </c>
      <c r="D413" s="104">
        <v>0.1588235294117647</v>
      </c>
      <c r="E413" s="104">
        <v>0.49</v>
      </c>
      <c r="F413" s="104">
        <v>0.1519434628975265</v>
      </c>
      <c r="G413" s="35">
        <f>SUM(B413*'5. Control'!$F$24,'6. Scoring &amp; assessment'!C413*'5. Control'!$F$25,'6. Scoring &amp; assessment'!D413*'5. Control'!$F$26,'6. Scoring &amp; assessment'!E413*'5. Control'!$F$27,'6. Scoring &amp; assessment'!F413*'5. Control'!$F$28)</f>
        <v>0.22463326031690195</v>
      </c>
      <c r="H413" s="36">
        <f t="shared" si="24"/>
        <v>4</v>
      </c>
      <c r="I413" s="36" cm="1">
        <f t="array" ref="I413">_xlfn.XLOOKUP(A413,Table1[Sample_ID],quality)</f>
        <v>4</v>
      </c>
      <c r="J413" s="36">
        <f t="shared" si="25"/>
        <v>0</v>
      </c>
      <c r="K413" s="36">
        <f t="shared" si="26"/>
        <v>0</v>
      </c>
      <c r="L413" s="36">
        <f t="shared" si="27"/>
        <v>1</v>
      </c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 spans="1:27" ht="13.2" x14ac:dyDescent="0.25">
      <c r="A414" s="34">
        <v>411</v>
      </c>
      <c r="B414" s="104">
        <v>0.16923076923076918</v>
      </c>
      <c r="C414" s="104">
        <v>0.21999999999999997</v>
      </c>
      <c r="D414" s="104">
        <v>0.18823529411764706</v>
      </c>
      <c r="E414" s="104">
        <v>0.34</v>
      </c>
      <c r="F414" s="104">
        <v>0.28268551236749118</v>
      </c>
      <c r="G414" s="35">
        <f>SUM(B414*'5. Control'!$F$24,'6. Scoring &amp; assessment'!C414*'5. Control'!$F$25,'6. Scoring &amp; assessment'!D414*'5. Control'!$F$26,'6. Scoring &amp; assessment'!E414*'5. Control'!$F$27,'6. Scoring &amp; assessment'!F414*'5. Control'!$F$28)</f>
        <v>0.21573461458516538</v>
      </c>
      <c r="H414" s="36">
        <f t="shared" si="24"/>
        <v>4</v>
      </c>
      <c r="I414" s="36" cm="1">
        <f t="array" ref="I414">_xlfn.XLOOKUP(A414,Table1[Sample_ID],quality)</f>
        <v>6</v>
      </c>
      <c r="J414" s="36">
        <f t="shared" si="25"/>
        <v>2</v>
      </c>
      <c r="K414" s="36">
        <f t="shared" si="26"/>
        <v>4</v>
      </c>
      <c r="L414" s="36">
        <f t="shared" si="27"/>
        <v>0</v>
      </c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 spans="1:27" ht="13.2" x14ac:dyDescent="0.25">
      <c r="A415" s="34">
        <v>412</v>
      </c>
      <c r="B415" s="104">
        <v>0.16923076923076918</v>
      </c>
      <c r="C415" s="104">
        <v>0.23333333333333331</v>
      </c>
      <c r="D415" s="104">
        <v>0.18823529411764706</v>
      </c>
      <c r="E415" s="104">
        <v>0.35</v>
      </c>
      <c r="F415" s="104">
        <v>0.25441696113074203</v>
      </c>
      <c r="G415" s="35">
        <f>SUM(B415*'5. Control'!$F$24,'6. Scoring &amp; assessment'!C415*'5. Control'!$F$25,'6. Scoring &amp; assessment'!D415*'5. Control'!$F$26,'6. Scoring &amp; assessment'!E415*'5. Control'!$F$27,'6. Scoring &amp; assessment'!F415*'5. Control'!$F$28)</f>
        <v>0.21790775946149046</v>
      </c>
      <c r="H415" s="36">
        <f t="shared" si="24"/>
        <v>4</v>
      </c>
      <c r="I415" s="36" cm="1">
        <f t="array" ref="I415">_xlfn.XLOOKUP(A415,Table1[Sample_ID],quality)</f>
        <v>5</v>
      </c>
      <c r="J415" s="36">
        <f t="shared" si="25"/>
        <v>1</v>
      </c>
      <c r="K415" s="36">
        <f t="shared" si="26"/>
        <v>1</v>
      </c>
      <c r="L415" s="36">
        <f t="shared" si="27"/>
        <v>0</v>
      </c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 spans="1:27" ht="13.2" x14ac:dyDescent="0.25">
      <c r="A416" s="34">
        <v>413</v>
      </c>
      <c r="B416" s="104">
        <v>0.13846153846153852</v>
      </c>
      <c r="C416" s="104">
        <v>0.42333333333333334</v>
      </c>
      <c r="D416" s="104">
        <v>0.2</v>
      </c>
      <c r="E416" s="104">
        <v>0.16</v>
      </c>
      <c r="F416" s="104">
        <v>0.25088339222614842</v>
      </c>
      <c r="G416" s="35">
        <f>SUM(B416*'5. Control'!$F$24,'6. Scoring &amp; assessment'!C416*'5. Control'!$F$25,'6. Scoring &amp; assessment'!D416*'5. Control'!$F$26,'6. Scoring &amp; assessment'!E416*'5. Control'!$F$27,'6. Scoring &amp; assessment'!F416*'5. Control'!$F$28)</f>
        <v>0.24654987768415332</v>
      </c>
      <c r="H416" s="36">
        <f t="shared" si="24"/>
        <v>4</v>
      </c>
      <c r="I416" s="36" cm="1">
        <f t="array" ref="I416">_xlfn.XLOOKUP(A416,Table1[Sample_ID],quality)</f>
        <v>5</v>
      </c>
      <c r="J416" s="36">
        <f t="shared" si="25"/>
        <v>1</v>
      </c>
      <c r="K416" s="36">
        <f t="shared" si="26"/>
        <v>1</v>
      </c>
      <c r="L416" s="36">
        <f t="shared" si="27"/>
        <v>0</v>
      </c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 spans="1:27" ht="13.2" x14ac:dyDescent="0.25">
      <c r="A417" s="34">
        <v>414</v>
      </c>
      <c r="B417" s="104">
        <v>0.50769230769230755</v>
      </c>
      <c r="C417" s="104">
        <v>0.20000000000000004</v>
      </c>
      <c r="D417" s="104">
        <v>0.30588235294117649</v>
      </c>
      <c r="E417" s="104">
        <v>0.53</v>
      </c>
      <c r="F417" s="104">
        <v>4.5936395759717315E-2</v>
      </c>
      <c r="G417" s="35">
        <f>SUM(B417*'5. Control'!$F$24,'6. Scoring &amp; assessment'!C417*'5. Control'!$F$25,'6. Scoring &amp; assessment'!D417*'5. Control'!$F$26,'6. Scoring &amp; assessment'!E417*'5. Control'!$F$27,'6. Scoring &amp; assessment'!F417*'5. Control'!$F$28)</f>
        <v>0.34116830020945588</v>
      </c>
      <c r="H417" s="36">
        <f t="shared" si="24"/>
        <v>5</v>
      </c>
      <c r="I417" s="36" cm="1">
        <f t="array" ref="I417">_xlfn.XLOOKUP(A417,Table1[Sample_ID],quality)</f>
        <v>7</v>
      </c>
      <c r="J417" s="36">
        <f t="shared" si="25"/>
        <v>2</v>
      </c>
      <c r="K417" s="36">
        <f t="shared" si="26"/>
        <v>4</v>
      </c>
      <c r="L417" s="36">
        <f t="shared" si="27"/>
        <v>0</v>
      </c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 spans="1:27" ht="13.2" x14ac:dyDescent="0.25">
      <c r="A418" s="34">
        <v>415</v>
      </c>
      <c r="B418" s="104">
        <v>0.16923076923076918</v>
      </c>
      <c r="C418" s="104">
        <v>0.28000000000000003</v>
      </c>
      <c r="D418" s="104">
        <v>0.18235294117647058</v>
      </c>
      <c r="E418" s="104">
        <v>0.34</v>
      </c>
      <c r="F418" s="104">
        <v>0.40989399293286222</v>
      </c>
      <c r="G418" s="35">
        <f>SUM(B418*'5. Control'!$F$24,'6. Scoring &amp; assessment'!C418*'5. Control'!$F$25,'6. Scoring &amp; assessment'!D418*'5. Control'!$F$26,'6. Scoring &amp; assessment'!E418*'5. Control'!$F$27,'6. Scoring &amp; assessment'!F418*'5. Control'!$F$28)</f>
        <v>0.24557310970052604</v>
      </c>
      <c r="H418" s="36">
        <f t="shared" si="24"/>
        <v>4</v>
      </c>
      <c r="I418" s="36" cm="1">
        <f t="array" ref="I418">_xlfn.XLOOKUP(A418,Table1[Sample_ID],quality)</f>
        <v>5</v>
      </c>
      <c r="J418" s="36">
        <f t="shared" si="25"/>
        <v>1</v>
      </c>
      <c r="K418" s="36">
        <f t="shared" si="26"/>
        <v>1</v>
      </c>
      <c r="L418" s="36">
        <f t="shared" si="27"/>
        <v>0</v>
      </c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 spans="1:27" ht="13.2" x14ac:dyDescent="0.25">
      <c r="A419" s="34">
        <v>416</v>
      </c>
      <c r="B419" s="104">
        <v>0.13846153846153852</v>
      </c>
      <c r="C419" s="104">
        <v>0.41666666666666669</v>
      </c>
      <c r="D419" s="104">
        <v>0.45294117647058824</v>
      </c>
      <c r="E419" s="104">
        <v>0.24</v>
      </c>
      <c r="F419" s="104">
        <v>0.45229681978798586</v>
      </c>
      <c r="G419" s="35">
        <f>SUM(B419*'5. Control'!$F$24,'6. Scoring &amp; assessment'!C419*'5. Control'!$F$25,'6. Scoring &amp; assessment'!D419*'5. Control'!$F$26,'6. Scoring &amp; assessment'!E419*'5. Control'!$F$27,'6. Scoring &amp; assessment'!F419*'5. Control'!$F$28)</f>
        <v>0.31063239691092526</v>
      </c>
      <c r="H419" s="36">
        <f t="shared" si="24"/>
        <v>5</v>
      </c>
      <c r="I419" s="36" cm="1">
        <f t="array" ref="I419">_xlfn.XLOOKUP(A419,Table1[Sample_ID],quality)</f>
        <v>5</v>
      </c>
      <c r="J419" s="36">
        <f t="shared" si="25"/>
        <v>0</v>
      </c>
      <c r="K419" s="36">
        <f t="shared" si="26"/>
        <v>0</v>
      </c>
      <c r="L419" s="36">
        <f t="shared" si="27"/>
        <v>1</v>
      </c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 spans="1:27" ht="13.2" x14ac:dyDescent="0.25">
      <c r="A420" s="34">
        <v>417</v>
      </c>
      <c r="B420" s="104">
        <v>0.50769230769230755</v>
      </c>
      <c r="C420" s="104">
        <v>0.25333333333333335</v>
      </c>
      <c r="D420" s="104">
        <v>0.21176470588235297</v>
      </c>
      <c r="E420" s="104">
        <v>0.64</v>
      </c>
      <c r="F420" s="104">
        <v>4.9469964664310952E-2</v>
      </c>
      <c r="G420" s="35">
        <f>SUM(B420*'5. Control'!$F$24,'6. Scoring &amp; assessment'!C420*'5. Control'!$F$25,'6. Scoring &amp; assessment'!D420*'5. Control'!$F$26,'6. Scoring &amp; assessment'!E420*'5. Control'!$F$27,'6. Scoring &amp; assessment'!F420*'5. Control'!$F$28)</f>
        <v>0.35440401004109168</v>
      </c>
      <c r="H420" s="36">
        <f t="shared" si="24"/>
        <v>5</v>
      </c>
      <c r="I420" s="36" cm="1">
        <f t="array" ref="I420">_xlfn.XLOOKUP(A420,Table1[Sample_ID],quality)</f>
        <v>6</v>
      </c>
      <c r="J420" s="36">
        <f t="shared" si="25"/>
        <v>1</v>
      </c>
      <c r="K420" s="36">
        <f t="shared" si="26"/>
        <v>1</v>
      </c>
      <c r="L420" s="36">
        <f t="shared" si="27"/>
        <v>0</v>
      </c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 spans="1:27" ht="13.2" x14ac:dyDescent="0.25">
      <c r="A421" s="34">
        <v>418</v>
      </c>
      <c r="B421" s="104">
        <v>0.32307692307692304</v>
      </c>
      <c r="C421" s="104">
        <v>0.32</v>
      </c>
      <c r="D421" s="104">
        <v>0.10588235294117647</v>
      </c>
      <c r="E421" s="104">
        <v>0.12</v>
      </c>
      <c r="F421" s="104">
        <v>0.41696113074204949</v>
      </c>
      <c r="G421" s="35">
        <f>SUM(B421*'5. Control'!$F$24,'6. Scoring &amp; assessment'!C421*'5. Control'!$F$25,'6. Scoring &amp; assessment'!D421*'5. Control'!$F$26,'6. Scoring &amp; assessment'!E421*'5. Control'!$F$27,'6. Scoring &amp; assessment'!F421*'5. Control'!$F$28)</f>
        <v>0.27865538909230447</v>
      </c>
      <c r="H421" s="36">
        <f t="shared" si="24"/>
        <v>4</v>
      </c>
      <c r="I421" s="36" cm="1">
        <f t="array" ref="I421">_xlfn.XLOOKUP(A421,Table1[Sample_ID],quality)</f>
        <v>5</v>
      </c>
      <c r="J421" s="36">
        <f t="shared" si="25"/>
        <v>1</v>
      </c>
      <c r="K421" s="36">
        <f t="shared" si="26"/>
        <v>1</v>
      </c>
      <c r="L421" s="36">
        <f t="shared" si="27"/>
        <v>0</v>
      </c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 spans="1:27" ht="13.2" x14ac:dyDescent="0.25">
      <c r="A422" s="34">
        <v>419</v>
      </c>
      <c r="B422" s="104">
        <v>0.30769230769230771</v>
      </c>
      <c r="C422" s="104">
        <v>0.18666666666666668</v>
      </c>
      <c r="D422" s="104">
        <v>0.27058823529411768</v>
      </c>
      <c r="E422" s="104">
        <v>0.51</v>
      </c>
      <c r="F422" s="104">
        <v>4.9469964664310952E-2</v>
      </c>
      <c r="G422" s="35">
        <f>SUM(B422*'5. Control'!$F$24,'6. Scoring &amp; assessment'!C422*'5. Control'!$F$25,'6. Scoring &amp; assessment'!D422*'5. Control'!$F$26,'6. Scoring &amp; assessment'!E422*'5. Control'!$F$27,'6. Scoring &amp; assessment'!F422*'5. Control'!$F$28)</f>
        <v>0.26022753945285643</v>
      </c>
      <c r="H422" s="36">
        <f t="shared" si="24"/>
        <v>4</v>
      </c>
      <c r="I422" s="36" cm="1">
        <f t="array" ref="I422">_xlfn.XLOOKUP(A422,Table1[Sample_ID],quality)</f>
        <v>6</v>
      </c>
      <c r="J422" s="36">
        <f t="shared" si="25"/>
        <v>2</v>
      </c>
      <c r="K422" s="36">
        <f t="shared" si="26"/>
        <v>4</v>
      </c>
      <c r="L422" s="36">
        <f t="shared" si="27"/>
        <v>0</v>
      </c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 spans="1:27" ht="13.2" x14ac:dyDescent="0.25">
      <c r="A423" s="34">
        <v>420</v>
      </c>
      <c r="B423" s="104">
        <v>0.23076923076923078</v>
      </c>
      <c r="C423" s="104">
        <v>0.44666666666666671</v>
      </c>
      <c r="D423" s="104">
        <v>0.22352941176470592</v>
      </c>
      <c r="E423" s="104">
        <v>0</v>
      </c>
      <c r="F423" s="104">
        <v>0.16254416961130741</v>
      </c>
      <c r="G423" s="35">
        <f>SUM(B423*'5. Control'!$F$24,'6. Scoring &amp; assessment'!C423*'5. Control'!$F$25,'6. Scoring &amp; assessment'!D423*'5. Control'!$F$26,'6. Scoring &amp; assessment'!E423*'5. Control'!$F$27,'6. Scoring &amp; assessment'!F423*'5. Control'!$F$28)</f>
        <v>0.26455305949506741</v>
      </c>
      <c r="H423" s="36">
        <f t="shared" si="24"/>
        <v>4</v>
      </c>
      <c r="I423" s="36" cm="1">
        <f t="array" ref="I423">_xlfn.XLOOKUP(A423,Table1[Sample_ID],quality)</f>
        <v>5</v>
      </c>
      <c r="J423" s="36">
        <f t="shared" si="25"/>
        <v>1</v>
      </c>
      <c r="K423" s="36">
        <f t="shared" si="26"/>
        <v>1</v>
      </c>
      <c r="L423" s="36">
        <f t="shared" si="27"/>
        <v>0</v>
      </c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 spans="1:27" ht="13.2" x14ac:dyDescent="0.25">
      <c r="A424" s="34">
        <v>421</v>
      </c>
      <c r="B424" s="104">
        <v>0.52307692307692311</v>
      </c>
      <c r="C424" s="104">
        <v>0.3066666666666667</v>
      </c>
      <c r="D424" s="104">
        <v>0.25294117647058822</v>
      </c>
      <c r="E424" s="104">
        <v>0.33</v>
      </c>
      <c r="F424" s="104">
        <v>0.21554770318021202</v>
      </c>
      <c r="G424" s="35">
        <f>SUM(B424*'5. Control'!$F$24,'6. Scoring &amp; assessment'!C424*'5. Control'!$F$25,'6. Scoring &amp; assessment'!D424*'5. Control'!$F$26,'6. Scoring &amp; assessment'!E424*'5. Control'!$F$27,'6. Scoring &amp; assessment'!F424*'5. Control'!$F$28)</f>
        <v>0.36757286986553261</v>
      </c>
      <c r="H424" s="36">
        <f t="shared" si="24"/>
        <v>5</v>
      </c>
      <c r="I424" s="36" cm="1">
        <f t="array" ref="I424">_xlfn.XLOOKUP(A424,Table1[Sample_ID],quality)</f>
        <v>7</v>
      </c>
      <c r="J424" s="36">
        <f t="shared" si="25"/>
        <v>2</v>
      </c>
      <c r="K424" s="36">
        <f t="shared" si="26"/>
        <v>4</v>
      </c>
      <c r="L424" s="36">
        <f t="shared" si="27"/>
        <v>0</v>
      </c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 spans="1:27" ht="13.2" x14ac:dyDescent="0.25">
      <c r="A425" s="34">
        <v>422</v>
      </c>
      <c r="B425" s="104">
        <v>0.60000000000000009</v>
      </c>
      <c r="C425" s="104">
        <v>0.49333333333333335</v>
      </c>
      <c r="D425" s="104">
        <v>0.15294117647058827</v>
      </c>
      <c r="E425" s="104">
        <v>0.03</v>
      </c>
      <c r="F425" s="104">
        <v>0.14840989399293286</v>
      </c>
      <c r="G425" s="35">
        <f>SUM(B425*'5. Control'!$F$24,'6. Scoring &amp; assessment'!C425*'5. Control'!$F$25,'6. Scoring &amp; assessment'!D425*'5. Control'!$F$26,'6. Scoring &amp; assessment'!E425*'5. Control'!$F$27,'6. Scoring &amp; assessment'!F425*'5. Control'!$F$28)</f>
        <v>0.39878216586988152</v>
      </c>
      <c r="H425" s="36">
        <f t="shared" si="24"/>
        <v>5</v>
      </c>
      <c r="I425" s="36" cm="1">
        <f t="array" ref="I425">_xlfn.XLOOKUP(A425,Table1[Sample_ID],quality)</f>
        <v>7</v>
      </c>
      <c r="J425" s="36">
        <f t="shared" si="25"/>
        <v>2</v>
      </c>
      <c r="K425" s="36">
        <f t="shared" si="26"/>
        <v>4</v>
      </c>
      <c r="L425" s="36">
        <f t="shared" si="27"/>
        <v>0</v>
      </c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 spans="1:27" ht="13.2" x14ac:dyDescent="0.25">
      <c r="A426" s="34">
        <v>423</v>
      </c>
      <c r="B426" s="104">
        <v>0.38461538461538464</v>
      </c>
      <c r="C426" s="104">
        <v>0.57333333333333336</v>
      </c>
      <c r="D426" s="104">
        <v>8.2352941176470601E-2</v>
      </c>
      <c r="E426" s="104">
        <v>0.2</v>
      </c>
      <c r="F426" s="104">
        <v>0.19081272084805653</v>
      </c>
      <c r="G426" s="35">
        <f>SUM(B426*'5. Control'!$F$24,'6. Scoring &amp; assessment'!C426*'5. Control'!$F$25,'6. Scoring &amp; assessment'!D426*'5. Control'!$F$26,'6. Scoring &amp; assessment'!E426*'5. Control'!$F$27,'6. Scoring &amp; assessment'!F426*'5. Control'!$F$28)</f>
        <v>0.35804959787666085</v>
      </c>
      <c r="H426" s="36">
        <f t="shared" si="24"/>
        <v>5</v>
      </c>
      <c r="I426" s="36" cm="1">
        <f t="array" ref="I426">_xlfn.XLOOKUP(A426,Table1[Sample_ID],quality)</f>
        <v>5</v>
      </c>
      <c r="J426" s="36">
        <f t="shared" si="25"/>
        <v>0</v>
      </c>
      <c r="K426" s="36">
        <f t="shared" si="26"/>
        <v>0</v>
      </c>
      <c r="L426" s="36">
        <f t="shared" si="27"/>
        <v>1</v>
      </c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 spans="1:27" ht="13.2" x14ac:dyDescent="0.25">
      <c r="A427" s="34">
        <v>424</v>
      </c>
      <c r="B427" s="104">
        <v>0.39999999999999997</v>
      </c>
      <c r="C427" s="104">
        <v>9.3333333333333324E-2</v>
      </c>
      <c r="D427" s="104">
        <v>0.35294117647058831</v>
      </c>
      <c r="E427" s="104">
        <v>0.47</v>
      </c>
      <c r="F427" s="104">
        <v>6.3604240282685506E-2</v>
      </c>
      <c r="G427" s="35">
        <f>SUM(B427*'5. Control'!$F$24,'6. Scoring &amp; assessment'!C427*'5. Control'!$F$25,'6. Scoring &amp; assessment'!D427*'5. Control'!$F$26,'6. Scoring &amp; assessment'!E427*'5. Control'!$F$27,'6. Scoring &amp; assessment'!F427*'5. Control'!$F$28)</f>
        <v>0.27430160049885677</v>
      </c>
      <c r="H427" s="36">
        <f t="shared" si="24"/>
        <v>4</v>
      </c>
      <c r="I427" s="36" cm="1">
        <f t="array" ref="I427">_xlfn.XLOOKUP(A427,Table1[Sample_ID],quality)</f>
        <v>7</v>
      </c>
      <c r="J427" s="36">
        <f t="shared" si="25"/>
        <v>3</v>
      </c>
      <c r="K427" s="36">
        <f t="shared" si="26"/>
        <v>9</v>
      </c>
      <c r="L427" s="36">
        <f t="shared" si="27"/>
        <v>0</v>
      </c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 spans="1:27" ht="13.2" x14ac:dyDescent="0.25">
      <c r="A428" s="34">
        <v>425</v>
      </c>
      <c r="B428" s="104">
        <v>0.38461538461538464</v>
      </c>
      <c r="C428" s="104">
        <v>0.57333333333333336</v>
      </c>
      <c r="D428" s="104">
        <v>8.2352941176470601E-2</v>
      </c>
      <c r="E428" s="104">
        <v>0.2</v>
      </c>
      <c r="F428" s="104">
        <v>0.19081272084805653</v>
      </c>
      <c r="G428" s="35">
        <f>SUM(B428*'5. Control'!$F$24,'6. Scoring &amp; assessment'!C428*'5. Control'!$F$25,'6. Scoring &amp; assessment'!D428*'5. Control'!$F$26,'6. Scoring &amp; assessment'!E428*'5. Control'!$F$27,'6. Scoring &amp; assessment'!F428*'5. Control'!$F$28)</f>
        <v>0.35804959787666085</v>
      </c>
      <c r="H428" s="36">
        <f t="shared" si="24"/>
        <v>5</v>
      </c>
      <c r="I428" s="36" cm="1">
        <f t="array" ref="I428">_xlfn.XLOOKUP(A428,Table1[Sample_ID],quality)</f>
        <v>5</v>
      </c>
      <c r="J428" s="36">
        <f t="shared" si="25"/>
        <v>0</v>
      </c>
      <c r="K428" s="36">
        <f t="shared" si="26"/>
        <v>0</v>
      </c>
      <c r="L428" s="36">
        <f t="shared" si="27"/>
        <v>1</v>
      </c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 spans="1:27" ht="13.2" x14ac:dyDescent="0.25">
      <c r="A429" s="34">
        <v>426</v>
      </c>
      <c r="B429" s="104">
        <v>0.60000000000000009</v>
      </c>
      <c r="C429" s="104">
        <v>0.49333333333333335</v>
      </c>
      <c r="D429" s="104">
        <v>0.15294117647058827</v>
      </c>
      <c r="E429" s="104">
        <v>0.03</v>
      </c>
      <c r="F429" s="104">
        <v>0.14840989399293286</v>
      </c>
      <c r="G429" s="35">
        <f>SUM(B429*'5. Control'!$F$24,'6. Scoring &amp; assessment'!C429*'5. Control'!$F$25,'6. Scoring &amp; assessment'!D429*'5. Control'!$F$26,'6. Scoring &amp; assessment'!E429*'5. Control'!$F$27,'6. Scoring &amp; assessment'!F429*'5. Control'!$F$28)</f>
        <v>0.39878216586988152</v>
      </c>
      <c r="H429" s="36">
        <f t="shared" si="24"/>
        <v>5</v>
      </c>
      <c r="I429" s="36" cm="1">
        <f t="array" ref="I429">_xlfn.XLOOKUP(A429,Table1[Sample_ID],quality)</f>
        <v>7</v>
      </c>
      <c r="J429" s="36">
        <f t="shared" si="25"/>
        <v>2</v>
      </c>
      <c r="K429" s="36">
        <f t="shared" si="26"/>
        <v>4</v>
      </c>
      <c r="L429" s="36">
        <f t="shared" si="27"/>
        <v>0</v>
      </c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 spans="1:27" ht="13.2" x14ac:dyDescent="0.25">
      <c r="A430" s="34">
        <v>427</v>
      </c>
      <c r="B430" s="104">
        <v>0.46153846153846156</v>
      </c>
      <c r="C430" s="104">
        <v>0.38000000000000006</v>
      </c>
      <c r="D430" s="104">
        <v>0.11176470588235295</v>
      </c>
      <c r="E430" s="104">
        <v>0.08</v>
      </c>
      <c r="F430" s="104">
        <v>0.14840989399293286</v>
      </c>
      <c r="G430" s="35">
        <f>SUM(B430*'5. Control'!$F$24,'6. Scoring &amp; assessment'!C430*'5. Control'!$F$25,'6. Scoring &amp; assessment'!D430*'5. Control'!$F$26,'6. Scoring &amp; assessment'!E430*'5. Control'!$F$27,'6. Scoring &amp; assessment'!F430*'5. Control'!$F$28)</f>
        <v>0.31514415682010782</v>
      </c>
      <c r="H430" s="36">
        <f t="shared" si="24"/>
        <v>5</v>
      </c>
      <c r="I430" s="36" cm="1">
        <f t="array" ref="I430">_xlfn.XLOOKUP(A430,Table1[Sample_ID],quality)</f>
        <v>6</v>
      </c>
      <c r="J430" s="36">
        <f t="shared" si="25"/>
        <v>1</v>
      </c>
      <c r="K430" s="36">
        <f t="shared" si="26"/>
        <v>1</v>
      </c>
      <c r="L430" s="36">
        <f t="shared" si="27"/>
        <v>0</v>
      </c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 spans="1:27" ht="13.2" x14ac:dyDescent="0.25">
      <c r="A431" s="34">
        <v>428</v>
      </c>
      <c r="B431" s="104">
        <v>0.33846153846153837</v>
      </c>
      <c r="C431" s="104">
        <v>0.45333333333333337</v>
      </c>
      <c r="D431" s="104">
        <v>0.15294117647058827</v>
      </c>
      <c r="E431" s="104">
        <v>0.22</v>
      </c>
      <c r="F431" s="104">
        <v>9.187279151943463E-2</v>
      </c>
      <c r="G431" s="35">
        <f>SUM(B431*'5. Control'!$F$24,'6. Scoring &amp; assessment'!C431*'5. Control'!$F$25,'6. Scoring &amp; assessment'!D431*'5. Control'!$F$26,'6. Scoring &amp; assessment'!E431*'5. Control'!$F$27,'6. Scoring &amp; assessment'!F431*'5. Control'!$F$28)</f>
        <v>0.30858999408407012</v>
      </c>
      <c r="H431" s="36">
        <f t="shared" si="24"/>
        <v>5</v>
      </c>
      <c r="I431" s="36" cm="1">
        <f t="array" ref="I431">_xlfn.XLOOKUP(A431,Table1[Sample_ID],quality)</f>
        <v>6</v>
      </c>
      <c r="J431" s="36">
        <f t="shared" si="25"/>
        <v>1</v>
      </c>
      <c r="K431" s="36">
        <f t="shared" si="26"/>
        <v>1</v>
      </c>
      <c r="L431" s="36">
        <f t="shared" si="27"/>
        <v>0</v>
      </c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 spans="1:27" ht="13.2" x14ac:dyDescent="0.25">
      <c r="A432" s="34">
        <v>429</v>
      </c>
      <c r="B432" s="104">
        <v>0.13846153846153852</v>
      </c>
      <c r="C432" s="104">
        <v>0.28000000000000003</v>
      </c>
      <c r="D432" s="104">
        <v>0.17647058823529413</v>
      </c>
      <c r="E432" s="104">
        <v>0.33</v>
      </c>
      <c r="F432" s="104">
        <v>8.4805653710247356E-2</v>
      </c>
      <c r="G432" s="35">
        <f>SUM(B432*'5. Control'!$F$24,'6. Scoring &amp; assessment'!C432*'5. Control'!$F$25,'6. Scoring &amp; assessment'!D432*'5. Control'!$F$26,'6. Scoring &amp; assessment'!E432*'5. Control'!$F$27,'6. Scoring &amp; assessment'!F432*'5. Control'!$F$28)</f>
        <v>0.20041269206785733</v>
      </c>
      <c r="H432" s="36">
        <f t="shared" si="24"/>
        <v>4</v>
      </c>
      <c r="I432" s="36" cm="1">
        <f t="array" ref="I432">_xlfn.XLOOKUP(A432,Table1[Sample_ID],quality)</f>
        <v>5</v>
      </c>
      <c r="J432" s="36">
        <f t="shared" si="25"/>
        <v>1</v>
      </c>
      <c r="K432" s="36">
        <f t="shared" si="26"/>
        <v>1</v>
      </c>
      <c r="L432" s="36">
        <f t="shared" si="27"/>
        <v>0</v>
      </c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 spans="1:27" ht="13.2" x14ac:dyDescent="0.25">
      <c r="A433" s="34">
        <v>430</v>
      </c>
      <c r="B433" s="104">
        <v>0.30769230769230771</v>
      </c>
      <c r="C433" s="104">
        <v>0.49333333333333335</v>
      </c>
      <c r="D433" s="104">
        <v>0.17647058823529413</v>
      </c>
      <c r="E433" s="104">
        <v>0.63</v>
      </c>
      <c r="F433" s="104">
        <v>0.10247349823321555</v>
      </c>
      <c r="G433" s="35">
        <f>SUM(B433*'5. Control'!$F$24,'6. Scoring &amp; assessment'!C433*'5. Control'!$F$25,'6. Scoring &amp; assessment'!D433*'5. Control'!$F$26,'6. Scoring &amp; assessment'!E433*'5. Control'!$F$27,'6. Scoring &amp; assessment'!F433*'5. Control'!$F$28)</f>
        <v>0.35541024575092334</v>
      </c>
      <c r="H433" s="36">
        <f t="shared" si="24"/>
        <v>5</v>
      </c>
      <c r="I433" s="36" cm="1">
        <f t="array" ref="I433">_xlfn.XLOOKUP(A433,Table1[Sample_ID],quality)</f>
        <v>6</v>
      </c>
      <c r="J433" s="36">
        <f t="shared" si="25"/>
        <v>1</v>
      </c>
      <c r="K433" s="36">
        <f t="shared" si="26"/>
        <v>1</v>
      </c>
      <c r="L433" s="36">
        <f t="shared" si="27"/>
        <v>0</v>
      </c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 spans="1:27" ht="13.2" x14ac:dyDescent="0.25">
      <c r="A434" s="34">
        <v>431</v>
      </c>
      <c r="B434" s="104">
        <v>0.39999999999999997</v>
      </c>
      <c r="C434" s="104">
        <v>9.3333333333333324E-2</v>
      </c>
      <c r="D434" s="104">
        <v>0.35294117647058831</v>
      </c>
      <c r="E434" s="104">
        <v>0.47</v>
      </c>
      <c r="F434" s="104">
        <v>6.3604240282685506E-2</v>
      </c>
      <c r="G434" s="35">
        <f>SUM(B434*'5. Control'!$F$24,'6. Scoring &amp; assessment'!C434*'5. Control'!$F$25,'6. Scoring &amp; assessment'!D434*'5. Control'!$F$26,'6. Scoring &amp; assessment'!E434*'5. Control'!$F$27,'6. Scoring &amp; assessment'!F434*'5. Control'!$F$28)</f>
        <v>0.27430160049885677</v>
      </c>
      <c r="H434" s="36">
        <f t="shared" si="24"/>
        <v>4</v>
      </c>
      <c r="I434" s="36" cm="1">
        <f t="array" ref="I434">_xlfn.XLOOKUP(A434,Table1[Sample_ID],quality)</f>
        <v>7</v>
      </c>
      <c r="J434" s="36">
        <f t="shared" si="25"/>
        <v>3</v>
      </c>
      <c r="K434" s="36">
        <f t="shared" si="26"/>
        <v>9</v>
      </c>
      <c r="L434" s="36">
        <f t="shared" si="27"/>
        <v>0</v>
      </c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 spans="1:27" ht="13.2" x14ac:dyDescent="0.25">
      <c r="A435" s="34">
        <v>432</v>
      </c>
      <c r="B435" s="104">
        <v>0.12307692307692292</v>
      </c>
      <c r="C435" s="104">
        <v>0.30000000000000004</v>
      </c>
      <c r="D435" s="104">
        <v>0.15294117647058827</v>
      </c>
      <c r="E435" s="104">
        <v>0.35</v>
      </c>
      <c r="F435" s="104">
        <v>0.21201413427561838</v>
      </c>
      <c r="G435" s="35">
        <f>SUM(B435*'5. Control'!$F$24,'6. Scoring &amp; assessment'!C435*'5. Control'!$F$25,'6. Scoring &amp; assessment'!D435*'5. Control'!$F$26,'6. Scoring &amp; assessment'!E435*'5. Control'!$F$27,'6. Scoring &amp; assessment'!F435*'5. Control'!$F$28)</f>
        <v>0.21221951297507313</v>
      </c>
      <c r="H435" s="36">
        <f t="shared" si="24"/>
        <v>4</v>
      </c>
      <c r="I435" s="36" cm="1">
        <f t="array" ref="I435">_xlfn.XLOOKUP(A435,Table1[Sample_ID],quality)</f>
        <v>5</v>
      </c>
      <c r="J435" s="36">
        <f t="shared" si="25"/>
        <v>1</v>
      </c>
      <c r="K435" s="36">
        <f t="shared" si="26"/>
        <v>1</v>
      </c>
      <c r="L435" s="36">
        <f t="shared" si="27"/>
        <v>0</v>
      </c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 spans="1:27" ht="13.2" x14ac:dyDescent="0.25">
      <c r="A436" s="34">
        <v>433</v>
      </c>
      <c r="B436" s="104">
        <v>0.67692307692307696</v>
      </c>
      <c r="C436" s="104">
        <v>0.18000000000000002</v>
      </c>
      <c r="D436" s="104">
        <v>0.20588235294117649</v>
      </c>
      <c r="E436" s="104">
        <v>0.69</v>
      </c>
      <c r="F436" s="104">
        <v>6.3604240282685506E-2</v>
      </c>
      <c r="G436" s="35">
        <f>SUM(B436*'5. Control'!$F$24,'6. Scoring &amp; assessment'!C436*'5. Control'!$F$25,'6. Scoring &amp; assessment'!D436*'5. Control'!$F$26,'6. Scoring &amp; assessment'!E436*'5. Control'!$F$27,'6. Scoring &amp; assessment'!F436*'5. Control'!$F$28)</f>
        <v>0.39716585389252196</v>
      </c>
      <c r="H436" s="36">
        <f t="shared" si="24"/>
        <v>5</v>
      </c>
      <c r="I436" s="36" cm="1">
        <f t="array" ref="I436">_xlfn.XLOOKUP(A436,Table1[Sample_ID],quality)</f>
        <v>6</v>
      </c>
      <c r="J436" s="36">
        <f t="shared" si="25"/>
        <v>1</v>
      </c>
      <c r="K436" s="36">
        <f t="shared" si="26"/>
        <v>1</v>
      </c>
      <c r="L436" s="36">
        <f t="shared" si="27"/>
        <v>0</v>
      </c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 spans="1:27" ht="13.2" x14ac:dyDescent="0.25">
      <c r="A437" s="34">
        <v>434</v>
      </c>
      <c r="B437" s="104">
        <v>0.16923076923076918</v>
      </c>
      <c r="C437" s="104">
        <v>0.19333333333333336</v>
      </c>
      <c r="D437" s="104">
        <v>0.11176470588235295</v>
      </c>
      <c r="E437" s="104">
        <v>0.63</v>
      </c>
      <c r="F437" s="104">
        <v>4.2402826855123678E-2</v>
      </c>
      <c r="G437" s="35">
        <f>SUM(B437*'5. Control'!$F$24,'6. Scoring &amp; assessment'!C437*'5. Control'!$F$25,'6. Scoring &amp; assessment'!D437*'5. Control'!$F$26,'6. Scoring &amp; assessment'!E437*'5. Control'!$F$27,'6. Scoring &amp; assessment'!F437*'5. Control'!$F$28)</f>
        <v>0.20123575779863453</v>
      </c>
      <c r="H437" s="36">
        <f t="shared" si="24"/>
        <v>4</v>
      </c>
      <c r="I437" s="36" cm="1">
        <f t="array" ref="I437">_xlfn.XLOOKUP(A437,Table1[Sample_ID],quality)</f>
        <v>5</v>
      </c>
      <c r="J437" s="36">
        <f t="shared" si="25"/>
        <v>1</v>
      </c>
      <c r="K437" s="36">
        <f t="shared" si="26"/>
        <v>1</v>
      </c>
      <c r="L437" s="36">
        <f t="shared" si="27"/>
        <v>0</v>
      </c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 spans="1:27" ht="13.2" x14ac:dyDescent="0.25">
      <c r="A438" s="34">
        <v>435</v>
      </c>
      <c r="B438" s="104">
        <v>0.23076923076923078</v>
      </c>
      <c r="C438" s="104">
        <v>0.20666666666666664</v>
      </c>
      <c r="D438" s="104">
        <v>0.34705882352941181</v>
      </c>
      <c r="E438" s="104">
        <v>0.55000000000000004</v>
      </c>
      <c r="F438" s="104">
        <v>0.16961130742049471</v>
      </c>
      <c r="G438" s="35">
        <f>SUM(B438*'5. Control'!$F$24,'6. Scoring &amp; assessment'!C438*'5. Control'!$F$25,'6. Scoring &amp; assessment'!D438*'5. Control'!$F$26,'6. Scoring &amp; assessment'!E438*'5. Control'!$F$27,'6. Scoring &amp; assessment'!F438*'5. Control'!$F$28)</f>
        <v>0.26678918504069199</v>
      </c>
      <c r="H438" s="36">
        <f t="shared" si="24"/>
        <v>4</v>
      </c>
      <c r="I438" s="36" cm="1">
        <f t="array" ref="I438">_xlfn.XLOOKUP(A438,Table1[Sample_ID],quality)</f>
        <v>6</v>
      </c>
      <c r="J438" s="36">
        <f t="shared" si="25"/>
        <v>2</v>
      </c>
      <c r="K438" s="36">
        <f t="shared" si="26"/>
        <v>4</v>
      </c>
      <c r="L438" s="36">
        <f t="shared" si="27"/>
        <v>0</v>
      </c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 spans="1:27" ht="13.2" x14ac:dyDescent="0.25">
      <c r="A439" s="34">
        <v>436</v>
      </c>
      <c r="B439" s="104">
        <v>0.16923076923076918</v>
      </c>
      <c r="C439" s="104">
        <v>0.19333333333333336</v>
      </c>
      <c r="D439" s="104">
        <v>0.11176470588235295</v>
      </c>
      <c r="E439" s="104">
        <v>0.63</v>
      </c>
      <c r="F439" s="104">
        <v>4.2402826855123678E-2</v>
      </c>
      <c r="G439" s="35">
        <f>SUM(B439*'5. Control'!$F$24,'6. Scoring &amp; assessment'!C439*'5. Control'!$F$25,'6. Scoring &amp; assessment'!D439*'5. Control'!$F$26,'6. Scoring &amp; assessment'!E439*'5. Control'!$F$27,'6. Scoring &amp; assessment'!F439*'5. Control'!$F$28)</f>
        <v>0.20123575779863453</v>
      </c>
      <c r="H439" s="36">
        <f t="shared" si="24"/>
        <v>4</v>
      </c>
      <c r="I439" s="36" cm="1">
        <f t="array" ref="I439">_xlfn.XLOOKUP(A439,Table1[Sample_ID],quality)</f>
        <v>5</v>
      </c>
      <c r="J439" s="36">
        <f t="shared" si="25"/>
        <v>1</v>
      </c>
      <c r="K439" s="36">
        <f t="shared" si="26"/>
        <v>1</v>
      </c>
      <c r="L439" s="36">
        <f t="shared" si="27"/>
        <v>0</v>
      </c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 spans="1:27" ht="13.2" x14ac:dyDescent="0.25">
      <c r="A440" s="34">
        <v>437</v>
      </c>
      <c r="B440" s="104">
        <v>0.27692307692307677</v>
      </c>
      <c r="C440" s="104">
        <v>0.38000000000000006</v>
      </c>
      <c r="D440" s="104">
        <v>0.15294117647058827</v>
      </c>
      <c r="E440" s="104">
        <v>0.3</v>
      </c>
      <c r="F440" s="104">
        <v>0.19787985865724381</v>
      </c>
      <c r="G440" s="35">
        <f>SUM(B440*'5. Control'!$F$24,'6. Scoring &amp; assessment'!C440*'5. Control'!$F$25,'6. Scoring &amp; assessment'!D440*'5. Control'!$F$26,'6. Scoring &amp; assessment'!E440*'5. Control'!$F$27,'6. Scoring &amp; assessment'!F440*'5. Control'!$F$28)</f>
        <v>0.28365223925938954</v>
      </c>
      <c r="H440" s="36">
        <f t="shared" si="24"/>
        <v>4</v>
      </c>
      <c r="I440" s="36" cm="1">
        <f t="array" ref="I440">_xlfn.XLOOKUP(A440,Table1[Sample_ID],quality)</f>
        <v>6</v>
      </c>
      <c r="J440" s="36">
        <f t="shared" si="25"/>
        <v>2</v>
      </c>
      <c r="K440" s="36">
        <f t="shared" si="26"/>
        <v>4</v>
      </c>
      <c r="L440" s="36">
        <f t="shared" si="27"/>
        <v>0</v>
      </c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 spans="1:27" ht="13.2" x14ac:dyDescent="0.25">
      <c r="A441" s="34">
        <v>438</v>
      </c>
      <c r="B441" s="104">
        <v>0.43076923076923063</v>
      </c>
      <c r="C441" s="104">
        <v>0.23333333333333331</v>
      </c>
      <c r="D441" s="104">
        <v>0.21176470588235297</v>
      </c>
      <c r="E441" s="104">
        <v>0.73</v>
      </c>
      <c r="F441" s="104">
        <v>5.6537102473498232E-2</v>
      </c>
      <c r="G441" s="35">
        <f>SUM(B441*'5. Control'!$F$24,'6. Scoring &amp; assessment'!C441*'5. Control'!$F$25,'6. Scoring &amp; assessment'!D441*'5. Control'!$F$26,'6. Scoring &amp; assessment'!E441*'5. Control'!$F$27,'6. Scoring &amp; assessment'!F441*'5. Control'!$F$28)</f>
        <v>0.33118764689893349</v>
      </c>
      <c r="H441" s="36">
        <f t="shared" si="24"/>
        <v>5</v>
      </c>
      <c r="I441" s="36" cm="1">
        <f t="array" ref="I441">_xlfn.XLOOKUP(A441,Table1[Sample_ID],quality)</f>
        <v>6</v>
      </c>
      <c r="J441" s="36">
        <f t="shared" si="25"/>
        <v>1</v>
      </c>
      <c r="K441" s="36">
        <f t="shared" si="26"/>
        <v>1</v>
      </c>
      <c r="L441" s="36">
        <f t="shared" si="27"/>
        <v>0</v>
      </c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 spans="1:27" ht="13.2" x14ac:dyDescent="0.25">
      <c r="A442" s="34">
        <v>439</v>
      </c>
      <c r="B442" s="104">
        <v>0.23076923076923078</v>
      </c>
      <c r="C442" s="104">
        <v>0.20666666666666664</v>
      </c>
      <c r="D442" s="104">
        <v>0.34705882352941181</v>
      </c>
      <c r="E442" s="104">
        <v>0.55000000000000004</v>
      </c>
      <c r="F442" s="104">
        <v>0.16961130742049471</v>
      </c>
      <c r="G442" s="35">
        <f>SUM(B442*'5. Control'!$F$24,'6. Scoring &amp; assessment'!C442*'5. Control'!$F$25,'6. Scoring &amp; assessment'!D442*'5. Control'!$F$26,'6. Scoring &amp; assessment'!E442*'5. Control'!$F$27,'6. Scoring &amp; assessment'!F442*'5. Control'!$F$28)</f>
        <v>0.26678918504069199</v>
      </c>
      <c r="H442" s="36">
        <f t="shared" si="24"/>
        <v>4</v>
      </c>
      <c r="I442" s="36" cm="1">
        <f t="array" ref="I442">_xlfn.XLOOKUP(A442,Table1[Sample_ID],quality)</f>
        <v>6</v>
      </c>
      <c r="J442" s="36">
        <f t="shared" si="25"/>
        <v>2</v>
      </c>
      <c r="K442" s="36">
        <f t="shared" si="26"/>
        <v>4</v>
      </c>
      <c r="L442" s="36">
        <f t="shared" si="27"/>
        <v>0</v>
      </c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 spans="1:27" ht="13.2" x14ac:dyDescent="0.25">
      <c r="A443" s="34">
        <v>440</v>
      </c>
      <c r="B443" s="104">
        <v>0.13846153846153852</v>
      </c>
      <c r="C443" s="104">
        <v>0.34666666666666668</v>
      </c>
      <c r="D443" s="104">
        <v>0.17647058823529413</v>
      </c>
      <c r="E443" s="104">
        <v>0.18</v>
      </c>
      <c r="F443" s="104">
        <v>0.15547703180212014</v>
      </c>
      <c r="G443" s="35">
        <f>SUM(B443*'5. Control'!$F$24,'6. Scoring &amp; assessment'!C443*'5. Control'!$F$25,'6. Scoring &amp; assessment'!D443*'5. Control'!$F$26,'6. Scoring &amp; assessment'!E443*'5. Control'!$F$27,'6. Scoring &amp; assessment'!F443*'5. Control'!$F$28)</f>
        <v>0.21247982987704458</v>
      </c>
      <c r="H443" s="36">
        <f t="shared" si="24"/>
        <v>4</v>
      </c>
      <c r="I443" s="36" cm="1">
        <f t="array" ref="I443">_xlfn.XLOOKUP(A443,Table1[Sample_ID],quality)</f>
        <v>5</v>
      </c>
      <c r="J443" s="36">
        <f t="shared" si="25"/>
        <v>1</v>
      </c>
      <c r="K443" s="36">
        <f t="shared" si="26"/>
        <v>1</v>
      </c>
      <c r="L443" s="36">
        <f t="shared" si="27"/>
        <v>0</v>
      </c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 spans="1:27" ht="13.2" x14ac:dyDescent="0.25">
      <c r="A444" s="34">
        <v>441</v>
      </c>
      <c r="B444" s="104">
        <v>0.21538461538461545</v>
      </c>
      <c r="C444" s="104">
        <v>0.13999999999999999</v>
      </c>
      <c r="D444" s="104">
        <v>0.30588235294117649</v>
      </c>
      <c r="E444" s="104">
        <v>0.72</v>
      </c>
      <c r="F444" s="104">
        <v>8.1272084805653705E-2</v>
      </c>
      <c r="G444" s="35">
        <f>SUM(B444*'5. Control'!$F$24,'6. Scoring &amp; assessment'!C444*'5. Control'!$F$25,'6. Scoring &amp; assessment'!D444*'5. Control'!$F$26,'6. Scoring &amp; assessment'!E444*'5. Control'!$F$27,'6. Scoring &amp; assessment'!F444*'5. Control'!$F$28)</f>
        <v>0.24339417680635722</v>
      </c>
      <c r="H444" s="36">
        <f t="shared" si="24"/>
        <v>4</v>
      </c>
      <c r="I444" s="36" cm="1">
        <f t="array" ref="I444">_xlfn.XLOOKUP(A444,Table1[Sample_ID],quality)</f>
        <v>8</v>
      </c>
      <c r="J444" s="36">
        <f t="shared" si="25"/>
        <v>4</v>
      </c>
      <c r="K444" s="36">
        <f t="shared" si="26"/>
        <v>16</v>
      </c>
      <c r="L444" s="36">
        <f t="shared" si="27"/>
        <v>0</v>
      </c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 spans="1:27" ht="13.2" x14ac:dyDescent="0.25">
      <c r="A445" s="34">
        <v>442</v>
      </c>
      <c r="B445" s="104">
        <v>0.44615384615384623</v>
      </c>
      <c r="C445" s="104">
        <v>0.20000000000000004</v>
      </c>
      <c r="D445" s="104">
        <v>0.22352941176470592</v>
      </c>
      <c r="E445" s="104">
        <v>0.65</v>
      </c>
      <c r="F445" s="104">
        <v>7.4204946996466431E-2</v>
      </c>
      <c r="G445" s="35">
        <f>SUM(B445*'5. Control'!$F$24,'6. Scoring &amp; assessment'!C445*'5. Control'!$F$25,'6. Scoring &amp; assessment'!D445*'5. Control'!$F$26,'6. Scoring &amp; assessment'!E445*'5. Control'!$F$27,'6. Scoring &amp; assessment'!F445*'5. Control'!$F$28)</f>
        <v>0.32210375261819874</v>
      </c>
      <c r="H445" s="36">
        <f t="shared" si="24"/>
        <v>5</v>
      </c>
      <c r="I445" s="36" cm="1">
        <f t="array" ref="I445">_xlfn.XLOOKUP(A445,Table1[Sample_ID],quality)</f>
        <v>6</v>
      </c>
      <c r="J445" s="36">
        <f t="shared" si="25"/>
        <v>1</v>
      </c>
      <c r="K445" s="36">
        <f t="shared" si="26"/>
        <v>1</v>
      </c>
      <c r="L445" s="36">
        <f t="shared" si="27"/>
        <v>0</v>
      </c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 spans="1:27" ht="13.2" x14ac:dyDescent="0.25">
      <c r="A446" s="34">
        <v>443</v>
      </c>
      <c r="B446" s="104">
        <v>0.43076923076923063</v>
      </c>
      <c r="C446" s="104">
        <v>0.39000000000000007</v>
      </c>
      <c r="D446" s="104">
        <v>0.22352941176470592</v>
      </c>
      <c r="E446" s="104">
        <v>0.76</v>
      </c>
      <c r="F446" s="104">
        <v>0.13074204946996468</v>
      </c>
      <c r="G446" s="35">
        <f>SUM(B446*'5. Control'!$F$24,'6. Scoring &amp; assessment'!C446*'5. Control'!$F$25,'6. Scoring &amp; assessment'!D446*'5. Control'!$F$26,'6. Scoring &amp; assessment'!E446*'5. Control'!$F$27,'6. Scoring &amp; assessment'!F446*'5. Control'!$F$28)</f>
        <v>0.39037284748093309</v>
      </c>
      <c r="H446" s="36">
        <f t="shared" si="24"/>
        <v>5</v>
      </c>
      <c r="I446" s="36" cm="1">
        <f t="array" ref="I446">_xlfn.XLOOKUP(A446,Table1[Sample_ID],quality)</f>
        <v>7</v>
      </c>
      <c r="J446" s="36">
        <f t="shared" si="25"/>
        <v>2</v>
      </c>
      <c r="K446" s="36">
        <f t="shared" si="26"/>
        <v>4</v>
      </c>
      <c r="L446" s="36">
        <f t="shared" si="27"/>
        <v>0</v>
      </c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 spans="1:27" ht="13.2" x14ac:dyDescent="0.25">
      <c r="A447" s="34">
        <v>444</v>
      </c>
      <c r="B447" s="104">
        <v>0.49230769230769222</v>
      </c>
      <c r="C447" s="104">
        <v>0.22666666666666666</v>
      </c>
      <c r="D447" s="104">
        <v>0.19411764705882353</v>
      </c>
      <c r="E447" s="104">
        <v>0.49</v>
      </c>
      <c r="F447" s="104">
        <v>4.5936395759717315E-2</v>
      </c>
      <c r="G447" s="35">
        <f>SUM(B447*'5. Control'!$F$24,'6. Scoring &amp; assessment'!C447*'5. Control'!$F$25,'6. Scoring &amp; assessment'!D447*'5. Control'!$F$26,'6. Scoring &amp; assessment'!E447*'5. Control'!$F$27,'6. Scoring &amp; assessment'!F447*'5. Control'!$F$28)</f>
        <v>0.32301897894248754</v>
      </c>
      <c r="H447" s="36">
        <f t="shared" si="24"/>
        <v>5</v>
      </c>
      <c r="I447" s="36" cm="1">
        <f t="array" ref="I447">_xlfn.XLOOKUP(A447,Table1[Sample_ID],quality)</f>
        <v>7</v>
      </c>
      <c r="J447" s="36">
        <f t="shared" si="25"/>
        <v>2</v>
      </c>
      <c r="K447" s="36">
        <f t="shared" si="26"/>
        <v>4</v>
      </c>
      <c r="L447" s="36">
        <f t="shared" si="27"/>
        <v>0</v>
      </c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 spans="1:27" ht="13.2" x14ac:dyDescent="0.25">
      <c r="A448" s="34">
        <v>445</v>
      </c>
      <c r="B448" s="104">
        <v>0.63076923076923075</v>
      </c>
      <c r="C448" s="104">
        <v>0.3133333333333333</v>
      </c>
      <c r="D448" s="104">
        <v>0.31764705882352945</v>
      </c>
      <c r="E448" s="104">
        <v>0.01</v>
      </c>
      <c r="F448" s="104">
        <v>7.4204946996466431E-2</v>
      </c>
      <c r="G448" s="35">
        <f>SUM(B448*'5. Control'!$F$24,'6. Scoring &amp; assessment'!C448*'5. Control'!$F$25,'6. Scoring &amp; assessment'!D448*'5. Control'!$F$26,'6. Scoring &amp; assessment'!E448*'5. Control'!$F$27,'6. Scoring &amp; assessment'!F448*'5. Control'!$F$28)</f>
        <v>0.3708367842924068</v>
      </c>
      <c r="H448" s="36">
        <f t="shared" si="24"/>
        <v>5</v>
      </c>
      <c r="I448" s="36" cm="1">
        <f t="array" ref="I448">_xlfn.XLOOKUP(A448,Table1[Sample_ID],quality)</f>
        <v>7</v>
      </c>
      <c r="J448" s="36">
        <f t="shared" si="25"/>
        <v>2</v>
      </c>
      <c r="K448" s="36">
        <f t="shared" si="26"/>
        <v>4</v>
      </c>
      <c r="L448" s="36">
        <f t="shared" si="27"/>
        <v>0</v>
      </c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 spans="1:27" ht="13.2" x14ac:dyDescent="0.25">
      <c r="A449" s="34">
        <v>446</v>
      </c>
      <c r="B449" s="104">
        <v>0.26153846153846144</v>
      </c>
      <c r="C449" s="104">
        <v>0.42333333333333334</v>
      </c>
      <c r="D449" s="104">
        <v>0.15294117647058827</v>
      </c>
      <c r="E449" s="104">
        <v>0.1</v>
      </c>
      <c r="F449" s="104">
        <v>8.8339222614840993E-2</v>
      </c>
      <c r="G449" s="35">
        <f>SUM(B449*'5. Control'!$F$24,'6. Scoring &amp; assessment'!C449*'5. Control'!$F$25,'6. Scoring &amp; assessment'!D449*'5. Control'!$F$26,'6. Scoring &amp; assessment'!E449*'5. Control'!$F$27,'6. Scoring &amp; assessment'!F449*'5. Control'!$F$28)</f>
        <v>0.26031356027053387</v>
      </c>
      <c r="H449" s="36">
        <f t="shared" si="24"/>
        <v>4</v>
      </c>
      <c r="I449" s="36" cm="1">
        <f t="array" ref="I449">_xlfn.XLOOKUP(A449,Table1[Sample_ID],quality)</f>
        <v>6</v>
      </c>
      <c r="J449" s="36">
        <f t="shared" si="25"/>
        <v>2</v>
      </c>
      <c r="K449" s="36">
        <f t="shared" si="26"/>
        <v>4</v>
      </c>
      <c r="L449" s="36">
        <f t="shared" si="27"/>
        <v>0</v>
      </c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 spans="1:27" ht="13.2" x14ac:dyDescent="0.25">
      <c r="A450" s="34">
        <v>447</v>
      </c>
      <c r="B450" s="104">
        <v>0.32307692307692304</v>
      </c>
      <c r="C450" s="104">
        <v>0.18666666666666668</v>
      </c>
      <c r="D450" s="104">
        <v>0.25294117647058822</v>
      </c>
      <c r="E450" s="104">
        <v>0.6</v>
      </c>
      <c r="F450" s="104">
        <v>0.2332155477031802</v>
      </c>
      <c r="G450" s="35">
        <f>SUM(B450*'5. Control'!$F$24,'6. Scoring &amp; assessment'!C450*'5. Control'!$F$25,'6. Scoring &amp; assessment'!D450*'5. Control'!$F$26,'6. Scoring &amp; assessment'!E450*'5. Control'!$F$27,'6. Scoring &amp; assessment'!F450*'5. Control'!$F$28)</f>
        <v>0.29033965431782932</v>
      </c>
      <c r="H450" s="36">
        <f t="shared" si="24"/>
        <v>4</v>
      </c>
      <c r="I450" s="36" cm="1">
        <f t="array" ref="I450">_xlfn.XLOOKUP(A450,Table1[Sample_ID],quality)</f>
        <v>5</v>
      </c>
      <c r="J450" s="36">
        <f t="shared" si="25"/>
        <v>1</v>
      </c>
      <c r="K450" s="36">
        <f t="shared" si="26"/>
        <v>1</v>
      </c>
      <c r="L450" s="36">
        <f t="shared" si="27"/>
        <v>0</v>
      </c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 spans="1:27" ht="13.2" x14ac:dyDescent="0.25">
      <c r="A451" s="34">
        <v>448</v>
      </c>
      <c r="B451" s="104">
        <v>0.43076923076923063</v>
      </c>
      <c r="C451" s="104">
        <v>0.25333333333333335</v>
      </c>
      <c r="D451" s="104">
        <v>0.24705882352941178</v>
      </c>
      <c r="E451" s="104">
        <v>0.28999999999999998</v>
      </c>
      <c r="F451" s="104">
        <v>3.5335689045936397E-2</v>
      </c>
      <c r="G451" s="35">
        <f>SUM(B451*'5. Control'!$F$24,'6. Scoring &amp; assessment'!C451*'5. Control'!$F$25,'6. Scoring &amp; assessment'!D451*'5. Control'!$F$26,'6. Scoring &amp; assessment'!E451*'5. Control'!$F$27,'6. Scoring &amp; assessment'!F451*'5. Control'!$F$28)</f>
        <v>0.29636162320323611</v>
      </c>
      <c r="H451" s="36">
        <f t="shared" si="24"/>
        <v>4</v>
      </c>
      <c r="I451" s="36" cm="1">
        <f t="array" ref="I451">_xlfn.XLOOKUP(A451,Table1[Sample_ID],quality)</f>
        <v>5</v>
      </c>
      <c r="J451" s="36">
        <f t="shared" si="25"/>
        <v>1</v>
      </c>
      <c r="K451" s="36">
        <f t="shared" si="26"/>
        <v>1</v>
      </c>
      <c r="L451" s="36">
        <f t="shared" si="27"/>
        <v>0</v>
      </c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 spans="1:27" ht="13.2" x14ac:dyDescent="0.25">
      <c r="A452" s="34">
        <v>449</v>
      </c>
      <c r="B452" s="104">
        <v>0.27692307692307677</v>
      </c>
      <c r="C452" s="104">
        <v>0.28666666666666668</v>
      </c>
      <c r="D452" s="104">
        <v>0.15294117647058827</v>
      </c>
      <c r="E452" s="104">
        <v>0.22</v>
      </c>
      <c r="F452" s="104">
        <v>7.4204946996466431E-2</v>
      </c>
      <c r="G452" s="35">
        <f>SUM(B452*'5. Control'!$F$24,'6. Scoring &amp; assessment'!C452*'5. Control'!$F$25,'6. Scoring &amp; assessment'!D452*'5. Control'!$F$26,'6. Scoring &amp; assessment'!E452*'5. Control'!$F$27,'6. Scoring &amp; assessment'!F452*'5. Control'!$F$28)</f>
        <v>0.23528474809331174</v>
      </c>
      <c r="H452" s="36">
        <f t="shared" si="24"/>
        <v>4</v>
      </c>
      <c r="I452" s="36" cm="1">
        <f t="array" ref="I452">_xlfn.XLOOKUP(A452,Table1[Sample_ID],quality)</f>
        <v>6</v>
      </c>
      <c r="J452" s="36">
        <f t="shared" si="25"/>
        <v>2</v>
      </c>
      <c r="K452" s="36">
        <f t="shared" si="26"/>
        <v>4</v>
      </c>
      <c r="L452" s="36">
        <f t="shared" si="27"/>
        <v>0</v>
      </c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 spans="1:27" ht="13.2" x14ac:dyDescent="0.25">
      <c r="A453" s="34">
        <v>450</v>
      </c>
      <c r="B453" s="104">
        <v>0.36923076923076931</v>
      </c>
      <c r="C453" s="104">
        <v>0.19333333333333336</v>
      </c>
      <c r="D453" s="104">
        <v>0.18235294117647058</v>
      </c>
      <c r="E453" s="104">
        <v>0.69</v>
      </c>
      <c r="F453" s="104">
        <v>0.10247349823321555</v>
      </c>
      <c r="G453" s="35">
        <f>SUM(B453*'5. Control'!$F$24,'6. Scoring &amp; assessment'!C453*'5. Control'!$F$25,'6. Scoring &amp; assessment'!D453*'5. Control'!$F$26,'6. Scoring &amp; assessment'!E453*'5. Control'!$F$27,'6. Scoring &amp; assessment'!F453*'5. Control'!$F$28)</f>
        <v>0.29383106023056138</v>
      </c>
      <c r="H453" s="36">
        <f t="shared" ref="H453:H516" si="28">ROUND(3+G453*5,0)</f>
        <v>4</v>
      </c>
      <c r="I453" s="36" cm="1">
        <f t="array" ref="I453">_xlfn.XLOOKUP(A453,Table1[Sample_ID],quality)</f>
        <v>6</v>
      </c>
      <c r="J453" s="36">
        <f t="shared" ref="J453:J516" si="29">ABS(H453-I453)</f>
        <v>2</v>
      </c>
      <c r="K453" s="36">
        <f t="shared" ref="K453:K516" si="30">J453^2</f>
        <v>4</v>
      </c>
      <c r="L453" s="36">
        <f t="shared" ref="L453:L516" si="31">IF(J453=0,1,0)</f>
        <v>0</v>
      </c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 spans="1:27" ht="13.2" x14ac:dyDescent="0.25">
      <c r="A454" s="34">
        <v>451</v>
      </c>
      <c r="B454" s="104">
        <v>0.36923076923076931</v>
      </c>
      <c r="C454" s="104">
        <v>0.19333333333333336</v>
      </c>
      <c r="D454" s="104">
        <v>0.18235294117647058</v>
      </c>
      <c r="E454" s="104">
        <v>0.69</v>
      </c>
      <c r="F454" s="104">
        <v>0.10247349823321555</v>
      </c>
      <c r="G454" s="35">
        <f>SUM(B454*'5. Control'!$F$24,'6. Scoring &amp; assessment'!C454*'5. Control'!$F$25,'6. Scoring &amp; assessment'!D454*'5. Control'!$F$26,'6. Scoring &amp; assessment'!E454*'5. Control'!$F$27,'6. Scoring &amp; assessment'!F454*'5. Control'!$F$28)</f>
        <v>0.29383106023056138</v>
      </c>
      <c r="H454" s="36">
        <f t="shared" si="28"/>
        <v>4</v>
      </c>
      <c r="I454" s="36" cm="1">
        <f t="array" ref="I454">_xlfn.XLOOKUP(A454,Table1[Sample_ID],quality)</f>
        <v>6</v>
      </c>
      <c r="J454" s="36">
        <f t="shared" si="29"/>
        <v>2</v>
      </c>
      <c r="K454" s="36">
        <f t="shared" si="30"/>
        <v>4</v>
      </c>
      <c r="L454" s="36">
        <f t="shared" si="31"/>
        <v>0</v>
      </c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 spans="1:27" ht="13.2" x14ac:dyDescent="0.25">
      <c r="A455" s="34">
        <v>452</v>
      </c>
      <c r="B455" s="104">
        <v>0.10769230769230759</v>
      </c>
      <c r="C455" s="104">
        <v>0.18000000000000002</v>
      </c>
      <c r="D455" s="104">
        <v>0.44705882352941179</v>
      </c>
      <c r="E455" s="104">
        <v>0.53</v>
      </c>
      <c r="F455" s="104">
        <v>7.0671378091872794E-2</v>
      </c>
      <c r="G455" s="35">
        <f>SUM(B455*'5. Control'!$F$24,'6. Scoring &amp; assessment'!C455*'5. Control'!$F$25,'6. Scoring &amp; assessment'!D455*'5. Control'!$F$26,'6. Scoring &amp; assessment'!E455*'5. Control'!$F$27,'6. Scoring &amp; assessment'!F455*'5. Control'!$F$28)</f>
        <v>0.21881826903090668</v>
      </c>
      <c r="H455" s="36">
        <f t="shared" si="28"/>
        <v>4</v>
      </c>
      <c r="I455" s="36" cm="1">
        <f t="array" ref="I455">_xlfn.XLOOKUP(A455,Table1[Sample_ID],quality)</f>
        <v>6</v>
      </c>
      <c r="J455" s="36">
        <f t="shared" si="29"/>
        <v>2</v>
      </c>
      <c r="K455" s="36">
        <f t="shared" si="30"/>
        <v>4</v>
      </c>
      <c r="L455" s="36">
        <f t="shared" si="31"/>
        <v>0</v>
      </c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 spans="1:27" ht="13.2" x14ac:dyDescent="0.25">
      <c r="A456" s="34">
        <v>453</v>
      </c>
      <c r="B456" s="104">
        <v>0.24615384615384611</v>
      </c>
      <c r="C456" s="104">
        <v>0.3066666666666667</v>
      </c>
      <c r="D456" s="104">
        <v>0.19411764705882353</v>
      </c>
      <c r="E456" s="104">
        <v>0.03</v>
      </c>
      <c r="F456" s="104">
        <v>0.10247349823321555</v>
      </c>
      <c r="G456" s="35">
        <f>SUM(B456*'5. Control'!$F$24,'6. Scoring &amp; assessment'!C456*'5. Control'!$F$25,'6. Scoring &amp; assessment'!D456*'5. Control'!$F$26,'6. Scoring &amp; assessment'!E456*'5. Control'!$F$27,'6. Scoring &amp; assessment'!F456*'5. Control'!$F$28)</f>
        <v>0.22051884303599126</v>
      </c>
      <c r="H456" s="36">
        <f t="shared" si="28"/>
        <v>4</v>
      </c>
      <c r="I456" s="36" cm="1">
        <f t="array" ref="I456">_xlfn.XLOOKUP(A456,Table1[Sample_ID],quality)</f>
        <v>6</v>
      </c>
      <c r="J456" s="36">
        <f t="shared" si="29"/>
        <v>2</v>
      </c>
      <c r="K456" s="36">
        <f t="shared" si="30"/>
        <v>4</v>
      </c>
      <c r="L456" s="36">
        <f t="shared" si="31"/>
        <v>0</v>
      </c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 spans="1:27" ht="13.2" x14ac:dyDescent="0.25">
      <c r="A457" s="34">
        <v>454</v>
      </c>
      <c r="B457" s="104">
        <v>0.43076923076923063</v>
      </c>
      <c r="C457" s="104">
        <v>0.15333333333333335</v>
      </c>
      <c r="D457" s="104">
        <v>0.25882352941176473</v>
      </c>
      <c r="E457" s="104">
        <v>0.63</v>
      </c>
      <c r="F457" s="104">
        <v>5.6537102473498232E-2</v>
      </c>
      <c r="G457" s="35">
        <f>SUM(B457*'5. Control'!$F$24,'6. Scoring &amp; assessment'!C457*'5. Control'!$F$25,'6. Scoring &amp; assessment'!D457*'5. Control'!$F$26,'6. Scoring &amp; assessment'!E457*'5. Control'!$F$27,'6. Scoring &amp; assessment'!F457*'5. Control'!$F$28)</f>
        <v>0.30424647042834529</v>
      </c>
      <c r="H457" s="36">
        <f t="shared" si="28"/>
        <v>5</v>
      </c>
      <c r="I457" s="36" cm="1">
        <f t="array" ref="I457">_xlfn.XLOOKUP(A457,Table1[Sample_ID],quality)</f>
        <v>7</v>
      </c>
      <c r="J457" s="36">
        <f t="shared" si="29"/>
        <v>2</v>
      </c>
      <c r="K457" s="36">
        <f t="shared" si="30"/>
        <v>4</v>
      </c>
      <c r="L457" s="36">
        <f t="shared" si="31"/>
        <v>0</v>
      </c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 spans="1:27" ht="13.2" x14ac:dyDescent="0.25">
      <c r="A458" s="34">
        <v>455</v>
      </c>
      <c r="B458" s="104">
        <v>0.4153846153846153</v>
      </c>
      <c r="C458" s="104">
        <v>8.666666666666667E-2</v>
      </c>
      <c r="D458" s="104">
        <v>0.19411764705882353</v>
      </c>
      <c r="E458" s="104">
        <v>0.4</v>
      </c>
      <c r="F458" s="104">
        <v>0.21554770318021202</v>
      </c>
      <c r="G458" s="35">
        <f>SUM(B458*'5. Control'!$F$24,'6. Scoring &amp; assessment'!C458*'5. Control'!$F$25,'6. Scoring &amp; assessment'!D458*'5. Control'!$F$26,'6. Scoring &amp; assessment'!E458*'5. Control'!$F$27,'6. Scoring &amp; assessment'!F458*'5. Control'!$F$28)</f>
        <v>0.26205703276146008</v>
      </c>
      <c r="H458" s="36">
        <f t="shared" si="28"/>
        <v>4</v>
      </c>
      <c r="I458" s="36" cm="1">
        <f t="array" ref="I458">_xlfn.XLOOKUP(A458,Table1[Sample_ID],quality)</f>
        <v>5</v>
      </c>
      <c r="J458" s="36">
        <f t="shared" si="29"/>
        <v>1</v>
      </c>
      <c r="K458" s="36">
        <f t="shared" si="30"/>
        <v>1</v>
      </c>
      <c r="L458" s="36">
        <f t="shared" si="31"/>
        <v>0</v>
      </c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 spans="1:27" ht="13.2" x14ac:dyDescent="0.25">
      <c r="A459" s="34">
        <v>456</v>
      </c>
      <c r="B459" s="104">
        <v>0.76923076923076927</v>
      </c>
      <c r="C459" s="104">
        <v>0.34666666666666668</v>
      </c>
      <c r="D459" s="104">
        <v>0.22941176470588234</v>
      </c>
      <c r="E459" s="104">
        <v>0.67</v>
      </c>
      <c r="F459" s="104">
        <v>4.5936395759717315E-2</v>
      </c>
      <c r="G459" s="35">
        <f>SUM(B459*'5. Control'!$F$24,'6. Scoring &amp; assessment'!C459*'5. Control'!$F$25,'6. Scoring &amp; assessment'!D459*'5. Control'!$F$26,'6. Scoring &amp; assessment'!E459*'5. Control'!$F$27,'6. Scoring &amp; assessment'!F459*'5. Control'!$F$28)</f>
        <v>0.47923617351262332</v>
      </c>
      <c r="H459" s="36">
        <f t="shared" si="28"/>
        <v>5</v>
      </c>
      <c r="I459" s="36" cm="1">
        <f t="array" ref="I459">_xlfn.XLOOKUP(A459,Table1[Sample_ID],quality)</f>
        <v>8</v>
      </c>
      <c r="J459" s="36">
        <f t="shared" si="29"/>
        <v>3</v>
      </c>
      <c r="K459" s="36">
        <f t="shared" si="30"/>
        <v>9</v>
      </c>
      <c r="L459" s="36">
        <f t="shared" si="31"/>
        <v>0</v>
      </c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 spans="1:27" ht="13.2" x14ac:dyDescent="0.25">
      <c r="A460" s="34">
        <v>457</v>
      </c>
      <c r="B460" s="104">
        <v>0.29230769230769238</v>
      </c>
      <c r="C460" s="104">
        <v>0.32666666666666666</v>
      </c>
      <c r="D460" s="104">
        <v>0.16470588235294117</v>
      </c>
      <c r="E460" s="104">
        <v>0.39</v>
      </c>
      <c r="F460" s="104">
        <v>5.6537102473498232E-2</v>
      </c>
      <c r="G460" s="35">
        <f>SUM(B460*'5. Control'!$F$24,'6. Scoring &amp; assessment'!C460*'5. Control'!$F$25,'6. Scoring &amp; assessment'!D460*'5. Control'!$F$26,'6. Scoring &amp; assessment'!E460*'5. Control'!$F$27,'6. Scoring &amp; assessment'!F460*'5. Control'!$F$28)</f>
        <v>0.26966728490798331</v>
      </c>
      <c r="H460" s="36">
        <f t="shared" si="28"/>
        <v>4</v>
      </c>
      <c r="I460" s="36" cm="1">
        <f t="array" ref="I460">_xlfn.XLOOKUP(A460,Table1[Sample_ID],quality)</f>
        <v>5</v>
      </c>
      <c r="J460" s="36">
        <f t="shared" si="29"/>
        <v>1</v>
      </c>
      <c r="K460" s="36">
        <f t="shared" si="30"/>
        <v>1</v>
      </c>
      <c r="L460" s="36">
        <f t="shared" si="31"/>
        <v>0</v>
      </c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 spans="1:27" ht="13.2" x14ac:dyDescent="0.25">
      <c r="A461" s="34">
        <v>458</v>
      </c>
      <c r="B461" s="104">
        <v>0.18461538461538451</v>
      </c>
      <c r="C461" s="104">
        <v>0.35333333333333333</v>
      </c>
      <c r="D461" s="104">
        <v>0.16470588235294117</v>
      </c>
      <c r="E461" s="104">
        <v>0.21</v>
      </c>
      <c r="F461" s="104">
        <v>0.20848056537102475</v>
      </c>
      <c r="G461" s="35">
        <f>SUM(B461*'5. Control'!$F$24,'6. Scoring &amp; assessment'!C461*'5. Control'!$F$25,'6. Scoring &amp; assessment'!D461*'5. Control'!$F$26,'6. Scoring &amp; assessment'!E461*'5. Control'!$F$27,'6. Scoring &amp; assessment'!F461*'5. Control'!$F$28)</f>
        <v>0.23716932350542821</v>
      </c>
      <c r="H461" s="36">
        <f t="shared" si="28"/>
        <v>4</v>
      </c>
      <c r="I461" s="36" cm="1">
        <f t="array" ref="I461">_xlfn.XLOOKUP(A461,Table1[Sample_ID],quality)</f>
        <v>5</v>
      </c>
      <c r="J461" s="36">
        <f t="shared" si="29"/>
        <v>1</v>
      </c>
      <c r="K461" s="36">
        <f t="shared" si="30"/>
        <v>1</v>
      </c>
      <c r="L461" s="36">
        <f t="shared" si="31"/>
        <v>0</v>
      </c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 spans="1:27" ht="13.2" x14ac:dyDescent="0.25">
      <c r="A462" s="34">
        <v>459</v>
      </c>
      <c r="B462" s="104">
        <v>0.43076923076923063</v>
      </c>
      <c r="C462" s="104">
        <v>0.15333333333333335</v>
      </c>
      <c r="D462" s="104">
        <v>0.25882352941176473</v>
      </c>
      <c r="E462" s="104">
        <v>0.63</v>
      </c>
      <c r="F462" s="104">
        <v>5.6537102473498232E-2</v>
      </c>
      <c r="G462" s="35">
        <f>SUM(B462*'5. Control'!$F$24,'6. Scoring &amp; assessment'!C462*'5. Control'!$F$25,'6. Scoring &amp; assessment'!D462*'5. Control'!$F$26,'6. Scoring &amp; assessment'!E462*'5. Control'!$F$27,'6. Scoring &amp; assessment'!F462*'5. Control'!$F$28)</f>
        <v>0.30424647042834529</v>
      </c>
      <c r="H462" s="36">
        <f t="shared" si="28"/>
        <v>5</v>
      </c>
      <c r="I462" s="36" cm="1">
        <f t="array" ref="I462">_xlfn.XLOOKUP(A462,Table1[Sample_ID],quality)</f>
        <v>7</v>
      </c>
      <c r="J462" s="36">
        <f t="shared" si="29"/>
        <v>2</v>
      </c>
      <c r="K462" s="36">
        <f t="shared" si="30"/>
        <v>4</v>
      </c>
      <c r="L462" s="36">
        <f t="shared" si="31"/>
        <v>0</v>
      </c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 spans="1:27" ht="13.2" x14ac:dyDescent="0.25">
      <c r="A463" s="34">
        <v>460</v>
      </c>
      <c r="B463" s="104">
        <v>9.2307692307692257E-2</v>
      </c>
      <c r="C463" s="104">
        <v>0.32</v>
      </c>
      <c r="D463" s="104">
        <v>0.1588235294117647</v>
      </c>
      <c r="E463" s="104">
        <v>0.66</v>
      </c>
      <c r="F463" s="104">
        <v>0.14487632508833923</v>
      </c>
      <c r="G463" s="35">
        <f>SUM(B463*'5. Control'!$F$24,'6. Scoring &amp; assessment'!C463*'5. Control'!$F$25,'6. Scoring &amp; assessment'!D463*'5. Control'!$F$26,'6. Scoring &amp; assessment'!E463*'5. Control'!$F$27,'6. Scoring &amp; assessment'!F463*'5. Control'!$F$28)</f>
        <v>0.23261885422829093</v>
      </c>
      <c r="H463" s="36">
        <f t="shared" si="28"/>
        <v>4</v>
      </c>
      <c r="I463" s="36" cm="1">
        <f t="array" ref="I463">_xlfn.XLOOKUP(A463,Table1[Sample_ID],quality)</f>
        <v>3</v>
      </c>
      <c r="J463" s="36">
        <f t="shared" si="29"/>
        <v>1</v>
      </c>
      <c r="K463" s="36">
        <f t="shared" si="30"/>
        <v>1</v>
      </c>
      <c r="L463" s="36">
        <f t="shared" si="31"/>
        <v>0</v>
      </c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 spans="1:27" ht="13.2" x14ac:dyDescent="0.25">
      <c r="A464" s="34">
        <v>461</v>
      </c>
      <c r="B464" s="104">
        <v>0.44615384615384623</v>
      </c>
      <c r="C464" s="104">
        <v>0.21999999999999997</v>
      </c>
      <c r="D464" s="104">
        <v>0.18235294117647058</v>
      </c>
      <c r="E464" s="104">
        <v>0.52</v>
      </c>
      <c r="F464" s="104">
        <v>6.0070671378091869E-2</v>
      </c>
      <c r="G464" s="35">
        <f>SUM(B464*'5. Control'!$F$24,'6. Scoring &amp; assessment'!C464*'5. Control'!$F$25,'6. Scoring &amp; assessment'!D464*'5. Control'!$F$26,'6. Scoring &amp; assessment'!E464*'5. Control'!$F$27,'6. Scoring &amp; assessment'!F464*'5. Control'!$F$28)</f>
        <v>0.3075138544681259</v>
      </c>
      <c r="H464" s="36">
        <f t="shared" si="28"/>
        <v>5</v>
      </c>
      <c r="I464" s="36" cm="1">
        <f t="array" ref="I464">_xlfn.XLOOKUP(A464,Table1[Sample_ID],quality)</f>
        <v>6</v>
      </c>
      <c r="J464" s="36">
        <f t="shared" si="29"/>
        <v>1</v>
      </c>
      <c r="K464" s="36">
        <f t="shared" si="30"/>
        <v>1</v>
      </c>
      <c r="L464" s="36">
        <f t="shared" si="31"/>
        <v>0</v>
      </c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 spans="1:27" ht="13.2" x14ac:dyDescent="0.25">
      <c r="A465" s="34">
        <v>462</v>
      </c>
      <c r="B465" s="104">
        <v>0.13846153846153852</v>
      </c>
      <c r="C465" s="104">
        <v>0.34333333333333332</v>
      </c>
      <c r="D465" s="104">
        <v>0.18235294117647058</v>
      </c>
      <c r="E465" s="104">
        <v>0.22</v>
      </c>
      <c r="F465" s="104">
        <v>4.5936395759717315E-2</v>
      </c>
      <c r="G465" s="35">
        <f>SUM(B465*'5. Control'!$F$24,'6. Scoring &amp; assessment'!C465*'5. Control'!$F$25,'6. Scoring &amp; assessment'!D465*'5. Control'!$F$26,'6. Scoring &amp; assessment'!E465*'5. Control'!$F$27,'6. Scoring &amp; assessment'!F465*'5. Control'!$F$28)</f>
        <v>0.20540811921398078</v>
      </c>
      <c r="H465" s="36">
        <f t="shared" si="28"/>
        <v>4</v>
      </c>
      <c r="I465" s="36" cm="1">
        <f t="array" ref="I465">_xlfn.XLOOKUP(A465,Table1[Sample_ID],quality)</f>
        <v>5</v>
      </c>
      <c r="J465" s="36">
        <f t="shared" si="29"/>
        <v>1</v>
      </c>
      <c r="K465" s="36">
        <f t="shared" si="30"/>
        <v>1</v>
      </c>
      <c r="L465" s="36">
        <f t="shared" si="31"/>
        <v>0</v>
      </c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 spans="1:27" ht="13.2" x14ac:dyDescent="0.25">
      <c r="A466" s="34">
        <v>463</v>
      </c>
      <c r="B466" s="104">
        <v>0.52307692307692311</v>
      </c>
      <c r="C466" s="104">
        <v>0.10666666666666667</v>
      </c>
      <c r="D466" s="104">
        <v>0.18235294117647058</v>
      </c>
      <c r="E466" s="104">
        <v>0.68</v>
      </c>
      <c r="F466" s="104">
        <v>6.7137809187279157E-2</v>
      </c>
      <c r="G466" s="35">
        <f>SUM(B466*'5. Control'!$F$24,'6. Scoring &amp; assessment'!C466*'5. Control'!$F$25,'6. Scoring &amp; assessment'!D466*'5. Control'!$F$26,'6. Scoring &amp; assessment'!E466*'5. Control'!$F$27,'6. Scoring &amp; assessment'!F466*'5. Control'!$F$28)</f>
        <v>0.31714364517212162</v>
      </c>
      <c r="H466" s="36">
        <f t="shared" si="28"/>
        <v>5</v>
      </c>
      <c r="I466" s="36" cm="1">
        <f t="array" ref="I466">_xlfn.XLOOKUP(A466,Table1[Sample_ID],quality)</f>
        <v>5</v>
      </c>
      <c r="J466" s="36">
        <f t="shared" si="29"/>
        <v>0</v>
      </c>
      <c r="K466" s="36">
        <f t="shared" si="30"/>
        <v>0</v>
      </c>
      <c r="L466" s="36">
        <f t="shared" si="31"/>
        <v>1</v>
      </c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 spans="1:27" ht="13.2" x14ac:dyDescent="0.25">
      <c r="A467" s="34">
        <v>464</v>
      </c>
      <c r="B467" s="104">
        <v>9.2307692307692257E-2</v>
      </c>
      <c r="C467" s="104">
        <v>0.37333333333333335</v>
      </c>
      <c r="D467" s="104">
        <v>0.13529411764705884</v>
      </c>
      <c r="E467" s="104">
        <v>0.7</v>
      </c>
      <c r="F467" s="104">
        <v>0.43462897526501765</v>
      </c>
      <c r="G467" s="35">
        <f>SUM(B467*'5. Control'!$F$24,'6. Scoring &amp; assessment'!C467*'5. Control'!$F$25,'6. Scoring &amp; assessment'!D467*'5. Control'!$F$26,'6. Scoring &amp; assessment'!E467*'5. Control'!$F$27,'6. Scoring &amp; assessment'!F467*'5. Control'!$F$28)</f>
        <v>0.27806470748125289</v>
      </c>
      <c r="H467" s="36">
        <f t="shared" si="28"/>
        <v>4</v>
      </c>
      <c r="I467" s="36" cm="1">
        <f t="array" ref="I467">_xlfn.XLOOKUP(A467,Table1[Sample_ID],quality)</f>
        <v>5</v>
      </c>
      <c r="J467" s="36">
        <f t="shared" si="29"/>
        <v>1</v>
      </c>
      <c r="K467" s="36">
        <f t="shared" si="30"/>
        <v>1</v>
      </c>
      <c r="L467" s="36">
        <f t="shared" si="31"/>
        <v>0</v>
      </c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 spans="1:27" ht="13.2" x14ac:dyDescent="0.25">
      <c r="A468" s="34">
        <v>465</v>
      </c>
      <c r="B468" s="104">
        <v>0.12307692307692292</v>
      </c>
      <c r="C468" s="104">
        <v>0.14333333333333334</v>
      </c>
      <c r="D468" s="104">
        <v>0.23529411764705882</v>
      </c>
      <c r="E468" s="104">
        <v>0.54</v>
      </c>
      <c r="F468" s="104">
        <v>3.1802120141342753E-2</v>
      </c>
      <c r="G468" s="35">
        <f>SUM(B468*'5. Control'!$F$24,'6. Scoring &amp; assessment'!C468*'5. Control'!$F$25,'6. Scoring &amp; assessment'!D468*'5. Control'!$F$26,'6. Scoring &amp; assessment'!E468*'5. Control'!$F$27,'6. Scoring &amp; assessment'!F468*'5. Control'!$F$28)</f>
        <v>0.17855125273811612</v>
      </c>
      <c r="H468" s="36">
        <f t="shared" si="28"/>
        <v>4</v>
      </c>
      <c r="I468" s="36" cm="1">
        <f t="array" ref="I468">_xlfn.XLOOKUP(A468,Table1[Sample_ID],quality)</f>
        <v>6</v>
      </c>
      <c r="J468" s="36">
        <f t="shared" si="29"/>
        <v>2</v>
      </c>
      <c r="K468" s="36">
        <f t="shared" si="30"/>
        <v>4</v>
      </c>
      <c r="L468" s="36">
        <f t="shared" si="31"/>
        <v>0</v>
      </c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 spans="1:27" ht="13.2" x14ac:dyDescent="0.25">
      <c r="A469" s="34">
        <v>466</v>
      </c>
      <c r="B469" s="104">
        <v>0.19999999999999984</v>
      </c>
      <c r="C469" s="104">
        <v>0.12666666666666665</v>
      </c>
      <c r="D469" s="104">
        <v>0.35882352941176476</v>
      </c>
      <c r="E469" s="104">
        <v>0.4</v>
      </c>
      <c r="F469" s="104">
        <v>7.0671378091872794E-2</v>
      </c>
      <c r="G469" s="35">
        <f>SUM(B469*'5. Control'!$F$24,'6. Scoring &amp; assessment'!C469*'5. Control'!$F$25,'6. Scoring &amp; assessment'!D469*'5. Control'!$F$26,'6. Scoring &amp; assessment'!E469*'5. Control'!$F$27,'6. Scoring &amp; assessment'!F469*'5. Control'!$F$28)</f>
        <v>0.20889066722095193</v>
      </c>
      <c r="H469" s="36">
        <f t="shared" si="28"/>
        <v>4</v>
      </c>
      <c r="I469" s="36" cm="1">
        <f t="array" ref="I469">_xlfn.XLOOKUP(A469,Table1[Sample_ID],quality)</f>
        <v>5</v>
      </c>
      <c r="J469" s="36">
        <f t="shared" si="29"/>
        <v>1</v>
      </c>
      <c r="K469" s="36">
        <f t="shared" si="30"/>
        <v>1</v>
      </c>
      <c r="L469" s="36">
        <f t="shared" si="31"/>
        <v>0</v>
      </c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 spans="1:27" ht="13.2" x14ac:dyDescent="0.25">
      <c r="A470" s="34">
        <v>467</v>
      </c>
      <c r="B470" s="104">
        <v>0.47692307692307689</v>
      </c>
      <c r="C470" s="104">
        <v>0.26666666666666666</v>
      </c>
      <c r="D470" s="104">
        <v>0.24705882352941178</v>
      </c>
      <c r="E470" s="104">
        <v>0.42</v>
      </c>
      <c r="F470" s="104">
        <v>0.15901060070671377</v>
      </c>
      <c r="G470" s="35">
        <f>SUM(B470*'5. Control'!$F$24,'6. Scoring &amp; assessment'!C470*'5. Control'!$F$25,'6. Scoring &amp; assessment'!D470*'5. Control'!$F$26,'6. Scoring &amp; assessment'!E470*'5. Control'!$F$27,'6. Scoring &amp; assessment'!F470*'5. Control'!$F$28)</f>
        <v>0.34188296052316003</v>
      </c>
      <c r="H470" s="36">
        <f t="shared" si="28"/>
        <v>5</v>
      </c>
      <c r="I470" s="36" cm="1">
        <f t="array" ref="I470">_xlfn.XLOOKUP(A470,Table1[Sample_ID],quality)</f>
        <v>6</v>
      </c>
      <c r="J470" s="36">
        <f t="shared" si="29"/>
        <v>1</v>
      </c>
      <c r="K470" s="36">
        <f t="shared" si="30"/>
        <v>1</v>
      </c>
      <c r="L470" s="36">
        <f t="shared" si="31"/>
        <v>0</v>
      </c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 spans="1:27" ht="13.2" x14ac:dyDescent="0.25">
      <c r="A471" s="34">
        <v>468</v>
      </c>
      <c r="B471" s="104">
        <v>0.86153846153846148</v>
      </c>
      <c r="C471" s="104">
        <v>0.24</v>
      </c>
      <c r="D471" s="104">
        <v>0.28823529411764709</v>
      </c>
      <c r="E471" s="104">
        <v>0.45</v>
      </c>
      <c r="F471" s="104">
        <v>4.2402826855123678E-2</v>
      </c>
      <c r="G471" s="35">
        <f>SUM(B471*'5. Control'!$F$24,'6. Scoring &amp; assessment'!C471*'5. Control'!$F$25,'6. Scoring &amp; assessment'!D471*'5. Control'!$F$26,'6. Scoring &amp; assessment'!E471*'5. Control'!$F$27,'6. Scoring &amp; assessment'!F471*'5. Control'!$F$28)</f>
        <v>0.46601403834162086</v>
      </c>
      <c r="H471" s="36">
        <f t="shared" si="28"/>
        <v>5</v>
      </c>
      <c r="I471" s="36" cm="1">
        <f t="array" ref="I471">_xlfn.XLOOKUP(A471,Table1[Sample_ID],quality)</f>
        <v>6</v>
      </c>
      <c r="J471" s="36">
        <f t="shared" si="29"/>
        <v>1</v>
      </c>
      <c r="K471" s="36">
        <f t="shared" si="30"/>
        <v>1</v>
      </c>
      <c r="L471" s="36">
        <f t="shared" si="31"/>
        <v>0</v>
      </c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 spans="1:27" ht="13.2" x14ac:dyDescent="0.25">
      <c r="A472" s="34">
        <v>469</v>
      </c>
      <c r="B472" s="104">
        <v>0.12307692307692292</v>
      </c>
      <c r="C472" s="104">
        <v>0.17333333333333334</v>
      </c>
      <c r="D472" s="104">
        <v>0.18823529411764706</v>
      </c>
      <c r="E472" s="104">
        <v>0.69</v>
      </c>
      <c r="F472" s="104">
        <v>5.3003533568904596E-2</v>
      </c>
      <c r="G472" s="35">
        <f>SUM(B472*'5. Control'!$F$24,'6. Scoring &amp; assessment'!C472*'5. Control'!$F$25,'6. Scoring &amp; assessment'!D472*'5. Control'!$F$26,'6. Scoring &amp; assessment'!E472*'5. Control'!$F$27,'6. Scoring &amp; assessment'!F472*'5. Control'!$F$28)</f>
        <v>0.19761257055146053</v>
      </c>
      <c r="H472" s="36">
        <f t="shared" si="28"/>
        <v>4</v>
      </c>
      <c r="I472" s="36" cm="1">
        <f t="array" ref="I472">_xlfn.XLOOKUP(A472,Table1[Sample_ID],quality)</f>
        <v>6</v>
      </c>
      <c r="J472" s="36">
        <f t="shared" si="29"/>
        <v>2</v>
      </c>
      <c r="K472" s="36">
        <f t="shared" si="30"/>
        <v>4</v>
      </c>
      <c r="L472" s="36">
        <f t="shared" si="31"/>
        <v>0</v>
      </c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 spans="1:27" ht="13.2" x14ac:dyDescent="0.25">
      <c r="A473" s="34">
        <v>470</v>
      </c>
      <c r="B473" s="104">
        <v>0.21538461538461545</v>
      </c>
      <c r="C473" s="104">
        <v>0.48</v>
      </c>
      <c r="D473" s="104">
        <v>0.16470588235294117</v>
      </c>
      <c r="E473" s="104">
        <v>0.02</v>
      </c>
      <c r="F473" s="104">
        <v>0.14840989399293286</v>
      </c>
      <c r="G473" s="35">
        <f>SUM(B473*'5. Control'!$F$24,'6. Scoring &amp; assessment'!C473*'5. Control'!$F$25,'6. Scoring &amp; assessment'!D473*'5. Control'!$F$26,'6. Scoring &amp; assessment'!E473*'5. Control'!$F$27,'6. Scoring &amp; assessment'!F473*'5. Control'!$F$28)</f>
        <v>0.26093148713684988</v>
      </c>
      <c r="H473" s="36">
        <f t="shared" si="28"/>
        <v>4</v>
      </c>
      <c r="I473" s="36" cm="1">
        <f t="array" ref="I473">_xlfn.XLOOKUP(A473,Table1[Sample_ID],quality)</f>
        <v>5</v>
      </c>
      <c r="J473" s="36">
        <f t="shared" si="29"/>
        <v>1</v>
      </c>
      <c r="K473" s="36">
        <f t="shared" si="30"/>
        <v>1</v>
      </c>
      <c r="L473" s="36">
        <f t="shared" si="31"/>
        <v>0</v>
      </c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 spans="1:27" ht="13.2" x14ac:dyDescent="0.25">
      <c r="A474" s="34">
        <v>471</v>
      </c>
      <c r="B474" s="104">
        <v>0.33846153846153837</v>
      </c>
      <c r="C474" s="104">
        <v>0.14666666666666667</v>
      </c>
      <c r="D474" s="104">
        <v>0.18235294117647058</v>
      </c>
      <c r="E474" s="104">
        <v>0.65</v>
      </c>
      <c r="F474" s="104">
        <v>0.14487632508833923</v>
      </c>
      <c r="G474" s="35">
        <f>SUM(B474*'5. Control'!$F$24,'6. Scoring &amp; assessment'!C474*'5. Control'!$F$25,'6. Scoring &amp; assessment'!D474*'5. Control'!$F$26,'6. Scoring &amp; assessment'!E474*'5. Control'!$F$27,'6. Scoring &amp; assessment'!F474*'5. Control'!$F$28)</f>
        <v>0.26930211214684296</v>
      </c>
      <c r="H474" s="36">
        <f t="shared" si="28"/>
        <v>4</v>
      </c>
      <c r="I474" s="36" cm="1">
        <f t="array" ref="I474">_xlfn.XLOOKUP(A474,Table1[Sample_ID],quality)</f>
        <v>5</v>
      </c>
      <c r="J474" s="36">
        <f t="shared" si="29"/>
        <v>1</v>
      </c>
      <c r="K474" s="36">
        <f t="shared" si="30"/>
        <v>1</v>
      </c>
      <c r="L474" s="36">
        <f t="shared" si="31"/>
        <v>0</v>
      </c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 spans="1:27" ht="13.2" x14ac:dyDescent="0.25">
      <c r="A475" s="34">
        <v>472</v>
      </c>
      <c r="B475" s="104">
        <v>0.46153846153846156</v>
      </c>
      <c r="C475" s="104">
        <v>0.29333333333333339</v>
      </c>
      <c r="D475" s="104">
        <v>0.2411764705882353</v>
      </c>
      <c r="E475" s="104">
        <v>0.42</v>
      </c>
      <c r="F475" s="104">
        <v>0.16254416961130741</v>
      </c>
      <c r="G475" s="35">
        <f>SUM(B475*'5. Control'!$F$24,'6. Scoring &amp; assessment'!C475*'5. Control'!$F$25,'6. Scoring &amp; assessment'!D475*'5. Control'!$F$26,'6. Scoring &amp; assessment'!E475*'5. Control'!$F$27,'6. Scoring &amp; assessment'!F475*'5. Control'!$F$28)</f>
        <v>0.34396934908782756</v>
      </c>
      <c r="H475" s="36">
        <f t="shared" si="28"/>
        <v>5</v>
      </c>
      <c r="I475" s="36" cm="1">
        <f t="array" ref="I475">_xlfn.XLOOKUP(A475,Table1[Sample_ID],quality)</f>
        <v>6</v>
      </c>
      <c r="J475" s="36">
        <f t="shared" si="29"/>
        <v>1</v>
      </c>
      <c r="K475" s="36">
        <f t="shared" si="30"/>
        <v>1</v>
      </c>
      <c r="L475" s="36">
        <f t="shared" si="31"/>
        <v>0</v>
      </c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 spans="1:27" ht="13.2" x14ac:dyDescent="0.25">
      <c r="A476" s="34">
        <v>473</v>
      </c>
      <c r="B476" s="104">
        <v>0.30769230769230771</v>
      </c>
      <c r="C476" s="104">
        <v>0.18000000000000002</v>
      </c>
      <c r="D476" s="104">
        <v>0.30588235294117649</v>
      </c>
      <c r="E476" s="104">
        <v>0.55000000000000004</v>
      </c>
      <c r="F476" s="104">
        <v>0.21908127208480566</v>
      </c>
      <c r="G476" s="35">
        <f>SUM(B476*'5. Control'!$F$24,'6. Scoring &amp; assessment'!C476*'5. Control'!$F$25,'6. Scoring &amp; assessment'!D476*'5. Control'!$F$26,'6. Scoring &amp; assessment'!E476*'5. Control'!$F$27,'6. Scoring &amp; assessment'!F476*'5. Control'!$F$28)</f>
        <v>0.28448278784196473</v>
      </c>
      <c r="H476" s="36">
        <f t="shared" si="28"/>
        <v>4</v>
      </c>
      <c r="I476" s="36" cm="1">
        <f t="array" ref="I476">_xlfn.XLOOKUP(A476,Table1[Sample_ID],quality)</f>
        <v>6</v>
      </c>
      <c r="J476" s="36">
        <f t="shared" si="29"/>
        <v>2</v>
      </c>
      <c r="K476" s="36">
        <f t="shared" si="30"/>
        <v>4</v>
      </c>
      <c r="L476" s="36">
        <f t="shared" si="31"/>
        <v>0</v>
      </c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 spans="1:27" ht="13.2" x14ac:dyDescent="0.25">
      <c r="A477" s="34">
        <v>474</v>
      </c>
      <c r="B477" s="104">
        <v>0.33846153846153837</v>
      </c>
      <c r="C477" s="104">
        <v>0.16666666666666666</v>
      </c>
      <c r="D477" s="104">
        <v>0.28823529411764709</v>
      </c>
      <c r="E477" s="104">
        <v>0.55000000000000004</v>
      </c>
      <c r="F477" s="104">
        <v>2.8268551236749116E-2</v>
      </c>
      <c r="G477" s="35">
        <f>SUM(B477*'5. Control'!$F$24,'6. Scoring &amp; assessment'!C477*'5. Control'!$F$25,'6. Scoring &amp; assessment'!D477*'5. Control'!$F$26,'6. Scoring &amp; assessment'!E477*'5. Control'!$F$27,'6. Scoring &amp; assessment'!F477*'5. Control'!$F$28)</f>
        <v>0.26952368770286039</v>
      </c>
      <c r="H477" s="36">
        <f t="shared" si="28"/>
        <v>4</v>
      </c>
      <c r="I477" s="36" cm="1">
        <f t="array" ref="I477">_xlfn.XLOOKUP(A477,Table1[Sample_ID],quality)</f>
        <v>5</v>
      </c>
      <c r="J477" s="36">
        <f t="shared" si="29"/>
        <v>1</v>
      </c>
      <c r="K477" s="36">
        <f t="shared" si="30"/>
        <v>1</v>
      </c>
      <c r="L477" s="36">
        <f t="shared" si="31"/>
        <v>0</v>
      </c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 spans="1:27" ht="13.2" x14ac:dyDescent="0.25">
      <c r="A478" s="34">
        <v>475</v>
      </c>
      <c r="B478" s="104">
        <v>0.15384615384615385</v>
      </c>
      <c r="C478" s="104">
        <v>0.12000000000000001</v>
      </c>
      <c r="D478" s="104">
        <v>0.34705882352941181</v>
      </c>
      <c r="E478" s="104">
        <v>0.51</v>
      </c>
      <c r="F478" s="104">
        <v>6.3604240282685506E-2</v>
      </c>
      <c r="G478" s="35">
        <f>SUM(B478*'5. Control'!$F$24,'6. Scoring &amp; assessment'!C478*'5. Control'!$F$25,'6. Scoring &amp; assessment'!D478*'5. Control'!$F$26,'6. Scoring &amp; assessment'!E478*'5. Control'!$F$27,'6. Scoring &amp; assessment'!F478*'5. Control'!$F$28)</f>
        <v>0.19926540140383417</v>
      </c>
      <c r="H478" s="36">
        <f t="shared" si="28"/>
        <v>4</v>
      </c>
      <c r="I478" s="36" cm="1">
        <f t="array" ref="I478">_xlfn.XLOOKUP(A478,Table1[Sample_ID],quality)</f>
        <v>6</v>
      </c>
      <c r="J478" s="36">
        <f t="shared" si="29"/>
        <v>2</v>
      </c>
      <c r="K478" s="36">
        <f t="shared" si="30"/>
        <v>4</v>
      </c>
      <c r="L478" s="36">
        <f t="shared" si="31"/>
        <v>0</v>
      </c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 spans="1:27" ht="13.2" x14ac:dyDescent="0.25">
      <c r="A479" s="34">
        <v>476</v>
      </c>
      <c r="B479" s="104">
        <v>0.27692307692307677</v>
      </c>
      <c r="C479" s="104">
        <v>0.38666666666666671</v>
      </c>
      <c r="D479" s="104">
        <v>0.17647058823529413</v>
      </c>
      <c r="E479" s="104">
        <v>0.24</v>
      </c>
      <c r="F479" s="104">
        <v>7.7738515901060068E-2</v>
      </c>
      <c r="G479" s="35">
        <f>SUM(B479*'5. Control'!$F$24,'6. Scoring &amp; assessment'!C479*'5. Control'!$F$25,'6. Scoring &amp; assessment'!D479*'5. Control'!$F$26,'6. Scoring &amp; assessment'!E479*'5. Control'!$F$27,'6. Scoring &amp; assessment'!F479*'5. Control'!$F$28)</f>
        <v>0.271167516748477</v>
      </c>
      <c r="H479" s="36">
        <f t="shared" si="28"/>
        <v>4</v>
      </c>
      <c r="I479" s="36" cm="1">
        <f t="array" ref="I479">_xlfn.XLOOKUP(A479,Table1[Sample_ID],quality)</f>
        <v>5</v>
      </c>
      <c r="J479" s="36">
        <f t="shared" si="29"/>
        <v>1</v>
      </c>
      <c r="K479" s="36">
        <f t="shared" si="30"/>
        <v>1</v>
      </c>
      <c r="L479" s="36">
        <f t="shared" si="31"/>
        <v>0</v>
      </c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 spans="1:27" ht="13.2" x14ac:dyDescent="0.25">
      <c r="A480" s="34">
        <v>477</v>
      </c>
      <c r="B480" s="104">
        <v>0.19999999999999984</v>
      </c>
      <c r="C480" s="104">
        <v>0.11333333333333334</v>
      </c>
      <c r="D480" s="104">
        <v>0.23529411764705882</v>
      </c>
      <c r="E480" s="104">
        <v>0.41</v>
      </c>
      <c r="F480" s="104">
        <v>3.5335689045936397E-2</v>
      </c>
      <c r="G480" s="35">
        <f>SUM(B480*'5. Control'!$F$24,'6. Scoring &amp; assessment'!C480*'5. Control'!$F$25,'6. Scoring &amp; assessment'!D480*'5. Control'!$F$26,'6. Scoring &amp; assessment'!E480*'5. Control'!$F$27,'6. Scoring &amp; assessment'!F480*'5. Control'!$F$28)</f>
        <v>0.18382768655165241</v>
      </c>
      <c r="H480" s="36">
        <f t="shared" si="28"/>
        <v>4</v>
      </c>
      <c r="I480" s="36" cm="1">
        <f t="array" ref="I480">_xlfn.XLOOKUP(A480,Table1[Sample_ID],quality)</f>
        <v>5</v>
      </c>
      <c r="J480" s="36">
        <f t="shared" si="29"/>
        <v>1</v>
      </c>
      <c r="K480" s="36">
        <f t="shared" si="30"/>
        <v>1</v>
      </c>
      <c r="L480" s="36">
        <f t="shared" si="31"/>
        <v>0</v>
      </c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 spans="1:27" ht="13.2" x14ac:dyDescent="0.25">
      <c r="A481" s="34">
        <v>478</v>
      </c>
      <c r="B481" s="104">
        <v>0.39999999999999997</v>
      </c>
      <c r="C481" s="104">
        <v>9.3333333333333324E-2</v>
      </c>
      <c r="D481" s="104">
        <v>0.44705882352941179</v>
      </c>
      <c r="E481" s="104">
        <v>0.49</v>
      </c>
      <c r="F481" s="104">
        <v>4.9469964664310952E-2</v>
      </c>
      <c r="G481" s="35">
        <f>SUM(B481*'5. Control'!$F$24,'6. Scoring &amp; assessment'!C481*'5. Control'!$F$25,'6. Scoring &amp; assessment'!D481*'5. Control'!$F$26,'6. Scoring &amp; assessment'!E481*'5. Control'!$F$27,'6. Scoring &amp; assessment'!F481*'5. Control'!$F$28)</f>
        <v>0.28900581999584285</v>
      </c>
      <c r="H481" s="36">
        <f t="shared" si="28"/>
        <v>4</v>
      </c>
      <c r="I481" s="36" cm="1">
        <f t="array" ref="I481">_xlfn.XLOOKUP(A481,Table1[Sample_ID],quality)</f>
        <v>6</v>
      </c>
      <c r="J481" s="36">
        <f t="shared" si="29"/>
        <v>2</v>
      </c>
      <c r="K481" s="36">
        <f t="shared" si="30"/>
        <v>4</v>
      </c>
      <c r="L481" s="36">
        <f t="shared" si="31"/>
        <v>0</v>
      </c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 spans="1:27" ht="13.2" x14ac:dyDescent="0.25">
      <c r="A482" s="34">
        <v>479</v>
      </c>
      <c r="B482" s="104">
        <v>0.27692307692307677</v>
      </c>
      <c r="C482" s="104">
        <v>0.38666666666666671</v>
      </c>
      <c r="D482" s="104">
        <v>0.17647058823529413</v>
      </c>
      <c r="E482" s="104">
        <v>0.24</v>
      </c>
      <c r="F482" s="104">
        <v>7.7738515901060068E-2</v>
      </c>
      <c r="G482" s="35">
        <f>SUM(B482*'5. Control'!$F$24,'6. Scoring &amp; assessment'!C482*'5. Control'!$F$25,'6. Scoring &amp; assessment'!D482*'5. Control'!$F$26,'6. Scoring &amp; assessment'!E482*'5. Control'!$F$27,'6. Scoring &amp; assessment'!F482*'5. Control'!$F$28)</f>
        <v>0.271167516748477</v>
      </c>
      <c r="H482" s="36">
        <f t="shared" si="28"/>
        <v>4</v>
      </c>
      <c r="I482" s="36" cm="1">
        <f t="array" ref="I482">_xlfn.XLOOKUP(A482,Table1[Sample_ID],quality)</f>
        <v>5</v>
      </c>
      <c r="J482" s="36">
        <f t="shared" si="29"/>
        <v>1</v>
      </c>
      <c r="K482" s="36">
        <f t="shared" si="30"/>
        <v>1</v>
      </c>
      <c r="L482" s="36">
        <f t="shared" si="31"/>
        <v>0</v>
      </c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 spans="1:27" ht="13.2" x14ac:dyDescent="0.25">
      <c r="A483" s="34">
        <v>480</v>
      </c>
      <c r="B483" s="104">
        <v>0.26153846153846144</v>
      </c>
      <c r="C483" s="104">
        <v>0.39000000000000007</v>
      </c>
      <c r="D483" s="104">
        <v>0.23529411764705882</v>
      </c>
      <c r="E483" s="104">
        <v>0.11</v>
      </c>
      <c r="F483" s="104">
        <v>8.8339222614840993E-2</v>
      </c>
      <c r="G483" s="35">
        <f>SUM(B483*'5. Control'!$F$24,'6. Scoring &amp; assessment'!C483*'5. Control'!$F$25,'6. Scoring &amp; assessment'!D483*'5. Control'!$F$26,'6. Scoring &amp; assessment'!E483*'5. Control'!$F$27,'6. Scoring &amp; assessment'!F483*'5. Control'!$F$28)</f>
        <v>0.26366650144700443</v>
      </c>
      <c r="H483" s="36">
        <f t="shared" si="28"/>
        <v>4</v>
      </c>
      <c r="I483" s="36" cm="1">
        <f t="array" ref="I483">_xlfn.XLOOKUP(A483,Table1[Sample_ID],quality)</f>
        <v>6</v>
      </c>
      <c r="J483" s="36">
        <f t="shared" si="29"/>
        <v>2</v>
      </c>
      <c r="K483" s="36">
        <f t="shared" si="30"/>
        <v>4</v>
      </c>
      <c r="L483" s="36">
        <f t="shared" si="31"/>
        <v>0</v>
      </c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 spans="1:27" ht="13.2" x14ac:dyDescent="0.25">
      <c r="A484" s="34">
        <v>481</v>
      </c>
      <c r="B484" s="104">
        <v>0.12307692307692292</v>
      </c>
      <c r="C484" s="104">
        <v>0.12000000000000001</v>
      </c>
      <c r="D484" s="104">
        <v>0.21176470588235297</v>
      </c>
      <c r="E484" s="104">
        <v>0.39</v>
      </c>
      <c r="F484" s="104">
        <v>6.0070671378091869E-2</v>
      </c>
      <c r="G484" s="35">
        <f>SUM(B484*'5. Control'!$F$24,'6. Scoring &amp; assessment'!C484*'5. Control'!$F$25,'6. Scoring &amp; assessment'!D484*'5. Control'!$F$26,'6. Scoring &amp; assessment'!E484*'5. Control'!$F$27,'6. Scoring &amp; assessment'!F484*'5. Control'!$F$28)</f>
        <v>0.15584869609708515</v>
      </c>
      <c r="H484" s="36">
        <f t="shared" si="28"/>
        <v>4</v>
      </c>
      <c r="I484" s="36" cm="1">
        <f t="array" ref="I484">_xlfn.XLOOKUP(A484,Table1[Sample_ID],quality)</f>
        <v>5</v>
      </c>
      <c r="J484" s="36">
        <f t="shared" si="29"/>
        <v>1</v>
      </c>
      <c r="K484" s="36">
        <f t="shared" si="30"/>
        <v>1</v>
      </c>
      <c r="L484" s="36">
        <f t="shared" si="31"/>
        <v>0</v>
      </c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 spans="1:27" ht="13.2" x14ac:dyDescent="0.25">
      <c r="A485" s="34">
        <v>482</v>
      </c>
      <c r="B485" s="104">
        <v>0.50769230769230755</v>
      </c>
      <c r="C485" s="104">
        <v>0.13333333333333333</v>
      </c>
      <c r="D485" s="104">
        <v>0.36470588235294127</v>
      </c>
      <c r="E485" s="104">
        <v>0.56000000000000005</v>
      </c>
      <c r="F485" s="104">
        <v>3.8869257950530034E-2</v>
      </c>
      <c r="G485" s="35">
        <f>SUM(B485*'5. Control'!$F$24,'6. Scoring &amp; assessment'!C485*'5. Control'!$F$25,'6. Scoring &amp; assessment'!D485*'5. Control'!$F$26,'6. Scoring &amp; assessment'!E485*'5. Control'!$F$27,'6. Scoring &amp; assessment'!F485*'5. Control'!$F$28)</f>
        <v>0.33228511584030179</v>
      </c>
      <c r="H485" s="36">
        <f t="shared" si="28"/>
        <v>5</v>
      </c>
      <c r="I485" s="36" cm="1">
        <f t="array" ref="I485">_xlfn.XLOOKUP(A485,Table1[Sample_ID],quality)</f>
        <v>8</v>
      </c>
      <c r="J485" s="36">
        <f t="shared" si="29"/>
        <v>3</v>
      </c>
      <c r="K485" s="36">
        <f t="shared" si="30"/>
        <v>9</v>
      </c>
      <c r="L485" s="36">
        <f t="shared" si="31"/>
        <v>0</v>
      </c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 spans="1:27" ht="13.2" x14ac:dyDescent="0.25">
      <c r="A486" s="34">
        <v>483</v>
      </c>
      <c r="B486" s="104">
        <v>0.15384615384615385</v>
      </c>
      <c r="C486" s="104">
        <v>0.17333333333333334</v>
      </c>
      <c r="D486" s="104">
        <v>0.44117647058823528</v>
      </c>
      <c r="E486" s="104">
        <v>0.59</v>
      </c>
      <c r="F486" s="104">
        <v>4.2402826855123678E-2</v>
      </c>
      <c r="G486" s="35">
        <f>SUM(B486*'5. Control'!$F$24,'6. Scoring &amp; assessment'!C486*'5. Control'!$F$25,'6. Scoring &amp; assessment'!D486*'5. Control'!$F$26,'6. Scoring &amp; assessment'!E486*'5. Control'!$F$27,'6. Scoring &amp; assessment'!F486*'5. Control'!$F$28)</f>
        <v>0.23526290711990153</v>
      </c>
      <c r="H486" s="36">
        <f t="shared" si="28"/>
        <v>4</v>
      </c>
      <c r="I486" s="36" cm="1">
        <f t="array" ref="I486">_xlfn.XLOOKUP(A486,Table1[Sample_ID],quality)</f>
        <v>5</v>
      </c>
      <c r="J486" s="36">
        <f t="shared" si="29"/>
        <v>1</v>
      </c>
      <c r="K486" s="36">
        <f t="shared" si="30"/>
        <v>1</v>
      </c>
      <c r="L486" s="36">
        <f t="shared" si="31"/>
        <v>0</v>
      </c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 spans="1:27" ht="13.2" x14ac:dyDescent="0.25">
      <c r="A487" s="34">
        <v>484</v>
      </c>
      <c r="B487" s="104">
        <v>0.15384615384615385</v>
      </c>
      <c r="C487" s="104">
        <v>0.17333333333333334</v>
      </c>
      <c r="D487" s="104">
        <v>0.44705882352941179</v>
      </c>
      <c r="E487" s="104">
        <v>0.6</v>
      </c>
      <c r="F487" s="104">
        <v>4.2402826855123678E-2</v>
      </c>
      <c r="G487" s="35">
        <f>SUM(B487*'5. Control'!$F$24,'6. Scoring &amp; assessment'!C487*'5. Control'!$F$25,'6. Scoring &amp; assessment'!D487*'5. Control'!$F$26,'6. Scoring &amp; assessment'!E487*'5. Control'!$F$27,'6. Scoring &amp; assessment'!F487*'5. Control'!$F$28)</f>
        <v>0.23714526006107797</v>
      </c>
      <c r="H487" s="36">
        <f t="shared" si="28"/>
        <v>4</v>
      </c>
      <c r="I487" s="36" cm="1">
        <f t="array" ref="I487">_xlfn.XLOOKUP(A487,Table1[Sample_ID],quality)</f>
        <v>5</v>
      </c>
      <c r="J487" s="36">
        <f t="shared" si="29"/>
        <v>1</v>
      </c>
      <c r="K487" s="36">
        <f t="shared" si="30"/>
        <v>1</v>
      </c>
      <c r="L487" s="36">
        <f t="shared" si="31"/>
        <v>0</v>
      </c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 spans="1:27" ht="13.2" x14ac:dyDescent="0.25">
      <c r="A488" s="34">
        <v>485</v>
      </c>
      <c r="B488" s="104">
        <v>0.76923076923076927</v>
      </c>
      <c r="C488" s="104">
        <v>0.22666666666666666</v>
      </c>
      <c r="D488" s="104">
        <v>0.21176470588235297</v>
      </c>
      <c r="E488" s="104">
        <v>0.68</v>
      </c>
      <c r="F488" s="104">
        <v>6.3604240282685506E-2</v>
      </c>
      <c r="G488" s="35">
        <f>SUM(B488*'5. Control'!$F$24,'6. Scoring &amp; assessment'!C488*'5. Control'!$F$25,'6. Scoring &amp; assessment'!D488*'5. Control'!$F$26,'6. Scoring &amp; assessment'!E488*'5. Control'!$F$27,'6. Scoring &amp; assessment'!F488*'5. Control'!$F$28)</f>
        <v>0.44335589914139067</v>
      </c>
      <c r="H488" s="36">
        <f t="shared" si="28"/>
        <v>5</v>
      </c>
      <c r="I488" s="36" cm="1">
        <f t="array" ref="I488">_xlfn.XLOOKUP(A488,Table1[Sample_ID],quality)</f>
        <v>6</v>
      </c>
      <c r="J488" s="36">
        <f t="shared" si="29"/>
        <v>1</v>
      </c>
      <c r="K488" s="36">
        <f t="shared" si="30"/>
        <v>1</v>
      </c>
      <c r="L488" s="36">
        <f t="shared" si="31"/>
        <v>0</v>
      </c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 spans="1:27" ht="13.2" x14ac:dyDescent="0.25">
      <c r="A489" s="34">
        <v>486</v>
      </c>
      <c r="B489" s="104">
        <v>0.24615384615384611</v>
      </c>
      <c r="C489" s="104">
        <v>0.38000000000000006</v>
      </c>
      <c r="D489" s="104">
        <v>9.9999999999999992E-2</v>
      </c>
      <c r="E489" s="104">
        <v>0.39</v>
      </c>
      <c r="F489" s="104">
        <v>3.8869257950530034E-2</v>
      </c>
      <c r="G489" s="35">
        <f>SUM(B489*'5. Control'!$F$24,'6. Scoring &amp; assessment'!C489*'5. Control'!$F$25,'6. Scoring &amp; assessment'!D489*'5. Control'!$F$26,'6. Scoring &amp; assessment'!E489*'5. Control'!$F$27,'6. Scoring &amp; assessment'!F489*'5. Control'!$F$28)</f>
        <v>0.25804077194889918</v>
      </c>
      <c r="H489" s="36">
        <f t="shared" si="28"/>
        <v>4</v>
      </c>
      <c r="I489" s="36" cm="1">
        <f t="array" ref="I489">_xlfn.XLOOKUP(A489,Table1[Sample_ID],quality)</f>
        <v>5</v>
      </c>
      <c r="J489" s="36">
        <f t="shared" si="29"/>
        <v>1</v>
      </c>
      <c r="K489" s="36">
        <f t="shared" si="30"/>
        <v>1</v>
      </c>
      <c r="L489" s="36">
        <f t="shared" si="31"/>
        <v>0</v>
      </c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 spans="1:27" ht="13.2" x14ac:dyDescent="0.25">
      <c r="A490" s="34">
        <v>487</v>
      </c>
      <c r="B490" s="104">
        <v>0.24615384615384611</v>
      </c>
      <c r="C490" s="104">
        <v>0.38000000000000006</v>
      </c>
      <c r="D490" s="104">
        <v>9.9999999999999992E-2</v>
      </c>
      <c r="E490" s="104">
        <v>0.39</v>
      </c>
      <c r="F490" s="104">
        <v>3.8869257950530034E-2</v>
      </c>
      <c r="G490" s="35">
        <f>SUM(B490*'5. Control'!$F$24,'6. Scoring &amp; assessment'!C490*'5. Control'!$F$25,'6. Scoring &amp; assessment'!D490*'5. Control'!$F$26,'6. Scoring &amp; assessment'!E490*'5. Control'!$F$27,'6. Scoring &amp; assessment'!F490*'5. Control'!$F$28)</f>
        <v>0.25804077194889918</v>
      </c>
      <c r="H490" s="36">
        <f t="shared" si="28"/>
        <v>4</v>
      </c>
      <c r="I490" s="36" cm="1">
        <f t="array" ref="I490">_xlfn.XLOOKUP(A490,Table1[Sample_ID],quality)</f>
        <v>5</v>
      </c>
      <c r="J490" s="36">
        <f t="shared" si="29"/>
        <v>1</v>
      </c>
      <c r="K490" s="36">
        <f t="shared" si="30"/>
        <v>1</v>
      </c>
      <c r="L490" s="36">
        <f t="shared" si="31"/>
        <v>0</v>
      </c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 spans="1:27" ht="13.2" x14ac:dyDescent="0.25">
      <c r="A491" s="34">
        <v>488</v>
      </c>
      <c r="B491" s="104">
        <v>0.24615384615384611</v>
      </c>
      <c r="C491" s="104">
        <v>0.36333333333333334</v>
      </c>
      <c r="D491" s="104">
        <v>7.0588235294117646E-2</v>
      </c>
      <c r="E491" s="104">
        <v>0.36</v>
      </c>
      <c r="F491" s="104">
        <v>2.8268551236749116E-2</v>
      </c>
      <c r="G491" s="35">
        <f>SUM(B491*'5. Control'!$F$24,'6. Scoring &amp; assessment'!C491*'5. Control'!$F$25,'6. Scoring &amp; assessment'!D491*'5. Control'!$F$26,'6. Scoring &amp; assessment'!E491*'5. Control'!$F$27,'6. Scoring &amp; assessment'!F491*'5. Control'!$F$28)</f>
        <v>0.2445689365716387</v>
      </c>
      <c r="H491" s="36">
        <f t="shared" si="28"/>
        <v>4</v>
      </c>
      <c r="I491" s="36" cm="1">
        <f t="array" ref="I491">_xlfn.XLOOKUP(A491,Table1[Sample_ID],quality)</f>
        <v>6</v>
      </c>
      <c r="J491" s="36">
        <f t="shared" si="29"/>
        <v>2</v>
      </c>
      <c r="K491" s="36">
        <f t="shared" si="30"/>
        <v>4</v>
      </c>
      <c r="L491" s="36">
        <f t="shared" si="31"/>
        <v>0</v>
      </c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 spans="1:27" ht="13.2" x14ac:dyDescent="0.25">
      <c r="A492" s="34">
        <v>489</v>
      </c>
      <c r="B492" s="104">
        <v>0.36923076923076931</v>
      </c>
      <c r="C492" s="104">
        <v>0.14666666666666667</v>
      </c>
      <c r="D492" s="104">
        <v>0.36470588235294127</v>
      </c>
      <c r="E492" s="104">
        <v>0.55000000000000004</v>
      </c>
      <c r="F492" s="104">
        <v>0.21554770318021202</v>
      </c>
      <c r="G492" s="35">
        <f>SUM(B492*'5. Control'!$F$24,'6. Scoring &amp; assessment'!C492*'5. Control'!$F$25,'6. Scoring &amp; assessment'!D492*'5. Control'!$F$26,'6. Scoring &amp; assessment'!E492*'5. Control'!$F$27,'6. Scoring &amp; assessment'!F492*'5. Control'!$F$28)</f>
        <v>0.30449142190173167</v>
      </c>
      <c r="H492" s="36">
        <f t="shared" si="28"/>
        <v>5</v>
      </c>
      <c r="I492" s="36" cm="1">
        <f t="array" ref="I492">_xlfn.XLOOKUP(A492,Table1[Sample_ID],quality)</f>
        <v>7</v>
      </c>
      <c r="J492" s="36">
        <f t="shared" si="29"/>
        <v>2</v>
      </c>
      <c r="K492" s="36">
        <f t="shared" si="30"/>
        <v>4</v>
      </c>
      <c r="L492" s="36">
        <f t="shared" si="31"/>
        <v>0</v>
      </c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 spans="1:27" ht="13.2" x14ac:dyDescent="0.25">
      <c r="A493" s="34">
        <v>490</v>
      </c>
      <c r="B493" s="104">
        <v>0.27692307692307677</v>
      </c>
      <c r="C493" s="104">
        <v>0.19333333333333336</v>
      </c>
      <c r="D493" s="104">
        <v>0.26470588235294118</v>
      </c>
      <c r="E493" s="104">
        <v>0.4</v>
      </c>
      <c r="F493" s="104">
        <v>7.0671378091872794E-2</v>
      </c>
      <c r="G493" s="35">
        <f>SUM(B493*'5. Control'!$F$24,'6. Scoring &amp; assessment'!C493*'5. Control'!$F$25,'6. Scoring &amp; assessment'!D493*'5. Control'!$F$26,'6. Scoring &amp; assessment'!E493*'5. Control'!$F$27,'6. Scoring &amp; assessment'!F493*'5. Control'!$F$28)</f>
        <v>0.24169609708520531</v>
      </c>
      <c r="H493" s="36">
        <f t="shared" si="28"/>
        <v>4</v>
      </c>
      <c r="I493" s="36" cm="1">
        <f t="array" ref="I493">_xlfn.XLOOKUP(A493,Table1[Sample_ID],quality)</f>
        <v>6</v>
      </c>
      <c r="J493" s="36">
        <f t="shared" si="29"/>
        <v>2</v>
      </c>
      <c r="K493" s="36">
        <f t="shared" si="30"/>
        <v>4</v>
      </c>
      <c r="L493" s="36">
        <f t="shared" si="31"/>
        <v>0</v>
      </c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 spans="1:27" ht="13.2" x14ac:dyDescent="0.25">
      <c r="A494" s="34">
        <v>491</v>
      </c>
      <c r="B494" s="104">
        <v>0.33846153846153837</v>
      </c>
      <c r="C494" s="104">
        <v>0.45</v>
      </c>
      <c r="D494" s="104">
        <v>0.21764705882352944</v>
      </c>
      <c r="E494" s="104">
        <v>0.27</v>
      </c>
      <c r="F494" s="104">
        <v>0.17667844522968199</v>
      </c>
      <c r="G494" s="35">
        <f>SUM(B494*'5. Control'!$F$24,'6. Scoring &amp; assessment'!C494*'5. Control'!$F$25,'6. Scoring &amp; assessment'!D494*'5. Control'!$F$26,'6. Scoring &amp; assessment'!E494*'5. Control'!$F$27,'6. Scoring &amp; assessment'!F494*'5. Control'!$F$28)</f>
        <v>0.33077644180803606</v>
      </c>
      <c r="H494" s="36">
        <f t="shared" si="28"/>
        <v>5</v>
      </c>
      <c r="I494" s="36" cm="1">
        <f t="array" ref="I494">_xlfn.XLOOKUP(A494,Table1[Sample_ID],quality)</f>
        <v>6</v>
      </c>
      <c r="J494" s="36">
        <f t="shared" si="29"/>
        <v>1</v>
      </c>
      <c r="K494" s="36">
        <f t="shared" si="30"/>
        <v>1</v>
      </c>
      <c r="L494" s="36">
        <f t="shared" si="31"/>
        <v>0</v>
      </c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 spans="1:27" ht="13.2" x14ac:dyDescent="0.25">
      <c r="A495" s="34">
        <v>492</v>
      </c>
      <c r="B495" s="104">
        <v>0.75384615384615394</v>
      </c>
      <c r="C495" s="104">
        <v>0.20666666666666664</v>
      </c>
      <c r="D495" s="104">
        <v>0.28823529411764709</v>
      </c>
      <c r="E495" s="104">
        <v>0.5</v>
      </c>
      <c r="F495" s="104">
        <v>6.7137809187279157E-2</v>
      </c>
      <c r="G495" s="35">
        <f>SUM(B495*'5. Control'!$F$24,'6. Scoring &amp; assessment'!C495*'5. Control'!$F$25,'6. Scoring &amp; assessment'!D495*'5. Control'!$F$26,'6. Scoring &amp; assessment'!E495*'5. Control'!$F$27,'6. Scoring &amp; assessment'!F495*'5. Control'!$F$28)</f>
        <v>0.4257952288825288</v>
      </c>
      <c r="H495" s="36">
        <f t="shared" si="28"/>
        <v>5</v>
      </c>
      <c r="I495" s="36" cm="1">
        <f t="array" ref="I495">_xlfn.XLOOKUP(A495,Table1[Sample_ID],quality)</f>
        <v>7</v>
      </c>
      <c r="J495" s="36">
        <f t="shared" si="29"/>
        <v>2</v>
      </c>
      <c r="K495" s="36">
        <f t="shared" si="30"/>
        <v>4</v>
      </c>
      <c r="L495" s="36">
        <f t="shared" si="31"/>
        <v>0</v>
      </c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 spans="1:27" ht="13.2" x14ac:dyDescent="0.25">
      <c r="A496" s="34">
        <v>493</v>
      </c>
      <c r="B496" s="104">
        <v>0.76923076923076927</v>
      </c>
      <c r="C496" s="104">
        <v>0.20000000000000004</v>
      </c>
      <c r="D496" s="104">
        <v>0.35294117647058831</v>
      </c>
      <c r="E496" s="104">
        <v>0.51</v>
      </c>
      <c r="F496" s="104">
        <v>7.4204946996466431E-2</v>
      </c>
      <c r="G496" s="35">
        <f>SUM(B496*'5. Control'!$F$24,'6. Scoring &amp; assessment'!C496*'5. Control'!$F$25,'6. Scoring &amp; assessment'!D496*'5. Control'!$F$26,'6. Scoring &amp; assessment'!E496*'5. Control'!$F$27,'6. Scoring &amp; assessment'!F496*'5. Control'!$F$28)</f>
        <v>0.44059244040100409</v>
      </c>
      <c r="H496" s="36">
        <f t="shared" si="28"/>
        <v>5</v>
      </c>
      <c r="I496" s="36" cm="1">
        <f t="array" ref="I496">_xlfn.XLOOKUP(A496,Table1[Sample_ID],quality)</f>
        <v>7</v>
      </c>
      <c r="J496" s="36">
        <f t="shared" si="29"/>
        <v>2</v>
      </c>
      <c r="K496" s="36">
        <f t="shared" si="30"/>
        <v>4</v>
      </c>
      <c r="L496" s="36">
        <f t="shared" si="31"/>
        <v>0</v>
      </c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 spans="1:27" ht="13.2" x14ac:dyDescent="0.25">
      <c r="A497" s="34">
        <v>494</v>
      </c>
      <c r="B497" s="104">
        <v>0.49230769230769222</v>
      </c>
      <c r="C497" s="104">
        <v>0.39333333333333331</v>
      </c>
      <c r="D497" s="104">
        <v>0.25882352941176473</v>
      </c>
      <c r="E497" s="104">
        <v>0.31</v>
      </c>
      <c r="F497" s="104">
        <v>0.26501766784452296</v>
      </c>
      <c r="G497" s="35">
        <f>SUM(B497*'5. Control'!$F$24,'6. Scoring &amp; assessment'!C497*'5. Control'!$F$25,'6. Scoring &amp; assessment'!D497*'5. Control'!$F$26,'6. Scoring &amp; assessment'!E497*'5. Control'!$F$27,'6. Scoring &amp; assessment'!F497*'5. Control'!$F$28)</f>
        <v>0.38663298850390931</v>
      </c>
      <c r="H497" s="36">
        <f t="shared" si="28"/>
        <v>5</v>
      </c>
      <c r="I497" s="36" cm="1">
        <f t="array" ref="I497">_xlfn.XLOOKUP(A497,Table1[Sample_ID],quality)</f>
        <v>6</v>
      </c>
      <c r="J497" s="36">
        <f t="shared" si="29"/>
        <v>1</v>
      </c>
      <c r="K497" s="36">
        <f t="shared" si="30"/>
        <v>1</v>
      </c>
      <c r="L497" s="36">
        <f t="shared" si="31"/>
        <v>0</v>
      </c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 spans="1:27" ht="13.2" x14ac:dyDescent="0.25">
      <c r="A498" s="34">
        <v>495</v>
      </c>
      <c r="B498" s="104">
        <v>0.5692307692307691</v>
      </c>
      <c r="C498" s="104">
        <v>0.19333333333333336</v>
      </c>
      <c r="D498" s="104">
        <v>0.1470588235294118</v>
      </c>
      <c r="E498" s="104">
        <v>0.23</v>
      </c>
      <c r="F498" s="104">
        <v>0.30035335689045939</v>
      </c>
      <c r="G498" s="35">
        <f>SUM(B498*'5. Control'!$F$24,'6. Scoring &amp; assessment'!C498*'5. Control'!$F$25,'6. Scoring &amp; assessment'!D498*'5. Control'!$F$26,'6. Scoring &amp; assessment'!E498*'5. Control'!$F$27,'6. Scoring &amp; assessment'!F498*'5. Control'!$F$28)</f>
        <v>0.3323249284492269</v>
      </c>
      <c r="H498" s="36">
        <f t="shared" si="28"/>
        <v>5</v>
      </c>
      <c r="I498" s="36" cm="1">
        <f t="array" ref="I498">_xlfn.XLOOKUP(A498,Table1[Sample_ID],quality)</f>
        <v>6</v>
      </c>
      <c r="J498" s="36">
        <f t="shared" si="29"/>
        <v>1</v>
      </c>
      <c r="K498" s="36">
        <f t="shared" si="30"/>
        <v>1</v>
      </c>
      <c r="L498" s="36">
        <f t="shared" si="31"/>
        <v>0</v>
      </c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 spans="1:27" ht="13.2" x14ac:dyDescent="0.25">
      <c r="A499" s="34">
        <v>496</v>
      </c>
      <c r="B499" s="104">
        <v>0.39999999999999997</v>
      </c>
      <c r="C499" s="104">
        <v>0.16666666666666666</v>
      </c>
      <c r="D499" s="104">
        <v>0.20588235294117649</v>
      </c>
      <c r="E499" s="104">
        <v>0.53</v>
      </c>
      <c r="F499" s="104">
        <v>3.5335689045936397E-2</v>
      </c>
      <c r="G499" s="35">
        <f>SUM(B499*'5. Control'!$F$24,'6. Scoring &amp; assessment'!C499*'5. Control'!$F$25,'6. Scoring &amp; assessment'!D499*'5. Control'!$F$26,'6. Scoring &amp; assessment'!E499*'5. Control'!$F$27,'6. Scoring &amp; assessment'!F499*'5. Control'!$F$28)</f>
        <v>0.27741592184577013</v>
      </c>
      <c r="H499" s="36">
        <f t="shared" si="28"/>
        <v>4</v>
      </c>
      <c r="I499" s="36" cm="1">
        <f t="array" ref="I499">_xlfn.XLOOKUP(A499,Table1[Sample_ID],quality)</f>
        <v>8</v>
      </c>
      <c r="J499" s="36">
        <f t="shared" si="29"/>
        <v>4</v>
      </c>
      <c r="K499" s="36">
        <f t="shared" si="30"/>
        <v>16</v>
      </c>
      <c r="L499" s="36">
        <f t="shared" si="31"/>
        <v>0</v>
      </c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 spans="1:27" ht="13.2" x14ac:dyDescent="0.25">
      <c r="A500" s="34">
        <v>497</v>
      </c>
      <c r="B500" s="104">
        <v>9.2307692307692257E-2</v>
      </c>
      <c r="C500" s="104">
        <v>0.28000000000000003</v>
      </c>
      <c r="D500" s="104">
        <v>0.20588235294117649</v>
      </c>
      <c r="E500" s="104">
        <v>0.25</v>
      </c>
      <c r="F500" s="104">
        <v>0.11307420494699646</v>
      </c>
      <c r="G500" s="35">
        <f>SUM(B500*'5. Control'!$F$24,'6. Scoring &amp; assessment'!C500*'5. Control'!$F$25,'6. Scoring &amp; assessment'!D500*'5. Control'!$F$26,'6. Scoring &amp; assessment'!E500*'5. Control'!$F$27,'6. Scoring &amp; assessment'!F500*'5. Control'!$F$28)</f>
        <v>0.1834974657435684</v>
      </c>
      <c r="H500" s="36">
        <f t="shared" si="28"/>
        <v>4</v>
      </c>
      <c r="I500" s="36" cm="1">
        <f t="array" ref="I500">_xlfn.XLOOKUP(A500,Table1[Sample_ID],quality)</f>
        <v>6</v>
      </c>
      <c r="J500" s="36">
        <f t="shared" si="29"/>
        <v>2</v>
      </c>
      <c r="K500" s="36">
        <f t="shared" si="30"/>
        <v>4</v>
      </c>
      <c r="L500" s="36">
        <f t="shared" si="31"/>
        <v>0</v>
      </c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 spans="1:27" ht="13.2" x14ac:dyDescent="0.25">
      <c r="A501" s="34">
        <v>498</v>
      </c>
      <c r="B501" s="104">
        <v>0.4153846153846153</v>
      </c>
      <c r="C501" s="104">
        <v>0.16</v>
      </c>
      <c r="D501" s="104">
        <v>0.28823529411764709</v>
      </c>
      <c r="E501" s="104">
        <v>0.32</v>
      </c>
      <c r="F501" s="104">
        <v>0.37809187279151946</v>
      </c>
      <c r="G501" s="35">
        <f>SUM(B501*'5. Control'!$F$24,'6. Scoring &amp; assessment'!C501*'5. Control'!$F$25,'6. Scoring &amp; assessment'!D501*'5. Control'!$F$26,'6. Scoring &amp; assessment'!E501*'5. Control'!$F$27,'6. Scoring &amp; assessment'!F501*'5. Control'!$F$28)</f>
        <v>0.30642909678141433</v>
      </c>
      <c r="H501" s="36">
        <f t="shared" si="28"/>
        <v>5</v>
      </c>
      <c r="I501" s="36" cm="1">
        <f t="array" ref="I501">_xlfn.XLOOKUP(A501,Table1[Sample_ID],quality)</f>
        <v>5</v>
      </c>
      <c r="J501" s="36">
        <f t="shared" si="29"/>
        <v>0</v>
      </c>
      <c r="K501" s="36">
        <f t="shared" si="30"/>
        <v>0</v>
      </c>
      <c r="L501" s="36">
        <f t="shared" si="31"/>
        <v>1</v>
      </c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 spans="1:27" ht="13.2" x14ac:dyDescent="0.25">
      <c r="A502" s="34">
        <v>499</v>
      </c>
      <c r="B502" s="104">
        <v>0.39999999999999997</v>
      </c>
      <c r="C502" s="104">
        <v>0.16666666666666666</v>
      </c>
      <c r="D502" s="104">
        <v>0.20588235294117649</v>
      </c>
      <c r="E502" s="104">
        <v>0.53</v>
      </c>
      <c r="F502" s="104">
        <v>3.5335689045936397E-2</v>
      </c>
      <c r="G502" s="35">
        <f>SUM(B502*'5. Control'!$F$24,'6. Scoring &amp; assessment'!C502*'5. Control'!$F$25,'6. Scoring &amp; assessment'!D502*'5. Control'!$F$26,'6. Scoring &amp; assessment'!E502*'5. Control'!$F$27,'6. Scoring &amp; assessment'!F502*'5. Control'!$F$28)</f>
        <v>0.27741592184577013</v>
      </c>
      <c r="H502" s="36">
        <f t="shared" si="28"/>
        <v>4</v>
      </c>
      <c r="I502" s="36" cm="1">
        <f t="array" ref="I502">_xlfn.XLOOKUP(A502,Table1[Sample_ID],quality)</f>
        <v>8</v>
      </c>
      <c r="J502" s="36">
        <f t="shared" si="29"/>
        <v>4</v>
      </c>
      <c r="K502" s="36">
        <f t="shared" si="30"/>
        <v>16</v>
      </c>
      <c r="L502" s="36">
        <f t="shared" si="31"/>
        <v>0</v>
      </c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 spans="1:27" ht="13.2" x14ac:dyDescent="0.25">
      <c r="A503" s="34">
        <v>500</v>
      </c>
      <c r="B503" s="104">
        <v>0.49230769230769222</v>
      </c>
      <c r="C503" s="104">
        <v>0.39333333333333331</v>
      </c>
      <c r="D503" s="104">
        <v>0.25882352941176473</v>
      </c>
      <c r="E503" s="104">
        <v>0.31</v>
      </c>
      <c r="F503" s="104">
        <v>0.26501766784452296</v>
      </c>
      <c r="G503" s="35">
        <f>SUM(B503*'5. Control'!$F$24,'6. Scoring &amp; assessment'!C503*'5. Control'!$F$25,'6. Scoring &amp; assessment'!D503*'5. Control'!$F$26,'6. Scoring &amp; assessment'!E503*'5. Control'!$F$27,'6. Scoring &amp; assessment'!F503*'5. Control'!$F$28)</f>
        <v>0.38663298850390931</v>
      </c>
      <c r="H503" s="36">
        <f t="shared" si="28"/>
        <v>5</v>
      </c>
      <c r="I503" s="36" cm="1">
        <f t="array" ref="I503">_xlfn.XLOOKUP(A503,Table1[Sample_ID],quality)</f>
        <v>6</v>
      </c>
      <c r="J503" s="36">
        <f t="shared" si="29"/>
        <v>1</v>
      </c>
      <c r="K503" s="36">
        <f t="shared" si="30"/>
        <v>1</v>
      </c>
      <c r="L503" s="36">
        <f t="shared" si="31"/>
        <v>0</v>
      </c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 spans="1:27" ht="13.2" x14ac:dyDescent="0.25">
      <c r="A504" s="34">
        <v>501</v>
      </c>
      <c r="B504" s="104">
        <v>9.2307692307692257E-2</v>
      </c>
      <c r="C504" s="104">
        <v>0.28000000000000003</v>
      </c>
      <c r="D504" s="104">
        <v>0.20588235294117649</v>
      </c>
      <c r="E504" s="104">
        <v>0.25</v>
      </c>
      <c r="F504" s="104">
        <v>0.11307420494699646</v>
      </c>
      <c r="G504" s="35">
        <f>SUM(B504*'5. Control'!$F$24,'6. Scoring &amp; assessment'!C504*'5. Control'!$F$25,'6. Scoring &amp; assessment'!D504*'5. Control'!$F$26,'6. Scoring &amp; assessment'!E504*'5. Control'!$F$27,'6. Scoring &amp; assessment'!F504*'5. Control'!$F$28)</f>
        <v>0.1834974657435684</v>
      </c>
      <c r="H504" s="36">
        <f t="shared" si="28"/>
        <v>4</v>
      </c>
      <c r="I504" s="36" cm="1">
        <f t="array" ref="I504">_xlfn.XLOOKUP(A504,Table1[Sample_ID],quality)</f>
        <v>6</v>
      </c>
      <c r="J504" s="36">
        <f t="shared" si="29"/>
        <v>2</v>
      </c>
      <c r="K504" s="36">
        <f t="shared" si="30"/>
        <v>4</v>
      </c>
      <c r="L504" s="36">
        <f t="shared" si="31"/>
        <v>0</v>
      </c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 spans="1:27" ht="13.2" x14ac:dyDescent="0.25">
      <c r="A505" s="34">
        <v>502</v>
      </c>
      <c r="B505" s="104">
        <v>0.55384615384615377</v>
      </c>
      <c r="C505" s="104">
        <v>0.22666666666666666</v>
      </c>
      <c r="D505" s="104">
        <v>0.3235294117647059</v>
      </c>
      <c r="E505" s="104">
        <v>0.73</v>
      </c>
      <c r="F505" s="104">
        <v>0.24734982332155478</v>
      </c>
      <c r="G505" s="35">
        <f>SUM(B505*'5. Control'!$F$24,'6. Scoring &amp; assessment'!C505*'5. Control'!$F$25,'6. Scoring &amp; assessment'!D505*'5. Control'!$F$26,'6. Scoring &amp; assessment'!E505*'5. Control'!$F$27,'6. Scoring &amp; assessment'!F505*'5. Control'!$F$28)</f>
        <v>0.40811054794301516</v>
      </c>
      <c r="H505" s="36">
        <f t="shared" si="28"/>
        <v>5</v>
      </c>
      <c r="I505" s="36" cm="1">
        <f t="array" ref="I505">_xlfn.XLOOKUP(A505,Table1[Sample_ID],quality)</f>
        <v>7</v>
      </c>
      <c r="J505" s="36">
        <f t="shared" si="29"/>
        <v>2</v>
      </c>
      <c r="K505" s="36">
        <f t="shared" si="30"/>
        <v>4</v>
      </c>
      <c r="L505" s="36">
        <f t="shared" si="31"/>
        <v>0</v>
      </c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 spans="1:27" ht="13.2" x14ac:dyDescent="0.25">
      <c r="A506" s="34">
        <v>503</v>
      </c>
      <c r="B506" s="104">
        <v>0.55384615384615377</v>
      </c>
      <c r="C506" s="104">
        <v>0.22666666666666666</v>
      </c>
      <c r="D506" s="104">
        <v>0.3235294117647059</v>
      </c>
      <c r="E506" s="104">
        <v>0.73</v>
      </c>
      <c r="F506" s="104">
        <v>0.24734982332155478</v>
      </c>
      <c r="G506" s="35">
        <f>SUM(B506*'5. Control'!$F$24,'6. Scoring &amp; assessment'!C506*'5. Control'!$F$25,'6. Scoring &amp; assessment'!D506*'5. Control'!$F$26,'6. Scoring &amp; assessment'!E506*'5. Control'!$F$27,'6. Scoring &amp; assessment'!F506*'5. Control'!$F$28)</f>
        <v>0.40811054794301516</v>
      </c>
      <c r="H506" s="36">
        <f t="shared" si="28"/>
        <v>5</v>
      </c>
      <c r="I506" s="36" cm="1">
        <f t="array" ref="I506">_xlfn.XLOOKUP(A506,Table1[Sample_ID],quality)</f>
        <v>7</v>
      </c>
      <c r="J506" s="36">
        <f t="shared" si="29"/>
        <v>2</v>
      </c>
      <c r="K506" s="36">
        <f t="shared" si="30"/>
        <v>4</v>
      </c>
      <c r="L506" s="36">
        <f t="shared" si="31"/>
        <v>0</v>
      </c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 spans="1:27" ht="13.2" x14ac:dyDescent="0.25">
      <c r="A507" s="34">
        <v>504</v>
      </c>
      <c r="B507" s="104">
        <v>0.38461538461538464</v>
      </c>
      <c r="C507" s="104">
        <v>0.10666666666666667</v>
      </c>
      <c r="D507" s="104">
        <v>0.43529411764705883</v>
      </c>
      <c r="E507" s="104">
        <v>0.47</v>
      </c>
      <c r="F507" s="104">
        <v>6.3604240282685506E-2</v>
      </c>
      <c r="G507" s="35">
        <f>SUM(B507*'5. Control'!$F$24,'6. Scoring &amp; assessment'!C507*'5. Control'!$F$25,'6. Scoring &amp; assessment'!D507*'5. Control'!$F$26,'6. Scoring &amp; assessment'!E507*'5. Control'!$F$27,'6. Scoring &amp; assessment'!F507*'5. Control'!$F$28)</f>
        <v>0.28526992629071196</v>
      </c>
      <c r="H507" s="36">
        <f t="shared" si="28"/>
        <v>4</v>
      </c>
      <c r="I507" s="36" cm="1">
        <f t="array" ref="I507">_xlfn.XLOOKUP(A507,Table1[Sample_ID],quality)</f>
        <v>7</v>
      </c>
      <c r="J507" s="36">
        <f t="shared" si="29"/>
        <v>3</v>
      </c>
      <c r="K507" s="36">
        <f t="shared" si="30"/>
        <v>9</v>
      </c>
      <c r="L507" s="36">
        <f t="shared" si="31"/>
        <v>0</v>
      </c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 spans="1:27" ht="13.2" x14ac:dyDescent="0.25">
      <c r="A508" s="34">
        <v>505</v>
      </c>
      <c r="B508" s="104">
        <v>0.36923076923076931</v>
      </c>
      <c r="C508" s="104">
        <v>9.3333333333333324E-2</v>
      </c>
      <c r="D508" s="104">
        <v>0.44117647058823528</v>
      </c>
      <c r="E508" s="104">
        <v>0.42</v>
      </c>
      <c r="F508" s="104">
        <v>5.6537102473498232E-2</v>
      </c>
      <c r="G508" s="35">
        <f>SUM(B508*'5. Control'!$F$24,'6. Scoring &amp; assessment'!C508*'5. Control'!$F$25,'6. Scoring &amp; assessment'!D508*'5. Control'!$F$26,'6. Scoring &amp; assessment'!E508*'5. Control'!$F$27,'6. Scoring &amp; assessment'!F508*'5. Control'!$F$28)</f>
        <v>0.27106095006635439</v>
      </c>
      <c r="H508" s="36">
        <f t="shared" si="28"/>
        <v>4</v>
      </c>
      <c r="I508" s="36" cm="1">
        <f t="array" ref="I508">_xlfn.XLOOKUP(A508,Table1[Sample_ID],quality)</f>
        <v>7</v>
      </c>
      <c r="J508" s="36">
        <f t="shared" si="29"/>
        <v>3</v>
      </c>
      <c r="K508" s="36">
        <f t="shared" si="30"/>
        <v>9</v>
      </c>
      <c r="L508" s="36">
        <f t="shared" si="31"/>
        <v>0</v>
      </c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 spans="1:27" ht="13.2" x14ac:dyDescent="0.25">
      <c r="A509" s="34">
        <v>506</v>
      </c>
      <c r="B509" s="104">
        <v>0.63076923076923075</v>
      </c>
      <c r="C509" s="104">
        <v>0.26</v>
      </c>
      <c r="D509" s="104">
        <v>0.28235294117647064</v>
      </c>
      <c r="E509" s="104">
        <v>0.63</v>
      </c>
      <c r="F509" s="104">
        <v>7.0671378091872794E-2</v>
      </c>
      <c r="G509" s="35">
        <f>SUM(B509*'5. Control'!$F$24,'6. Scoring &amp; assessment'!C509*'5. Control'!$F$25,'6. Scoring &amp; assessment'!D509*'5. Control'!$F$26,'6. Scoring &amp; assessment'!E509*'5. Control'!$F$27,'6. Scoring &amp; assessment'!F509*'5. Control'!$F$28)</f>
        <v>0.4111893097548886</v>
      </c>
      <c r="H509" s="36">
        <f t="shared" si="28"/>
        <v>5</v>
      </c>
      <c r="I509" s="36" cm="1">
        <f t="array" ref="I509">_xlfn.XLOOKUP(A509,Table1[Sample_ID],quality)</f>
        <v>7</v>
      </c>
      <c r="J509" s="36">
        <f t="shared" si="29"/>
        <v>2</v>
      </c>
      <c r="K509" s="36">
        <f t="shared" si="30"/>
        <v>4</v>
      </c>
      <c r="L509" s="36">
        <f t="shared" si="31"/>
        <v>0</v>
      </c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 spans="1:27" ht="13.2" x14ac:dyDescent="0.25">
      <c r="A510" s="34">
        <v>507</v>
      </c>
      <c r="B510" s="104">
        <v>0.36923076923076931</v>
      </c>
      <c r="C510" s="104">
        <v>9.3333333333333324E-2</v>
      </c>
      <c r="D510" s="104">
        <v>0.42352941176470588</v>
      </c>
      <c r="E510" s="104">
        <v>0.46</v>
      </c>
      <c r="F510" s="104">
        <v>5.3003533568904596E-2</v>
      </c>
      <c r="G510" s="35">
        <f>SUM(B510*'5. Control'!$F$24,'6. Scoring &amp; assessment'!C510*'5. Control'!$F$25,'6. Scoring &amp; assessment'!D510*'5. Control'!$F$26,'6. Scoring &amp; assessment'!E510*'5. Control'!$F$27,'6. Scoring &amp; assessment'!F510*'5. Control'!$F$28)</f>
        <v>0.27206053435236555</v>
      </c>
      <c r="H510" s="36">
        <f t="shared" si="28"/>
        <v>4</v>
      </c>
      <c r="I510" s="36" cm="1">
        <f t="array" ref="I510">_xlfn.XLOOKUP(A510,Table1[Sample_ID],quality)</f>
        <v>7</v>
      </c>
      <c r="J510" s="36">
        <f t="shared" si="29"/>
        <v>3</v>
      </c>
      <c r="K510" s="36">
        <f t="shared" si="30"/>
        <v>9</v>
      </c>
      <c r="L510" s="36">
        <f t="shared" si="31"/>
        <v>0</v>
      </c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 spans="1:27" ht="13.2" x14ac:dyDescent="0.25">
      <c r="A511" s="34">
        <v>508</v>
      </c>
      <c r="B511" s="104">
        <v>0.16923076923076918</v>
      </c>
      <c r="C511" s="104">
        <v>0.38000000000000006</v>
      </c>
      <c r="D511" s="104">
        <v>0.2411764705882353</v>
      </c>
      <c r="E511" s="104">
        <v>0.55000000000000004</v>
      </c>
      <c r="F511" s="104">
        <v>2.4734982332155476E-2</v>
      </c>
      <c r="G511" s="35">
        <f>SUM(B511*'5. Control'!$F$24,'6. Scoring &amp; assessment'!C511*'5. Control'!$F$25,'6. Scoring &amp; assessment'!D511*'5. Control'!$F$26,'6. Scoring &amp; assessment'!E511*'5. Control'!$F$27,'6. Scoring &amp; assessment'!F511*'5. Control'!$F$28)</f>
        <v>0.26688073805222007</v>
      </c>
      <c r="H511" s="36">
        <f t="shared" si="28"/>
        <v>4</v>
      </c>
      <c r="I511" s="36" cm="1">
        <f t="array" ref="I511">_xlfn.XLOOKUP(A511,Table1[Sample_ID],quality)</f>
        <v>6</v>
      </c>
      <c r="J511" s="36">
        <f t="shared" si="29"/>
        <v>2</v>
      </c>
      <c r="K511" s="36">
        <f t="shared" si="30"/>
        <v>4</v>
      </c>
      <c r="L511" s="36">
        <f t="shared" si="31"/>
        <v>0</v>
      </c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 spans="1:27" ht="13.2" x14ac:dyDescent="0.25">
      <c r="A512" s="34">
        <v>509</v>
      </c>
      <c r="B512" s="104">
        <v>0.27692307692307677</v>
      </c>
      <c r="C512" s="104">
        <v>0.32666666666666666</v>
      </c>
      <c r="D512" s="104">
        <v>0.19411764705882353</v>
      </c>
      <c r="E512" s="104">
        <v>0.31</v>
      </c>
      <c r="F512" s="104">
        <v>0.19787985865724381</v>
      </c>
      <c r="G512" s="35">
        <f>SUM(B512*'5. Control'!$F$24,'6. Scoring &amp; assessment'!C512*'5. Control'!$F$25,'6. Scoring &amp; assessment'!D512*'5. Control'!$F$26,'6. Scoring &amp; assessment'!E512*'5. Control'!$F$27,'6. Scoring &amp; assessment'!F512*'5. Control'!$F$28)</f>
        <v>0.27482870984762475</v>
      </c>
      <c r="H512" s="36">
        <f t="shared" si="28"/>
        <v>4</v>
      </c>
      <c r="I512" s="36" cm="1">
        <f t="array" ref="I512">_xlfn.XLOOKUP(A512,Table1[Sample_ID],quality)</f>
        <v>6</v>
      </c>
      <c r="J512" s="36">
        <f t="shared" si="29"/>
        <v>2</v>
      </c>
      <c r="K512" s="36">
        <f t="shared" si="30"/>
        <v>4</v>
      </c>
      <c r="L512" s="36">
        <f t="shared" si="31"/>
        <v>0</v>
      </c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 spans="1:27" ht="13.2" x14ac:dyDescent="0.25">
      <c r="A513" s="34">
        <v>510</v>
      </c>
      <c r="B513" s="104">
        <v>0.46153846153846156</v>
      </c>
      <c r="C513" s="104">
        <v>0.12666666666666665</v>
      </c>
      <c r="D513" s="104">
        <v>0.22352941176470592</v>
      </c>
      <c r="E513" s="104">
        <v>0.75</v>
      </c>
      <c r="F513" s="104">
        <v>0.13074204946996468</v>
      </c>
      <c r="G513" s="35">
        <f>SUM(B513*'5. Control'!$F$24,'6. Scoring &amp; assessment'!C513*'5. Control'!$F$25,'6. Scoring &amp; assessment'!D513*'5. Control'!$F$26,'6. Scoring &amp; assessment'!E513*'5. Control'!$F$27,'6. Scoring &amp; assessment'!F513*'5. Control'!$F$28)</f>
        <v>0.32114207825016389</v>
      </c>
      <c r="H513" s="36">
        <f t="shared" si="28"/>
        <v>5</v>
      </c>
      <c r="I513" s="36" cm="1">
        <f t="array" ref="I513">_xlfn.XLOOKUP(A513,Table1[Sample_ID],quality)</f>
        <v>7</v>
      </c>
      <c r="J513" s="36">
        <f t="shared" si="29"/>
        <v>2</v>
      </c>
      <c r="K513" s="36">
        <f t="shared" si="30"/>
        <v>4</v>
      </c>
      <c r="L513" s="36">
        <f t="shared" si="31"/>
        <v>0</v>
      </c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 spans="1:27" ht="13.2" x14ac:dyDescent="0.25">
      <c r="A514" s="34">
        <v>511</v>
      </c>
      <c r="B514" s="104">
        <v>0.16923076923076918</v>
      </c>
      <c r="C514" s="104">
        <v>0.21333333333333329</v>
      </c>
      <c r="D514" s="104">
        <v>0.18235294117647058</v>
      </c>
      <c r="E514" s="104">
        <v>0.49</v>
      </c>
      <c r="F514" s="104">
        <v>0.13074204946996468</v>
      </c>
      <c r="G514" s="35">
        <f>SUM(B514*'5. Control'!$F$24,'6. Scoring &amp; assessment'!C514*'5. Control'!$F$25,'6. Scoring &amp; assessment'!D514*'5. Control'!$F$26,'6. Scoring &amp; assessment'!E514*'5. Control'!$F$27,'6. Scoring &amp; assessment'!F514*'5. Control'!$F$28)</f>
        <v>0.21265791535423623</v>
      </c>
      <c r="H514" s="36">
        <f t="shared" si="28"/>
        <v>4</v>
      </c>
      <c r="I514" s="36" cm="1">
        <f t="array" ref="I514">_xlfn.XLOOKUP(A514,Table1[Sample_ID],quality)</f>
        <v>5</v>
      </c>
      <c r="J514" s="36">
        <f t="shared" si="29"/>
        <v>1</v>
      </c>
      <c r="K514" s="36">
        <f t="shared" si="30"/>
        <v>1</v>
      </c>
      <c r="L514" s="36">
        <f t="shared" si="31"/>
        <v>0</v>
      </c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 spans="1:27" ht="13.2" x14ac:dyDescent="0.25">
      <c r="A515" s="34">
        <v>512</v>
      </c>
      <c r="B515" s="104">
        <v>0.27692307692307677</v>
      </c>
      <c r="C515" s="104">
        <v>0.32666666666666666</v>
      </c>
      <c r="D515" s="104">
        <v>0.19411764705882353</v>
      </c>
      <c r="E515" s="104">
        <v>0.31</v>
      </c>
      <c r="F515" s="104">
        <v>0.19787985865724381</v>
      </c>
      <c r="G515" s="35">
        <f>SUM(B515*'5. Control'!$F$24,'6. Scoring &amp; assessment'!C515*'5. Control'!$F$25,'6. Scoring &amp; assessment'!D515*'5. Control'!$F$26,'6. Scoring &amp; assessment'!E515*'5. Control'!$F$27,'6. Scoring &amp; assessment'!F515*'5. Control'!$F$28)</f>
        <v>0.27482870984762475</v>
      </c>
      <c r="H515" s="36">
        <f t="shared" si="28"/>
        <v>4</v>
      </c>
      <c r="I515" s="36" cm="1">
        <f t="array" ref="I515">_xlfn.XLOOKUP(A515,Table1[Sample_ID],quality)</f>
        <v>6</v>
      </c>
      <c r="J515" s="36">
        <f t="shared" si="29"/>
        <v>2</v>
      </c>
      <c r="K515" s="36">
        <f t="shared" si="30"/>
        <v>4</v>
      </c>
      <c r="L515" s="36">
        <f t="shared" si="31"/>
        <v>0</v>
      </c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 spans="1:27" ht="13.2" x14ac:dyDescent="0.25">
      <c r="A516" s="34">
        <v>513</v>
      </c>
      <c r="B516" s="104">
        <v>0.19999999999999984</v>
      </c>
      <c r="C516" s="104">
        <v>0.20000000000000004</v>
      </c>
      <c r="D516" s="104">
        <v>0.3</v>
      </c>
      <c r="E516" s="104">
        <v>0.48</v>
      </c>
      <c r="F516" s="104">
        <v>0.1519434628975265</v>
      </c>
      <c r="G516" s="35">
        <f>SUM(B516*'5. Control'!$F$24,'6. Scoring &amp; assessment'!C516*'5. Control'!$F$25,'6. Scoring &amp; assessment'!D516*'5. Control'!$F$26,'6. Scoring &amp; assessment'!E516*'5. Control'!$F$27,'6. Scoring &amp; assessment'!F516*'5. Control'!$F$28)</f>
        <v>0.23819434628975256</v>
      </c>
      <c r="H516" s="36">
        <f t="shared" si="28"/>
        <v>4</v>
      </c>
      <c r="I516" s="36" cm="1">
        <f t="array" ref="I516">_xlfn.XLOOKUP(A516,Table1[Sample_ID],quality)</f>
        <v>6</v>
      </c>
      <c r="J516" s="36">
        <f t="shared" si="29"/>
        <v>2</v>
      </c>
      <c r="K516" s="36">
        <f t="shared" si="30"/>
        <v>4</v>
      </c>
      <c r="L516" s="36">
        <f t="shared" si="31"/>
        <v>0</v>
      </c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 spans="1:27" ht="13.2" x14ac:dyDescent="0.25">
      <c r="A517" s="34">
        <v>514</v>
      </c>
      <c r="B517" s="104">
        <v>0.52307692307692311</v>
      </c>
      <c r="C517" s="104">
        <v>0.27333333333333337</v>
      </c>
      <c r="D517" s="104">
        <v>0.21176470588235297</v>
      </c>
      <c r="E517" s="104">
        <v>0.64</v>
      </c>
      <c r="F517" s="104">
        <v>3.1802120141342753E-2</v>
      </c>
      <c r="G517" s="35">
        <f>SUM(B517*'5. Control'!$F$24,'6. Scoring &amp; assessment'!C517*'5. Control'!$F$25,'6. Scoring &amp; assessment'!D517*'5. Control'!$F$26,'6. Scoring &amp; assessment'!E517*'5. Control'!$F$27,'6. Scoring &amp; assessment'!F517*'5. Control'!$F$28)</f>
        <v>0.36402184097341028</v>
      </c>
      <c r="H517" s="36">
        <f t="shared" ref="H517:H580" si="32">ROUND(3+G517*5,0)</f>
        <v>5</v>
      </c>
      <c r="I517" s="36" cm="1">
        <f t="array" ref="I517">_xlfn.XLOOKUP(A517,Table1[Sample_ID],quality)</f>
        <v>7</v>
      </c>
      <c r="J517" s="36">
        <f t="shared" ref="J517:J580" si="33">ABS(H517-I517)</f>
        <v>2</v>
      </c>
      <c r="K517" s="36">
        <f t="shared" ref="K517:K580" si="34">J517^2</f>
        <v>4</v>
      </c>
      <c r="L517" s="36">
        <f t="shared" ref="L517:L580" si="35">IF(J517=0,1,0)</f>
        <v>0</v>
      </c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 spans="1:27" ht="13.2" x14ac:dyDescent="0.25">
      <c r="A518" s="34">
        <v>515</v>
      </c>
      <c r="B518" s="104">
        <v>0.52307692307692311</v>
      </c>
      <c r="C518" s="104">
        <v>0.27333333333333337</v>
      </c>
      <c r="D518" s="104">
        <v>0.21176470588235297</v>
      </c>
      <c r="E518" s="104">
        <v>0.64</v>
      </c>
      <c r="F518" s="104">
        <v>3.1802120141342753E-2</v>
      </c>
      <c r="G518" s="35">
        <f>SUM(B518*'5. Control'!$F$24,'6. Scoring &amp; assessment'!C518*'5. Control'!$F$25,'6. Scoring &amp; assessment'!D518*'5. Control'!$F$26,'6. Scoring &amp; assessment'!E518*'5. Control'!$F$27,'6. Scoring &amp; assessment'!F518*'5. Control'!$F$28)</f>
        <v>0.36402184097341028</v>
      </c>
      <c r="H518" s="36">
        <f t="shared" si="32"/>
        <v>5</v>
      </c>
      <c r="I518" s="36" cm="1">
        <f t="array" ref="I518">_xlfn.XLOOKUP(A518,Table1[Sample_ID],quality)</f>
        <v>7</v>
      </c>
      <c r="J518" s="36">
        <f t="shared" si="33"/>
        <v>2</v>
      </c>
      <c r="K518" s="36">
        <f t="shared" si="34"/>
        <v>4</v>
      </c>
      <c r="L518" s="36">
        <f t="shared" si="35"/>
        <v>0</v>
      </c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 spans="1:27" ht="13.2" x14ac:dyDescent="0.25">
      <c r="A519" s="34">
        <v>516</v>
      </c>
      <c r="B519" s="104">
        <v>0.13846153846153852</v>
      </c>
      <c r="C519" s="104">
        <v>0.37000000000000005</v>
      </c>
      <c r="D519" s="104">
        <v>0.49411764705882344</v>
      </c>
      <c r="E519" s="104">
        <v>0.49</v>
      </c>
      <c r="F519" s="104">
        <v>0.51236749116607772</v>
      </c>
      <c r="G519" s="35">
        <f>SUM(B519*'5. Control'!$F$24,'6. Scoring &amp; assessment'!C519*'5. Control'!$F$25,'6. Scoring &amp; assessment'!D519*'5. Control'!$F$26,'6. Scoring &amp; assessment'!E519*'5. Control'!$F$27,'6. Scoring &amp; assessment'!F519*'5. Control'!$F$28)</f>
        <v>0.33381593463696979</v>
      </c>
      <c r="H519" s="36">
        <f t="shared" si="32"/>
        <v>5</v>
      </c>
      <c r="I519" s="36" cm="1">
        <f t="array" ref="I519">_xlfn.XLOOKUP(A519,Table1[Sample_ID],quality)</f>
        <v>5</v>
      </c>
      <c r="J519" s="36">
        <f t="shared" si="33"/>
        <v>0</v>
      </c>
      <c r="K519" s="36">
        <f t="shared" si="34"/>
        <v>0</v>
      </c>
      <c r="L519" s="36">
        <f t="shared" si="35"/>
        <v>1</v>
      </c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 spans="1:27" ht="13.2" x14ac:dyDescent="0.25">
      <c r="A520" s="34">
        <v>517</v>
      </c>
      <c r="B520" s="104">
        <v>0.53846153846153844</v>
      </c>
      <c r="C520" s="104">
        <v>0.33333333333333331</v>
      </c>
      <c r="D520" s="104">
        <v>0.25882352941176473</v>
      </c>
      <c r="E520" s="104">
        <v>0.49</v>
      </c>
      <c r="F520" s="104">
        <v>2.8268551236749116E-2</v>
      </c>
      <c r="G520" s="35">
        <f>SUM(B520*'5. Control'!$F$24,'6. Scoring &amp; assessment'!C520*'5. Control'!$F$25,'6. Scoring &amp; assessment'!D520*'5. Control'!$F$26,'6. Scoring &amp; assessment'!E520*'5. Control'!$F$27,'6. Scoring &amp; assessment'!F520*'5. Control'!$F$28)</f>
        <v>0.37911192299697805</v>
      </c>
      <c r="H520" s="36">
        <f t="shared" si="32"/>
        <v>5</v>
      </c>
      <c r="I520" s="36" cm="1">
        <f t="array" ref="I520">_xlfn.XLOOKUP(A520,Table1[Sample_ID],quality)</f>
        <v>6</v>
      </c>
      <c r="J520" s="36">
        <f t="shared" si="33"/>
        <v>1</v>
      </c>
      <c r="K520" s="36">
        <f t="shared" si="34"/>
        <v>1</v>
      </c>
      <c r="L520" s="36">
        <f t="shared" si="35"/>
        <v>0</v>
      </c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 spans="1:27" ht="13.2" x14ac:dyDescent="0.25">
      <c r="A521" s="34">
        <v>518</v>
      </c>
      <c r="B521" s="104">
        <v>0</v>
      </c>
      <c r="C521" s="104">
        <v>0.34</v>
      </c>
      <c r="D521" s="104">
        <v>0.19411764705882353</v>
      </c>
      <c r="E521" s="104">
        <v>0.49</v>
      </c>
      <c r="F521" s="104">
        <v>3.5335689045936397E-2</v>
      </c>
      <c r="G521" s="35">
        <f>SUM(B521*'5. Control'!$F$24,'6. Scoring &amp; assessment'!C521*'5. Control'!$F$25,'6. Scoring &amp; assessment'!D521*'5. Control'!$F$26,'6. Scoring &amp; assessment'!E521*'5. Control'!$F$27,'6. Scoring &amp; assessment'!F521*'5. Control'!$F$28)</f>
        <v>0.18365121596341719</v>
      </c>
      <c r="H521" s="36">
        <f t="shared" si="32"/>
        <v>4</v>
      </c>
      <c r="I521" s="36" cm="1">
        <f t="array" ref="I521">_xlfn.XLOOKUP(A521,Table1[Sample_ID],quality)</f>
        <v>3</v>
      </c>
      <c r="J521" s="36">
        <f t="shared" si="33"/>
        <v>1</v>
      </c>
      <c r="K521" s="36">
        <f t="shared" si="34"/>
        <v>1</v>
      </c>
      <c r="L521" s="36">
        <f t="shared" si="35"/>
        <v>0</v>
      </c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 spans="1:27" ht="13.2" x14ac:dyDescent="0.25">
      <c r="A522" s="34">
        <v>519</v>
      </c>
      <c r="B522" s="104">
        <v>0.50769230769230755</v>
      </c>
      <c r="C522" s="104">
        <v>7.333333333333332E-2</v>
      </c>
      <c r="D522" s="104">
        <v>0.22352941176470592</v>
      </c>
      <c r="E522" s="104">
        <v>0.49</v>
      </c>
      <c r="F522" s="104">
        <v>9.187279151943463E-2</v>
      </c>
      <c r="G522" s="35">
        <f>SUM(B522*'5. Control'!$F$24,'6. Scoring &amp; assessment'!C522*'5. Control'!$F$25,'6. Scoring &amp; assessment'!D522*'5. Control'!$F$26,'6. Scoring &amp; assessment'!E522*'5. Control'!$F$27,'6. Scoring &amp; assessment'!F522*'5. Control'!$F$28)</f>
        <v>0.29140899860895697</v>
      </c>
      <c r="H522" s="36">
        <f t="shared" si="32"/>
        <v>4</v>
      </c>
      <c r="I522" s="36" cm="1">
        <f t="array" ref="I522">_xlfn.XLOOKUP(A522,Table1[Sample_ID],quality)</f>
        <v>6</v>
      </c>
      <c r="J522" s="36">
        <f t="shared" si="33"/>
        <v>2</v>
      </c>
      <c r="K522" s="36">
        <f t="shared" si="34"/>
        <v>4</v>
      </c>
      <c r="L522" s="36">
        <f t="shared" si="35"/>
        <v>0</v>
      </c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 spans="1:27" ht="13.2" x14ac:dyDescent="0.25">
      <c r="A523" s="34">
        <v>520</v>
      </c>
      <c r="B523" s="104">
        <v>0.39999999999999997</v>
      </c>
      <c r="C523" s="104">
        <v>0.17666666666666667</v>
      </c>
      <c r="D523" s="104">
        <v>0.28235294117647064</v>
      </c>
      <c r="E523" s="104">
        <v>0.49</v>
      </c>
      <c r="F523" s="104">
        <v>0.35335689045936397</v>
      </c>
      <c r="G523" s="35">
        <f>SUM(B523*'5. Control'!$F$24,'6. Scoring &amp; assessment'!C523*'5. Control'!$F$25,'6. Scoring &amp; assessment'!D523*'5. Control'!$F$26,'6. Scoring &amp; assessment'!E523*'5. Control'!$F$27,'6. Scoring &amp; assessment'!F523*'5. Control'!$F$28)</f>
        <v>0.31968863022240701</v>
      </c>
      <c r="H523" s="36">
        <f t="shared" si="32"/>
        <v>5</v>
      </c>
      <c r="I523" s="36" cm="1">
        <f t="array" ref="I523">_xlfn.XLOOKUP(A523,Table1[Sample_ID],quality)</f>
        <v>5</v>
      </c>
      <c r="J523" s="36">
        <f t="shared" si="33"/>
        <v>0</v>
      </c>
      <c r="K523" s="36">
        <f t="shared" si="34"/>
        <v>0</v>
      </c>
      <c r="L523" s="36">
        <f t="shared" si="35"/>
        <v>1</v>
      </c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 spans="1:27" ht="13.2" x14ac:dyDescent="0.25">
      <c r="A524" s="34">
        <v>521</v>
      </c>
      <c r="B524" s="104">
        <v>0.24615384615384611</v>
      </c>
      <c r="C524" s="104">
        <v>9.9999999999999992E-2</v>
      </c>
      <c r="D524" s="104">
        <v>0.35294117647058831</v>
      </c>
      <c r="E524" s="104">
        <v>0.49</v>
      </c>
      <c r="F524" s="104">
        <v>9.5406360424028266E-2</v>
      </c>
      <c r="G524" s="35">
        <f>SUM(B524*'5. Control'!$F$24,'6. Scoring &amp; assessment'!C524*'5. Control'!$F$25,'6. Scoring &amp; assessment'!D524*'5. Control'!$F$26,'6. Scoring &amp; assessment'!E524*'5. Control'!$F$27,'6. Scoring &amp; assessment'!F524*'5. Control'!$F$28)</f>
        <v>0.22763565866683719</v>
      </c>
      <c r="H524" s="36">
        <f t="shared" si="32"/>
        <v>4</v>
      </c>
      <c r="I524" s="36" cm="1">
        <f t="array" ref="I524">_xlfn.XLOOKUP(A524,Table1[Sample_ID],quality)</f>
        <v>6</v>
      </c>
      <c r="J524" s="36">
        <f t="shared" si="33"/>
        <v>2</v>
      </c>
      <c r="K524" s="36">
        <f t="shared" si="34"/>
        <v>4</v>
      </c>
      <c r="L524" s="36">
        <f t="shared" si="35"/>
        <v>0</v>
      </c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 spans="1:27" ht="13.2" x14ac:dyDescent="0.25">
      <c r="A525" s="34">
        <v>522</v>
      </c>
      <c r="B525" s="104">
        <v>0.10769230769230759</v>
      </c>
      <c r="C525" s="104">
        <v>0.20666666666666664</v>
      </c>
      <c r="D525" s="104">
        <v>0.2</v>
      </c>
      <c r="E525" s="104">
        <v>0.49</v>
      </c>
      <c r="F525" s="104">
        <v>0.13074204946996468</v>
      </c>
      <c r="G525" s="35">
        <f>SUM(B525*'5. Control'!$F$24,'6. Scoring &amp; assessment'!C525*'5. Control'!$F$25,'6. Scoring &amp; assessment'!D525*'5. Control'!$F$26,'6. Scoring &amp; assessment'!E525*'5. Control'!$F$27,'6. Scoring &amp; assessment'!F525*'5. Control'!$F$28)</f>
        <v>0.19176651263930411</v>
      </c>
      <c r="H525" s="36">
        <f t="shared" si="32"/>
        <v>4</v>
      </c>
      <c r="I525" s="36" cm="1">
        <f t="array" ref="I525">_xlfn.XLOOKUP(A525,Table1[Sample_ID],quality)</f>
        <v>5</v>
      </c>
      <c r="J525" s="36">
        <f t="shared" si="33"/>
        <v>1</v>
      </c>
      <c r="K525" s="36">
        <f t="shared" si="34"/>
        <v>1</v>
      </c>
      <c r="L525" s="36">
        <f t="shared" si="35"/>
        <v>0</v>
      </c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 spans="1:27" ht="13.2" x14ac:dyDescent="0.25">
      <c r="A526" s="34">
        <v>523</v>
      </c>
      <c r="B526" s="104">
        <v>0.21538461538461545</v>
      </c>
      <c r="C526" s="104">
        <v>0.19333333333333336</v>
      </c>
      <c r="D526" s="104">
        <v>0.40588235294117647</v>
      </c>
      <c r="E526" s="104">
        <v>0.49</v>
      </c>
      <c r="F526" s="104">
        <v>0.44876325088339225</v>
      </c>
      <c r="G526" s="35">
        <f>SUM(B526*'5. Control'!$F$24,'6. Scoring &amp; assessment'!C526*'5. Control'!$F$25,'6. Scoring &amp; assessment'!D526*'5. Control'!$F$26,'6. Scoring &amp; assessment'!E526*'5. Control'!$F$27,'6. Scoring &amp; assessment'!F526*'5. Control'!$F$28)</f>
        <v>0.28814329341413109</v>
      </c>
      <c r="H526" s="36">
        <f t="shared" si="32"/>
        <v>4</v>
      </c>
      <c r="I526" s="36" cm="1">
        <f t="array" ref="I526">_xlfn.XLOOKUP(A526,Table1[Sample_ID],quality)</f>
        <v>5</v>
      </c>
      <c r="J526" s="36">
        <f t="shared" si="33"/>
        <v>1</v>
      </c>
      <c r="K526" s="36">
        <f t="shared" si="34"/>
        <v>1</v>
      </c>
      <c r="L526" s="36">
        <f t="shared" si="35"/>
        <v>0</v>
      </c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 spans="1:27" ht="13.2" x14ac:dyDescent="0.25">
      <c r="A527" s="34">
        <v>524</v>
      </c>
      <c r="B527" s="104">
        <v>0.15384615384615385</v>
      </c>
      <c r="C527" s="104">
        <v>0.20000000000000004</v>
      </c>
      <c r="D527" s="104">
        <v>0.1470588235294118</v>
      </c>
      <c r="E527" s="104">
        <v>0.49</v>
      </c>
      <c r="F527" s="104">
        <v>0.48056537102473496</v>
      </c>
      <c r="G527" s="35">
        <f>SUM(B527*'5. Control'!$F$24,'6. Scoring &amp; assessment'!C527*'5. Control'!$F$25,'6. Scoring &amp; assessment'!D527*'5. Control'!$F$26,'6. Scoring &amp; assessment'!E527*'5. Control'!$F$27,'6. Scoring &amp; assessment'!F527*'5. Control'!$F$28)</f>
        <v>0.23296151447803909</v>
      </c>
      <c r="H527" s="36">
        <f t="shared" si="32"/>
        <v>4</v>
      </c>
      <c r="I527" s="36" cm="1">
        <f t="array" ref="I527">_xlfn.XLOOKUP(A527,Table1[Sample_ID],quality)</f>
        <v>5</v>
      </c>
      <c r="J527" s="36">
        <f t="shared" si="33"/>
        <v>1</v>
      </c>
      <c r="K527" s="36">
        <f t="shared" si="34"/>
        <v>1</v>
      </c>
      <c r="L527" s="36">
        <f t="shared" si="35"/>
        <v>0</v>
      </c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 spans="1:27" ht="13.2" x14ac:dyDescent="0.25">
      <c r="A528" s="34">
        <v>525</v>
      </c>
      <c r="B528" s="104">
        <v>0.16923076923076918</v>
      </c>
      <c r="C528" s="104">
        <v>0.21999999999999997</v>
      </c>
      <c r="D528" s="104">
        <v>0.2</v>
      </c>
      <c r="E528" s="104">
        <v>0.49</v>
      </c>
      <c r="F528" s="104">
        <v>0.38869257950530034</v>
      </c>
      <c r="G528" s="35">
        <f>SUM(B528*'5. Control'!$F$24,'6. Scoring &amp; assessment'!C528*'5. Control'!$F$25,'6. Scoring &amp; assessment'!D528*'5. Control'!$F$26,'6. Scoring &amp; assessment'!E528*'5. Control'!$F$27,'6. Scoring &amp; assessment'!F528*'5. Control'!$F$28)</f>
        <v>0.24310002718129925</v>
      </c>
      <c r="H528" s="36">
        <f t="shared" si="32"/>
        <v>4</v>
      </c>
      <c r="I528" s="36" cm="1">
        <f t="array" ref="I528">_xlfn.XLOOKUP(A528,Table1[Sample_ID],quality)</f>
        <v>5</v>
      </c>
      <c r="J528" s="36">
        <f t="shared" si="33"/>
        <v>1</v>
      </c>
      <c r="K528" s="36">
        <f t="shared" si="34"/>
        <v>1</v>
      </c>
      <c r="L528" s="36">
        <f t="shared" si="35"/>
        <v>0</v>
      </c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 spans="1:27" ht="13.2" x14ac:dyDescent="0.25">
      <c r="A529" s="34">
        <v>526</v>
      </c>
      <c r="B529" s="104">
        <v>0.23076923076923078</v>
      </c>
      <c r="C529" s="104">
        <v>0.36000000000000004</v>
      </c>
      <c r="D529" s="104">
        <v>0.21764705882352944</v>
      </c>
      <c r="E529" s="104">
        <v>0.24</v>
      </c>
      <c r="F529" s="104">
        <v>0.16607773851590105</v>
      </c>
      <c r="G529" s="35">
        <f>SUM(B529*'5. Control'!$F$24,'6. Scoring &amp; assessment'!C529*'5. Control'!$F$25,'6. Scoring &amp; assessment'!D529*'5. Control'!$F$26,'6. Scoring &amp; assessment'!E529*'5. Control'!$F$27,'6. Scoring &amp; assessment'!F529*'5. Control'!$F$28)</f>
        <v>0.26202406344435031</v>
      </c>
      <c r="H529" s="36">
        <f t="shared" si="32"/>
        <v>4</v>
      </c>
      <c r="I529" s="36" cm="1">
        <f t="array" ref="I529">_xlfn.XLOOKUP(A529,Table1[Sample_ID],quality)</f>
        <v>5</v>
      </c>
      <c r="J529" s="36">
        <f t="shared" si="33"/>
        <v>1</v>
      </c>
      <c r="K529" s="36">
        <f t="shared" si="34"/>
        <v>1</v>
      </c>
      <c r="L529" s="36">
        <f t="shared" si="35"/>
        <v>0</v>
      </c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 spans="1:27" ht="13.2" x14ac:dyDescent="0.25">
      <c r="A530" s="34">
        <v>527</v>
      </c>
      <c r="B530" s="104">
        <v>0.39999999999999997</v>
      </c>
      <c r="C530" s="104">
        <v>0.17666666666666667</v>
      </c>
      <c r="D530" s="104">
        <v>0.28235294117647064</v>
      </c>
      <c r="E530" s="104">
        <v>0.49</v>
      </c>
      <c r="F530" s="104">
        <v>0.35335689045936397</v>
      </c>
      <c r="G530" s="35">
        <f>SUM(B530*'5. Control'!$F$24,'6. Scoring &amp; assessment'!C530*'5. Control'!$F$25,'6. Scoring &amp; assessment'!D530*'5. Control'!$F$26,'6. Scoring &amp; assessment'!E530*'5. Control'!$F$27,'6. Scoring &amp; assessment'!F530*'5. Control'!$F$28)</f>
        <v>0.31968863022240701</v>
      </c>
      <c r="H530" s="36">
        <f t="shared" si="32"/>
        <v>5</v>
      </c>
      <c r="I530" s="36" cm="1">
        <f t="array" ref="I530">_xlfn.XLOOKUP(A530,Table1[Sample_ID],quality)</f>
        <v>5</v>
      </c>
      <c r="J530" s="36">
        <f t="shared" si="33"/>
        <v>0</v>
      </c>
      <c r="K530" s="36">
        <f t="shared" si="34"/>
        <v>0</v>
      </c>
      <c r="L530" s="36">
        <f t="shared" si="35"/>
        <v>1</v>
      </c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 spans="1:27" ht="13.2" x14ac:dyDescent="0.25">
      <c r="A531" s="34">
        <v>528</v>
      </c>
      <c r="B531" s="104">
        <v>0.46153846153846156</v>
      </c>
      <c r="C531" s="104">
        <v>0.18666666666666668</v>
      </c>
      <c r="D531" s="104">
        <v>0.27647058823529413</v>
      </c>
      <c r="E531" s="104">
        <v>0.49</v>
      </c>
      <c r="F531" s="104">
        <v>0.27915194346289751</v>
      </c>
      <c r="G531" s="35">
        <f>SUM(B531*'5. Control'!$F$24,'6. Scoring &amp; assessment'!C531*'5. Control'!$F$25,'6. Scoring &amp; assessment'!D531*'5. Control'!$F$26,'6. Scoring &amp; assessment'!E531*'5. Control'!$F$27,'6. Scoring &amp; assessment'!F531*'5. Control'!$F$28)</f>
        <v>0.3359242441200454</v>
      </c>
      <c r="H531" s="36">
        <f t="shared" si="32"/>
        <v>5</v>
      </c>
      <c r="I531" s="36" cm="1">
        <f t="array" ref="I531">_xlfn.XLOOKUP(A531,Table1[Sample_ID],quality)</f>
        <v>6</v>
      </c>
      <c r="J531" s="36">
        <f t="shared" si="33"/>
        <v>1</v>
      </c>
      <c r="K531" s="36">
        <f t="shared" si="34"/>
        <v>1</v>
      </c>
      <c r="L531" s="36">
        <f t="shared" si="35"/>
        <v>0</v>
      </c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 spans="1:27" ht="13.2" x14ac:dyDescent="0.25">
      <c r="A532" s="34">
        <v>529</v>
      </c>
      <c r="B532" s="104">
        <v>4.615384615384599E-2</v>
      </c>
      <c r="C532" s="104">
        <v>0.21333333333333329</v>
      </c>
      <c r="D532" s="104">
        <v>0.26470588235294118</v>
      </c>
      <c r="E532" s="104">
        <v>0.49</v>
      </c>
      <c r="F532" s="104">
        <v>0.17314487632508835</v>
      </c>
      <c r="G532" s="35">
        <f>SUM(B532*'5. Control'!$F$24,'6. Scoring &amp; assessment'!C532*'5. Control'!$F$25,'6. Scoring &amp; assessment'!D532*'5. Control'!$F$26,'6. Scoring &amp; assessment'!E532*'5. Control'!$F$27,'6. Scoring &amp; assessment'!F532*'5. Control'!$F$28)</f>
        <v>0.18617421613929611</v>
      </c>
      <c r="H532" s="36">
        <f t="shared" si="32"/>
        <v>4</v>
      </c>
      <c r="I532" s="36" cm="1">
        <f t="array" ref="I532">_xlfn.XLOOKUP(A532,Table1[Sample_ID],quality)</f>
        <v>6</v>
      </c>
      <c r="J532" s="36">
        <f t="shared" si="33"/>
        <v>2</v>
      </c>
      <c r="K532" s="36">
        <f t="shared" si="34"/>
        <v>4</v>
      </c>
      <c r="L532" s="36">
        <f t="shared" si="35"/>
        <v>0</v>
      </c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 spans="1:27" ht="13.2" x14ac:dyDescent="0.25">
      <c r="A533" s="34">
        <v>530</v>
      </c>
      <c r="B533" s="104">
        <v>0.15384615384615385</v>
      </c>
      <c r="C533" s="104">
        <v>0.35333333333333333</v>
      </c>
      <c r="D533" s="104">
        <v>0.1588235294117647</v>
      </c>
      <c r="E533" s="104">
        <v>0.24</v>
      </c>
      <c r="F533" s="104">
        <v>9.5406360424028266E-2</v>
      </c>
      <c r="G533" s="35">
        <f>SUM(B533*'5. Control'!$F$24,'6. Scoring &amp; assessment'!C533*'5. Control'!$F$25,'6. Scoring &amp; assessment'!D533*'5. Control'!$F$26,'6. Scoring &amp; assessment'!E533*'5. Control'!$F$27,'6. Scoring &amp; assessment'!F533*'5. Control'!$F$28)</f>
        <v>0.21721031930032139</v>
      </c>
      <c r="H533" s="36">
        <f t="shared" si="32"/>
        <v>4</v>
      </c>
      <c r="I533" s="36" cm="1">
        <f t="array" ref="I533">_xlfn.XLOOKUP(A533,Table1[Sample_ID],quality)</f>
        <v>5</v>
      </c>
      <c r="J533" s="36">
        <f t="shared" si="33"/>
        <v>1</v>
      </c>
      <c r="K533" s="36">
        <f t="shared" si="34"/>
        <v>1</v>
      </c>
      <c r="L533" s="36">
        <f t="shared" si="35"/>
        <v>0</v>
      </c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 spans="1:27" ht="13.2" x14ac:dyDescent="0.25">
      <c r="A534" s="34">
        <v>531</v>
      </c>
      <c r="B534" s="104">
        <v>0.29230769230769238</v>
      </c>
      <c r="C534" s="104">
        <v>0.08</v>
      </c>
      <c r="D534" s="104">
        <v>0.33529411764705885</v>
      </c>
      <c r="E534" s="104">
        <v>0.24</v>
      </c>
      <c r="F534" s="104">
        <v>7.7738515901060068E-2</v>
      </c>
      <c r="G534" s="35">
        <f>SUM(B534*'5. Control'!$F$24,'6. Scoring &amp; assessment'!C534*'5. Control'!$F$25,'6. Scoring &amp; assessment'!D534*'5. Control'!$F$26,'6. Scoring &amp; assessment'!E534*'5. Control'!$F$27,'6. Scoring &amp; assessment'!F534*'5. Control'!$F$28)</f>
        <v>0.20837566154485715</v>
      </c>
      <c r="H534" s="36">
        <f t="shared" si="32"/>
        <v>4</v>
      </c>
      <c r="I534" s="36" cm="1">
        <f t="array" ref="I534">_xlfn.XLOOKUP(A534,Table1[Sample_ID],quality)</f>
        <v>6</v>
      </c>
      <c r="J534" s="36">
        <f t="shared" si="33"/>
        <v>2</v>
      </c>
      <c r="K534" s="36">
        <f t="shared" si="34"/>
        <v>4</v>
      </c>
      <c r="L534" s="36">
        <f t="shared" si="35"/>
        <v>0</v>
      </c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 spans="1:27" ht="13.2" x14ac:dyDescent="0.25">
      <c r="A535" s="34">
        <v>532</v>
      </c>
      <c r="B535" s="104">
        <v>0.29230769230769238</v>
      </c>
      <c r="C535" s="104">
        <v>0.18666666666666668</v>
      </c>
      <c r="D535" s="104">
        <v>0.18235294117647058</v>
      </c>
      <c r="E535" s="104">
        <v>0.49</v>
      </c>
      <c r="F535" s="104">
        <v>0.12720848056537101</v>
      </c>
      <c r="G535" s="35">
        <f>SUM(B535*'5. Control'!$F$24,'6. Scoring &amp; assessment'!C535*'5. Control'!$F$25,'6. Scoring &amp; assessment'!D535*'5. Control'!$F$26,'6. Scoring &amp; assessment'!E535*'5. Control'!$F$27,'6. Scoring &amp; assessment'!F535*'5. Control'!$F$28)</f>
        <v>0.2473814815407</v>
      </c>
      <c r="H535" s="36">
        <f t="shared" si="32"/>
        <v>4</v>
      </c>
      <c r="I535" s="36" cm="1">
        <f t="array" ref="I535">_xlfn.XLOOKUP(A535,Table1[Sample_ID],quality)</f>
        <v>5</v>
      </c>
      <c r="J535" s="36">
        <f t="shared" si="33"/>
        <v>1</v>
      </c>
      <c r="K535" s="36">
        <f t="shared" si="34"/>
        <v>1</v>
      </c>
      <c r="L535" s="36">
        <f t="shared" si="35"/>
        <v>0</v>
      </c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 spans="1:27" ht="13.2" x14ac:dyDescent="0.25">
      <c r="A536" s="34">
        <v>533</v>
      </c>
      <c r="B536" s="104">
        <v>0.29230769230769238</v>
      </c>
      <c r="C536" s="104">
        <v>0.18666666666666668</v>
      </c>
      <c r="D536" s="104">
        <v>0.18235294117647058</v>
      </c>
      <c r="E536" s="104">
        <v>0.49</v>
      </c>
      <c r="F536" s="104">
        <v>0.12720848056537101</v>
      </c>
      <c r="G536" s="35">
        <f>SUM(B536*'5. Control'!$F$24,'6. Scoring &amp; assessment'!C536*'5. Control'!$F$25,'6. Scoring &amp; assessment'!D536*'5. Control'!$F$26,'6. Scoring &amp; assessment'!E536*'5. Control'!$F$27,'6. Scoring &amp; assessment'!F536*'5. Control'!$F$28)</f>
        <v>0.2473814815407</v>
      </c>
      <c r="H536" s="36">
        <f t="shared" si="32"/>
        <v>4</v>
      </c>
      <c r="I536" s="36" cm="1">
        <f t="array" ref="I536">_xlfn.XLOOKUP(A536,Table1[Sample_ID],quality)</f>
        <v>5</v>
      </c>
      <c r="J536" s="36">
        <f t="shared" si="33"/>
        <v>1</v>
      </c>
      <c r="K536" s="36">
        <f t="shared" si="34"/>
        <v>1</v>
      </c>
      <c r="L536" s="36">
        <f t="shared" si="35"/>
        <v>0</v>
      </c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 spans="1:27" ht="13.2" x14ac:dyDescent="0.25">
      <c r="A537" s="34">
        <v>534</v>
      </c>
      <c r="B537" s="104">
        <v>0.67692307692307696</v>
      </c>
      <c r="C537" s="104">
        <v>0.11333333333333334</v>
      </c>
      <c r="D537" s="104">
        <v>0.21176470588235297</v>
      </c>
      <c r="E537" s="104">
        <v>0.24</v>
      </c>
      <c r="F537" s="104">
        <v>9.5406360424028266E-2</v>
      </c>
      <c r="G537" s="35">
        <f>SUM(B537*'5. Control'!$F$24,'6. Scoring &amp; assessment'!C537*'5. Control'!$F$25,'6. Scoring &amp; assessment'!D537*'5. Control'!$F$26,'6. Scoring &amp; assessment'!E537*'5. Control'!$F$27,'6. Scoring &amp; assessment'!F537*'5. Control'!$F$28)</f>
        <v>0.33622841884783272</v>
      </c>
      <c r="H537" s="36">
        <f t="shared" si="32"/>
        <v>5</v>
      </c>
      <c r="I537" s="36" cm="1">
        <f t="array" ref="I537">_xlfn.XLOOKUP(A537,Table1[Sample_ID],quality)</f>
        <v>6</v>
      </c>
      <c r="J537" s="36">
        <f t="shared" si="33"/>
        <v>1</v>
      </c>
      <c r="K537" s="36">
        <f t="shared" si="34"/>
        <v>1</v>
      </c>
      <c r="L537" s="36">
        <f t="shared" si="35"/>
        <v>0</v>
      </c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 spans="1:27" ht="13.2" x14ac:dyDescent="0.25">
      <c r="A538" s="34">
        <v>535</v>
      </c>
      <c r="B538" s="104">
        <v>0.24615384615384611</v>
      </c>
      <c r="C538" s="104">
        <v>0.25333333333333335</v>
      </c>
      <c r="D538" s="104">
        <v>0.15294117647058827</v>
      </c>
      <c r="E538" s="104">
        <v>0.24</v>
      </c>
      <c r="F538" s="104">
        <v>9.187279151943463E-2</v>
      </c>
      <c r="G538" s="35">
        <f>SUM(B538*'5. Control'!$F$24,'6. Scoring &amp; assessment'!C538*'5. Control'!$F$25,'6. Scoring &amp; assessment'!D538*'5. Control'!$F$26,'6. Scoring &amp; assessment'!E538*'5. Control'!$F$27,'6. Scoring &amp; assessment'!F538*'5. Control'!$F$28)</f>
        <v>0.21828230177637784</v>
      </c>
      <c r="H538" s="36">
        <f t="shared" si="32"/>
        <v>4</v>
      </c>
      <c r="I538" s="36" cm="1">
        <f t="array" ref="I538">_xlfn.XLOOKUP(A538,Table1[Sample_ID],quality)</f>
        <v>6</v>
      </c>
      <c r="J538" s="36">
        <f t="shared" si="33"/>
        <v>2</v>
      </c>
      <c r="K538" s="36">
        <f t="shared" si="34"/>
        <v>4</v>
      </c>
      <c r="L538" s="36">
        <f t="shared" si="35"/>
        <v>0</v>
      </c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 spans="1:27" ht="13.2" x14ac:dyDescent="0.25">
      <c r="A539" s="34">
        <v>536</v>
      </c>
      <c r="B539" s="104">
        <v>0.29230769230769238</v>
      </c>
      <c r="C539" s="104">
        <v>0.08</v>
      </c>
      <c r="D539" s="104">
        <v>0.33529411764705885</v>
      </c>
      <c r="E539" s="104">
        <v>0.24</v>
      </c>
      <c r="F539" s="104">
        <v>7.7738515901060068E-2</v>
      </c>
      <c r="G539" s="35">
        <f>SUM(B539*'5. Control'!$F$24,'6. Scoring &amp; assessment'!C539*'5. Control'!$F$25,'6. Scoring &amp; assessment'!D539*'5. Control'!$F$26,'6. Scoring &amp; assessment'!E539*'5. Control'!$F$27,'6. Scoring &amp; assessment'!F539*'5. Control'!$F$28)</f>
        <v>0.20837566154485715</v>
      </c>
      <c r="H539" s="36">
        <f t="shared" si="32"/>
        <v>4</v>
      </c>
      <c r="I539" s="36" cm="1">
        <f t="array" ref="I539">_xlfn.XLOOKUP(A539,Table1[Sample_ID],quality)</f>
        <v>6</v>
      </c>
      <c r="J539" s="36">
        <f t="shared" si="33"/>
        <v>2</v>
      </c>
      <c r="K539" s="36">
        <f t="shared" si="34"/>
        <v>4</v>
      </c>
      <c r="L539" s="36">
        <f t="shared" si="35"/>
        <v>0</v>
      </c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 spans="1:27" ht="13.2" x14ac:dyDescent="0.25">
      <c r="A540" s="34">
        <v>537</v>
      </c>
      <c r="B540" s="104">
        <v>0.15384615384615385</v>
      </c>
      <c r="C540" s="104">
        <v>0.35333333333333333</v>
      </c>
      <c r="D540" s="104">
        <v>0.1588235294117647</v>
      </c>
      <c r="E540" s="104">
        <v>0.24</v>
      </c>
      <c r="F540" s="104">
        <v>9.5406360424028266E-2</v>
      </c>
      <c r="G540" s="35">
        <f>SUM(B540*'5. Control'!$F$24,'6. Scoring &amp; assessment'!C540*'5. Control'!$F$25,'6. Scoring &amp; assessment'!D540*'5. Control'!$F$26,'6. Scoring &amp; assessment'!E540*'5. Control'!$F$27,'6. Scoring &amp; assessment'!F540*'5. Control'!$F$28)</f>
        <v>0.21721031930032139</v>
      </c>
      <c r="H540" s="36">
        <f t="shared" si="32"/>
        <v>4</v>
      </c>
      <c r="I540" s="36" cm="1">
        <f t="array" ref="I540">_xlfn.XLOOKUP(A540,Table1[Sample_ID],quality)</f>
        <v>5</v>
      </c>
      <c r="J540" s="36">
        <f t="shared" si="33"/>
        <v>1</v>
      </c>
      <c r="K540" s="36">
        <f t="shared" si="34"/>
        <v>1</v>
      </c>
      <c r="L540" s="36">
        <f t="shared" si="35"/>
        <v>0</v>
      </c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 spans="1:27" ht="13.2" x14ac:dyDescent="0.25">
      <c r="A541" s="34">
        <v>538</v>
      </c>
      <c r="B541" s="104">
        <v>0.3538461538461537</v>
      </c>
      <c r="C541" s="104">
        <v>0.48333333333333334</v>
      </c>
      <c r="D541" s="104">
        <v>0.27647058823529413</v>
      </c>
      <c r="E541" s="104">
        <v>0.24</v>
      </c>
      <c r="F541" s="104">
        <v>2.4734982332155476E-2</v>
      </c>
      <c r="G541" s="35">
        <f>SUM(B541*'5. Control'!$F$24,'6. Scoring &amp; assessment'!C541*'5. Control'!$F$25,'6. Scoring &amp; assessment'!D541*'5. Control'!$F$26,'6. Scoring &amp; assessment'!E541*'5. Control'!$F$27,'6. Scoring &amp; assessment'!F541*'5. Control'!$F$28)</f>
        <v>0.33679024031466342</v>
      </c>
      <c r="H541" s="36">
        <f t="shared" si="32"/>
        <v>5</v>
      </c>
      <c r="I541" s="36" cm="1">
        <f t="array" ref="I541">_xlfn.XLOOKUP(A541,Table1[Sample_ID],quality)</f>
        <v>6</v>
      </c>
      <c r="J541" s="36">
        <f t="shared" si="33"/>
        <v>1</v>
      </c>
      <c r="K541" s="36">
        <f t="shared" si="34"/>
        <v>1</v>
      </c>
      <c r="L541" s="36">
        <f t="shared" si="35"/>
        <v>0</v>
      </c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 spans="1:27" ht="13.2" x14ac:dyDescent="0.25">
      <c r="A542" s="34">
        <v>539</v>
      </c>
      <c r="B542" s="104">
        <v>0.55384615384615377</v>
      </c>
      <c r="C542" s="104">
        <v>0.16666666666666666</v>
      </c>
      <c r="D542" s="104">
        <v>0.21176470588235297</v>
      </c>
      <c r="E542" s="104">
        <v>0.49</v>
      </c>
      <c r="F542" s="104">
        <v>0.10247349823321555</v>
      </c>
      <c r="G542" s="35">
        <f>SUM(B542*'5. Control'!$F$24,'6. Scoring &amp; assessment'!C542*'5. Control'!$F$25,'6. Scoring &amp; assessment'!D542*'5. Control'!$F$26,'6. Scoring &amp; assessment'!E542*'5. Control'!$F$27,'6. Scoring &amp; assessment'!F542*'5. Control'!$F$28)</f>
        <v>0.33485820955182827</v>
      </c>
      <c r="H542" s="36">
        <f t="shared" si="32"/>
        <v>5</v>
      </c>
      <c r="I542" s="36" cm="1">
        <f t="array" ref="I542">_xlfn.XLOOKUP(A542,Table1[Sample_ID],quality)</f>
        <v>7</v>
      </c>
      <c r="J542" s="36">
        <f t="shared" si="33"/>
        <v>2</v>
      </c>
      <c r="K542" s="36">
        <f t="shared" si="34"/>
        <v>4</v>
      </c>
      <c r="L542" s="36">
        <f t="shared" si="35"/>
        <v>0</v>
      </c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 spans="1:27" ht="13.2" x14ac:dyDescent="0.25">
      <c r="A543" s="34">
        <v>540</v>
      </c>
      <c r="B543" s="104">
        <v>0.43076923076923063</v>
      </c>
      <c r="C543" s="104">
        <v>0.26666666666666666</v>
      </c>
      <c r="D543" s="104">
        <v>0.18823529411764706</v>
      </c>
      <c r="E543" s="104">
        <v>0.74</v>
      </c>
      <c r="F543" s="104">
        <v>3.8869257950530034E-2</v>
      </c>
      <c r="G543" s="35">
        <f>SUM(B543*'5. Control'!$F$24,'6. Scoring &amp; assessment'!C543*'5. Control'!$F$25,'6. Scoring &amp; assessment'!D543*'5. Control'!$F$26,'6. Scoring &amp; assessment'!E543*'5. Control'!$F$27,'6. Scoring &amp; assessment'!F543*'5. Control'!$F$28)</f>
        <v>0.33689145068193083</v>
      </c>
      <c r="H543" s="36">
        <f t="shared" si="32"/>
        <v>5</v>
      </c>
      <c r="I543" s="36" cm="1">
        <f t="array" ref="I543">_xlfn.XLOOKUP(A543,Table1[Sample_ID],quality)</f>
        <v>5</v>
      </c>
      <c r="J543" s="36">
        <f t="shared" si="33"/>
        <v>0</v>
      </c>
      <c r="K543" s="36">
        <f t="shared" si="34"/>
        <v>0</v>
      </c>
      <c r="L543" s="36">
        <f t="shared" si="35"/>
        <v>1</v>
      </c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 spans="1:27" ht="13.2" x14ac:dyDescent="0.25">
      <c r="A544" s="34">
        <v>541</v>
      </c>
      <c r="B544" s="104">
        <v>0.18461538461538451</v>
      </c>
      <c r="C544" s="104">
        <v>0.32666666666666666</v>
      </c>
      <c r="D544" s="104">
        <v>0.21764705882352944</v>
      </c>
      <c r="E544" s="104">
        <v>0.24</v>
      </c>
      <c r="F544" s="104">
        <v>0.14487632508833923</v>
      </c>
      <c r="G544" s="35">
        <f>SUM(B544*'5. Control'!$F$24,'6. Scoring &amp; assessment'!C544*'5. Control'!$F$25,'6. Scoring &amp; assessment'!D544*'5. Control'!$F$26,'6. Scoring &amp; assessment'!E544*'5. Control'!$F$27,'6. Scoring &amp; assessment'!F544*'5. Control'!$F$28)</f>
        <v>0.23375007594774788</v>
      </c>
      <c r="H544" s="36">
        <f t="shared" si="32"/>
        <v>4</v>
      </c>
      <c r="I544" s="36" cm="1">
        <f t="array" ref="I544">_xlfn.XLOOKUP(A544,Table1[Sample_ID],quality)</f>
        <v>5</v>
      </c>
      <c r="J544" s="36">
        <f t="shared" si="33"/>
        <v>1</v>
      </c>
      <c r="K544" s="36">
        <f t="shared" si="34"/>
        <v>1</v>
      </c>
      <c r="L544" s="36">
        <f t="shared" si="35"/>
        <v>0</v>
      </c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 spans="1:27" ht="13.2" x14ac:dyDescent="0.25">
      <c r="A545" s="34">
        <v>542</v>
      </c>
      <c r="B545" s="104">
        <v>0.39999999999999997</v>
      </c>
      <c r="C545" s="104">
        <v>0.24</v>
      </c>
      <c r="D545" s="104">
        <v>0.25294117647058822</v>
      </c>
      <c r="E545" s="104">
        <v>0.49</v>
      </c>
      <c r="F545" s="104">
        <v>3.8869257950530034E-2</v>
      </c>
      <c r="G545" s="35">
        <f>SUM(B545*'5. Control'!$F$24,'6. Scoring &amp; assessment'!C545*'5. Control'!$F$25,'6. Scoring &amp; assessment'!D545*'5. Control'!$F$26,'6. Scoring &amp; assessment'!E545*'5. Control'!$F$27,'6. Scoring &amp; assessment'!F545*'5. Control'!$F$28)</f>
        <v>0.30282810226564122</v>
      </c>
      <c r="H545" s="36">
        <f t="shared" si="32"/>
        <v>5</v>
      </c>
      <c r="I545" s="36" cm="1">
        <f t="array" ref="I545">_xlfn.XLOOKUP(A545,Table1[Sample_ID],quality)</f>
        <v>6</v>
      </c>
      <c r="J545" s="36">
        <f t="shared" si="33"/>
        <v>1</v>
      </c>
      <c r="K545" s="36">
        <f t="shared" si="34"/>
        <v>1</v>
      </c>
      <c r="L545" s="36">
        <f t="shared" si="35"/>
        <v>0</v>
      </c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 spans="1:27" ht="13.2" x14ac:dyDescent="0.25">
      <c r="A546" s="34">
        <v>543</v>
      </c>
      <c r="B546" s="104">
        <v>0.23076923076923078</v>
      </c>
      <c r="C546" s="104">
        <v>0.41</v>
      </c>
      <c r="D546" s="104">
        <v>0.17058823529411765</v>
      </c>
      <c r="E546" s="104">
        <v>0.24</v>
      </c>
      <c r="F546" s="104">
        <v>4.9469964664310952E-2</v>
      </c>
      <c r="G546" s="35">
        <f>SUM(B546*'5. Control'!$F$24,'6. Scoring &amp; assessment'!C546*'5. Control'!$F$25,'6. Scoring &amp; assessment'!D546*'5. Control'!$F$26,'6. Scoring &amp; assessment'!E546*'5. Control'!$F$27,'6. Scoring &amp; assessment'!F546*'5. Control'!$F$28)</f>
        <v>0.25830446252977951</v>
      </c>
      <c r="H546" s="36">
        <f t="shared" si="32"/>
        <v>4</v>
      </c>
      <c r="I546" s="36" cm="1">
        <f t="array" ref="I546">_xlfn.XLOOKUP(A546,Table1[Sample_ID],quality)</f>
        <v>5</v>
      </c>
      <c r="J546" s="36">
        <f t="shared" si="33"/>
        <v>1</v>
      </c>
      <c r="K546" s="36">
        <f t="shared" si="34"/>
        <v>1</v>
      </c>
      <c r="L546" s="36">
        <f t="shared" si="35"/>
        <v>0</v>
      </c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 spans="1:27" ht="13.2" x14ac:dyDescent="0.25">
      <c r="A547" s="34">
        <v>544</v>
      </c>
      <c r="B547" s="104">
        <v>0.39999999999999997</v>
      </c>
      <c r="C547" s="104">
        <v>0.37333333333333335</v>
      </c>
      <c r="D547" s="104">
        <v>0.24705882352941178</v>
      </c>
      <c r="E547" s="104">
        <v>0.24</v>
      </c>
      <c r="F547" s="104">
        <v>0.16607773851590105</v>
      </c>
      <c r="G547" s="35">
        <f>SUM(B547*'5. Control'!$F$24,'6. Scoring &amp; assessment'!C547*'5. Control'!$F$25,'6. Scoring &amp; assessment'!D547*'5. Control'!$F$26,'6. Scoring &amp; assessment'!E547*'5. Control'!$F$27,'6. Scoring &amp; assessment'!F547*'5. Control'!$F$28)</f>
        <v>0.3296665973810019</v>
      </c>
      <c r="H547" s="36">
        <f t="shared" si="32"/>
        <v>5</v>
      </c>
      <c r="I547" s="36" cm="1">
        <f t="array" ref="I547">_xlfn.XLOOKUP(A547,Table1[Sample_ID],quality)</f>
        <v>6</v>
      </c>
      <c r="J547" s="36">
        <f t="shared" si="33"/>
        <v>1</v>
      </c>
      <c r="K547" s="36">
        <f t="shared" si="34"/>
        <v>1</v>
      </c>
      <c r="L547" s="36">
        <f t="shared" si="35"/>
        <v>0</v>
      </c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 spans="1:27" ht="13.2" x14ac:dyDescent="0.25">
      <c r="A548" s="34">
        <v>545</v>
      </c>
      <c r="B548" s="104">
        <v>0</v>
      </c>
      <c r="C548" s="104">
        <v>0.13999999999999999</v>
      </c>
      <c r="D548" s="104">
        <v>0.28823529411764709</v>
      </c>
      <c r="E548" s="104">
        <v>0.74</v>
      </c>
      <c r="F548" s="104">
        <v>3.1802120141342753E-2</v>
      </c>
      <c r="G548" s="35">
        <f>SUM(B548*'5. Control'!$F$24,'6. Scoring &amp; assessment'!C548*'5. Control'!$F$25,'6. Scoring &amp; assessment'!D548*'5. Control'!$F$26,'6. Scoring &amp; assessment'!E548*'5. Control'!$F$27,'6. Scoring &amp; assessment'!F548*'5. Control'!$F$28)</f>
        <v>0.1624155061317813</v>
      </c>
      <c r="H548" s="36">
        <f t="shared" si="32"/>
        <v>4</v>
      </c>
      <c r="I548" s="36" cm="1">
        <f t="array" ref="I548">_xlfn.XLOOKUP(A548,Table1[Sample_ID],quality)</f>
        <v>6</v>
      </c>
      <c r="J548" s="36">
        <f t="shared" si="33"/>
        <v>2</v>
      </c>
      <c r="K548" s="36">
        <f t="shared" si="34"/>
        <v>4</v>
      </c>
      <c r="L548" s="36">
        <f t="shared" si="35"/>
        <v>0</v>
      </c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 spans="1:27" ht="13.2" x14ac:dyDescent="0.25">
      <c r="A549" s="34">
        <v>546</v>
      </c>
      <c r="B549" s="104">
        <v>0.10769230769230759</v>
      </c>
      <c r="C549" s="104">
        <v>0.24666666666666667</v>
      </c>
      <c r="D549" s="104">
        <v>0.17058823529411765</v>
      </c>
      <c r="E549" s="104">
        <v>0.49</v>
      </c>
      <c r="F549" s="104">
        <v>0.35335689045936397</v>
      </c>
      <c r="G549" s="35">
        <f>SUM(B549*'5. Control'!$F$24,'6. Scoring &amp; assessment'!C549*'5. Control'!$F$25,'6. Scoring &amp; assessment'!D549*'5. Control'!$F$26,'6. Scoring &amp; assessment'!E549*'5. Control'!$F$27,'6. Scoring &amp; assessment'!F549*'5. Control'!$F$28)</f>
        <v>0.22161623203236167</v>
      </c>
      <c r="H549" s="36">
        <f t="shared" si="32"/>
        <v>4</v>
      </c>
      <c r="I549" s="36" cm="1">
        <f t="array" ref="I549">_xlfn.XLOOKUP(A549,Table1[Sample_ID],quality)</f>
        <v>5</v>
      </c>
      <c r="J549" s="36">
        <f t="shared" si="33"/>
        <v>1</v>
      </c>
      <c r="K549" s="36">
        <f t="shared" si="34"/>
        <v>1</v>
      </c>
      <c r="L549" s="36">
        <f t="shared" si="35"/>
        <v>0</v>
      </c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 spans="1:27" ht="13.2" x14ac:dyDescent="0.25">
      <c r="A550" s="34">
        <v>547</v>
      </c>
      <c r="B550" s="104">
        <v>0.16923076923076918</v>
      </c>
      <c r="C550" s="104">
        <v>0.30000000000000004</v>
      </c>
      <c r="D550" s="104">
        <v>0.28235294117647064</v>
      </c>
      <c r="E550" s="104">
        <v>0.24</v>
      </c>
      <c r="F550" s="104">
        <v>7.7738515901060068E-2</v>
      </c>
      <c r="G550" s="35">
        <f>SUM(B550*'5. Control'!$F$24,'6. Scoring &amp; assessment'!C550*'5. Control'!$F$25,'6. Scoring &amp; assessment'!D550*'5. Control'!$F$26,'6. Scoring &amp; assessment'!E550*'5. Control'!$F$27,'6. Scoring &amp; assessment'!F550*'5. Control'!$F$28)</f>
        <v>0.22335756199734583</v>
      </c>
      <c r="H550" s="36">
        <f t="shared" si="32"/>
        <v>4</v>
      </c>
      <c r="I550" s="36" cm="1">
        <f t="array" ref="I550">_xlfn.XLOOKUP(A550,Table1[Sample_ID],quality)</f>
        <v>6</v>
      </c>
      <c r="J550" s="36">
        <f t="shared" si="33"/>
        <v>2</v>
      </c>
      <c r="K550" s="36">
        <f t="shared" si="34"/>
        <v>4</v>
      </c>
      <c r="L550" s="36">
        <f t="shared" si="35"/>
        <v>0</v>
      </c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 spans="1:27" ht="13.2" x14ac:dyDescent="0.25">
      <c r="A551" s="34">
        <v>548</v>
      </c>
      <c r="B551" s="104">
        <v>0.3538461538461537</v>
      </c>
      <c r="C551" s="104">
        <v>0.13999999999999999</v>
      </c>
      <c r="D551" s="104">
        <v>0.3294117647058824</v>
      </c>
      <c r="E551" s="104">
        <v>0.49</v>
      </c>
      <c r="F551" s="104">
        <v>5.3003533568904596E-2</v>
      </c>
      <c r="G551" s="35">
        <f>SUM(B551*'5. Control'!$F$24,'6. Scoring &amp; assessment'!C551*'5. Control'!$F$25,'6. Scoring &amp; assessment'!D551*'5. Control'!$F$26,'6. Scoring &amp; assessment'!E551*'5. Control'!$F$27,'6. Scoring &amp; assessment'!F551*'5. Control'!$F$28)</f>
        <v>0.26955827190892656</v>
      </c>
      <c r="H551" s="36">
        <f t="shared" si="32"/>
        <v>4</v>
      </c>
      <c r="I551" s="36" cm="1">
        <f t="array" ref="I551">_xlfn.XLOOKUP(A551,Table1[Sample_ID],quality)</f>
        <v>6</v>
      </c>
      <c r="J551" s="36">
        <f t="shared" si="33"/>
        <v>2</v>
      </c>
      <c r="K551" s="36">
        <f t="shared" si="34"/>
        <v>4</v>
      </c>
      <c r="L551" s="36">
        <f t="shared" si="35"/>
        <v>0</v>
      </c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 spans="1:27" ht="13.2" x14ac:dyDescent="0.25">
      <c r="A552" s="34">
        <v>549</v>
      </c>
      <c r="B552" s="104">
        <v>0.30769230769230771</v>
      </c>
      <c r="C552" s="104">
        <v>0.16666666666666666</v>
      </c>
      <c r="D552" s="104">
        <v>0.26470588235294118</v>
      </c>
      <c r="E552" s="104">
        <v>0.49</v>
      </c>
      <c r="F552" s="104">
        <v>0.22261484098939929</v>
      </c>
      <c r="G552" s="35">
        <f>SUM(B552*'5. Control'!$F$24,'6. Scoring &amp; assessment'!C552*'5. Control'!$F$25,'6. Scoring &amp; assessment'!D552*'5. Control'!$F$26,'6. Scoring &amp; assessment'!E552*'5. Control'!$F$27,'6. Scoring &amp; assessment'!F552*'5. Control'!$F$28)</f>
        <v>0.26865967414418879</v>
      </c>
      <c r="H552" s="36">
        <f t="shared" si="32"/>
        <v>4</v>
      </c>
      <c r="I552" s="36" cm="1">
        <f t="array" ref="I552">_xlfn.XLOOKUP(A552,Table1[Sample_ID],quality)</f>
        <v>6</v>
      </c>
      <c r="J552" s="36">
        <f t="shared" si="33"/>
        <v>2</v>
      </c>
      <c r="K552" s="36">
        <f t="shared" si="34"/>
        <v>4</v>
      </c>
      <c r="L552" s="36">
        <f t="shared" si="35"/>
        <v>0</v>
      </c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 spans="1:27" ht="13.2" x14ac:dyDescent="0.25">
      <c r="A553" s="34">
        <v>550</v>
      </c>
      <c r="B553" s="104">
        <v>0.15384615384615385</v>
      </c>
      <c r="C553" s="104">
        <v>0.28666666666666668</v>
      </c>
      <c r="D553" s="104">
        <v>0.18235294117647058</v>
      </c>
      <c r="E553" s="104">
        <v>0.49</v>
      </c>
      <c r="F553" s="104">
        <v>6.7137809187279157E-2</v>
      </c>
      <c r="G553" s="35">
        <f>SUM(B553*'5. Control'!$F$24,'6. Scoring &amp; assessment'!C553*'5. Control'!$F$25,'6. Scoring &amp; assessment'!D553*'5. Control'!$F$26,'6. Scoring &amp; assessment'!E553*'5. Control'!$F$27,'6. Scoring &amp; assessment'!F553*'5. Control'!$F$28)</f>
        <v>0.22291287594135234</v>
      </c>
      <c r="H553" s="36">
        <f t="shared" si="32"/>
        <v>4</v>
      </c>
      <c r="I553" s="36" cm="1">
        <f t="array" ref="I553">_xlfn.XLOOKUP(A553,Table1[Sample_ID],quality)</f>
        <v>6</v>
      </c>
      <c r="J553" s="36">
        <f t="shared" si="33"/>
        <v>2</v>
      </c>
      <c r="K553" s="36">
        <f t="shared" si="34"/>
        <v>4</v>
      </c>
      <c r="L553" s="36">
        <f t="shared" si="35"/>
        <v>0</v>
      </c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 spans="1:27" ht="13.2" x14ac:dyDescent="0.25">
      <c r="A554" s="34">
        <v>551</v>
      </c>
      <c r="B554" s="104">
        <v>0.16923076923076918</v>
      </c>
      <c r="C554" s="104">
        <v>0.27333333333333337</v>
      </c>
      <c r="D554" s="104">
        <v>0.15294117647058827</v>
      </c>
      <c r="E554" s="104">
        <v>0.01</v>
      </c>
      <c r="F554" s="104">
        <v>6.7137809187279157E-2</v>
      </c>
      <c r="G554" s="35">
        <f>SUM(B554*'5. Control'!$F$24,'6. Scoring &amp; assessment'!C554*'5. Control'!$F$25,'6. Scoring &amp; assessment'!D554*'5. Control'!$F$26,'6. Scoring &amp; assessment'!E554*'5. Control'!$F$27,'6. Scoring &amp; assessment'!F554*'5. Control'!$F$28)</f>
        <v>0.17188572662008539</v>
      </c>
      <c r="H554" s="36">
        <f t="shared" si="32"/>
        <v>4</v>
      </c>
      <c r="I554" s="36" cm="1">
        <f t="array" ref="I554">_xlfn.XLOOKUP(A554,Table1[Sample_ID],quality)</f>
        <v>6</v>
      </c>
      <c r="J554" s="36">
        <f t="shared" si="33"/>
        <v>2</v>
      </c>
      <c r="K554" s="36">
        <f t="shared" si="34"/>
        <v>4</v>
      </c>
      <c r="L554" s="36">
        <f t="shared" si="35"/>
        <v>0</v>
      </c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 spans="1:27" ht="13.2" x14ac:dyDescent="0.25">
      <c r="A555" s="34">
        <v>552</v>
      </c>
      <c r="B555" s="104">
        <v>0.24615384615384611</v>
      </c>
      <c r="C555" s="104">
        <v>0.21999999999999997</v>
      </c>
      <c r="D555" s="104">
        <v>0.25294117647058822</v>
      </c>
      <c r="E555" s="104">
        <v>0.24</v>
      </c>
      <c r="F555" s="104">
        <v>0.13780918727915195</v>
      </c>
      <c r="G555" s="35">
        <f>SUM(B555*'5. Control'!$F$24,'6. Scoring &amp; assessment'!C555*'5. Control'!$F$25,'6. Scoring &amp; assessment'!D555*'5. Control'!$F$26,'6. Scoring &amp; assessment'!E555*'5. Control'!$F$27,'6. Scoring &amp; assessment'!F555*'5. Control'!$F$28)</f>
        <v>0.22787594135234956</v>
      </c>
      <c r="H555" s="36">
        <f t="shared" si="32"/>
        <v>4</v>
      </c>
      <c r="I555" s="36" cm="1">
        <f t="array" ref="I555">_xlfn.XLOOKUP(A555,Table1[Sample_ID],quality)</f>
        <v>6</v>
      </c>
      <c r="J555" s="36">
        <f t="shared" si="33"/>
        <v>2</v>
      </c>
      <c r="K555" s="36">
        <f t="shared" si="34"/>
        <v>4</v>
      </c>
      <c r="L555" s="36">
        <f t="shared" si="35"/>
        <v>0</v>
      </c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 spans="1:27" ht="13.2" x14ac:dyDescent="0.25">
      <c r="A556" s="34">
        <v>553</v>
      </c>
      <c r="B556" s="104">
        <v>0.24615384615384611</v>
      </c>
      <c r="C556" s="104">
        <v>0.24</v>
      </c>
      <c r="D556" s="104">
        <v>0.25882352941176473</v>
      </c>
      <c r="E556" s="104">
        <v>0.24</v>
      </c>
      <c r="F556" s="104">
        <v>0.13427561837455831</v>
      </c>
      <c r="G556" s="35">
        <f>SUM(B556*'5. Control'!$F$24,'6. Scoring &amp; assessment'!C556*'5. Control'!$F$25,'6. Scoring &amp; assessment'!D556*'5. Control'!$F$26,'6. Scoring &amp; assessment'!E556*'5. Control'!$F$27,'6. Scoring &amp; assessment'!F556*'5. Control'!$F$28)</f>
        <v>0.23440493740306667</v>
      </c>
      <c r="H556" s="36">
        <f t="shared" si="32"/>
        <v>4</v>
      </c>
      <c r="I556" s="36" cm="1">
        <f t="array" ref="I556">_xlfn.XLOOKUP(A556,Table1[Sample_ID],quality)</f>
        <v>6</v>
      </c>
      <c r="J556" s="36">
        <f t="shared" si="33"/>
        <v>2</v>
      </c>
      <c r="K556" s="36">
        <f t="shared" si="34"/>
        <v>4</v>
      </c>
      <c r="L556" s="36">
        <f t="shared" si="35"/>
        <v>0</v>
      </c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 spans="1:27" ht="13.2" x14ac:dyDescent="0.25">
      <c r="A557" s="34">
        <v>554</v>
      </c>
      <c r="B557" s="104">
        <v>0.47692307692307689</v>
      </c>
      <c r="C557" s="104">
        <v>0.62666666666666671</v>
      </c>
      <c r="D557" s="104">
        <v>0.18823529411764706</v>
      </c>
      <c r="E557" s="104">
        <v>0.24</v>
      </c>
      <c r="F557" s="104">
        <v>0.31802120141342755</v>
      </c>
      <c r="G557" s="35">
        <f>SUM(B557*'5. Control'!$F$24,'6. Scoring &amp; assessment'!C557*'5. Control'!$F$25,'6. Scoring &amp; assessment'!D557*'5. Control'!$F$26,'6. Scoring &amp; assessment'!E557*'5. Control'!$F$27,'6. Scoring &amp; assessment'!F557*'5. Control'!$F$28)</f>
        <v>0.43896049118206676</v>
      </c>
      <c r="H557" s="36">
        <f t="shared" si="32"/>
        <v>5</v>
      </c>
      <c r="I557" s="36" cm="1">
        <f t="array" ref="I557">_xlfn.XLOOKUP(A557,Table1[Sample_ID],quality)</f>
        <v>5</v>
      </c>
      <c r="J557" s="36">
        <f t="shared" si="33"/>
        <v>0</v>
      </c>
      <c r="K557" s="36">
        <f t="shared" si="34"/>
        <v>0</v>
      </c>
      <c r="L557" s="36">
        <f t="shared" si="35"/>
        <v>1</v>
      </c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 spans="1:27" ht="13.2" x14ac:dyDescent="0.25">
      <c r="A558" s="34">
        <v>555</v>
      </c>
      <c r="B558" s="104">
        <v>0.4153846153846153</v>
      </c>
      <c r="C558" s="104">
        <v>0.36333333333333334</v>
      </c>
      <c r="D558" s="104">
        <v>0.25882352941176473</v>
      </c>
      <c r="E558" s="104">
        <v>0.49</v>
      </c>
      <c r="F558" s="104">
        <v>6.0070671378091869E-2</v>
      </c>
      <c r="G558" s="35">
        <f>SUM(B558*'5. Control'!$F$24,'6. Scoring &amp; assessment'!C558*'5. Control'!$F$25,'6. Scoring &amp; assessment'!D558*'5. Control'!$F$26,'6. Scoring &amp; assessment'!E558*'5. Control'!$F$27,'6. Scoring &amp; assessment'!F558*'5. Control'!$F$28)</f>
        <v>0.34821521193418919</v>
      </c>
      <c r="H558" s="36">
        <f t="shared" si="32"/>
        <v>5</v>
      </c>
      <c r="I558" s="36" cm="1">
        <f t="array" ref="I558">_xlfn.XLOOKUP(A558,Table1[Sample_ID],quality)</f>
        <v>5</v>
      </c>
      <c r="J558" s="36">
        <f t="shared" si="33"/>
        <v>0</v>
      </c>
      <c r="K558" s="36">
        <f t="shared" si="34"/>
        <v>0</v>
      </c>
      <c r="L558" s="36">
        <f t="shared" si="35"/>
        <v>1</v>
      </c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 spans="1:27" ht="13.2" x14ac:dyDescent="0.25">
      <c r="A559" s="34">
        <v>556</v>
      </c>
      <c r="B559" s="104">
        <v>0.4153846153846153</v>
      </c>
      <c r="C559" s="104">
        <v>0.36333333333333334</v>
      </c>
      <c r="D559" s="104">
        <v>0.25882352941176473</v>
      </c>
      <c r="E559" s="104">
        <v>0.49</v>
      </c>
      <c r="F559" s="104">
        <v>6.0070671378091869E-2</v>
      </c>
      <c r="G559" s="35">
        <f>SUM(B559*'5. Control'!$F$24,'6. Scoring &amp; assessment'!C559*'5. Control'!$F$25,'6. Scoring &amp; assessment'!D559*'5. Control'!$F$26,'6. Scoring &amp; assessment'!E559*'5. Control'!$F$27,'6. Scoring &amp; assessment'!F559*'5. Control'!$F$28)</f>
        <v>0.34821521193418919</v>
      </c>
      <c r="H559" s="36">
        <f t="shared" si="32"/>
        <v>5</v>
      </c>
      <c r="I559" s="36" cm="1">
        <f t="array" ref="I559">_xlfn.XLOOKUP(A559,Table1[Sample_ID],quality)</f>
        <v>5</v>
      </c>
      <c r="J559" s="36">
        <f t="shared" si="33"/>
        <v>0</v>
      </c>
      <c r="K559" s="36">
        <f t="shared" si="34"/>
        <v>0</v>
      </c>
      <c r="L559" s="36">
        <f t="shared" si="35"/>
        <v>1</v>
      </c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 spans="1:27" ht="13.2" x14ac:dyDescent="0.25">
      <c r="A560" s="34">
        <v>557</v>
      </c>
      <c r="B560" s="104">
        <v>0.50769230769230755</v>
      </c>
      <c r="C560" s="104">
        <v>0.28666666666666668</v>
      </c>
      <c r="D560" s="104">
        <v>0.15294117647058827</v>
      </c>
      <c r="E560" s="104">
        <v>0.49</v>
      </c>
      <c r="F560" s="104">
        <v>3.8869257950530034E-2</v>
      </c>
      <c r="G560" s="35">
        <f>SUM(B560*'5. Control'!$F$24,'6. Scoring &amp; assessment'!C560*'5. Control'!$F$25,'6. Scoring &amp; assessment'!D560*'5. Control'!$F$26,'6. Scoring &amp; assessment'!E560*'5. Control'!$F$27,'6. Scoring &amp; assessment'!F560*'5. Control'!$F$28)</f>
        <v>0.33952040995794885</v>
      </c>
      <c r="H560" s="36">
        <f t="shared" si="32"/>
        <v>5</v>
      </c>
      <c r="I560" s="36" cm="1">
        <f t="array" ref="I560">_xlfn.XLOOKUP(A560,Table1[Sample_ID],quality)</f>
        <v>6</v>
      </c>
      <c r="J560" s="36">
        <f t="shared" si="33"/>
        <v>1</v>
      </c>
      <c r="K560" s="36">
        <f t="shared" si="34"/>
        <v>1</v>
      </c>
      <c r="L560" s="36">
        <f t="shared" si="35"/>
        <v>0</v>
      </c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 spans="1:27" ht="13.2" x14ac:dyDescent="0.25">
      <c r="A561" s="34">
        <v>558</v>
      </c>
      <c r="B561" s="104">
        <v>0.4153846153846153</v>
      </c>
      <c r="C561" s="104">
        <v>0.36333333333333334</v>
      </c>
      <c r="D561" s="104">
        <v>0.25882352941176473</v>
      </c>
      <c r="E561" s="104">
        <v>0.49</v>
      </c>
      <c r="F561" s="104">
        <v>6.0070671378091869E-2</v>
      </c>
      <c r="G561" s="35">
        <f>SUM(B561*'5. Control'!$F$24,'6. Scoring &amp; assessment'!C561*'5. Control'!$F$25,'6. Scoring &amp; assessment'!D561*'5. Control'!$F$26,'6. Scoring &amp; assessment'!E561*'5. Control'!$F$27,'6. Scoring &amp; assessment'!F561*'5. Control'!$F$28)</f>
        <v>0.34821521193418919</v>
      </c>
      <c r="H561" s="36">
        <f t="shared" si="32"/>
        <v>5</v>
      </c>
      <c r="I561" s="36" cm="1">
        <f t="array" ref="I561">_xlfn.XLOOKUP(A561,Table1[Sample_ID],quality)</f>
        <v>5</v>
      </c>
      <c r="J561" s="36">
        <f t="shared" si="33"/>
        <v>0</v>
      </c>
      <c r="K561" s="36">
        <f t="shared" si="34"/>
        <v>0</v>
      </c>
      <c r="L561" s="36">
        <f t="shared" si="35"/>
        <v>1</v>
      </c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 spans="1:27" ht="13.2" x14ac:dyDescent="0.25">
      <c r="A562" s="34">
        <v>559</v>
      </c>
      <c r="B562" s="104">
        <v>0.50769230769230755</v>
      </c>
      <c r="C562" s="104">
        <v>0.28666666666666668</v>
      </c>
      <c r="D562" s="104">
        <v>0.15294117647058827</v>
      </c>
      <c r="E562" s="104">
        <v>0.49</v>
      </c>
      <c r="F562" s="104">
        <v>3.8869257950530034E-2</v>
      </c>
      <c r="G562" s="35">
        <f>SUM(B562*'5. Control'!$F$24,'6. Scoring &amp; assessment'!C562*'5. Control'!$F$25,'6. Scoring &amp; assessment'!D562*'5. Control'!$F$26,'6. Scoring &amp; assessment'!E562*'5. Control'!$F$27,'6. Scoring &amp; assessment'!F562*'5. Control'!$F$28)</f>
        <v>0.33952040995794885</v>
      </c>
      <c r="H562" s="36">
        <f t="shared" si="32"/>
        <v>5</v>
      </c>
      <c r="I562" s="36" cm="1">
        <f t="array" ref="I562">_xlfn.XLOOKUP(A562,Table1[Sample_ID],quality)</f>
        <v>6</v>
      </c>
      <c r="J562" s="36">
        <f t="shared" si="33"/>
        <v>1</v>
      </c>
      <c r="K562" s="36">
        <f t="shared" si="34"/>
        <v>1</v>
      </c>
      <c r="L562" s="36">
        <f t="shared" si="35"/>
        <v>0</v>
      </c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 spans="1:27" ht="13.2" x14ac:dyDescent="0.25">
      <c r="A563" s="34">
        <v>560</v>
      </c>
      <c r="B563" s="104">
        <v>0.66153846153846141</v>
      </c>
      <c r="C563" s="104">
        <v>0.24666666666666667</v>
      </c>
      <c r="D563" s="104">
        <v>0.22352941176470592</v>
      </c>
      <c r="E563" s="104">
        <v>0.49</v>
      </c>
      <c r="F563" s="104">
        <v>0.14487632508833923</v>
      </c>
      <c r="G563" s="35">
        <f>SUM(B563*'5. Control'!$F$24,'6. Scoring &amp; assessment'!C563*'5. Control'!$F$25,'6. Scoring &amp; assessment'!D563*'5. Control'!$F$26,'6. Scoring &amp; assessment'!E563*'5. Control'!$F$27,'6. Scoring &amp; assessment'!F563*'5. Control'!$F$28)</f>
        <v>0.40255550581200128</v>
      </c>
      <c r="H563" s="36">
        <f t="shared" si="32"/>
        <v>5</v>
      </c>
      <c r="I563" s="36" cm="1">
        <f t="array" ref="I563">_xlfn.XLOOKUP(A563,Table1[Sample_ID],quality)</f>
        <v>6</v>
      </c>
      <c r="J563" s="36">
        <f t="shared" si="33"/>
        <v>1</v>
      </c>
      <c r="K563" s="36">
        <f t="shared" si="34"/>
        <v>1</v>
      </c>
      <c r="L563" s="36">
        <f t="shared" si="35"/>
        <v>0</v>
      </c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 spans="1:27" ht="13.2" x14ac:dyDescent="0.25">
      <c r="A564" s="34">
        <v>561</v>
      </c>
      <c r="B564" s="104">
        <v>0.46153846153846156</v>
      </c>
      <c r="C564" s="104">
        <v>0.33333333333333331</v>
      </c>
      <c r="D564" s="104">
        <v>0.1588235294117647</v>
      </c>
      <c r="E564" s="104">
        <v>0.49</v>
      </c>
      <c r="F564" s="104">
        <v>4.5936395759717315E-2</v>
      </c>
      <c r="G564" s="35">
        <f>SUM(B564*'5. Control'!$F$24,'6. Scoring &amp; assessment'!C564*'5. Control'!$F$25,'6. Scoring &amp; assessment'!D564*'5. Control'!$F$26,'6. Scoring &amp; assessment'!E564*'5. Control'!$F$27,'6. Scoring &amp; assessment'!F564*'5. Control'!$F$28)</f>
        <v>0.33895563052619798</v>
      </c>
      <c r="H564" s="36">
        <f t="shared" si="32"/>
        <v>5</v>
      </c>
      <c r="I564" s="36" cm="1">
        <f t="array" ref="I564">_xlfn.XLOOKUP(A564,Table1[Sample_ID],quality)</f>
        <v>5</v>
      </c>
      <c r="J564" s="36">
        <f t="shared" si="33"/>
        <v>0</v>
      </c>
      <c r="K564" s="36">
        <f t="shared" si="34"/>
        <v>0</v>
      </c>
      <c r="L564" s="36">
        <f t="shared" si="35"/>
        <v>1</v>
      </c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 spans="1:27" ht="13.2" x14ac:dyDescent="0.25">
      <c r="A565" s="34">
        <v>562</v>
      </c>
      <c r="B565" s="104">
        <v>0.12307692307692292</v>
      </c>
      <c r="C565" s="104">
        <v>0.22666666666666666</v>
      </c>
      <c r="D565" s="104">
        <v>0.16470588235294117</v>
      </c>
      <c r="E565" s="104">
        <v>0.49</v>
      </c>
      <c r="F565" s="104">
        <v>0.40636042402826855</v>
      </c>
      <c r="G565" s="35">
        <f>SUM(B565*'5. Control'!$F$24,'6. Scoring &amp; assessment'!C565*'5. Control'!$F$25,'6. Scoring &amp; assessment'!D565*'5. Control'!$F$26,'6. Scoring &amp; assessment'!E565*'5. Control'!$F$27,'6. Scoring &amp; assessment'!F565*'5. Control'!$F$28)</f>
        <v>0.22541884783269106</v>
      </c>
      <c r="H565" s="36">
        <f t="shared" si="32"/>
        <v>4</v>
      </c>
      <c r="I565" s="36" cm="1">
        <f t="array" ref="I565">_xlfn.XLOOKUP(A565,Table1[Sample_ID],quality)</f>
        <v>5</v>
      </c>
      <c r="J565" s="36">
        <f t="shared" si="33"/>
        <v>1</v>
      </c>
      <c r="K565" s="36">
        <f t="shared" si="34"/>
        <v>1</v>
      </c>
      <c r="L565" s="36">
        <f t="shared" si="35"/>
        <v>0</v>
      </c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 spans="1:27" ht="13.2" x14ac:dyDescent="0.25">
      <c r="A566" s="34">
        <v>563</v>
      </c>
      <c r="B566" s="104">
        <v>0.12307692307692292</v>
      </c>
      <c r="C566" s="104">
        <v>0.29333333333333339</v>
      </c>
      <c r="D566" s="104">
        <v>0.18235294117647058</v>
      </c>
      <c r="E566" s="104">
        <v>0.49</v>
      </c>
      <c r="F566" s="104">
        <v>0.36749116607773852</v>
      </c>
      <c r="G566" s="35">
        <f>SUM(B566*'5. Control'!$F$24,'6. Scoring &amp; assessment'!C566*'5. Control'!$F$25,'6. Scoring &amp; assessment'!D566*'5. Control'!$F$26,'6. Scoring &amp; assessment'!E566*'5. Control'!$F$27,'6. Scoring &amp; assessment'!F566*'5. Control'!$F$28)</f>
        <v>0.24417898086116746</v>
      </c>
      <c r="H566" s="36">
        <f t="shared" si="32"/>
        <v>4</v>
      </c>
      <c r="I566" s="36" cm="1">
        <f t="array" ref="I566">_xlfn.XLOOKUP(A566,Table1[Sample_ID],quality)</f>
        <v>5</v>
      </c>
      <c r="J566" s="36">
        <f t="shared" si="33"/>
        <v>1</v>
      </c>
      <c r="K566" s="36">
        <f t="shared" si="34"/>
        <v>1</v>
      </c>
      <c r="L566" s="36">
        <f t="shared" si="35"/>
        <v>0</v>
      </c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 spans="1:27" ht="13.2" x14ac:dyDescent="0.25">
      <c r="A567" s="34">
        <v>564</v>
      </c>
      <c r="B567" s="104">
        <v>0.26153846153846144</v>
      </c>
      <c r="C567" s="104">
        <v>0.12666666666666665</v>
      </c>
      <c r="D567" s="104">
        <v>0.18235294117647058</v>
      </c>
      <c r="E567" s="104">
        <v>0.49</v>
      </c>
      <c r="F567" s="104">
        <v>0.19081272084805653</v>
      </c>
      <c r="G567" s="35">
        <f>SUM(B567*'5. Control'!$F$24,'6. Scoring &amp; assessment'!C567*'5. Control'!$F$25,'6. Scoring &amp; assessment'!D567*'5. Control'!$F$26,'6. Scoring &amp; assessment'!E567*'5. Control'!$F$27,'6. Scoring &amp; assessment'!F567*'5. Control'!$F$28)</f>
        <v>0.2249726747997377</v>
      </c>
      <c r="H567" s="36">
        <f t="shared" si="32"/>
        <v>4</v>
      </c>
      <c r="I567" s="36" cm="1">
        <f t="array" ref="I567">_xlfn.XLOOKUP(A567,Table1[Sample_ID],quality)</f>
        <v>6</v>
      </c>
      <c r="J567" s="36">
        <f t="shared" si="33"/>
        <v>2</v>
      </c>
      <c r="K567" s="36">
        <f t="shared" si="34"/>
        <v>4</v>
      </c>
      <c r="L567" s="36">
        <f t="shared" si="35"/>
        <v>0</v>
      </c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 spans="1:27" ht="13.2" x14ac:dyDescent="0.25">
      <c r="A568" s="34">
        <v>565</v>
      </c>
      <c r="B568" s="104">
        <v>0.66153846153846141</v>
      </c>
      <c r="C568" s="104">
        <v>0.24666666666666667</v>
      </c>
      <c r="D568" s="104">
        <v>0.22352941176470592</v>
      </c>
      <c r="E568" s="104">
        <v>0.49</v>
      </c>
      <c r="F568" s="104">
        <v>0.14487632508833923</v>
      </c>
      <c r="G568" s="35">
        <f>SUM(B568*'5. Control'!$F$24,'6. Scoring &amp; assessment'!C568*'5. Control'!$F$25,'6. Scoring &amp; assessment'!D568*'5. Control'!$F$26,'6. Scoring &amp; assessment'!E568*'5. Control'!$F$27,'6. Scoring &amp; assessment'!F568*'5. Control'!$F$28)</f>
        <v>0.40255550581200128</v>
      </c>
      <c r="H568" s="36">
        <f t="shared" si="32"/>
        <v>5</v>
      </c>
      <c r="I568" s="36" cm="1">
        <f t="array" ref="I568">_xlfn.XLOOKUP(A568,Table1[Sample_ID],quality)</f>
        <v>6</v>
      </c>
      <c r="J568" s="36">
        <f t="shared" si="33"/>
        <v>1</v>
      </c>
      <c r="K568" s="36">
        <f t="shared" si="34"/>
        <v>1</v>
      </c>
      <c r="L568" s="36">
        <f t="shared" si="35"/>
        <v>0</v>
      </c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 spans="1:27" ht="13.2" x14ac:dyDescent="0.25">
      <c r="A569" s="34">
        <v>566</v>
      </c>
      <c r="B569" s="104">
        <v>0.46153846153846156</v>
      </c>
      <c r="C569" s="104">
        <v>0.33333333333333331</v>
      </c>
      <c r="D569" s="104">
        <v>0.1588235294117647</v>
      </c>
      <c r="E569" s="104">
        <v>0.49</v>
      </c>
      <c r="F569" s="104">
        <v>4.5936395759717315E-2</v>
      </c>
      <c r="G569" s="35">
        <f>SUM(B569*'5. Control'!$F$24,'6. Scoring &amp; assessment'!C569*'5. Control'!$F$25,'6. Scoring &amp; assessment'!D569*'5. Control'!$F$26,'6. Scoring &amp; assessment'!E569*'5. Control'!$F$27,'6. Scoring &amp; assessment'!F569*'5. Control'!$F$28)</f>
        <v>0.33895563052619798</v>
      </c>
      <c r="H569" s="36">
        <f t="shared" si="32"/>
        <v>5</v>
      </c>
      <c r="I569" s="36" cm="1">
        <f t="array" ref="I569">_xlfn.XLOOKUP(A569,Table1[Sample_ID],quality)</f>
        <v>5</v>
      </c>
      <c r="J569" s="36">
        <f t="shared" si="33"/>
        <v>0</v>
      </c>
      <c r="K569" s="36">
        <f t="shared" si="34"/>
        <v>0</v>
      </c>
      <c r="L569" s="36">
        <f t="shared" si="35"/>
        <v>1</v>
      </c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 spans="1:27" ht="13.2" x14ac:dyDescent="0.25">
      <c r="A570" s="34">
        <v>567</v>
      </c>
      <c r="B570" s="104">
        <v>9.2307692307692257E-2</v>
      </c>
      <c r="C570" s="104">
        <v>0.39999999999999997</v>
      </c>
      <c r="D570" s="104">
        <v>0.17647058823529413</v>
      </c>
      <c r="E570" s="104">
        <v>0.24</v>
      </c>
      <c r="F570" s="104">
        <v>3.1802120141342753E-2</v>
      </c>
      <c r="G570" s="35">
        <f>SUM(B570*'5. Control'!$F$24,'6. Scoring &amp; assessment'!C570*'5. Control'!$F$25,'6. Scoring &amp; assessment'!D570*'5. Control'!$F$26,'6. Scoring &amp; assessment'!E570*'5. Control'!$F$27,'6. Scoring &amp; assessment'!F570*'5. Control'!$F$28)</f>
        <v>0.20595849255712062</v>
      </c>
      <c r="H570" s="36">
        <f t="shared" si="32"/>
        <v>4</v>
      </c>
      <c r="I570" s="36" cm="1">
        <f t="array" ref="I570">_xlfn.XLOOKUP(A570,Table1[Sample_ID],quality)</f>
        <v>6</v>
      </c>
      <c r="J570" s="36">
        <f t="shared" si="33"/>
        <v>2</v>
      </c>
      <c r="K570" s="36">
        <f t="shared" si="34"/>
        <v>4</v>
      </c>
      <c r="L570" s="36">
        <f t="shared" si="35"/>
        <v>0</v>
      </c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 spans="1:27" ht="13.2" x14ac:dyDescent="0.25">
      <c r="A571" s="34">
        <v>568</v>
      </c>
      <c r="B571" s="104">
        <v>9.2307692307692257E-2</v>
      </c>
      <c r="C571" s="104">
        <v>0.39999999999999997</v>
      </c>
      <c r="D571" s="104">
        <v>0.17647058823529413</v>
      </c>
      <c r="E571" s="104">
        <v>0.24</v>
      </c>
      <c r="F571" s="104">
        <v>3.1802120141342753E-2</v>
      </c>
      <c r="G571" s="35">
        <f>SUM(B571*'5. Control'!$F$24,'6. Scoring &amp; assessment'!C571*'5. Control'!$F$25,'6. Scoring &amp; assessment'!D571*'5. Control'!$F$26,'6. Scoring &amp; assessment'!E571*'5. Control'!$F$27,'6. Scoring &amp; assessment'!F571*'5. Control'!$F$28)</f>
        <v>0.20595849255712062</v>
      </c>
      <c r="H571" s="36">
        <f t="shared" si="32"/>
        <v>4</v>
      </c>
      <c r="I571" s="36" cm="1">
        <f t="array" ref="I571">_xlfn.XLOOKUP(A571,Table1[Sample_ID],quality)</f>
        <v>6</v>
      </c>
      <c r="J571" s="36">
        <f t="shared" si="33"/>
        <v>2</v>
      </c>
      <c r="K571" s="36">
        <f t="shared" si="34"/>
        <v>4</v>
      </c>
      <c r="L571" s="36">
        <f t="shared" si="35"/>
        <v>0</v>
      </c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 spans="1:27" ht="13.2" x14ac:dyDescent="0.25">
      <c r="A572" s="34">
        <v>569</v>
      </c>
      <c r="B572" s="104">
        <v>0.3538461538461537</v>
      </c>
      <c r="C572" s="104">
        <v>0.26666666666666666</v>
      </c>
      <c r="D572" s="104">
        <v>0.28823529411764709</v>
      </c>
      <c r="E572" s="104">
        <v>0.49</v>
      </c>
      <c r="F572" s="104">
        <v>4.9469964664310952E-2</v>
      </c>
      <c r="G572" s="35">
        <f>SUM(B572*'5. Control'!$F$24,'6. Scoring &amp; assessment'!C572*'5. Control'!$F$25,'6. Scoring &amp; assessment'!D572*'5. Control'!$F$26,'6. Scoring &amp; assessment'!E572*'5. Control'!$F$27,'6. Scoring &amp; assessment'!F572*'5. Control'!$F$28)</f>
        <v>0.30102844443023197</v>
      </c>
      <c r="H572" s="36">
        <f t="shared" si="32"/>
        <v>5</v>
      </c>
      <c r="I572" s="36" cm="1">
        <f t="array" ref="I572">_xlfn.XLOOKUP(A572,Table1[Sample_ID],quality)</f>
        <v>6</v>
      </c>
      <c r="J572" s="36">
        <f t="shared" si="33"/>
        <v>1</v>
      </c>
      <c r="K572" s="36">
        <f t="shared" si="34"/>
        <v>1</v>
      </c>
      <c r="L572" s="36">
        <f t="shared" si="35"/>
        <v>0</v>
      </c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 spans="1:27" ht="13.2" x14ac:dyDescent="0.25">
      <c r="A573" s="34">
        <v>570</v>
      </c>
      <c r="B573" s="104">
        <v>0.50769230769230755</v>
      </c>
      <c r="C573" s="104">
        <v>0.17333333333333334</v>
      </c>
      <c r="D573" s="104">
        <v>0.1588235294117647</v>
      </c>
      <c r="E573" s="104">
        <v>0.24</v>
      </c>
      <c r="F573" s="104">
        <v>0.12720848056537101</v>
      </c>
      <c r="G573" s="35">
        <f>SUM(B573*'5. Control'!$F$24,'6. Scoring &amp; assessment'!C573*'5. Control'!$F$25,'6. Scoring &amp; assessment'!D573*'5. Control'!$F$26,'6. Scoring &amp; assessment'!E573*'5. Control'!$F$27,'6. Scoring &amp; assessment'!F573*'5. Control'!$F$28)</f>
        <v>0.29023668516060946</v>
      </c>
      <c r="H573" s="36">
        <f t="shared" si="32"/>
        <v>4</v>
      </c>
      <c r="I573" s="36" cm="1">
        <f t="array" ref="I573">_xlfn.XLOOKUP(A573,Table1[Sample_ID],quality)</f>
        <v>6</v>
      </c>
      <c r="J573" s="36">
        <f t="shared" si="33"/>
        <v>2</v>
      </c>
      <c r="K573" s="36">
        <f t="shared" si="34"/>
        <v>4</v>
      </c>
      <c r="L573" s="36">
        <f t="shared" si="35"/>
        <v>0</v>
      </c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 spans="1:27" ht="13.2" x14ac:dyDescent="0.25">
      <c r="A574" s="34">
        <v>571</v>
      </c>
      <c r="B574" s="104">
        <v>0.39999999999999997</v>
      </c>
      <c r="C574" s="104">
        <v>0.16666666666666666</v>
      </c>
      <c r="D574" s="104">
        <v>0.35882352941176476</v>
      </c>
      <c r="E574" s="104">
        <v>0.49</v>
      </c>
      <c r="F574" s="104">
        <v>0.10954063604240283</v>
      </c>
      <c r="G574" s="35">
        <f>SUM(B574*'5. Control'!$F$24,'6. Scoring &amp; assessment'!C574*'5. Control'!$F$25,'6. Scoring &amp; assessment'!D574*'5. Control'!$F$26,'6. Scoring &amp; assessment'!E574*'5. Control'!$F$27,'6. Scoring &amp; assessment'!F574*'5. Control'!$F$28)</f>
        <v>0.30377759301600499</v>
      </c>
      <c r="H574" s="36">
        <f t="shared" si="32"/>
        <v>5</v>
      </c>
      <c r="I574" s="36" cm="1">
        <f t="array" ref="I574">_xlfn.XLOOKUP(A574,Table1[Sample_ID],quality)</f>
        <v>6</v>
      </c>
      <c r="J574" s="36">
        <f t="shared" si="33"/>
        <v>1</v>
      </c>
      <c r="K574" s="36">
        <f t="shared" si="34"/>
        <v>1</v>
      </c>
      <c r="L574" s="36">
        <f t="shared" si="35"/>
        <v>0</v>
      </c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 spans="1:27" ht="13.2" x14ac:dyDescent="0.25">
      <c r="A575" s="34">
        <v>572</v>
      </c>
      <c r="B575" s="104">
        <v>0.50769230769230755</v>
      </c>
      <c r="C575" s="104">
        <v>0.17333333333333334</v>
      </c>
      <c r="D575" s="104">
        <v>0.1588235294117647</v>
      </c>
      <c r="E575" s="104">
        <v>0.24</v>
      </c>
      <c r="F575" s="104">
        <v>0.12720848056537101</v>
      </c>
      <c r="G575" s="35">
        <f>SUM(B575*'5. Control'!$F$24,'6. Scoring &amp; assessment'!C575*'5. Control'!$F$25,'6. Scoring &amp; assessment'!D575*'5. Control'!$F$26,'6. Scoring &amp; assessment'!E575*'5. Control'!$F$27,'6. Scoring &amp; assessment'!F575*'5. Control'!$F$28)</f>
        <v>0.29023668516060946</v>
      </c>
      <c r="H575" s="36">
        <f t="shared" si="32"/>
        <v>4</v>
      </c>
      <c r="I575" s="36" cm="1">
        <f t="array" ref="I575">_xlfn.XLOOKUP(A575,Table1[Sample_ID],quality)</f>
        <v>6</v>
      </c>
      <c r="J575" s="36">
        <f t="shared" si="33"/>
        <v>2</v>
      </c>
      <c r="K575" s="36">
        <f t="shared" si="34"/>
        <v>4</v>
      </c>
      <c r="L575" s="36">
        <f t="shared" si="35"/>
        <v>0</v>
      </c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 spans="1:27" ht="13.2" x14ac:dyDescent="0.25">
      <c r="A576" s="34">
        <v>573</v>
      </c>
      <c r="B576" s="104">
        <v>0.30769230769230771</v>
      </c>
      <c r="C576" s="104">
        <v>9.3333333333333324E-2</v>
      </c>
      <c r="D576" s="104">
        <v>0.18235294117647058</v>
      </c>
      <c r="E576" s="104">
        <v>0.49</v>
      </c>
      <c r="F576" s="104">
        <v>7.7738515901060068E-2</v>
      </c>
      <c r="G576" s="35">
        <f>SUM(B576*'5. Control'!$F$24,'6. Scoring &amp; assessment'!C576*'5. Control'!$F$25,'6. Scoring &amp; assessment'!D576*'5. Control'!$F$26,'6. Scoring &amp; assessment'!E576*'5. Control'!$F$27,'6. Scoring &amp; assessment'!F576*'5. Control'!$F$28)</f>
        <v>0.21981910045888431</v>
      </c>
      <c r="H576" s="36">
        <f t="shared" si="32"/>
        <v>4</v>
      </c>
      <c r="I576" s="36" cm="1">
        <f t="array" ref="I576">_xlfn.XLOOKUP(A576,Table1[Sample_ID],quality)</f>
        <v>5</v>
      </c>
      <c r="J576" s="36">
        <f t="shared" si="33"/>
        <v>1</v>
      </c>
      <c r="K576" s="36">
        <f t="shared" si="34"/>
        <v>1</v>
      </c>
      <c r="L576" s="36">
        <f t="shared" si="35"/>
        <v>0</v>
      </c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 spans="1:27" ht="13.2" x14ac:dyDescent="0.25">
      <c r="A577" s="34">
        <v>574</v>
      </c>
      <c r="B577" s="104">
        <v>0.18461538461538451</v>
      </c>
      <c r="C577" s="104">
        <v>0.32666666666666666</v>
      </c>
      <c r="D577" s="104">
        <v>0.15294117647058827</v>
      </c>
      <c r="E577" s="104">
        <v>0.49</v>
      </c>
      <c r="F577" s="104">
        <v>0.14487632508833923</v>
      </c>
      <c r="G577" s="35">
        <f>SUM(B577*'5. Control'!$F$24,'6. Scoring &amp; assessment'!C577*'5. Control'!$F$25,'6. Scoring &amp; assessment'!D577*'5. Control'!$F$26,'6. Scoring &amp; assessment'!E577*'5. Control'!$F$27,'6. Scoring &amp; assessment'!F577*'5. Control'!$F$28)</f>
        <v>0.2490441935948067</v>
      </c>
      <c r="H577" s="36">
        <f t="shared" si="32"/>
        <v>4</v>
      </c>
      <c r="I577" s="36" cm="1">
        <f t="array" ref="I577">_xlfn.XLOOKUP(A577,Table1[Sample_ID],quality)</f>
        <v>4</v>
      </c>
      <c r="J577" s="36">
        <f t="shared" si="33"/>
        <v>0</v>
      </c>
      <c r="K577" s="36">
        <f t="shared" si="34"/>
        <v>0</v>
      </c>
      <c r="L577" s="36">
        <f t="shared" si="35"/>
        <v>1</v>
      </c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 spans="1:27" ht="13.2" x14ac:dyDescent="0.25">
      <c r="A578" s="34">
        <v>575</v>
      </c>
      <c r="B578" s="104">
        <v>0.24615384615384611</v>
      </c>
      <c r="C578" s="104">
        <v>0.16</v>
      </c>
      <c r="D578" s="104">
        <v>0.23529411764705882</v>
      </c>
      <c r="E578" s="104">
        <v>0.49</v>
      </c>
      <c r="F578" s="104">
        <v>0.25441696113074203</v>
      </c>
      <c r="G578" s="35">
        <f>SUM(B578*'5. Control'!$F$24,'6. Scoring &amp; assessment'!C578*'5. Control'!$F$25,'6. Scoring &amp; assessment'!D578*'5. Control'!$F$26,'6. Scoring &amp; assessment'!E578*'5. Control'!$F$27,'6. Scoring &amp; assessment'!F578*'5. Control'!$F$28)</f>
        <v>0.24388965991397912</v>
      </c>
      <c r="H578" s="36">
        <f t="shared" si="32"/>
        <v>4</v>
      </c>
      <c r="I578" s="36" cm="1">
        <f t="array" ref="I578">_xlfn.XLOOKUP(A578,Table1[Sample_ID],quality)</f>
        <v>6</v>
      </c>
      <c r="J578" s="36">
        <f t="shared" si="33"/>
        <v>2</v>
      </c>
      <c r="K578" s="36">
        <f t="shared" si="34"/>
        <v>4</v>
      </c>
      <c r="L578" s="36">
        <f t="shared" si="35"/>
        <v>0</v>
      </c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 spans="1:27" ht="13.2" x14ac:dyDescent="0.25">
      <c r="A579" s="34">
        <v>576</v>
      </c>
      <c r="B579" s="104">
        <v>0.27692307692307677</v>
      </c>
      <c r="C579" s="104">
        <v>0.11333333333333334</v>
      </c>
      <c r="D579" s="104">
        <v>0.29411764705882354</v>
      </c>
      <c r="E579" s="104">
        <v>0.49</v>
      </c>
      <c r="F579" s="104">
        <v>0.14134275618374559</v>
      </c>
      <c r="G579" s="35">
        <f>SUM(B579*'5. Control'!$F$24,'6. Scoring &amp; assessment'!C579*'5. Control'!$F$25,'6. Scoring &amp; assessment'!D579*'5. Control'!$F$26,'6. Scoring &amp; assessment'!E579*'5. Control'!$F$27,'6. Scoring &amp; assessment'!F579*'5. Control'!$F$28)</f>
        <v>0.23817499960027494</v>
      </c>
      <c r="H579" s="36">
        <f t="shared" si="32"/>
        <v>4</v>
      </c>
      <c r="I579" s="36" cm="1">
        <f t="array" ref="I579">_xlfn.XLOOKUP(A579,Table1[Sample_ID],quality)</f>
        <v>6</v>
      </c>
      <c r="J579" s="36">
        <f t="shared" si="33"/>
        <v>2</v>
      </c>
      <c r="K579" s="36">
        <f t="shared" si="34"/>
        <v>4</v>
      </c>
      <c r="L579" s="36">
        <f t="shared" si="35"/>
        <v>0</v>
      </c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 spans="1:27" ht="13.2" x14ac:dyDescent="0.25">
      <c r="A580" s="34">
        <v>577</v>
      </c>
      <c r="B580" s="104">
        <v>0.24615384615384611</v>
      </c>
      <c r="C580" s="104">
        <v>0.26666666666666666</v>
      </c>
      <c r="D580" s="104">
        <v>0.12941176470588237</v>
      </c>
      <c r="E580" s="104">
        <v>0.24</v>
      </c>
      <c r="F580" s="104">
        <v>2.8268551236749116E-2</v>
      </c>
      <c r="G580" s="35">
        <f>SUM(B580*'5. Control'!$F$24,'6. Scoring &amp; assessment'!C580*'5. Control'!$F$25,'6. Scoring &amp; assessment'!D580*'5. Control'!$F$26,'6. Scoring &amp; assessment'!E580*'5. Control'!$F$27,'6. Scoring &amp; assessment'!F580*'5. Control'!$F$28)</f>
        <v>0.21239246598340342</v>
      </c>
      <c r="H580" s="36">
        <f t="shared" si="32"/>
        <v>4</v>
      </c>
      <c r="I580" s="36" cm="1">
        <f t="array" ref="I580">_xlfn.XLOOKUP(A580,Table1[Sample_ID],quality)</f>
        <v>4</v>
      </c>
      <c r="J580" s="36">
        <f t="shared" si="33"/>
        <v>0</v>
      </c>
      <c r="K580" s="36">
        <f t="shared" si="34"/>
        <v>0</v>
      </c>
      <c r="L580" s="36">
        <f t="shared" si="35"/>
        <v>1</v>
      </c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 spans="1:27" ht="13.2" x14ac:dyDescent="0.25">
      <c r="A581" s="34">
        <v>578</v>
      </c>
      <c r="B581" s="104">
        <v>0.16923076923076918</v>
      </c>
      <c r="C581" s="104">
        <v>0.22666666666666666</v>
      </c>
      <c r="D581" s="104">
        <v>0.17647058823529413</v>
      </c>
      <c r="E581" s="104">
        <v>0.49</v>
      </c>
      <c r="F581" s="104">
        <v>0.37102473498233218</v>
      </c>
      <c r="G581" s="35">
        <f>SUM(B581*'5. Control'!$F$24,'6. Scoring &amp; assessment'!C581*'5. Control'!$F$25,'6. Scoring &amp; assessment'!D581*'5. Control'!$F$26,'6. Scoring &amp; assessment'!E581*'5. Control'!$F$27,'6. Scoring &amp; assessment'!F581*'5. Control'!$F$28)</f>
        <v>0.23980383096429655</v>
      </c>
      <c r="H581" s="36">
        <f t="shared" ref="H581:H644" si="36">ROUND(3+G581*5,0)</f>
        <v>4</v>
      </c>
      <c r="I581" s="36" cm="1">
        <f t="array" ref="I581">_xlfn.XLOOKUP(A581,Table1[Sample_ID],quality)</f>
        <v>5</v>
      </c>
      <c r="J581" s="36">
        <f t="shared" ref="J581:J644" si="37">ABS(H581-I581)</f>
        <v>1</v>
      </c>
      <c r="K581" s="36">
        <f t="shared" ref="K581:K644" si="38">J581^2</f>
        <v>1</v>
      </c>
      <c r="L581" s="36">
        <f t="shared" ref="L581:L644" si="39">IF(J581=0,1,0)</f>
        <v>0</v>
      </c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 spans="1:27" ht="13.2" x14ac:dyDescent="0.25">
      <c r="A582" s="34">
        <v>579</v>
      </c>
      <c r="B582" s="104">
        <v>0.21538461538461545</v>
      </c>
      <c r="C582" s="104">
        <v>0.24666666666666667</v>
      </c>
      <c r="D582" s="104">
        <v>0.17647058823529413</v>
      </c>
      <c r="E582" s="104">
        <v>0.49</v>
      </c>
      <c r="F582" s="104">
        <v>0.36749116607773852</v>
      </c>
      <c r="G582" s="35">
        <f>SUM(B582*'5. Control'!$F$24,'6. Scoring &amp; assessment'!C582*'5. Control'!$F$25,'6. Scoring &amp; assessment'!D582*'5. Control'!$F$26,'6. Scoring &amp; assessment'!E582*'5. Control'!$F$27,'6. Scoring &amp; assessment'!F582*'5. Control'!$F$28)</f>
        <v>0.26160432022768337</v>
      </c>
      <c r="H582" s="36">
        <f t="shared" si="36"/>
        <v>4</v>
      </c>
      <c r="I582" s="36" cm="1">
        <f t="array" ref="I582">_xlfn.XLOOKUP(A582,Table1[Sample_ID],quality)</f>
        <v>5</v>
      </c>
      <c r="J582" s="36">
        <f t="shared" si="37"/>
        <v>1</v>
      </c>
      <c r="K582" s="36">
        <f t="shared" si="38"/>
        <v>1</v>
      </c>
      <c r="L582" s="36">
        <f t="shared" si="39"/>
        <v>0</v>
      </c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 spans="1:27" ht="13.2" x14ac:dyDescent="0.25">
      <c r="A583" s="34">
        <v>580</v>
      </c>
      <c r="B583" s="104">
        <v>0.21538461538461545</v>
      </c>
      <c r="C583" s="104">
        <v>0.13999999999999999</v>
      </c>
      <c r="D583" s="104">
        <v>0.1235294117647059</v>
      </c>
      <c r="E583" s="104">
        <v>0.49</v>
      </c>
      <c r="F583" s="104">
        <v>0.12014134275618374</v>
      </c>
      <c r="G583" s="35">
        <f>SUM(B583*'5. Control'!$F$24,'6. Scoring &amp; assessment'!C583*'5. Control'!$F$25,'6. Scoring &amp; assessment'!D583*'5. Control'!$F$26,'6. Scoring &amp; assessment'!E583*'5. Control'!$F$27,'6. Scoring &amp; assessment'!F583*'5. Control'!$F$28)</f>
        <v>0.19692816142493963</v>
      </c>
      <c r="H583" s="36">
        <f t="shared" si="36"/>
        <v>4</v>
      </c>
      <c r="I583" s="36" cm="1">
        <f t="array" ref="I583">_xlfn.XLOOKUP(A583,Table1[Sample_ID],quality)</f>
        <v>6</v>
      </c>
      <c r="J583" s="36">
        <f t="shared" si="37"/>
        <v>2</v>
      </c>
      <c r="K583" s="36">
        <f t="shared" si="38"/>
        <v>4</v>
      </c>
      <c r="L583" s="36">
        <f t="shared" si="39"/>
        <v>0</v>
      </c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 spans="1:27" ht="13.2" x14ac:dyDescent="0.25">
      <c r="A584" s="34">
        <v>581</v>
      </c>
      <c r="B584" s="104">
        <v>0.18461538461538451</v>
      </c>
      <c r="C584" s="104">
        <v>0.26666666666666666</v>
      </c>
      <c r="D584" s="104">
        <v>8.2352941176470601E-2</v>
      </c>
      <c r="E584" s="104">
        <v>0.49</v>
      </c>
      <c r="F584" s="104">
        <v>2.8268551236749116E-2</v>
      </c>
      <c r="G584" s="35">
        <f>SUM(B584*'5. Control'!$F$24,'6. Scoring &amp; assessment'!C584*'5. Control'!$F$25,'6. Scoring &amp; assessment'!D584*'5. Control'!$F$26,'6. Scoring &amp; assessment'!E584*'5. Control'!$F$27,'6. Scoring &amp; assessment'!F584*'5. Control'!$F$28)</f>
        <v>0.20879518091553012</v>
      </c>
      <c r="H584" s="36">
        <f t="shared" si="36"/>
        <v>4</v>
      </c>
      <c r="I584" s="36" cm="1">
        <f t="array" ref="I584">_xlfn.XLOOKUP(A584,Table1[Sample_ID],quality)</f>
        <v>5</v>
      </c>
      <c r="J584" s="36">
        <f t="shared" si="37"/>
        <v>1</v>
      </c>
      <c r="K584" s="36">
        <f t="shared" si="38"/>
        <v>1</v>
      </c>
      <c r="L584" s="36">
        <f t="shared" si="39"/>
        <v>0</v>
      </c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 spans="1:27" ht="13.2" x14ac:dyDescent="0.25">
      <c r="A585" s="34">
        <v>582</v>
      </c>
      <c r="B585" s="104">
        <v>0.18461538461538451</v>
      </c>
      <c r="C585" s="104">
        <v>0.26666666666666666</v>
      </c>
      <c r="D585" s="104">
        <v>8.2352941176470601E-2</v>
      </c>
      <c r="E585" s="104">
        <v>0.49</v>
      </c>
      <c r="F585" s="104">
        <v>2.8268551236749116E-2</v>
      </c>
      <c r="G585" s="35">
        <f>SUM(B585*'5. Control'!$F$24,'6. Scoring &amp; assessment'!C585*'5. Control'!$F$25,'6. Scoring &amp; assessment'!D585*'5. Control'!$F$26,'6. Scoring &amp; assessment'!E585*'5. Control'!$F$27,'6. Scoring &amp; assessment'!F585*'5. Control'!$F$28)</f>
        <v>0.20879518091553012</v>
      </c>
      <c r="H585" s="36">
        <f t="shared" si="36"/>
        <v>4</v>
      </c>
      <c r="I585" s="36" cm="1">
        <f t="array" ref="I585">_xlfn.XLOOKUP(A585,Table1[Sample_ID],quality)</f>
        <v>5</v>
      </c>
      <c r="J585" s="36">
        <f t="shared" si="37"/>
        <v>1</v>
      </c>
      <c r="K585" s="36">
        <f t="shared" si="38"/>
        <v>1</v>
      </c>
      <c r="L585" s="36">
        <f t="shared" si="39"/>
        <v>0</v>
      </c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 spans="1:27" ht="13.2" x14ac:dyDescent="0.25">
      <c r="A586" s="34">
        <v>583</v>
      </c>
      <c r="B586" s="104">
        <v>0.12307692307692292</v>
      </c>
      <c r="C586" s="104">
        <v>0.26</v>
      </c>
      <c r="D586" s="104">
        <v>7.6470588235294124E-2</v>
      </c>
      <c r="E586" s="104">
        <v>0.49</v>
      </c>
      <c r="F586" s="104">
        <v>3.1802120141342753E-2</v>
      </c>
      <c r="G586" s="35">
        <f>SUM(B586*'5. Control'!$F$24,'6. Scoring &amp; assessment'!C586*'5. Control'!$F$25,'6. Scoring &amp; assessment'!D586*'5. Control'!$F$26,'6. Scoring &amp; assessment'!E586*'5. Control'!$F$27,'6. Scoring &amp; assessment'!F586*'5. Control'!$F$28)</f>
        <v>0.1847277233263514</v>
      </c>
      <c r="H586" s="36">
        <f t="shared" si="36"/>
        <v>4</v>
      </c>
      <c r="I586" s="36" cm="1">
        <f t="array" ref="I586">_xlfn.XLOOKUP(A586,Table1[Sample_ID],quality)</f>
        <v>5</v>
      </c>
      <c r="J586" s="36">
        <f t="shared" si="37"/>
        <v>1</v>
      </c>
      <c r="K586" s="36">
        <f t="shared" si="38"/>
        <v>1</v>
      </c>
      <c r="L586" s="36">
        <f t="shared" si="39"/>
        <v>0</v>
      </c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 spans="1:27" ht="13.2" x14ac:dyDescent="0.25">
      <c r="A587" s="34">
        <v>584</v>
      </c>
      <c r="B587" s="104">
        <v>0.23076923076923078</v>
      </c>
      <c r="C587" s="104">
        <v>0.12000000000000001</v>
      </c>
      <c r="D587" s="104">
        <v>0.21176470588235297</v>
      </c>
      <c r="E587" s="104">
        <v>0.49</v>
      </c>
      <c r="F587" s="104">
        <v>5.3003533568904596E-2</v>
      </c>
      <c r="G587" s="35">
        <f>SUM(B587*'5. Control'!$F$24,'6. Scoring &amp; assessment'!C587*'5. Control'!$F$25,'6. Scoring &amp; assessment'!D587*'5. Control'!$F$26,'6. Scoring &amp; assessment'!E587*'5. Control'!$F$27,'6. Scoring &amp; assessment'!F587*'5. Control'!$F$28)</f>
        <v>0.20283429000847417</v>
      </c>
      <c r="H587" s="36">
        <f t="shared" si="36"/>
        <v>4</v>
      </c>
      <c r="I587" s="36" cm="1">
        <f t="array" ref="I587">_xlfn.XLOOKUP(A587,Table1[Sample_ID],quality)</f>
        <v>7</v>
      </c>
      <c r="J587" s="36">
        <f t="shared" si="37"/>
        <v>3</v>
      </c>
      <c r="K587" s="36">
        <f t="shared" si="38"/>
        <v>9</v>
      </c>
      <c r="L587" s="36">
        <f t="shared" si="39"/>
        <v>0</v>
      </c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 spans="1:27" ht="13.2" x14ac:dyDescent="0.25">
      <c r="A588" s="34">
        <v>585</v>
      </c>
      <c r="B588" s="104">
        <v>0.3538461538461537</v>
      </c>
      <c r="C588" s="104">
        <v>0.15333333333333335</v>
      </c>
      <c r="D588" s="104">
        <v>0.27058823529411768</v>
      </c>
      <c r="E588" s="104">
        <v>0.49</v>
      </c>
      <c r="F588" s="104">
        <v>0.26148409893992935</v>
      </c>
      <c r="G588" s="35">
        <f>SUM(B588*'5. Control'!$F$24,'6. Scoring &amp; assessment'!C588*'5. Control'!$F$25,'6. Scoring &amp; assessment'!D588*'5. Control'!$F$26,'6. Scoring &amp; assessment'!E588*'5. Control'!$F$27,'6. Scoring &amp; assessment'!F588*'5. Control'!$F$28)</f>
        <v>0.28558279903426437</v>
      </c>
      <c r="H588" s="36">
        <f t="shared" si="36"/>
        <v>4</v>
      </c>
      <c r="I588" s="36" cm="1">
        <f t="array" ref="I588">_xlfn.XLOOKUP(A588,Table1[Sample_ID],quality)</f>
        <v>7</v>
      </c>
      <c r="J588" s="36">
        <f t="shared" si="37"/>
        <v>3</v>
      </c>
      <c r="K588" s="36">
        <f t="shared" si="38"/>
        <v>9</v>
      </c>
      <c r="L588" s="36">
        <f t="shared" si="39"/>
        <v>0</v>
      </c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 spans="1:27" ht="13.2" x14ac:dyDescent="0.25">
      <c r="A589" s="34">
        <v>586</v>
      </c>
      <c r="B589" s="104">
        <v>0.18461538461538451</v>
      </c>
      <c r="C589" s="104">
        <v>0.27333333333333337</v>
      </c>
      <c r="D589" s="104">
        <v>0.21176470588235297</v>
      </c>
      <c r="E589" s="104">
        <v>0.24</v>
      </c>
      <c r="F589" s="104">
        <v>0.11307420494699646</v>
      </c>
      <c r="G589" s="35">
        <f>SUM(B589*'5. Control'!$F$24,'6. Scoring &amp; assessment'!C589*'5. Control'!$F$25,'6. Scoring &amp; assessment'!D589*'5. Control'!$F$26,'6. Scoring &amp; assessment'!E589*'5. Control'!$F$27,'6. Scoring &amp; assessment'!F589*'5. Control'!$F$28)</f>
        <v>0.21368751099243719</v>
      </c>
      <c r="H589" s="36">
        <f t="shared" si="36"/>
        <v>4</v>
      </c>
      <c r="I589" s="36" cm="1">
        <f t="array" ref="I589">_xlfn.XLOOKUP(A589,Table1[Sample_ID],quality)</f>
        <v>6</v>
      </c>
      <c r="J589" s="36">
        <f t="shared" si="37"/>
        <v>2</v>
      </c>
      <c r="K589" s="36">
        <f t="shared" si="38"/>
        <v>4</v>
      </c>
      <c r="L589" s="36">
        <f t="shared" si="39"/>
        <v>0</v>
      </c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 spans="1:27" ht="13.2" x14ac:dyDescent="0.25">
      <c r="A590" s="34">
        <v>587</v>
      </c>
      <c r="B590" s="104">
        <v>0.33846153846153837</v>
      </c>
      <c r="C590" s="104">
        <v>0.13999999999999999</v>
      </c>
      <c r="D590" s="104">
        <v>0.42352941176470588</v>
      </c>
      <c r="E590" s="104">
        <v>0.49</v>
      </c>
      <c r="F590" s="104">
        <v>0.14487632508833923</v>
      </c>
      <c r="G590" s="35">
        <f>SUM(B590*'5. Control'!$F$24,'6. Scoring &amp; assessment'!C590*'5. Control'!$F$25,'6. Scoring &amp; assessment'!D590*'5. Control'!$F$26,'6. Scoring &amp; assessment'!E590*'5. Control'!$F$27,'6. Scoring &amp; assessment'!F590*'5. Control'!$F$28)</f>
        <v>0.28747858273507826</v>
      </c>
      <c r="H590" s="36">
        <f t="shared" si="36"/>
        <v>4</v>
      </c>
      <c r="I590" s="36" cm="1">
        <f t="array" ref="I590">_xlfn.XLOOKUP(A590,Table1[Sample_ID],quality)</f>
        <v>7</v>
      </c>
      <c r="J590" s="36">
        <f t="shared" si="37"/>
        <v>3</v>
      </c>
      <c r="K590" s="36">
        <f t="shared" si="38"/>
        <v>9</v>
      </c>
      <c r="L590" s="36">
        <f t="shared" si="39"/>
        <v>0</v>
      </c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 spans="1:27" ht="13.2" x14ac:dyDescent="0.25">
      <c r="A591" s="34">
        <v>588</v>
      </c>
      <c r="B591" s="104">
        <v>0.13846153846153852</v>
      </c>
      <c r="C591" s="104">
        <v>0.42</v>
      </c>
      <c r="D591" s="104">
        <v>0.17058823529411765</v>
      </c>
      <c r="E591" s="104">
        <v>0.24</v>
      </c>
      <c r="F591" s="104">
        <v>0.33922261484098942</v>
      </c>
      <c r="G591" s="35">
        <f>SUM(B591*'5. Control'!$F$24,'6. Scoring &amp; assessment'!C591*'5. Control'!$F$25,'6. Scoring &amp; assessment'!D591*'5. Control'!$F$26,'6. Scoring &amp; assessment'!E591*'5. Control'!$F$27,'6. Scoring &amp; assessment'!F591*'5. Control'!$F$28)</f>
        <v>0.25797203523975509</v>
      </c>
      <c r="H591" s="36">
        <f t="shared" si="36"/>
        <v>4</v>
      </c>
      <c r="I591" s="36" cm="1">
        <f t="array" ref="I591">_xlfn.XLOOKUP(A591,Table1[Sample_ID],quality)</f>
        <v>5</v>
      </c>
      <c r="J591" s="36">
        <f t="shared" si="37"/>
        <v>1</v>
      </c>
      <c r="K591" s="36">
        <f t="shared" si="38"/>
        <v>1</v>
      </c>
      <c r="L591" s="36">
        <f t="shared" si="39"/>
        <v>0</v>
      </c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 spans="1:27" ht="13.2" x14ac:dyDescent="0.25">
      <c r="A592" s="34">
        <v>589</v>
      </c>
      <c r="B592" s="104">
        <v>0.86153846153846148</v>
      </c>
      <c r="C592" s="104">
        <v>0.21333333333333329</v>
      </c>
      <c r="D592" s="104">
        <v>0.25882352941176473</v>
      </c>
      <c r="E592" s="104">
        <v>0.24</v>
      </c>
      <c r="F592" s="104">
        <v>0.15547703180212014</v>
      </c>
      <c r="G592" s="35">
        <f>SUM(B592*'5. Control'!$F$24,'6. Scoring &amp; assessment'!C592*'5. Control'!$F$25,'6. Scoring &amp; assessment'!D592*'5. Control'!$F$26,'6. Scoring &amp; assessment'!E592*'5. Control'!$F$27,'6. Scoring &amp; assessment'!F592*'5. Control'!$F$28)</f>
        <v>0.44390969413043824</v>
      </c>
      <c r="H592" s="36">
        <f t="shared" si="36"/>
        <v>5</v>
      </c>
      <c r="I592" s="36" cm="1">
        <f t="array" ref="I592">_xlfn.XLOOKUP(A592,Table1[Sample_ID],quality)</f>
        <v>8</v>
      </c>
      <c r="J592" s="36">
        <f t="shared" si="37"/>
        <v>3</v>
      </c>
      <c r="K592" s="36">
        <f t="shared" si="38"/>
        <v>9</v>
      </c>
      <c r="L592" s="36">
        <f t="shared" si="39"/>
        <v>0</v>
      </c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 spans="1:27" ht="13.2" x14ac:dyDescent="0.25">
      <c r="A593" s="34">
        <v>590</v>
      </c>
      <c r="B593" s="104">
        <v>0.32307692307692304</v>
      </c>
      <c r="C593" s="104">
        <v>0.12666666666666665</v>
      </c>
      <c r="D593" s="104">
        <v>0.25882352941176473</v>
      </c>
      <c r="E593" s="104">
        <v>0.49</v>
      </c>
      <c r="F593" s="104">
        <v>2.4734982332155476E-2</v>
      </c>
      <c r="G593" s="35">
        <f>SUM(B593*'5. Control'!$F$24,'6. Scoring &amp; assessment'!C593*'5. Control'!$F$25,'6. Scoring &amp; assessment'!D593*'5. Control'!$F$26,'6. Scoring &amp; assessment'!E593*'5. Control'!$F$27,'6. Scoring &amp; assessment'!F593*'5. Control'!$F$28)</f>
        <v>0.24137395072190329</v>
      </c>
      <c r="H593" s="36">
        <f t="shared" si="36"/>
        <v>4</v>
      </c>
      <c r="I593" s="36" cm="1">
        <f t="array" ref="I593">_xlfn.XLOOKUP(A593,Table1[Sample_ID],quality)</f>
        <v>7</v>
      </c>
      <c r="J593" s="36">
        <f t="shared" si="37"/>
        <v>3</v>
      </c>
      <c r="K593" s="36">
        <f t="shared" si="38"/>
        <v>9</v>
      </c>
      <c r="L593" s="36">
        <f t="shared" si="39"/>
        <v>0</v>
      </c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 spans="1:27" ht="13.2" x14ac:dyDescent="0.25">
      <c r="A594" s="34">
        <v>591</v>
      </c>
      <c r="B594" s="104">
        <v>0.19999999999999984</v>
      </c>
      <c r="C594" s="104">
        <v>0.23333333333333331</v>
      </c>
      <c r="D594" s="104">
        <v>0.1588235294117647</v>
      </c>
      <c r="E594" s="104">
        <v>0.49</v>
      </c>
      <c r="F594" s="104">
        <v>0.24381625441696114</v>
      </c>
      <c r="G594" s="35">
        <f>SUM(B594*'5. Control'!$F$24,'6. Scoring &amp; assessment'!C594*'5. Control'!$F$25,'6. Scoring &amp; assessment'!D594*'5. Control'!$F$26,'6. Scoring &amp; assessment'!E594*'5. Control'!$F$27,'6. Scoring &amp; assessment'!F594*'5. Control'!$F$28)</f>
        <v>0.23720515485346075</v>
      </c>
      <c r="H594" s="36">
        <f t="shared" si="36"/>
        <v>4</v>
      </c>
      <c r="I594" s="36" cm="1">
        <f t="array" ref="I594">_xlfn.XLOOKUP(A594,Table1[Sample_ID],quality)</f>
        <v>5</v>
      </c>
      <c r="J594" s="36">
        <f t="shared" si="37"/>
        <v>1</v>
      </c>
      <c r="K594" s="36">
        <f t="shared" si="38"/>
        <v>1</v>
      </c>
      <c r="L594" s="36">
        <f t="shared" si="39"/>
        <v>0</v>
      </c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 spans="1:27" ht="13.2" x14ac:dyDescent="0.25">
      <c r="A595" s="34">
        <v>592</v>
      </c>
      <c r="B595" s="104">
        <v>0.47692307692307689</v>
      </c>
      <c r="C595" s="104">
        <v>0.19333333333333336</v>
      </c>
      <c r="D595" s="104">
        <v>0.11764705882352942</v>
      </c>
      <c r="E595" s="104">
        <v>0.49</v>
      </c>
      <c r="F595" s="104">
        <v>0.5053003533568905</v>
      </c>
      <c r="G595" s="35">
        <f>SUM(B595*'5. Control'!$F$24,'6. Scoring &amp; assessment'!C595*'5. Control'!$F$25,'6. Scoring &amp; assessment'!D595*'5. Control'!$F$26,'6. Scoring &amp; assessment'!E595*'5. Control'!$F$27,'6. Scoring &amp; assessment'!F595*'5. Control'!$F$28)</f>
        <v>0.34210017108229535</v>
      </c>
      <c r="H595" s="36">
        <f t="shared" si="36"/>
        <v>5</v>
      </c>
      <c r="I595" s="36" cm="1">
        <f t="array" ref="I595">_xlfn.XLOOKUP(A595,Table1[Sample_ID],quality)</f>
        <v>6</v>
      </c>
      <c r="J595" s="36">
        <f t="shared" si="37"/>
        <v>1</v>
      </c>
      <c r="K595" s="36">
        <f t="shared" si="38"/>
        <v>1</v>
      </c>
      <c r="L595" s="36">
        <f t="shared" si="39"/>
        <v>0</v>
      </c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 spans="1:27" ht="13.2" x14ac:dyDescent="0.25">
      <c r="A596" s="34">
        <v>593</v>
      </c>
      <c r="B596" s="104">
        <v>0.19999999999999984</v>
      </c>
      <c r="C596" s="104">
        <v>0.23333333333333331</v>
      </c>
      <c r="D596" s="104">
        <v>0.1588235294117647</v>
      </c>
      <c r="E596" s="104">
        <v>0.49</v>
      </c>
      <c r="F596" s="104">
        <v>0.24381625441696114</v>
      </c>
      <c r="G596" s="35">
        <f>SUM(B596*'5. Control'!$F$24,'6. Scoring &amp; assessment'!C596*'5. Control'!$F$25,'6. Scoring &amp; assessment'!D596*'5. Control'!$F$26,'6. Scoring &amp; assessment'!E596*'5. Control'!$F$27,'6. Scoring &amp; assessment'!F596*'5. Control'!$F$28)</f>
        <v>0.23720515485346075</v>
      </c>
      <c r="H596" s="36">
        <f t="shared" si="36"/>
        <v>4</v>
      </c>
      <c r="I596" s="36" cm="1">
        <f t="array" ref="I596">_xlfn.XLOOKUP(A596,Table1[Sample_ID],quality)</f>
        <v>5</v>
      </c>
      <c r="J596" s="36">
        <f t="shared" si="37"/>
        <v>1</v>
      </c>
      <c r="K596" s="36">
        <f t="shared" si="38"/>
        <v>1</v>
      </c>
      <c r="L596" s="36">
        <f t="shared" si="39"/>
        <v>0</v>
      </c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 spans="1:27" ht="13.2" x14ac:dyDescent="0.25">
      <c r="A597" s="34">
        <v>594</v>
      </c>
      <c r="B597" s="104">
        <v>9.2307692307692257E-2</v>
      </c>
      <c r="C597" s="104">
        <v>0.26</v>
      </c>
      <c r="D597" s="104">
        <v>0.16470588235294117</v>
      </c>
      <c r="E597" s="104">
        <v>0.57999999999999996</v>
      </c>
      <c r="F597" s="104">
        <v>0.13074204946996468</v>
      </c>
      <c r="G597" s="35">
        <f>SUM(B597*'5. Control'!$F$24,'6. Scoring &amp; assessment'!C597*'5. Control'!$F$25,'6. Scoring &amp; assessment'!D597*'5. Control'!$F$26,'6. Scoring &amp; assessment'!E597*'5. Control'!$F$27,'6. Scoring &amp; assessment'!F597*'5. Control'!$F$28)</f>
        <v>0.20608777960762992</v>
      </c>
      <c r="H597" s="36">
        <f t="shared" si="36"/>
        <v>4</v>
      </c>
      <c r="I597" s="36" cm="1">
        <f t="array" ref="I597">_xlfn.XLOOKUP(A597,Table1[Sample_ID],quality)</f>
        <v>5</v>
      </c>
      <c r="J597" s="36">
        <f t="shared" si="37"/>
        <v>1</v>
      </c>
      <c r="K597" s="36">
        <f t="shared" si="38"/>
        <v>1</v>
      </c>
      <c r="L597" s="36">
        <f t="shared" si="39"/>
        <v>0</v>
      </c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 spans="1:27" ht="13.2" x14ac:dyDescent="0.25">
      <c r="A598" s="34">
        <v>595</v>
      </c>
      <c r="B598" s="104">
        <v>0.16923076923076918</v>
      </c>
      <c r="C598" s="104">
        <v>0.41333333333333333</v>
      </c>
      <c r="D598" s="104">
        <v>0.13529411764705884</v>
      </c>
      <c r="E598" s="104">
        <v>0.17</v>
      </c>
      <c r="F598" s="104">
        <v>0.11307420494699646</v>
      </c>
      <c r="G598" s="35">
        <f>SUM(B598*'5. Control'!$F$24,'6. Scoring &amp; assessment'!C598*'5. Control'!$F$25,'6. Scoring &amp; assessment'!D598*'5. Control'!$F$26,'6. Scoring &amp; assessment'!E598*'5. Control'!$F$27,'6. Scoring &amp; assessment'!F598*'5. Control'!$F$28)</f>
        <v>0.23183230737252766</v>
      </c>
      <c r="H598" s="36">
        <f t="shared" si="36"/>
        <v>4</v>
      </c>
      <c r="I598" s="36" cm="1">
        <f t="array" ref="I598">_xlfn.XLOOKUP(A598,Table1[Sample_ID],quality)</f>
        <v>5</v>
      </c>
      <c r="J598" s="36">
        <f t="shared" si="37"/>
        <v>1</v>
      </c>
      <c r="K598" s="36">
        <f t="shared" si="38"/>
        <v>1</v>
      </c>
      <c r="L598" s="36">
        <f t="shared" si="39"/>
        <v>0</v>
      </c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 spans="1:27" ht="13.2" x14ac:dyDescent="0.25">
      <c r="A599" s="34">
        <v>596</v>
      </c>
      <c r="B599" s="104">
        <v>0.13846153846153852</v>
      </c>
      <c r="C599" s="104">
        <v>0.33</v>
      </c>
      <c r="D599" s="104">
        <v>0.1588235294117647</v>
      </c>
      <c r="E599" s="104">
        <v>0.41</v>
      </c>
      <c r="F599" s="104">
        <v>0.36395759717314485</v>
      </c>
      <c r="G599" s="35">
        <f>SUM(B599*'5. Control'!$F$24,'6. Scoring &amp; assessment'!C599*'5. Control'!$F$25,'6. Scoring &amp; assessment'!D599*'5. Control'!$F$26,'6. Scoring &amp; assessment'!E599*'5. Control'!$F$27,'6. Scoring &amp; assessment'!F599*'5. Control'!$F$28)</f>
        <v>0.24868082759061769</v>
      </c>
      <c r="H599" s="36">
        <f t="shared" si="36"/>
        <v>4</v>
      </c>
      <c r="I599" s="36" cm="1">
        <f t="array" ref="I599">_xlfn.XLOOKUP(A599,Table1[Sample_ID],quality)</f>
        <v>5</v>
      </c>
      <c r="J599" s="36">
        <f t="shared" si="37"/>
        <v>1</v>
      </c>
      <c r="K599" s="36">
        <f t="shared" si="38"/>
        <v>1</v>
      </c>
      <c r="L599" s="36">
        <f t="shared" si="39"/>
        <v>0</v>
      </c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 spans="1:27" ht="13.2" x14ac:dyDescent="0.25">
      <c r="A600" s="34">
        <v>597</v>
      </c>
      <c r="B600" s="104">
        <v>0.13846153846153852</v>
      </c>
      <c r="C600" s="104">
        <v>0.20000000000000004</v>
      </c>
      <c r="D600" s="104">
        <v>0.17647058823529413</v>
      </c>
      <c r="E600" s="104">
        <v>0.51</v>
      </c>
      <c r="F600" s="104">
        <v>6.3604240282685506E-2</v>
      </c>
      <c r="G600" s="35">
        <f>SUM(B600*'5. Control'!$F$24,'6. Scoring &amp; assessment'!C600*'5. Control'!$F$25,'6. Scoring &amp; assessment'!D600*'5. Control'!$F$26,'6. Scoring &amp; assessment'!E600*'5. Control'!$F$27,'6. Scoring &amp; assessment'!F600*'5. Control'!$F$28)</f>
        <v>0.19229255072510118</v>
      </c>
      <c r="H600" s="36">
        <f t="shared" si="36"/>
        <v>4</v>
      </c>
      <c r="I600" s="36" cm="1">
        <f t="array" ref="I600">_xlfn.XLOOKUP(A600,Table1[Sample_ID],quality)</f>
        <v>6</v>
      </c>
      <c r="J600" s="36">
        <f t="shared" si="37"/>
        <v>2</v>
      </c>
      <c r="K600" s="36">
        <f t="shared" si="38"/>
        <v>4</v>
      </c>
      <c r="L600" s="36">
        <f t="shared" si="39"/>
        <v>0</v>
      </c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 spans="1:27" ht="13.2" x14ac:dyDescent="0.25">
      <c r="A601" s="34">
        <v>598</v>
      </c>
      <c r="B601" s="104">
        <v>0.24615384615384611</v>
      </c>
      <c r="C601" s="104">
        <v>0.32</v>
      </c>
      <c r="D601" s="104">
        <v>0.19411764705882353</v>
      </c>
      <c r="E601" s="104">
        <v>0.57999999999999996</v>
      </c>
      <c r="F601" s="104">
        <v>4.2402826855123678E-2</v>
      </c>
      <c r="G601" s="35">
        <f>SUM(B601*'5. Control'!$F$24,'6. Scoring &amp; assessment'!C601*'5. Control'!$F$25,'6. Scoring &amp; assessment'!D601*'5. Control'!$F$26,'6. Scoring &amp; assessment'!E601*'5. Control'!$F$27,'6. Scoring &amp; assessment'!F601*'5. Control'!$F$28)</f>
        <v>0.27351177589818199</v>
      </c>
      <c r="H601" s="36">
        <f t="shared" si="36"/>
        <v>4</v>
      </c>
      <c r="I601" s="36" cm="1">
        <f t="array" ref="I601">_xlfn.XLOOKUP(A601,Table1[Sample_ID],quality)</f>
        <v>6</v>
      </c>
      <c r="J601" s="36">
        <f t="shared" si="37"/>
        <v>2</v>
      </c>
      <c r="K601" s="36">
        <f t="shared" si="38"/>
        <v>4</v>
      </c>
      <c r="L601" s="36">
        <f t="shared" si="39"/>
        <v>0</v>
      </c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 spans="1:27" ht="13.2" x14ac:dyDescent="0.25">
      <c r="A602" s="34">
        <v>599</v>
      </c>
      <c r="B602" s="104">
        <v>0.21538461538461545</v>
      </c>
      <c r="C602" s="104">
        <v>0.32333333333333331</v>
      </c>
      <c r="D602" s="104">
        <v>0.10588235294117647</v>
      </c>
      <c r="E602" s="104">
        <v>0.18</v>
      </c>
      <c r="F602" s="104">
        <v>8.4805653710247356E-2</v>
      </c>
      <c r="G602" s="35">
        <f>SUM(B602*'5. Control'!$F$24,'6. Scoring &amp; assessment'!C602*'5. Control'!$F$25,'6. Scoring &amp; assessment'!D602*'5. Control'!$F$26,'6. Scoring &amp; assessment'!E602*'5. Control'!$F$27,'6. Scoring &amp; assessment'!F602*'5. Control'!$F$28)</f>
        <v>0.21474753369681657</v>
      </c>
      <c r="H602" s="36">
        <f t="shared" si="36"/>
        <v>4</v>
      </c>
      <c r="I602" s="36" cm="1">
        <f t="array" ref="I602">_xlfn.XLOOKUP(A602,Table1[Sample_ID],quality)</f>
        <v>6</v>
      </c>
      <c r="J602" s="36">
        <f t="shared" si="37"/>
        <v>2</v>
      </c>
      <c r="K602" s="36">
        <f t="shared" si="38"/>
        <v>4</v>
      </c>
      <c r="L602" s="36">
        <f t="shared" si="39"/>
        <v>0</v>
      </c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 spans="1:27" ht="13.2" x14ac:dyDescent="0.25">
      <c r="A603" s="34">
        <v>600</v>
      </c>
      <c r="B603" s="104">
        <v>0.13846153846153852</v>
      </c>
      <c r="C603" s="104">
        <v>0.32666666666666666</v>
      </c>
      <c r="D603" s="104">
        <v>0.23529411764705882</v>
      </c>
      <c r="E603" s="104">
        <v>0.45</v>
      </c>
      <c r="F603" s="104">
        <v>5.6537102473498232E-2</v>
      </c>
      <c r="G603" s="35">
        <f>SUM(B603*'5. Control'!$F$24,'6. Scoring &amp; assessment'!C603*'5. Control'!$F$25,'6. Scoring &amp; assessment'!D603*'5. Control'!$F$26,'6. Scoring &amp; assessment'!E603*'5. Control'!$F$27,'6. Scoring &amp; assessment'!F603*'5. Control'!$F$28)</f>
        <v>0.23240936635594711</v>
      </c>
      <c r="H603" s="36">
        <f t="shared" si="36"/>
        <v>4</v>
      </c>
      <c r="I603" s="36" cm="1">
        <f t="array" ref="I603">_xlfn.XLOOKUP(A603,Table1[Sample_ID],quality)</f>
        <v>6</v>
      </c>
      <c r="J603" s="36">
        <f t="shared" si="37"/>
        <v>2</v>
      </c>
      <c r="K603" s="36">
        <f t="shared" si="38"/>
        <v>4</v>
      </c>
      <c r="L603" s="36">
        <f t="shared" si="39"/>
        <v>0</v>
      </c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 spans="1:27" ht="13.2" x14ac:dyDescent="0.25">
      <c r="A604" s="34">
        <v>601</v>
      </c>
      <c r="B604" s="104">
        <v>0.24615384615384611</v>
      </c>
      <c r="C604" s="104">
        <v>0.54333333333333333</v>
      </c>
      <c r="D604" s="104">
        <v>9.9999999999999992E-2</v>
      </c>
      <c r="E604" s="104">
        <v>0.27</v>
      </c>
      <c r="F604" s="104">
        <v>6.0070671378091869E-2</v>
      </c>
      <c r="G604" s="35">
        <f>SUM(B604*'5. Control'!$F$24,'6. Scoring &amp; assessment'!C604*'5. Control'!$F$25,'6. Scoring &amp; assessment'!D604*'5. Control'!$F$26,'6. Scoring &amp; assessment'!E604*'5. Control'!$F$27,'6. Scoring &amp; assessment'!F604*'5. Control'!$F$28)</f>
        <v>0.29716091329165534</v>
      </c>
      <c r="H604" s="36">
        <f t="shared" si="36"/>
        <v>4</v>
      </c>
      <c r="I604" s="36" cm="1">
        <f t="array" ref="I604">_xlfn.XLOOKUP(A604,Table1[Sample_ID],quality)</f>
        <v>4</v>
      </c>
      <c r="J604" s="36">
        <f t="shared" si="37"/>
        <v>0</v>
      </c>
      <c r="K604" s="36">
        <f t="shared" si="38"/>
        <v>0</v>
      </c>
      <c r="L604" s="36">
        <f t="shared" si="39"/>
        <v>1</v>
      </c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 spans="1:27" ht="13.2" x14ac:dyDescent="0.25">
      <c r="A605" s="34">
        <v>602</v>
      </c>
      <c r="B605" s="104">
        <v>9.2307692307692257E-2</v>
      </c>
      <c r="C605" s="104">
        <v>0.24</v>
      </c>
      <c r="D605" s="104">
        <v>0.15294117647058827</v>
      </c>
      <c r="E605" s="104">
        <v>0.52</v>
      </c>
      <c r="F605" s="104">
        <v>0.10247349823321555</v>
      </c>
      <c r="G605" s="35">
        <f>SUM(B605*'5. Control'!$F$24,'6. Scoring &amp; assessment'!C605*'5. Control'!$F$25,'6. Scoring &amp; assessment'!D605*'5. Control'!$F$26,'6. Scoring &amp; assessment'!E605*'5. Control'!$F$27,'6. Scoring &amp; assessment'!F605*'5. Control'!$F$28)</f>
        <v>0.18949621860160207</v>
      </c>
      <c r="H605" s="36">
        <f t="shared" si="36"/>
        <v>4</v>
      </c>
      <c r="I605" s="36" cm="1">
        <f t="array" ref="I605">_xlfn.XLOOKUP(A605,Table1[Sample_ID],quality)</f>
        <v>6</v>
      </c>
      <c r="J605" s="36">
        <f t="shared" si="37"/>
        <v>2</v>
      </c>
      <c r="K605" s="36">
        <f t="shared" si="38"/>
        <v>4</v>
      </c>
      <c r="L605" s="36">
        <f t="shared" si="39"/>
        <v>0</v>
      </c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 spans="1:27" ht="13.2" x14ac:dyDescent="0.25">
      <c r="A606" s="34">
        <v>603</v>
      </c>
      <c r="B606" s="104">
        <v>0.13846153846153852</v>
      </c>
      <c r="C606" s="104">
        <v>0.49</v>
      </c>
      <c r="D606" s="104">
        <v>0.12941176470588237</v>
      </c>
      <c r="E606" s="104">
        <v>0</v>
      </c>
      <c r="F606" s="104">
        <v>2.8268551236749116E-2</v>
      </c>
      <c r="G606" s="35">
        <f>SUM(B606*'5. Control'!$F$24,'6. Scoring &amp; assessment'!C606*'5. Control'!$F$25,'6. Scoring &amp; assessment'!D606*'5. Control'!$F$26,'6. Scoring &amp; assessment'!E606*'5. Control'!$F$27,'6. Scoring &amp; assessment'!F606*'5. Control'!$F$28)</f>
        <v>0.21770015829109574</v>
      </c>
      <c r="H606" s="36">
        <f t="shared" si="36"/>
        <v>4</v>
      </c>
      <c r="I606" s="36" cm="1">
        <f t="array" ref="I606">_xlfn.XLOOKUP(A606,Table1[Sample_ID],quality)</f>
        <v>5</v>
      </c>
      <c r="J606" s="36">
        <f t="shared" si="37"/>
        <v>1</v>
      </c>
      <c r="K606" s="36">
        <f t="shared" si="38"/>
        <v>1</v>
      </c>
      <c r="L606" s="36">
        <f t="shared" si="39"/>
        <v>0</v>
      </c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 spans="1:27" ht="13.2" x14ac:dyDescent="0.25">
      <c r="A607" s="34">
        <v>604</v>
      </c>
      <c r="B607" s="104">
        <v>9.2307692307692257E-2</v>
      </c>
      <c r="C607" s="104">
        <v>0.24</v>
      </c>
      <c r="D607" s="104">
        <v>0.15294117647058827</v>
      </c>
      <c r="E607" s="104">
        <v>0.52</v>
      </c>
      <c r="F607" s="104">
        <v>0.10247349823321555</v>
      </c>
      <c r="G607" s="35">
        <f>SUM(B607*'5. Control'!$F$24,'6. Scoring &amp; assessment'!C607*'5. Control'!$F$25,'6. Scoring &amp; assessment'!D607*'5. Control'!$F$26,'6. Scoring &amp; assessment'!E607*'5. Control'!$F$27,'6. Scoring &amp; assessment'!F607*'5. Control'!$F$28)</f>
        <v>0.18949621860160207</v>
      </c>
      <c r="H607" s="36">
        <f t="shared" si="36"/>
        <v>4</v>
      </c>
      <c r="I607" s="36" cm="1">
        <f t="array" ref="I607">_xlfn.XLOOKUP(A607,Table1[Sample_ID],quality)</f>
        <v>6</v>
      </c>
      <c r="J607" s="36">
        <f t="shared" si="37"/>
        <v>2</v>
      </c>
      <c r="K607" s="36">
        <f t="shared" si="38"/>
        <v>4</v>
      </c>
      <c r="L607" s="36">
        <f t="shared" si="39"/>
        <v>0</v>
      </c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 spans="1:27" ht="13.2" x14ac:dyDescent="0.25">
      <c r="A608" s="34">
        <v>605</v>
      </c>
      <c r="B608" s="104">
        <v>0.10769230769230759</v>
      </c>
      <c r="C608" s="104">
        <v>0.32</v>
      </c>
      <c r="D608" s="104">
        <v>0.18823529411764706</v>
      </c>
      <c r="E608" s="104">
        <v>0.13</v>
      </c>
      <c r="F608" s="104">
        <v>0.20141342756183744</v>
      </c>
      <c r="G608" s="35">
        <f>SUM(B608*'5. Control'!$F$24,'6. Scoring &amp; assessment'!C608*'5. Control'!$F$25,'6. Scoring &amp; assessment'!D608*'5. Control'!$F$26,'6. Scoring &amp; assessment'!E608*'5. Control'!$F$27,'6. Scoring &amp; assessment'!F608*'5. Control'!$F$28)</f>
        <v>0.19506894456613849</v>
      </c>
      <c r="H608" s="36">
        <f t="shared" si="36"/>
        <v>4</v>
      </c>
      <c r="I608" s="36" cm="1">
        <f t="array" ref="I608">_xlfn.XLOOKUP(A608,Table1[Sample_ID],quality)</f>
        <v>6</v>
      </c>
      <c r="J608" s="36">
        <f t="shared" si="37"/>
        <v>2</v>
      </c>
      <c r="K608" s="36">
        <f t="shared" si="38"/>
        <v>4</v>
      </c>
      <c r="L608" s="36">
        <f t="shared" si="39"/>
        <v>0</v>
      </c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 spans="1:27" ht="13.2" x14ac:dyDescent="0.25">
      <c r="A609" s="34">
        <v>606</v>
      </c>
      <c r="B609" s="104">
        <v>0.12307692307692292</v>
      </c>
      <c r="C609" s="104">
        <v>0.33333333333333331</v>
      </c>
      <c r="D609" s="104">
        <v>0.17058823529411765</v>
      </c>
      <c r="E609" s="104">
        <v>0.13</v>
      </c>
      <c r="F609" s="104">
        <v>6.3604240282685506E-2</v>
      </c>
      <c r="G609" s="35">
        <f>SUM(B609*'5. Control'!$F$24,'6. Scoring &amp; assessment'!C609*'5. Control'!$F$25,'6. Scoring &amp; assessment'!D609*'5. Control'!$F$26,'6. Scoring &amp; assessment'!E609*'5. Control'!$F$27,'6. Scoring &amp; assessment'!F609*'5. Control'!$F$28)</f>
        <v>0.18802558239930925</v>
      </c>
      <c r="H609" s="36">
        <f t="shared" si="36"/>
        <v>4</v>
      </c>
      <c r="I609" s="36" cm="1">
        <f t="array" ref="I609">_xlfn.XLOOKUP(A609,Table1[Sample_ID],quality)</f>
        <v>6</v>
      </c>
      <c r="J609" s="36">
        <f t="shared" si="37"/>
        <v>2</v>
      </c>
      <c r="K609" s="36">
        <f t="shared" si="38"/>
        <v>4</v>
      </c>
      <c r="L609" s="36">
        <f t="shared" si="39"/>
        <v>0</v>
      </c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 spans="1:27" ht="13.2" x14ac:dyDescent="0.25">
      <c r="A610" s="34">
        <v>607</v>
      </c>
      <c r="B610" s="104">
        <v>0.58461538461538443</v>
      </c>
      <c r="C610" s="104">
        <v>0.20666666666666664</v>
      </c>
      <c r="D610" s="104">
        <v>0.28823529411764709</v>
      </c>
      <c r="E610" s="104">
        <v>0.48</v>
      </c>
      <c r="F610" s="104">
        <v>4.9469964664310952E-2</v>
      </c>
      <c r="G610" s="35">
        <f>SUM(B610*'5. Control'!$F$24,'6. Scoring &amp; assessment'!C610*'5. Control'!$F$25,'6. Scoring &amp; assessment'!D610*'5. Control'!$F$26,'6. Scoring &amp; assessment'!E610*'5. Control'!$F$27,'6. Scoring &amp; assessment'!F610*'5. Control'!$F$28)</f>
        <v>0.36279767519946265</v>
      </c>
      <c r="H610" s="36">
        <f t="shared" si="36"/>
        <v>5</v>
      </c>
      <c r="I610" s="36" cm="1">
        <f t="array" ref="I610">_xlfn.XLOOKUP(A610,Table1[Sample_ID],quality)</f>
        <v>7</v>
      </c>
      <c r="J610" s="36">
        <f t="shared" si="37"/>
        <v>2</v>
      </c>
      <c r="K610" s="36">
        <f t="shared" si="38"/>
        <v>4</v>
      </c>
      <c r="L610" s="36">
        <f t="shared" si="39"/>
        <v>0</v>
      </c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 spans="1:27" ht="13.2" x14ac:dyDescent="0.25">
      <c r="A611" s="34">
        <v>608</v>
      </c>
      <c r="B611" s="104">
        <v>0.32307692307692304</v>
      </c>
      <c r="C611" s="104">
        <v>0.25333333333333335</v>
      </c>
      <c r="D611" s="104">
        <v>0.13529411764705884</v>
      </c>
      <c r="E611" s="104">
        <v>0.41</v>
      </c>
      <c r="F611" s="104">
        <v>0.16254416961130741</v>
      </c>
      <c r="G611" s="35">
        <f>SUM(B611*'5. Control'!$F$24,'6. Scoring &amp; assessment'!C611*'5. Control'!$F$25,'6. Scoring &amp; assessment'!D611*'5. Control'!$F$26,'6. Scoring &amp; assessment'!E611*'5. Control'!$F$27,'6. Scoring &amp; assessment'!F611*'5. Control'!$F$28)</f>
        <v>0.26662545768511259</v>
      </c>
      <c r="H611" s="36">
        <f t="shared" si="36"/>
        <v>4</v>
      </c>
      <c r="I611" s="36" cm="1">
        <f t="array" ref="I611">_xlfn.XLOOKUP(A611,Table1[Sample_ID],quality)</f>
        <v>6</v>
      </c>
      <c r="J611" s="36">
        <f t="shared" si="37"/>
        <v>2</v>
      </c>
      <c r="K611" s="36">
        <f t="shared" si="38"/>
        <v>4</v>
      </c>
      <c r="L611" s="36">
        <f t="shared" si="39"/>
        <v>0</v>
      </c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 spans="1:27" ht="13.2" x14ac:dyDescent="0.25">
      <c r="A612" s="34">
        <v>609</v>
      </c>
      <c r="B612" s="104">
        <v>0.30769230769230771</v>
      </c>
      <c r="C612" s="104">
        <v>0.3666666666666667</v>
      </c>
      <c r="D612" s="104">
        <v>0.2</v>
      </c>
      <c r="E612" s="104">
        <v>0.37</v>
      </c>
      <c r="F612" s="104">
        <v>0.20848056537102475</v>
      </c>
      <c r="G612" s="35">
        <f>SUM(B612*'5. Control'!$F$24,'6. Scoring &amp; assessment'!C612*'5. Control'!$F$25,'6. Scoring &amp; assessment'!D612*'5. Control'!$F$26,'6. Scoring &amp; assessment'!E612*'5. Control'!$F$27,'6. Scoring &amp; assessment'!F612*'5. Control'!$F$28)</f>
        <v>0.30554036422941017</v>
      </c>
      <c r="H612" s="36">
        <f t="shared" si="36"/>
        <v>5</v>
      </c>
      <c r="I612" s="36" cm="1">
        <f t="array" ref="I612">_xlfn.XLOOKUP(A612,Table1[Sample_ID],quality)</f>
        <v>6</v>
      </c>
      <c r="J612" s="36">
        <f t="shared" si="37"/>
        <v>1</v>
      </c>
      <c r="K612" s="36">
        <f t="shared" si="38"/>
        <v>1</v>
      </c>
      <c r="L612" s="36">
        <f t="shared" si="39"/>
        <v>0</v>
      </c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 spans="1:27" ht="13.2" x14ac:dyDescent="0.25">
      <c r="A613" s="34">
        <v>610</v>
      </c>
      <c r="B613" s="104">
        <v>0.66153846153846141</v>
      </c>
      <c r="C613" s="104">
        <v>0.17333333333333334</v>
      </c>
      <c r="D613" s="104">
        <v>0.12941176470588237</v>
      </c>
      <c r="E613" s="104">
        <v>0.19</v>
      </c>
      <c r="F613" s="104">
        <v>0.1166077738515901</v>
      </c>
      <c r="G613" s="35">
        <f>SUM(B613*'5. Control'!$F$24,'6. Scoring &amp; assessment'!C613*'5. Control'!$F$25,'6. Scoring &amp; assessment'!D613*'5. Control'!$F$26,'6. Scoring &amp; assessment'!E613*'5. Control'!$F$27,'6. Scoring &amp; assessment'!F613*'5. Control'!$F$28)</f>
        <v>0.33361100362950286</v>
      </c>
      <c r="H613" s="36">
        <f t="shared" si="36"/>
        <v>5</v>
      </c>
      <c r="I613" s="36" cm="1">
        <f t="array" ref="I613">_xlfn.XLOOKUP(A613,Table1[Sample_ID],quality)</f>
        <v>6</v>
      </c>
      <c r="J613" s="36">
        <f t="shared" si="37"/>
        <v>1</v>
      </c>
      <c r="K613" s="36">
        <f t="shared" si="38"/>
        <v>1</v>
      </c>
      <c r="L613" s="36">
        <f t="shared" si="39"/>
        <v>0</v>
      </c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 spans="1:27" ht="13.2" x14ac:dyDescent="0.25">
      <c r="A614" s="34">
        <v>611</v>
      </c>
      <c r="B614" s="104">
        <v>0.12307692307692292</v>
      </c>
      <c r="C614" s="104">
        <v>9.3333333333333324E-2</v>
      </c>
      <c r="D614" s="104">
        <v>0.14117647058823532</v>
      </c>
      <c r="E614" s="104">
        <v>0.54</v>
      </c>
      <c r="F614" s="104">
        <v>0.18021201413427562</v>
      </c>
      <c r="G614" s="35">
        <f>SUM(B614*'5. Control'!$F$24,'6. Scoring &amp; assessment'!C614*'5. Control'!$F$25,'6. Scoring &amp; assessment'!D614*'5. Control'!$F$26,'6. Scoring &amp; assessment'!E614*'5. Control'!$F$27,'6. Scoring &amp; assessment'!F614*'5. Control'!$F$28)</f>
        <v>0.16427459507858588</v>
      </c>
      <c r="H614" s="36">
        <f t="shared" si="36"/>
        <v>4</v>
      </c>
      <c r="I614" s="36" cm="1">
        <f t="array" ref="I614">_xlfn.XLOOKUP(A614,Table1[Sample_ID],quality)</f>
        <v>5</v>
      </c>
      <c r="J614" s="36">
        <f t="shared" si="37"/>
        <v>1</v>
      </c>
      <c r="K614" s="36">
        <f t="shared" si="38"/>
        <v>1</v>
      </c>
      <c r="L614" s="36">
        <f t="shared" si="39"/>
        <v>0</v>
      </c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 spans="1:27" ht="13.2" x14ac:dyDescent="0.25">
      <c r="A615" s="34">
        <v>612</v>
      </c>
      <c r="B615" s="104">
        <v>0.15384615384615385</v>
      </c>
      <c r="C615" s="104">
        <v>0.18666666666666668</v>
      </c>
      <c r="D615" s="104">
        <v>0.14117647058823532</v>
      </c>
      <c r="E615" s="104">
        <v>0.55000000000000004</v>
      </c>
      <c r="F615" s="104">
        <v>3.5335689045936397E-2</v>
      </c>
      <c r="G615" s="35">
        <f>SUM(B615*'5. Control'!$F$24,'6. Scoring &amp; assessment'!C615*'5. Control'!$F$25,'6. Scoring &amp; assessment'!D615*'5. Control'!$F$26,'6. Scoring &amp; assessment'!E615*'5. Control'!$F$27,'6. Scoring &amp; assessment'!F615*'5. Control'!$F$28)</f>
        <v>0.1895561933389828</v>
      </c>
      <c r="H615" s="36">
        <f t="shared" si="36"/>
        <v>4</v>
      </c>
      <c r="I615" s="36" cm="1">
        <f t="array" ref="I615">_xlfn.XLOOKUP(A615,Table1[Sample_ID],quality)</f>
        <v>5</v>
      </c>
      <c r="J615" s="36">
        <f t="shared" si="37"/>
        <v>1</v>
      </c>
      <c r="K615" s="36">
        <f t="shared" si="38"/>
        <v>1</v>
      </c>
      <c r="L615" s="36">
        <f t="shared" si="39"/>
        <v>0</v>
      </c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 spans="1:27" ht="13.2" x14ac:dyDescent="0.25">
      <c r="A616" s="34">
        <v>613</v>
      </c>
      <c r="B616" s="104">
        <v>0.24615384615384611</v>
      </c>
      <c r="C616" s="104">
        <v>0.36000000000000004</v>
      </c>
      <c r="D616" s="104">
        <v>0.17647058823529413</v>
      </c>
      <c r="E616" s="104">
        <v>0</v>
      </c>
      <c r="F616" s="104">
        <v>8.1272084805653705E-2</v>
      </c>
      <c r="G616" s="35">
        <f>SUM(B616*'5. Control'!$F$24,'6. Scoring &amp; assessment'!C616*'5. Control'!$F$25,'6. Scoring &amp; assessment'!D616*'5. Control'!$F$26,'6. Scoring &amp; assessment'!E616*'5. Control'!$F$27,'6. Scoring &amp; assessment'!F616*'5. Control'!$F$28)</f>
        <v>0.22875164286970562</v>
      </c>
      <c r="H616" s="36">
        <f t="shared" si="36"/>
        <v>4</v>
      </c>
      <c r="I616" s="36" cm="1">
        <f t="array" ref="I616">_xlfn.XLOOKUP(A616,Table1[Sample_ID],quality)</f>
        <v>6</v>
      </c>
      <c r="J616" s="36">
        <f t="shared" si="37"/>
        <v>2</v>
      </c>
      <c r="K616" s="36">
        <f t="shared" si="38"/>
        <v>4</v>
      </c>
      <c r="L616" s="36">
        <f t="shared" si="39"/>
        <v>0</v>
      </c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 spans="1:27" ht="13.2" x14ac:dyDescent="0.25">
      <c r="A617" s="34">
        <v>614</v>
      </c>
      <c r="B617" s="104">
        <v>0.21538461538461545</v>
      </c>
      <c r="C617" s="104">
        <v>0.19333333333333336</v>
      </c>
      <c r="D617" s="104">
        <v>0.25882352941176473</v>
      </c>
      <c r="E617" s="104">
        <v>0.38</v>
      </c>
      <c r="F617" s="104">
        <v>8.1272084805653705E-2</v>
      </c>
      <c r="G617" s="35">
        <f>SUM(B617*'5. Control'!$F$24,'6. Scoring &amp; assessment'!C617*'5. Control'!$F$25,'6. Scoring &amp; assessment'!D617*'5. Control'!$F$26,'6. Scoring &amp; assessment'!E617*'5. Control'!$F$27,'6. Scoring &amp; assessment'!F617*'5. Control'!$F$28)</f>
        <v>0.21833535327694548</v>
      </c>
      <c r="H617" s="36">
        <f t="shared" si="36"/>
        <v>4</v>
      </c>
      <c r="I617" s="36" cm="1">
        <f t="array" ref="I617">_xlfn.XLOOKUP(A617,Table1[Sample_ID],quality)</f>
        <v>5</v>
      </c>
      <c r="J617" s="36">
        <f t="shared" si="37"/>
        <v>1</v>
      </c>
      <c r="K617" s="36">
        <f t="shared" si="38"/>
        <v>1</v>
      </c>
      <c r="L617" s="36">
        <f t="shared" si="39"/>
        <v>0</v>
      </c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 spans="1:27" ht="13.2" x14ac:dyDescent="0.25">
      <c r="A618" s="34">
        <v>615</v>
      </c>
      <c r="B618" s="104">
        <v>0.27692307692307677</v>
      </c>
      <c r="C618" s="104">
        <v>0.4366666666666667</v>
      </c>
      <c r="D618" s="104">
        <v>0.62352941176470589</v>
      </c>
      <c r="E618" s="104">
        <v>0.18</v>
      </c>
      <c r="F618" s="104">
        <v>0.34275618374558303</v>
      </c>
      <c r="G618" s="35">
        <f>SUM(B618*'5. Control'!$F$24,'6. Scoring &amp; assessment'!C618*'5. Control'!$F$25,'6. Scoring &amp; assessment'!D618*'5. Control'!$F$26,'6. Scoring &amp; assessment'!E618*'5. Control'!$F$27,'6. Scoring &amp; assessment'!F618*'5. Control'!$F$28)</f>
        <v>0.37372810706234105</v>
      </c>
      <c r="H618" s="36">
        <f t="shared" si="36"/>
        <v>5</v>
      </c>
      <c r="I618" s="36" cm="1">
        <f t="array" ref="I618">_xlfn.XLOOKUP(A618,Table1[Sample_ID],quality)</f>
        <v>6</v>
      </c>
      <c r="J618" s="36">
        <f t="shared" si="37"/>
        <v>1</v>
      </c>
      <c r="K618" s="36">
        <f t="shared" si="38"/>
        <v>1</v>
      </c>
      <c r="L618" s="36">
        <f t="shared" si="39"/>
        <v>0</v>
      </c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 spans="1:27" ht="13.2" x14ac:dyDescent="0.25">
      <c r="A619" s="34">
        <v>616</v>
      </c>
      <c r="B619" s="104">
        <v>0.19999999999999984</v>
      </c>
      <c r="C619" s="104">
        <v>0.33333333333333331</v>
      </c>
      <c r="D619" s="104">
        <v>0.1588235294117647</v>
      </c>
      <c r="E619" s="104">
        <v>0.5</v>
      </c>
      <c r="F619" s="104">
        <v>0.22968197879858657</v>
      </c>
      <c r="G619" s="35">
        <f>SUM(B619*'5. Control'!$F$24,'6. Scoring &amp; assessment'!C619*'5. Control'!$F$25,'6. Scoring &amp; assessment'!D619*'5. Control'!$F$26,'6. Scoring &amp; assessment'!E619*'5. Control'!$F$27,'6. Scoring &amp; assessment'!F619*'5. Control'!$F$28)</f>
        <v>0.26679172729162332</v>
      </c>
      <c r="H619" s="36">
        <f t="shared" si="36"/>
        <v>4</v>
      </c>
      <c r="I619" s="36" cm="1">
        <f t="array" ref="I619">_xlfn.XLOOKUP(A619,Table1[Sample_ID],quality)</f>
        <v>5</v>
      </c>
      <c r="J619" s="36">
        <f t="shared" si="37"/>
        <v>1</v>
      </c>
      <c r="K619" s="36">
        <f t="shared" si="38"/>
        <v>1</v>
      </c>
      <c r="L619" s="36">
        <f t="shared" si="39"/>
        <v>0</v>
      </c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 spans="1:27" ht="13.2" x14ac:dyDescent="0.25">
      <c r="A620" s="34">
        <v>617</v>
      </c>
      <c r="B620" s="104">
        <v>0.19999999999999984</v>
      </c>
      <c r="C620" s="104">
        <v>0.33333333333333331</v>
      </c>
      <c r="D620" s="104">
        <v>0.1588235294117647</v>
      </c>
      <c r="E620" s="104">
        <v>0.5</v>
      </c>
      <c r="F620" s="104">
        <v>0.22968197879858657</v>
      </c>
      <c r="G620" s="35">
        <f>SUM(B620*'5. Control'!$F$24,'6. Scoring &amp; assessment'!C620*'5. Control'!$F$25,'6. Scoring &amp; assessment'!D620*'5. Control'!$F$26,'6. Scoring &amp; assessment'!E620*'5. Control'!$F$27,'6. Scoring &amp; assessment'!F620*'5. Control'!$F$28)</f>
        <v>0.26679172729162332</v>
      </c>
      <c r="H620" s="36">
        <f t="shared" si="36"/>
        <v>4</v>
      </c>
      <c r="I620" s="36" cm="1">
        <f t="array" ref="I620">_xlfn.XLOOKUP(A620,Table1[Sample_ID],quality)</f>
        <v>5</v>
      </c>
      <c r="J620" s="36">
        <f t="shared" si="37"/>
        <v>1</v>
      </c>
      <c r="K620" s="36">
        <f t="shared" si="38"/>
        <v>1</v>
      </c>
      <c r="L620" s="36">
        <f t="shared" si="39"/>
        <v>0</v>
      </c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 spans="1:27" ht="13.2" x14ac:dyDescent="0.25">
      <c r="A621" s="34">
        <v>618</v>
      </c>
      <c r="B621" s="104">
        <v>0.21538461538461545</v>
      </c>
      <c r="C621" s="104">
        <v>0.13999999999999999</v>
      </c>
      <c r="D621" s="104">
        <v>0.37058823529411772</v>
      </c>
      <c r="E621" s="104">
        <v>0.51</v>
      </c>
      <c r="F621" s="104">
        <v>7.7738515901060068E-2</v>
      </c>
      <c r="G621" s="35">
        <f>SUM(B621*'5. Control'!$F$24,'6. Scoring &amp; assessment'!C621*'5. Control'!$F$25,'6. Scoring &amp; assessment'!D621*'5. Control'!$F$26,'6. Scoring &amp; assessment'!E621*'5. Control'!$F$27,'6. Scoring &amp; assessment'!F621*'5. Control'!$F$28)</f>
        <v>0.23174670226883909</v>
      </c>
      <c r="H621" s="36">
        <f t="shared" si="36"/>
        <v>4</v>
      </c>
      <c r="I621" s="36" cm="1">
        <f t="array" ref="I621">_xlfn.XLOOKUP(A621,Table1[Sample_ID],quality)</f>
        <v>6</v>
      </c>
      <c r="J621" s="36">
        <f t="shared" si="37"/>
        <v>2</v>
      </c>
      <c r="K621" s="36">
        <f t="shared" si="38"/>
        <v>4</v>
      </c>
      <c r="L621" s="36">
        <f t="shared" si="39"/>
        <v>0</v>
      </c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 spans="1:27" ht="13.2" x14ac:dyDescent="0.25">
      <c r="A622" s="34">
        <v>619</v>
      </c>
      <c r="B622" s="104">
        <v>0.27692307692307677</v>
      </c>
      <c r="C622" s="104">
        <v>0.24</v>
      </c>
      <c r="D622" s="104">
        <v>0.23529411764705882</v>
      </c>
      <c r="E622" s="104">
        <v>0.5</v>
      </c>
      <c r="F622" s="104">
        <v>3.8869257950530034E-2</v>
      </c>
      <c r="G622" s="35">
        <f>SUM(B622*'5. Control'!$F$24,'6. Scoring &amp; assessment'!C622*'5. Control'!$F$25,'6. Scoring &amp; assessment'!D622*'5. Control'!$F$26,'6. Scoring &amp; assessment'!E622*'5. Control'!$F$27,'6. Scoring &amp; assessment'!F622*'5. Control'!$F$28)</f>
        <v>0.25810412036518865</v>
      </c>
      <c r="H622" s="36">
        <f t="shared" si="36"/>
        <v>4</v>
      </c>
      <c r="I622" s="36" cm="1">
        <f t="array" ref="I622">_xlfn.XLOOKUP(A622,Table1[Sample_ID],quality)</f>
        <v>5</v>
      </c>
      <c r="J622" s="36">
        <f t="shared" si="37"/>
        <v>1</v>
      </c>
      <c r="K622" s="36">
        <f t="shared" si="38"/>
        <v>1</v>
      </c>
      <c r="L622" s="36">
        <f t="shared" si="39"/>
        <v>0</v>
      </c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 spans="1:27" ht="13.2" x14ac:dyDescent="0.25">
      <c r="A623" s="34">
        <v>620</v>
      </c>
      <c r="B623" s="104">
        <v>0.13846153846153852</v>
      </c>
      <c r="C623" s="104">
        <v>0.18000000000000002</v>
      </c>
      <c r="D623" s="104">
        <v>0.29411764705882354</v>
      </c>
      <c r="E623" s="104">
        <v>0.41</v>
      </c>
      <c r="F623" s="104">
        <v>3.5335689045936397E-2</v>
      </c>
      <c r="G623" s="35">
        <f>SUM(B623*'5. Control'!$F$24,'6. Scoring &amp; assessment'!C623*'5. Control'!$F$25,'6. Scoring &amp; assessment'!D623*'5. Control'!$F$26,'6. Scoring &amp; assessment'!E623*'5. Control'!$F$27,'6. Scoring &amp; assessment'!F623*'5. Control'!$F$28)</f>
        <v>0.19111275442495568</v>
      </c>
      <c r="H623" s="36">
        <f t="shared" si="36"/>
        <v>4</v>
      </c>
      <c r="I623" s="36" cm="1">
        <f t="array" ref="I623">_xlfn.XLOOKUP(A623,Table1[Sample_ID],quality)</f>
        <v>5</v>
      </c>
      <c r="J623" s="36">
        <f t="shared" si="37"/>
        <v>1</v>
      </c>
      <c r="K623" s="36">
        <f t="shared" si="38"/>
        <v>1</v>
      </c>
      <c r="L623" s="36">
        <f t="shared" si="39"/>
        <v>0</v>
      </c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 spans="1:27" ht="13.2" x14ac:dyDescent="0.25">
      <c r="A624" s="34">
        <v>621</v>
      </c>
      <c r="B624" s="104">
        <v>0.15384615384615385</v>
      </c>
      <c r="C624" s="104">
        <v>0.29333333333333339</v>
      </c>
      <c r="D624" s="104">
        <v>0.18235294117647058</v>
      </c>
      <c r="E624" s="104">
        <v>0.24</v>
      </c>
      <c r="F624" s="104">
        <v>0.37455830388692579</v>
      </c>
      <c r="G624" s="35">
        <f>SUM(B624*'5. Control'!$F$24,'6. Scoring &amp; assessment'!C624*'5. Control'!$F$25,'6. Scoring &amp; assessment'!D624*'5. Control'!$F$26,'6. Scoring &amp; assessment'!E624*'5. Control'!$F$27,'6. Scoring &amp; assessment'!F624*'5. Control'!$F$28)</f>
        <v>0.23065492541131699</v>
      </c>
      <c r="H624" s="36">
        <f t="shared" si="36"/>
        <v>4</v>
      </c>
      <c r="I624" s="36" cm="1">
        <f t="array" ref="I624">_xlfn.XLOOKUP(A624,Table1[Sample_ID],quality)</f>
        <v>5</v>
      </c>
      <c r="J624" s="36">
        <f t="shared" si="37"/>
        <v>1</v>
      </c>
      <c r="K624" s="36">
        <f t="shared" si="38"/>
        <v>1</v>
      </c>
      <c r="L624" s="36">
        <f t="shared" si="39"/>
        <v>0</v>
      </c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 spans="1:27" ht="13.2" x14ac:dyDescent="0.25">
      <c r="A625" s="34">
        <v>622</v>
      </c>
      <c r="B625" s="104">
        <v>0.15384615384615385</v>
      </c>
      <c r="C625" s="104">
        <v>0.3066666666666667</v>
      </c>
      <c r="D625" s="104">
        <v>0.18823529411764706</v>
      </c>
      <c r="E625" s="104">
        <v>0.23</v>
      </c>
      <c r="F625" s="104">
        <v>0.3462897526501767</v>
      </c>
      <c r="G625" s="35">
        <f>SUM(B625*'5. Control'!$F$24,'6. Scoring &amp; assessment'!C625*'5. Control'!$F$25,'6. Scoring &amp; assessment'!D625*'5. Control'!$F$26,'6. Scoring &amp; assessment'!E625*'5. Control'!$F$27,'6. Scoring &amp; assessment'!F625*'5. Control'!$F$28)</f>
        <v>0.23171042322881857</v>
      </c>
      <c r="H625" s="36">
        <f t="shared" si="36"/>
        <v>4</v>
      </c>
      <c r="I625" s="36" cm="1">
        <f t="array" ref="I625">_xlfn.XLOOKUP(A625,Table1[Sample_ID],quality)</f>
        <v>5</v>
      </c>
      <c r="J625" s="36">
        <f t="shared" si="37"/>
        <v>1</v>
      </c>
      <c r="K625" s="36">
        <f t="shared" si="38"/>
        <v>1</v>
      </c>
      <c r="L625" s="36">
        <f t="shared" si="39"/>
        <v>0</v>
      </c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 spans="1:27" ht="13.2" x14ac:dyDescent="0.25">
      <c r="A626" s="34">
        <v>623</v>
      </c>
      <c r="B626" s="104">
        <v>0.16923076923076918</v>
      </c>
      <c r="C626" s="104">
        <v>0.32</v>
      </c>
      <c r="D626" s="104">
        <v>0.1470588235294118</v>
      </c>
      <c r="E626" s="104">
        <v>0.22</v>
      </c>
      <c r="F626" s="104">
        <v>9.187279151943463E-2</v>
      </c>
      <c r="G626" s="35">
        <f>SUM(B626*'5. Control'!$F$24,'6. Scoring &amp; assessment'!C626*'5. Control'!$F$25,'6. Scoring &amp; assessment'!D626*'5. Control'!$F$26,'6. Scoring &amp; assessment'!E626*'5. Control'!$F$27,'6. Scoring &amp; assessment'!F626*'5. Control'!$F$28)</f>
        <v>0.20847687191212444</v>
      </c>
      <c r="H626" s="36">
        <f t="shared" si="36"/>
        <v>4</v>
      </c>
      <c r="I626" s="36" cm="1">
        <f t="array" ref="I626">_xlfn.XLOOKUP(A626,Table1[Sample_ID],quality)</f>
        <v>5</v>
      </c>
      <c r="J626" s="36">
        <f t="shared" si="37"/>
        <v>1</v>
      </c>
      <c r="K626" s="36">
        <f t="shared" si="38"/>
        <v>1</v>
      </c>
      <c r="L626" s="36">
        <f t="shared" si="39"/>
        <v>0</v>
      </c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 spans="1:27" ht="13.2" x14ac:dyDescent="0.25">
      <c r="A627" s="34">
        <v>624</v>
      </c>
      <c r="B627" s="104">
        <v>0.5692307692307691</v>
      </c>
      <c r="C627" s="104">
        <v>0.27333333333333337</v>
      </c>
      <c r="D627" s="104">
        <v>0.38823529411764701</v>
      </c>
      <c r="E627" s="104">
        <v>0.25</v>
      </c>
      <c r="F627" s="104">
        <v>0.13780918727915195</v>
      </c>
      <c r="G627" s="35">
        <f>SUM(B627*'5. Control'!$F$24,'6. Scoring &amp; assessment'!C627*'5. Control'!$F$25,'6. Scoring &amp; assessment'!D627*'5. Control'!$F$26,'6. Scoring &amp; assessment'!E627*'5. Control'!$F$27,'6. Scoring &amp; assessment'!F627*'5. Control'!$F$28)</f>
        <v>0.37824698207633145</v>
      </c>
      <c r="H627" s="36">
        <f t="shared" si="36"/>
        <v>5</v>
      </c>
      <c r="I627" s="36" cm="1">
        <f t="array" ref="I627">_xlfn.XLOOKUP(A627,Table1[Sample_ID],quality)</f>
        <v>6</v>
      </c>
      <c r="J627" s="36">
        <f t="shared" si="37"/>
        <v>1</v>
      </c>
      <c r="K627" s="36">
        <f t="shared" si="38"/>
        <v>1</v>
      </c>
      <c r="L627" s="36">
        <f t="shared" si="39"/>
        <v>0</v>
      </c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 spans="1:27" ht="13.2" x14ac:dyDescent="0.25">
      <c r="A628" s="34">
        <v>625</v>
      </c>
      <c r="B628" s="104">
        <v>0.27692307692307677</v>
      </c>
      <c r="C628" s="104">
        <v>0.39333333333333331</v>
      </c>
      <c r="D628" s="104">
        <v>0.24705882352941178</v>
      </c>
      <c r="E628" s="104">
        <v>0</v>
      </c>
      <c r="F628" s="104">
        <v>0.18374558303886926</v>
      </c>
      <c r="G628" s="35">
        <f>SUM(B628*'5. Control'!$F$24,'6. Scoring &amp; assessment'!C628*'5. Control'!$F$25,'6. Scoring &amp; assessment'!D628*'5. Control'!$F$26,'6. Scoring &amp; assessment'!E628*'5. Control'!$F$27,'6. Scoring &amp; assessment'!F628*'5. Control'!$F$28)</f>
        <v>0.27035645875637554</v>
      </c>
      <c r="H628" s="36">
        <f t="shared" si="36"/>
        <v>4</v>
      </c>
      <c r="I628" s="36" cm="1">
        <f t="array" ref="I628">_xlfn.XLOOKUP(A628,Table1[Sample_ID],quality)</f>
        <v>5</v>
      </c>
      <c r="J628" s="36">
        <f t="shared" si="37"/>
        <v>1</v>
      </c>
      <c r="K628" s="36">
        <f t="shared" si="38"/>
        <v>1</v>
      </c>
      <c r="L628" s="36">
        <f t="shared" si="39"/>
        <v>0</v>
      </c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 spans="1:27" ht="13.2" x14ac:dyDescent="0.25">
      <c r="A629" s="34">
        <v>626</v>
      </c>
      <c r="B629" s="104">
        <v>0.27692307692307677</v>
      </c>
      <c r="C629" s="104">
        <v>0.39333333333333331</v>
      </c>
      <c r="D629" s="104">
        <v>0.24705882352941178</v>
      </c>
      <c r="E629" s="104">
        <v>0</v>
      </c>
      <c r="F629" s="104">
        <v>0.18374558303886926</v>
      </c>
      <c r="G629" s="35">
        <f>SUM(B629*'5. Control'!$F$24,'6. Scoring &amp; assessment'!C629*'5. Control'!$F$25,'6. Scoring &amp; assessment'!D629*'5. Control'!$F$26,'6. Scoring &amp; assessment'!E629*'5. Control'!$F$27,'6. Scoring &amp; assessment'!F629*'5. Control'!$F$28)</f>
        <v>0.27035645875637554</v>
      </c>
      <c r="H629" s="36">
        <f t="shared" si="36"/>
        <v>4</v>
      </c>
      <c r="I629" s="36" cm="1">
        <f t="array" ref="I629">_xlfn.XLOOKUP(A629,Table1[Sample_ID],quality)</f>
        <v>5</v>
      </c>
      <c r="J629" s="36">
        <f t="shared" si="37"/>
        <v>1</v>
      </c>
      <c r="K629" s="36">
        <f t="shared" si="38"/>
        <v>1</v>
      </c>
      <c r="L629" s="36">
        <f t="shared" si="39"/>
        <v>0</v>
      </c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 spans="1:27" ht="13.2" x14ac:dyDescent="0.25">
      <c r="A630" s="34">
        <v>627</v>
      </c>
      <c r="B630" s="104">
        <v>0.10769230769230759</v>
      </c>
      <c r="C630" s="104">
        <v>0.33333333333333331</v>
      </c>
      <c r="D630" s="104">
        <v>0.11176470588235295</v>
      </c>
      <c r="E630" s="104">
        <v>0.28999999999999998</v>
      </c>
      <c r="F630" s="104">
        <v>3.1802120141342753E-2</v>
      </c>
      <c r="G630" s="35">
        <f>SUM(B630*'5. Control'!$F$24,'6. Scoring &amp; assessment'!C630*'5. Control'!$F$25,'6. Scoring &amp; assessment'!D630*'5. Control'!$F$26,'6. Scoring &amp; assessment'!E630*'5. Control'!$F$27,'6. Scoring &amp; assessment'!F630*'5. Control'!$F$28)</f>
        <v>0.18663722558879484</v>
      </c>
      <c r="H630" s="36">
        <f t="shared" si="36"/>
        <v>4</v>
      </c>
      <c r="I630" s="36" cm="1">
        <f t="array" ref="I630">_xlfn.XLOOKUP(A630,Table1[Sample_ID],quality)</f>
        <v>5</v>
      </c>
      <c r="J630" s="36">
        <f t="shared" si="37"/>
        <v>1</v>
      </c>
      <c r="K630" s="36">
        <f t="shared" si="38"/>
        <v>1</v>
      </c>
      <c r="L630" s="36">
        <f t="shared" si="39"/>
        <v>0</v>
      </c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 spans="1:27" ht="13.2" x14ac:dyDescent="0.25">
      <c r="A631" s="34">
        <v>628</v>
      </c>
      <c r="B631" s="104">
        <v>0.10769230769230759</v>
      </c>
      <c r="C631" s="104">
        <v>0.33333333333333331</v>
      </c>
      <c r="D631" s="104">
        <v>0.11176470588235295</v>
      </c>
      <c r="E631" s="104">
        <v>0.28999999999999998</v>
      </c>
      <c r="F631" s="104">
        <v>3.1802120141342753E-2</v>
      </c>
      <c r="G631" s="35">
        <f>SUM(B631*'5. Control'!$F$24,'6. Scoring &amp; assessment'!C631*'5. Control'!$F$25,'6. Scoring &amp; assessment'!D631*'5. Control'!$F$26,'6. Scoring &amp; assessment'!E631*'5. Control'!$F$27,'6. Scoring &amp; assessment'!F631*'5. Control'!$F$28)</f>
        <v>0.18663722558879484</v>
      </c>
      <c r="H631" s="36">
        <f t="shared" si="36"/>
        <v>4</v>
      </c>
      <c r="I631" s="36" cm="1">
        <f t="array" ref="I631">_xlfn.XLOOKUP(A631,Table1[Sample_ID],quality)</f>
        <v>5</v>
      </c>
      <c r="J631" s="36">
        <f t="shared" si="37"/>
        <v>1</v>
      </c>
      <c r="K631" s="36">
        <f t="shared" si="38"/>
        <v>1</v>
      </c>
      <c r="L631" s="36">
        <f t="shared" si="39"/>
        <v>0</v>
      </c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 spans="1:27" ht="13.2" x14ac:dyDescent="0.25">
      <c r="A632" s="34">
        <v>629</v>
      </c>
      <c r="B632" s="104">
        <v>0.13846153846153852</v>
      </c>
      <c r="C632" s="104">
        <v>0.29333333333333339</v>
      </c>
      <c r="D632" s="104">
        <v>0.17647058823529413</v>
      </c>
      <c r="E632" s="104">
        <v>0.26</v>
      </c>
      <c r="F632" s="104">
        <v>8.8339222614840993E-2</v>
      </c>
      <c r="G632" s="35">
        <f>SUM(B632*'5. Control'!$F$24,'6. Scoring &amp; assessment'!C632*'5. Control'!$F$25,'6. Scoring &amp; assessment'!D632*'5. Control'!$F$26,'6. Scoring &amp; assessment'!E632*'5. Control'!$F$27,'6. Scoring &amp; assessment'!F632*'5. Control'!$F$28)</f>
        <v>0.1977660489583167</v>
      </c>
      <c r="H632" s="36">
        <f t="shared" si="36"/>
        <v>4</v>
      </c>
      <c r="I632" s="36" cm="1">
        <f t="array" ref="I632">_xlfn.XLOOKUP(A632,Table1[Sample_ID],quality)</f>
        <v>6</v>
      </c>
      <c r="J632" s="36">
        <f t="shared" si="37"/>
        <v>2</v>
      </c>
      <c r="K632" s="36">
        <f t="shared" si="38"/>
        <v>4</v>
      </c>
      <c r="L632" s="36">
        <f t="shared" si="39"/>
        <v>0</v>
      </c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 spans="1:27" ht="13.2" x14ac:dyDescent="0.25">
      <c r="A633" s="34">
        <v>630</v>
      </c>
      <c r="B633" s="104">
        <v>0.13846153846153852</v>
      </c>
      <c r="C633" s="104">
        <v>0.39000000000000007</v>
      </c>
      <c r="D633" s="104">
        <v>0.18235294117647058</v>
      </c>
      <c r="E633" s="104">
        <v>0.23</v>
      </c>
      <c r="F633" s="104">
        <v>0.2756183745583039</v>
      </c>
      <c r="G633" s="35">
        <f>SUM(B633*'5. Control'!$F$24,'6. Scoring &amp; assessment'!C633*'5. Control'!$F$25,'6. Scoring &amp; assessment'!D633*'5. Control'!$F$26,'6. Scoring &amp; assessment'!E633*'5. Control'!$F$27,'6. Scoring &amp; assessment'!F633*'5. Control'!$F$28)</f>
        <v>0.24337631709383944</v>
      </c>
      <c r="H633" s="36">
        <f t="shared" si="36"/>
        <v>4</v>
      </c>
      <c r="I633" s="36" cm="1">
        <f t="array" ref="I633">_xlfn.XLOOKUP(A633,Table1[Sample_ID],quality)</f>
        <v>5</v>
      </c>
      <c r="J633" s="36">
        <f t="shared" si="37"/>
        <v>1</v>
      </c>
      <c r="K633" s="36">
        <f t="shared" si="38"/>
        <v>1</v>
      </c>
      <c r="L633" s="36">
        <f t="shared" si="39"/>
        <v>0</v>
      </c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 spans="1:27" ht="13.2" x14ac:dyDescent="0.25">
      <c r="A634" s="34">
        <v>631</v>
      </c>
      <c r="B634" s="104">
        <v>0.13846153846153852</v>
      </c>
      <c r="C634" s="104">
        <v>0.29333333333333339</v>
      </c>
      <c r="D634" s="104">
        <v>0.17647058823529413</v>
      </c>
      <c r="E634" s="104">
        <v>0.26</v>
      </c>
      <c r="F634" s="104">
        <v>8.8339222614840993E-2</v>
      </c>
      <c r="G634" s="35">
        <f>SUM(B634*'5. Control'!$F$24,'6. Scoring &amp; assessment'!C634*'5. Control'!$F$25,'6. Scoring &amp; assessment'!D634*'5. Control'!$F$26,'6. Scoring &amp; assessment'!E634*'5. Control'!$F$27,'6. Scoring &amp; assessment'!F634*'5. Control'!$F$28)</f>
        <v>0.1977660489583167</v>
      </c>
      <c r="H634" s="36">
        <f t="shared" si="36"/>
        <v>4</v>
      </c>
      <c r="I634" s="36" cm="1">
        <f t="array" ref="I634">_xlfn.XLOOKUP(A634,Table1[Sample_ID],quality)</f>
        <v>6</v>
      </c>
      <c r="J634" s="36">
        <f t="shared" si="37"/>
        <v>2</v>
      </c>
      <c r="K634" s="36">
        <f t="shared" si="38"/>
        <v>4</v>
      </c>
      <c r="L634" s="36">
        <f t="shared" si="39"/>
        <v>0</v>
      </c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 spans="1:27" ht="13.2" x14ac:dyDescent="0.25">
      <c r="A635" s="34">
        <v>632</v>
      </c>
      <c r="B635" s="104">
        <v>0.16923076923076918</v>
      </c>
      <c r="C635" s="104">
        <v>0.12000000000000001</v>
      </c>
      <c r="D635" s="104">
        <v>0.19411764705882353</v>
      </c>
      <c r="E635" s="104">
        <v>0.54</v>
      </c>
      <c r="F635" s="104">
        <v>4.5936395759717315E-2</v>
      </c>
      <c r="G635" s="35">
        <f>SUM(B635*'5. Control'!$F$24,'6. Scoring &amp; assessment'!C635*'5. Control'!$F$25,'6. Scoring &amp; assessment'!D635*'5. Control'!$F$26,'6. Scoring &amp; assessment'!E635*'5. Control'!$F$27,'6. Scoring &amp; assessment'!F635*'5. Control'!$F$28)</f>
        <v>0.18294205586556447</v>
      </c>
      <c r="H635" s="36">
        <f t="shared" si="36"/>
        <v>4</v>
      </c>
      <c r="I635" s="36" cm="1">
        <f t="array" ref="I635">_xlfn.XLOOKUP(A635,Table1[Sample_ID],quality)</f>
        <v>5</v>
      </c>
      <c r="J635" s="36">
        <f t="shared" si="37"/>
        <v>1</v>
      </c>
      <c r="K635" s="36">
        <f t="shared" si="38"/>
        <v>1</v>
      </c>
      <c r="L635" s="36">
        <f t="shared" si="39"/>
        <v>0</v>
      </c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 spans="1:27" ht="13.2" x14ac:dyDescent="0.25">
      <c r="A636" s="34">
        <v>633</v>
      </c>
      <c r="B636" s="104">
        <v>0.32307692307692304</v>
      </c>
      <c r="C636" s="104">
        <v>0.20666666666666664</v>
      </c>
      <c r="D636" s="104">
        <v>0.1588235294117647</v>
      </c>
      <c r="E636" s="104">
        <v>0.14000000000000001</v>
      </c>
      <c r="F636" s="104">
        <v>0.13074204946996468</v>
      </c>
      <c r="G636" s="35">
        <f>SUM(B636*'5. Control'!$F$24,'6. Scoring &amp; assessment'!C636*'5. Control'!$F$25,'6. Scoring &amp; assessment'!D636*'5. Control'!$F$26,'6. Scoring &amp; assessment'!E636*'5. Control'!$F$27,'6. Scoring &amp; assessment'!F636*'5. Control'!$F$28)</f>
        <v>0.22597465743568423</v>
      </c>
      <c r="H636" s="36">
        <f t="shared" si="36"/>
        <v>4</v>
      </c>
      <c r="I636" s="36" cm="1">
        <f t="array" ref="I636">_xlfn.XLOOKUP(A636,Table1[Sample_ID],quality)</f>
        <v>6</v>
      </c>
      <c r="J636" s="36">
        <f t="shared" si="37"/>
        <v>2</v>
      </c>
      <c r="K636" s="36">
        <f t="shared" si="38"/>
        <v>4</v>
      </c>
      <c r="L636" s="36">
        <f t="shared" si="39"/>
        <v>0</v>
      </c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 spans="1:27" ht="13.2" x14ac:dyDescent="0.25">
      <c r="A637" s="34">
        <v>634</v>
      </c>
      <c r="B637" s="104">
        <v>0.44615384615384623</v>
      </c>
      <c r="C637" s="104">
        <v>0.55666666666666675</v>
      </c>
      <c r="D637" s="104">
        <v>0.2</v>
      </c>
      <c r="E637" s="104">
        <v>0.22</v>
      </c>
      <c r="F637" s="104">
        <v>0.28268551236749118</v>
      </c>
      <c r="G637" s="35">
        <f>SUM(B637*'5. Control'!$F$24,'6. Scoring &amp; assessment'!C637*'5. Control'!$F$25,'6. Scoring &amp; assessment'!D637*'5. Control'!$F$26,'6. Scoring &amp; assessment'!E637*'5. Control'!$F$27,'6. Scoring &amp; assessment'!F637*'5. Control'!$F$28)</f>
        <v>0.40342239739059527</v>
      </c>
      <c r="H637" s="36">
        <f t="shared" si="36"/>
        <v>5</v>
      </c>
      <c r="I637" s="36" cm="1">
        <f t="array" ref="I637">_xlfn.XLOOKUP(A637,Table1[Sample_ID],quality)</f>
        <v>4</v>
      </c>
      <c r="J637" s="36">
        <f t="shared" si="37"/>
        <v>1</v>
      </c>
      <c r="K637" s="36">
        <f t="shared" si="38"/>
        <v>1</v>
      </c>
      <c r="L637" s="36">
        <f t="shared" si="39"/>
        <v>0</v>
      </c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 spans="1:27" ht="13.2" x14ac:dyDescent="0.25">
      <c r="A638" s="34">
        <v>635</v>
      </c>
      <c r="B638" s="104">
        <v>0.16923076923076918</v>
      </c>
      <c r="C638" s="104">
        <v>0.16666666666666666</v>
      </c>
      <c r="D638" s="104">
        <v>0.16470588235294117</v>
      </c>
      <c r="E638" s="104">
        <v>0.21</v>
      </c>
      <c r="F638" s="104">
        <v>0.33922261484098942</v>
      </c>
      <c r="G638" s="35">
        <f>SUM(B638*'5. Control'!$F$24,'6. Scoring &amp; assessment'!C638*'5. Control'!$F$25,'6. Scoring &amp; assessment'!D638*'5. Control'!$F$26,'6. Scoring &amp; assessment'!E638*'5. Control'!$F$27,'6. Scoring &amp; assessment'!F638*'5. Control'!$F$28)</f>
        <v>0.1888589130678093</v>
      </c>
      <c r="H638" s="36">
        <f t="shared" si="36"/>
        <v>4</v>
      </c>
      <c r="I638" s="36" cm="1">
        <f t="array" ref="I638">_xlfn.XLOOKUP(A638,Table1[Sample_ID],quality)</f>
        <v>5</v>
      </c>
      <c r="J638" s="36">
        <f t="shared" si="37"/>
        <v>1</v>
      </c>
      <c r="K638" s="36">
        <f t="shared" si="38"/>
        <v>1</v>
      </c>
      <c r="L638" s="36">
        <f t="shared" si="39"/>
        <v>0</v>
      </c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 spans="1:27" ht="13.2" x14ac:dyDescent="0.25">
      <c r="A639" s="34">
        <v>636</v>
      </c>
      <c r="B639" s="104">
        <v>0.19999999999999984</v>
      </c>
      <c r="C639" s="104">
        <v>0.49333333333333335</v>
      </c>
      <c r="D639" s="104">
        <v>0.1470588235294118</v>
      </c>
      <c r="E639" s="104">
        <v>0</v>
      </c>
      <c r="F639" s="104">
        <v>9.5406360424028266E-2</v>
      </c>
      <c r="G639" s="35">
        <f>SUM(B639*'5. Control'!$F$24,'6. Scoring &amp; assessment'!C639*'5. Control'!$F$25,'6. Scoring &amp; assessment'!D639*'5. Control'!$F$26,'6. Scoring &amp; assessment'!E639*'5. Control'!$F$27,'6. Scoring &amp; assessment'!F639*'5. Control'!$F$28)</f>
        <v>0.24959945957181451</v>
      </c>
      <c r="H639" s="36">
        <f t="shared" si="36"/>
        <v>4</v>
      </c>
      <c r="I639" s="36" cm="1">
        <f t="array" ref="I639">_xlfn.XLOOKUP(A639,Table1[Sample_ID],quality)</f>
        <v>5</v>
      </c>
      <c r="J639" s="36">
        <f t="shared" si="37"/>
        <v>1</v>
      </c>
      <c r="K639" s="36">
        <f t="shared" si="38"/>
        <v>1</v>
      </c>
      <c r="L639" s="36">
        <f t="shared" si="39"/>
        <v>0</v>
      </c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 spans="1:27" ht="13.2" x14ac:dyDescent="0.25">
      <c r="A640" s="34">
        <v>637</v>
      </c>
      <c r="B640" s="104">
        <v>0.15384615384615385</v>
      </c>
      <c r="C640" s="104">
        <v>0.52</v>
      </c>
      <c r="D640" s="104">
        <v>0.13529411764705884</v>
      </c>
      <c r="E640" s="104">
        <v>0.28000000000000003</v>
      </c>
      <c r="F640" s="104">
        <v>0.49823321554770317</v>
      </c>
      <c r="G640" s="35">
        <f>SUM(B640*'5. Control'!$F$24,'6. Scoring &amp; assessment'!C640*'5. Control'!$F$25,'6. Scoring &amp; assessment'!D640*'5. Control'!$F$26,'6. Scoring &amp; assessment'!E640*'5. Control'!$F$27,'6. Scoring &amp; assessment'!F640*'5. Control'!$F$28)</f>
        <v>0.30796359304798299</v>
      </c>
      <c r="H640" s="36">
        <f t="shared" si="36"/>
        <v>5</v>
      </c>
      <c r="I640" s="36" cm="1">
        <f t="array" ref="I640">_xlfn.XLOOKUP(A640,Table1[Sample_ID],quality)</f>
        <v>5</v>
      </c>
      <c r="J640" s="36">
        <f t="shared" si="37"/>
        <v>0</v>
      </c>
      <c r="K640" s="36">
        <f t="shared" si="38"/>
        <v>0</v>
      </c>
      <c r="L640" s="36">
        <f t="shared" si="39"/>
        <v>1</v>
      </c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 spans="1:27" ht="13.2" x14ac:dyDescent="0.25">
      <c r="A641" s="34">
        <v>638</v>
      </c>
      <c r="B641" s="104">
        <v>0.15384615384615385</v>
      </c>
      <c r="C641" s="104">
        <v>0.52333333333333332</v>
      </c>
      <c r="D641" s="104">
        <v>0.13529411764705884</v>
      </c>
      <c r="E641" s="104">
        <v>0.27</v>
      </c>
      <c r="F641" s="104">
        <v>0.49116607773851589</v>
      </c>
      <c r="G641" s="35">
        <f>SUM(B641*'5. Control'!$F$24,'6. Scoring &amp; assessment'!C641*'5. Control'!$F$25,'6. Scoring &amp; assessment'!D641*'5. Control'!$F$26,'6. Scoring &amp; assessment'!E641*'5. Control'!$F$27,'6. Scoring &amp; assessment'!F641*'5. Control'!$F$28)</f>
        <v>0.30725687926706424</v>
      </c>
      <c r="H641" s="36">
        <f t="shared" si="36"/>
        <v>5</v>
      </c>
      <c r="I641" s="36" cm="1">
        <f t="array" ref="I641">_xlfn.XLOOKUP(A641,Table1[Sample_ID],quality)</f>
        <v>5</v>
      </c>
      <c r="J641" s="36">
        <f t="shared" si="37"/>
        <v>0</v>
      </c>
      <c r="K641" s="36">
        <f t="shared" si="38"/>
        <v>0</v>
      </c>
      <c r="L641" s="36">
        <f t="shared" si="39"/>
        <v>1</v>
      </c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 spans="1:27" ht="13.2" x14ac:dyDescent="0.25">
      <c r="A642" s="34">
        <v>639</v>
      </c>
      <c r="B642" s="104">
        <v>0.27692307692307677</v>
      </c>
      <c r="C642" s="104">
        <v>0.54333333333333333</v>
      </c>
      <c r="D642" s="104">
        <v>0.20588235294117649</v>
      </c>
      <c r="E642" s="104">
        <v>0.12</v>
      </c>
      <c r="F642" s="104">
        <v>6.0070671378091869E-2</v>
      </c>
      <c r="G642" s="35">
        <f>SUM(B642*'5. Control'!$F$24,'6. Scoring &amp; assessment'!C642*'5. Control'!$F$25,'6. Scoring &amp; assessment'!D642*'5. Control'!$F$26,'6. Scoring &amp; assessment'!E642*'5. Control'!$F$27,'6. Scoring &amp; assessment'!F642*'5. Control'!$F$28)</f>
        <v>0.30881249700206254</v>
      </c>
      <c r="H642" s="36">
        <f t="shared" si="36"/>
        <v>5</v>
      </c>
      <c r="I642" s="36" cm="1">
        <f t="array" ref="I642">_xlfn.XLOOKUP(A642,Table1[Sample_ID],quality)</f>
        <v>7</v>
      </c>
      <c r="J642" s="36">
        <f t="shared" si="37"/>
        <v>2</v>
      </c>
      <c r="K642" s="36">
        <f t="shared" si="38"/>
        <v>4</v>
      </c>
      <c r="L642" s="36">
        <f t="shared" si="39"/>
        <v>0</v>
      </c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 spans="1:27" ht="13.2" x14ac:dyDescent="0.25">
      <c r="A643" s="34">
        <v>640</v>
      </c>
      <c r="B643" s="104">
        <v>0.29230769230769238</v>
      </c>
      <c r="C643" s="104">
        <v>0.12666666666666665</v>
      </c>
      <c r="D643" s="104">
        <v>0.62352941176470589</v>
      </c>
      <c r="E643" s="104">
        <v>0.35</v>
      </c>
      <c r="F643" s="104">
        <v>0.18021201413427562</v>
      </c>
      <c r="G643" s="35">
        <f>SUM(B643*'5. Control'!$F$24,'6. Scoring &amp; assessment'!C643*'5. Control'!$F$25,'6. Scoring &amp; assessment'!D643*'5. Control'!$F$26,'6. Scoring &amp; assessment'!E643*'5. Control'!$F$27,'6. Scoring &amp; assessment'!F643*'5. Control'!$F$28)</f>
        <v>0.28685830548582569</v>
      </c>
      <c r="H643" s="36">
        <f t="shared" si="36"/>
        <v>4</v>
      </c>
      <c r="I643" s="36" cm="1">
        <f t="array" ref="I643">_xlfn.XLOOKUP(A643,Table1[Sample_ID],quality)</f>
        <v>6</v>
      </c>
      <c r="J643" s="36">
        <f t="shared" si="37"/>
        <v>2</v>
      </c>
      <c r="K643" s="36">
        <f t="shared" si="38"/>
        <v>4</v>
      </c>
      <c r="L643" s="36">
        <f t="shared" si="39"/>
        <v>0</v>
      </c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 spans="1:27" ht="13.2" x14ac:dyDescent="0.25">
      <c r="A644" s="34">
        <v>641</v>
      </c>
      <c r="B644" s="104">
        <v>0.15384615384615385</v>
      </c>
      <c r="C644" s="104">
        <v>0.29333333333333339</v>
      </c>
      <c r="D644" s="104">
        <v>0.18823529411764706</v>
      </c>
      <c r="E644" s="104">
        <v>0.45</v>
      </c>
      <c r="F644" s="104">
        <v>0.12014134275618374</v>
      </c>
      <c r="G644" s="35">
        <f>SUM(B644*'5. Control'!$F$24,'6. Scoring &amp; assessment'!C644*'5. Control'!$F$25,'6. Scoring &amp; assessment'!D644*'5. Control'!$F$26,'6. Scoring &amp; assessment'!E644*'5. Control'!$F$27,'6. Scoring &amp; assessment'!F644*'5. Control'!$F$28)</f>
        <v>0.22709558223941928</v>
      </c>
      <c r="H644" s="36">
        <f t="shared" si="36"/>
        <v>4</v>
      </c>
      <c r="I644" s="36" cm="1">
        <f t="array" ref="I644">_xlfn.XLOOKUP(A644,Table1[Sample_ID],quality)</f>
        <v>5</v>
      </c>
      <c r="J644" s="36">
        <f t="shared" si="37"/>
        <v>1</v>
      </c>
      <c r="K644" s="36">
        <f t="shared" si="38"/>
        <v>1</v>
      </c>
      <c r="L644" s="36">
        <f t="shared" si="39"/>
        <v>0</v>
      </c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 spans="1:27" ht="13.2" x14ac:dyDescent="0.25">
      <c r="A645" s="34">
        <v>642</v>
      </c>
      <c r="B645" s="104">
        <v>0.16923076923076918</v>
      </c>
      <c r="C645" s="104">
        <v>0.32666666666666666</v>
      </c>
      <c r="D645" s="104">
        <v>0.19411764705882353</v>
      </c>
      <c r="E645" s="104">
        <v>0.44</v>
      </c>
      <c r="F645" s="104">
        <v>0.21908127208480566</v>
      </c>
      <c r="G645" s="35">
        <f>SUM(B645*'5. Control'!$F$24,'6. Scoring &amp; assessment'!C645*'5. Control'!$F$25,'6. Scoring &amp; assessment'!D645*'5. Control'!$F$26,'6. Scoring &amp; assessment'!E645*'5. Control'!$F$27,'6. Scoring &amp; assessment'!F645*'5. Control'!$F$28)</f>
        <v>0.2522565434980733</v>
      </c>
      <c r="H645" s="36">
        <f t="shared" ref="H645:H708" si="40">ROUND(3+G645*5,0)</f>
        <v>4</v>
      </c>
      <c r="I645" s="36" cm="1">
        <f t="array" ref="I645">_xlfn.XLOOKUP(A645,Table1[Sample_ID],quality)</f>
        <v>5</v>
      </c>
      <c r="J645" s="36">
        <f t="shared" ref="J645:J708" si="41">ABS(H645-I645)</f>
        <v>1</v>
      </c>
      <c r="K645" s="36">
        <f t="shared" ref="K645:K708" si="42">J645^2</f>
        <v>1</v>
      </c>
      <c r="L645" s="36">
        <f t="shared" ref="L645:L708" si="43">IF(J645=0,1,0)</f>
        <v>0</v>
      </c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 spans="1:27" ht="13.2" x14ac:dyDescent="0.25">
      <c r="A646" s="34">
        <v>643</v>
      </c>
      <c r="B646" s="104">
        <v>0.15384615384615385</v>
      </c>
      <c r="C646" s="104">
        <v>0.29333333333333339</v>
      </c>
      <c r="D646" s="104">
        <v>0.18823529411764706</v>
      </c>
      <c r="E646" s="104">
        <v>0.45</v>
      </c>
      <c r="F646" s="104">
        <v>0.12014134275618374</v>
      </c>
      <c r="G646" s="35">
        <f>SUM(B646*'5. Control'!$F$24,'6. Scoring &amp; assessment'!C646*'5. Control'!$F$25,'6. Scoring &amp; assessment'!D646*'5. Control'!$F$26,'6. Scoring &amp; assessment'!E646*'5. Control'!$F$27,'6. Scoring &amp; assessment'!F646*'5. Control'!$F$28)</f>
        <v>0.22709558223941928</v>
      </c>
      <c r="H646" s="36">
        <f t="shared" si="40"/>
        <v>4</v>
      </c>
      <c r="I646" s="36" cm="1">
        <f t="array" ref="I646">_xlfn.XLOOKUP(A646,Table1[Sample_ID],quality)</f>
        <v>5</v>
      </c>
      <c r="J646" s="36">
        <f t="shared" si="41"/>
        <v>1</v>
      </c>
      <c r="K646" s="36">
        <f t="shared" si="42"/>
        <v>1</v>
      </c>
      <c r="L646" s="36">
        <f t="shared" si="43"/>
        <v>0</v>
      </c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 spans="1:27" ht="13.2" x14ac:dyDescent="0.25">
      <c r="A647" s="34">
        <v>644</v>
      </c>
      <c r="B647" s="104">
        <v>0.16923076923076918</v>
      </c>
      <c r="C647" s="104">
        <v>0.32666666666666666</v>
      </c>
      <c r="D647" s="104">
        <v>0.19411764705882353</v>
      </c>
      <c r="E647" s="104">
        <v>0.44</v>
      </c>
      <c r="F647" s="104">
        <v>0.21908127208480566</v>
      </c>
      <c r="G647" s="35">
        <f>SUM(B647*'5. Control'!$F$24,'6. Scoring &amp; assessment'!C647*'5. Control'!$F$25,'6. Scoring &amp; assessment'!D647*'5. Control'!$F$26,'6. Scoring &amp; assessment'!E647*'5. Control'!$F$27,'6. Scoring &amp; assessment'!F647*'5. Control'!$F$28)</f>
        <v>0.2522565434980733</v>
      </c>
      <c r="H647" s="36">
        <f t="shared" si="40"/>
        <v>4</v>
      </c>
      <c r="I647" s="36" cm="1">
        <f t="array" ref="I647">_xlfn.XLOOKUP(A647,Table1[Sample_ID],quality)</f>
        <v>5</v>
      </c>
      <c r="J647" s="36">
        <f t="shared" si="41"/>
        <v>1</v>
      </c>
      <c r="K647" s="36">
        <f t="shared" si="42"/>
        <v>1</v>
      </c>
      <c r="L647" s="36">
        <f t="shared" si="43"/>
        <v>0</v>
      </c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 spans="1:27" ht="13.2" x14ac:dyDescent="0.25">
      <c r="A648" s="34">
        <v>645</v>
      </c>
      <c r="B648" s="104">
        <v>0.15384615384615385</v>
      </c>
      <c r="C648" s="104">
        <v>0.29333333333333339</v>
      </c>
      <c r="D648" s="104">
        <v>0.18823529411764706</v>
      </c>
      <c r="E648" s="104">
        <v>0.45</v>
      </c>
      <c r="F648" s="104">
        <v>0.12014134275618374</v>
      </c>
      <c r="G648" s="35">
        <f>SUM(B648*'5. Control'!$F$24,'6. Scoring &amp; assessment'!C648*'5. Control'!$F$25,'6. Scoring &amp; assessment'!D648*'5. Control'!$F$26,'6. Scoring &amp; assessment'!E648*'5. Control'!$F$27,'6. Scoring &amp; assessment'!F648*'5. Control'!$F$28)</f>
        <v>0.22709558223941928</v>
      </c>
      <c r="H648" s="36">
        <f t="shared" si="40"/>
        <v>4</v>
      </c>
      <c r="I648" s="36" cm="1">
        <f t="array" ref="I648">_xlfn.XLOOKUP(A648,Table1[Sample_ID],quality)</f>
        <v>5</v>
      </c>
      <c r="J648" s="36">
        <f t="shared" si="41"/>
        <v>1</v>
      </c>
      <c r="K648" s="36">
        <f t="shared" si="42"/>
        <v>1</v>
      </c>
      <c r="L648" s="36">
        <f t="shared" si="43"/>
        <v>0</v>
      </c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 spans="1:27" ht="13.2" x14ac:dyDescent="0.25">
      <c r="A649" s="34">
        <v>646</v>
      </c>
      <c r="B649" s="104">
        <v>0.26153846153846144</v>
      </c>
      <c r="C649" s="104">
        <v>0.36000000000000004</v>
      </c>
      <c r="D649" s="104">
        <v>0.22941176470588234</v>
      </c>
      <c r="E649" s="104">
        <v>0.1</v>
      </c>
      <c r="F649" s="104">
        <v>1.7667844522968199E-2</v>
      </c>
      <c r="G649" s="35">
        <f>SUM(B649*'5. Control'!$F$24,'6. Scoring &amp; assessment'!C649*'5. Control'!$F$25,'6. Scoring &amp; assessment'!D649*'5. Control'!$F$26,'6. Scoring &amp; assessment'!E649*'5. Control'!$F$27,'6. Scoring &amp; assessment'!F649*'5. Control'!$F$28)</f>
        <v>0.2457170106966407</v>
      </c>
      <c r="H649" s="36">
        <f t="shared" si="40"/>
        <v>4</v>
      </c>
      <c r="I649" s="36" cm="1">
        <f t="array" ref="I649">_xlfn.XLOOKUP(A649,Table1[Sample_ID],quality)</f>
        <v>7</v>
      </c>
      <c r="J649" s="36">
        <f t="shared" si="41"/>
        <v>3</v>
      </c>
      <c r="K649" s="36">
        <f t="shared" si="42"/>
        <v>9</v>
      </c>
      <c r="L649" s="36">
        <f t="shared" si="43"/>
        <v>0</v>
      </c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 spans="1:27" ht="13.2" x14ac:dyDescent="0.25">
      <c r="A650" s="34">
        <v>647</v>
      </c>
      <c r="B650" s="104">
        <v>0.26153846153846144</v>
      </c>
      <c r="C650" s="104">
        <v>0.38000000000000006</v>
      </c>
      <c r="D650" s="104">
        <v>0.19411764705882353</v>
      </c>
      <c r="E650" s="104">
        <v>0.05</v>
      </c>
      <c r="F650" s="104">
        <v>4.9469964664310952E-2</v>
      </c>
      <c r="G650" s="35">
        <f>SUM(B650*'5. Control'!$F$24,'6. Scoring &amp; assessment'!C650*'5. Control'!$F$25,'6. Scoring &amp; assessment'!D650*'5. Control'!$F$26,'6. Scoring &amp; assessment'!E650*'5. Control'!$F$27,'6. Scoring &amp; assessment'!F650*'5. Control'!$F$28)</f>
        <v>0.24460310506371613</v>
      </c>
      <c r="H650" s="36">
        <f t="shared" si="40"/>
        <v>4</v>
      </c>
      <c r="I650" s="36" cm="1">
        <f t="array" ref="I650">_xlfn.XLOOKUP(A650,Table1[Sample_ID],quality)</f>
        <v>5</v>
      </c>
      <c r="J650" s="36">
        <f t="shared" si="41"/>
        <v>1</v>
      </c>
      <c r="K650" s="36">
        <f t="shared" si="42"/>
        <v>1</v>
      </c>
      <c r="L650" s="36">
        <f t="shared" si="43"/>
        <v>0</v>
      </c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 spans="1:27" ht="13.2" x14ac:dyDescent="0.25">
      <c r="A651" s="34">
        <v>648</v>
      </c>
      <c r="B651" s="104">
        <v>0.39999999999999997</v>
      </c>
      <c r="C651" s="104">
        <v>0.49666666666666665</v>
      </c>
      <c r="D651" s="104">
        <v>0.16470588235294117</v>
      </c>
      <c r="E651" s="104">
        <v>0.01</v>
      </c>
      <c r="F651" s="104">
        <v>2.8268551236749116E-2</v>
      </c>
      <c r="G651" s="35">
        <f>SUM(B651*'5. Control'!$F$24,'6. Scoring &amp; assessment'!C651*'5. Control'!$F$25,'6. Scoring &amp; assessment'!D651*'5. Control'!$F$26,'6. Scoring &amp; assessment'!E651*'5. Control'!$F$27,'6. Scoring &amp; assessment'!F651*'5. Control'!$F$28)</f>
        <v>0.31753273747661609</v>
      </c>
      <c r="H651" s="36">
        <f t="shared" si="40"/>
        <v>5</v>
      </c>
      <c r="I651" s="36" cm="1">
        <f t="array" ref="I651">_xlfn.XLOOKUP(A651,Table1[Sample_ID],quality)</f>
        <v>4</v>
      </c>
      <c r="J651" s="36">
        <f t="shared" si="41"/>
        <v>1</v>
      </c>
      <c r="K651" s="36">
        <f t="shared" si="42"/>
        <v>1</v>
      </c>
      <c r="L651" s="36">
        <f t="shared" si="43"/>
        <v>0</v>
      </c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 spans="1:27" ht="13.2" x14ac:dyDescent="0.25">
      <c r="A652" s="34">
        <v>649</v>
      </c>
      <c r="B652" s="104">
        <v>0.43076923076923063</v>
      </c>
      <c r="C652" s="104">
        <v>0.25333333333333335</v>
      </c>
      <c r="D652" s="104">
        <v>0.21764705882352944</v>
      </c>
      <c r="E652" s="104">
        <v>0.3</v>
      </c>
      <c r="F652" s="104">
        <v>7.7738515901060068E-2</v>
      </c>
      <c r="G652" s="35">
        <f>SUM(B652*'5. Control'!$F$24,'6. Scoring &amp; assessment'!C652*'5. Control'!$F$25,'6. Scoring &amp; assessment'!D652*'5. Control'!$F$26,'6. Scoring &amp; assessment'!E652*'5. Control'!$F$27,'6. Scoring &amp; assessment'!F652*'5. Control'!$F$28)</f>
        <v>0.29719014118286613</v>
      </c>
      <c r="H652" s="36">
        <f t="shared" si="40"/>
        <v>4</v>
      </c>
      <c r="I652" s="36" cm="1">
        <f t="array" ref="I652">_xlfn.XLOOKUP(A652,Table1[Sample_ID],quality)</f>
        <v>7</v>
      </c>
      <c r="J652" s="36">
        <f t="shared" si="41"/>
        <v>3</v>
      </c>
      <c r="K652" s="36">
        <f t="shared" si="42"/>
        <v>9</v>
      </c>
      <c r="L652" s="36">
        <f t="shared" si="43"/>
        <v>0</v>
      </c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 spans="1:27" ht="13.2" x14ac:dyDescent="0.25">
      <c r="A653" s="34">
        <v>650</v>
      </c>
      <c r="B653" s="104">
        <v>0.44615384615384623</v>
      </c>
      <c r="C653" s="104">
        <v>0.21333333333333329</v>
      </c>
      <c r="D653" s="104">
        <v>0.1588235294117647</v>
      </c>
      <c r="E653" s="104">
        <v>0.27</v>
      </c>
      <c r="F653" s="104">
        <v>0.50176678445229683</v>
      </c>
      <c r="G653" s="35">
        <f>SUM(B653*'5. Control'!$F$24,'6. Scoring &amp; assessment'!C653*'5. Control'!$F$25,'6. Scoring &amp; assessment'!D653*'5. Control'!$F$26,'6. Scoring &amp; assessment'!E653*'5. Control'!$F$27,'6. Scoring &amp; assessment'!F653*'5. Control'!$F$28)</f>
        <v>0.32115405401084052</v>
      </c>
      <c r="H653" s="36">
        <f t="shared" si="40"/>
        <v>5</v>
      </c>
      <c r="I653" s="36" cm="1">
        <f t="array" ref="I653">_xlfn.XLOOKUP(A653,Table1[Sample_ID],quality)</f>
        <v>6</v>
      </c>
      <c r="J653" s="36">
        <f t="shared" si="41"/>
        <v>1</v>
      </c>
      <c r="K653" s="36">
        <f t="shared" si="42"/>
        <v>1</v>
      </c>
      <c r="L653" s="36">
        <f t="shared" si="43"/>
        <v>0</v>
      </c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 spans="1:27" ht="13.2" x14ac:dyDescent="0.25">
      <c r="A654" s="34">
        <v>651</v>
      </c>
      <c r="B654" s="104">
        <v>0.18461538461538451</v>
      </c>
      <c r="C654" s="104">
        <v>0.21999999999999997</v>
      </c>
      <c r="D654" s="104">
        <v>0.11764705882352942</v>
      </c>
      <c r="E654" s="104">
        <v>0.39</v>
      </c>
      <c r="F654" s="104">
        <v>9.187279151943463E-2</v>
      </c>
      <c r="G654" s="35">
        <f>SUM(B654*'5. Control'!$F$24,'6. Scoring &amp; assessment'!C654*'5. Control'!$F$25,'6. Scoring &amp; assessment'!D654*'5. Control'!$F$26,'6. Scoring &amp; assessment'!E654*'5. Control'!$F$27,'6. Scoring &amp; assessment'!F654*'5. Control'!$F$28)</f>
        <v>0.19644972259085744</v>
      </c>
      <c r="H654" s="36">
        <f t="shared" si="40"/>
        <v>4</v>
      </c>
      <c r="I654" s="36" cm="1">
        <f t="array" ref="I654">_xlfn.XLOOKUP(A654,Table1[Sample_ID],quality)</f>
        <v>5</v>
      </c>
      <c r="J654" s="36">
        <f t="shared" si="41"/>
        <v>1</v>
      </c>
      <c r="K654" s="36">
        <f t="shared" si="42"/>
        <v>1</v>
      </c>
      <c r="L654" s="36">
        <f t="shared" si="43"/>
        <v>0</v>
      </c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 spans="1:27" ht="13.2" x14ac:dyDescent="0.25">
      <c r="A655" s="34">
        <v>652</v>
      </c>
      <c r="B655" s="104">
        <v>0.43076923076923063</v>
      </c>
      <c r="C655" s="104">
        <v>0.52</v>
      </c>
      <c r="D655" s="104">
        <v>0.21764705882352944</v>
      </c>
      <c r="E655" s="104">
        <v>0.25</v>
      </c>
      <c r="F655" s="104">
        <v>0.52650176678445226</v>
      </c>
      <c r="G655" s="35">
        <f>SUM(B655*'5. Control'!$F$24,'6. Scoring &amp; assessment'!C655*'5. Control'!$F$25,'6. Scoring &amp; assessment'!D655*'5. Control'!$F$26,'6. Scoring &amp; assessment'!E655*'5. Control'!$F$27,'6. Scoring &amp; assessment'!F655*'5. Control'!$F$28)</f>
        <v>0.41706646627120536</v>
      </c>
      <c r="H655" s="36">
        <f t="shared" si="40"/>
        <v>5</v>
      </c>
      <c r="I655" s="36" cm="1">
        <f t="array" ref="I655">_xlfn.XLOOKUP(A655,Table1[Sample_ID],quality)</f>
        <v>5</v>
      </c>
      <c r="J655" s="36">
        <f t="shared" si="41"/>
        <v>0</v>
      </c>
      <c r="K655" s="36">
        <f t="shared" si="42"/>
        <v>0</v>
      </c>
      <c r="L655" s="36">
        <f t="shared" si="43"/>
        <v>1</v>
      </c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 spans="1:27" ht="13.2" x14ac:dyDescent="0.25">
      <c r="A656" s="34">
        <v>653</v>
      </c>
      <c r="B656" s="104">
        <v>1</v>
      </c>
      <c r="C656" s="104">
        <v>0.17333333333333334</v>
      </c>
      <c r="D656" s="104">
        <v>0.31764705882352945</v>
      </c>
      <c r="E656" s="104">
        <v>0.65</v>
      </c>
      <c r="F656" s="104">
        <v>0.22968197879858657</v>
      </c>
      <c r="G656" s="35">
        <f>SUM(B656*'5. Control'!$F$24,'6. Scoring &amp; assessment'!C656*'5. Control'!$F$25,'6. Scoring &amp; assessment'!D656*'5. Control'!$F$26,'6. Scoring &amp; assessment'!E656*'5. Control'!$F$27,'6. Scoring &amp; assessment'!F656*'5. Control'!$F$28)</f>
        <v>0.53761525670338817</v>
      </c>
      <c r="H656" s="36">
        <f t="shared" si="40"/>
        <v>6</v>
      </c>
      <c r="I656" s="36" cm="1">
        <f t="array" ref="I656">_xlfn.XLOOKUP(A656,Table1[Sample_ID],quality)</f>
        <v>5</v>
      </c>
      <c r="J656" s="36">
        <f t="shared" si="41"/>
        <v>1</v>
      </c>
      <c r="K656" s="36">
        <f t="shared" si="42"/>
        <v>1</v>
      </c>
      <c r="L656" s="36">
        <f t="shared" si="43"/>
        <v>0</v>
      </c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 spans="1:27" ht="13.2" x14ac:dyDescent="0.25">
      <c r="A657" s="34">
        <v>654</v>
      </c>
      <c r="B657" s="104">
        <v>0.55384615384615377</v>
      </c>
      <c r="C657" s="104">
        <v>0.15333333333333335</v>
      </c>
      <c r="D657" s="104">
        <v>0.14117647058823532</v>
      </c>
      <c r="E657" s="104">
        <v>0.59</v>
      </c>
      <c r="F657" s="104">
        <v>8.4805653710247356E-2</v>
      </c>
      <c r="G657" s="35">
        <f>SUM(B657*'5. Control'!$F$24,'6. Scoring &amp; assessment'!C657*'5. Control'!$F$25,'6. Scoring &amp; assessment'!D657*'5. Control'!$F$26,'6. Scoring &amp; assessment'!E657*'5. Control'!$F$27,'6. Scoring &amp; assessment'!F657*'5. Control'!$F$28)</f>
        <v>0.32850318980541388</v>
      </c>
      <c r="H657" s="36">
        <f t="shared" si="40"/>
        <v>5</v>
      </c>
      <c r="I657" s="36" cm="1">
        <f t="array" ref="I657">_xlfn.XLOOKUP(A657,Table1[Sample_ID],quality)</f>
        <v>6</v>
      </c>
      <c r="J657" s="36">
        <f t="shared" si="41"/>
        <v>1</v>
      </c>
      <c r="K657" s="36">
        <f t="shared" si="42"/>
        <v>1</v>
      </c>
      <c r="L657" s="36">
        <f t="shared" si="43"/>
        <v>0</v>
      </c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 spans="1:27" ht="13.2" x14ac:dyDescent="0.25">
      <c r="A658" s="34">
        <v>655</v>
      </c>
      <c r="B658" s="104">
        <v>0.16923076923076918</v>
      </c>
      <c r="C658" s="104">
        <v>0.24666666666666667</v>
      </c>
      <c r="D658" s="104">
        <v>9.4117647058823556E-2</v>
      </c>
      <c r="E658" s="104">
        <v>0.47</v>
      </c>
      <c r="F658" s="104">
        <v>8.1272084805653705E-2</v>
      </c>
      <c r="G658" s="35">
        <f>SUM(B658*'5. Control'!$F$24,'6. Scoring &amp; assessment'!C658*'5. Control'!$F$25,'6. Scoring &amp; assessment'!D658*'5. Control'!$F$26,'6. Scoring &amp; assessment'!E658*'5. Control'!$F$27,'6. Scoring &amp; assessment'!F658*'5. Control'!$F$28)</f>
        <v>0.20247562477015812</v>
      </c>
      <c r="H658" s="36">
        <f t="shared" si="40"/>
        <v>4</v>
      </c>
      <c r="I658" s="36" cm="1">
        <f t="array" ref="I658">_xlfn.XLOOKUP(A658,Table1[Sample_ID],quality)</f>
        <v>5</v>
      </c>
      <c r="J658" s="36">
        <f t="shared" si="41"/>
        <v>1</v>
      </c>
      <c r="K658" s="36">
        <f t="shared" si="42"/>
        <v>1</v>
      </c>
      <c r="L658" s="36">
        <f t="shared" si="43"/>
        <v>0</v>
      </c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 spans="1:27" ht="13.2" x14ac:dyDescent="0.25">
      <c r="A659" s="34">
        <v>656</v>
      </c>
      <c r="B659" s="104">
        <v>0.15384615384615385</v>
      </c>
      <c r="C659" s="104">
        <v>0.30000000000000004</v>
      </c>
      <c r="D659" s="104">
        <v>0.18235294117647058</v>
      </c>
      <c r="E659" s="104">
        <v>0.17</v>
      </c>
      <c r="F659" s="104">
        <v>0.16607773851590105</v>
      </c>
      <c r="G659" s="35">
        <f>SUM(B659*'5. Control'!$F$24,'6. Scoring &amp; assessment'!C659*'5. Control'!$F$25,'6. Scoring &amp; assessment'!D659*'5. Control'!$F$26,'6. Scoring &amp; assessment'!E659*'5. Control'!$F$27,'6. Scoring &amp; assessment'!F659*'5. Control'!$F$28)</f>
        <v>0.20480686887421454</v>
      </c>
      <c r="H659" s="36">
        <f t="shared" si="40"/>
        <v>4</v>
      </c>
      <c r="I659" s="36" cm="1">
        <f t="array" ref="I659">_xlfn.XLOOKUP(A659,Table1[Sample_ID],quality)</f>
        <v>5</v>
      </c>
      <c r="J659" s="36">
        <f t="shared" si="41"/>
        <v>1</v>
      </c>
      <c r="K659" s="36">
        <f t="shared" si="42"/>
        <v>1</v>
      </c>
      <c r="L659" s="36">
        <f t="shared" si="43"/>
        <v>0</v>
      </c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 spans="1:27" ht="13.2" x14ac:dyDescent="0.25">
      <c r="A660" s="34">
        <v>657</v>
      </c>
      <c r="B660" s="104">
        <v>0.18461538461538451</v>
      </c>
      <c r="C660" s="104">
        <v>0.21999999999999997</v>
      </c>
      <c r="D660" s="104">
        <v>0.11764705882352942</v>
      </c>
      <c r="E660" s="104">
        <v>0.39</v>
      </c>
      <c r="F660" s="104">
        <v>9.187279151943463E-2</v>
      </c>
      <c r="G660" s="35">
        <f>SUM(B660*'5. Control'!$F$24,'6. Scoring &amp; assessment'!C660*'5. Control'!$F$25,'6. Scoring &amp; assessment'!D660*'5. Control'!$F$26,'6. Scoring &amp; assessment'!E660*'5. Control'!$F$27,'6. Scoring &amp; assessment'!F660*'5. Control'!$F$28)</f>
        <v>0.19644972259085744</v>
      </c>
      <c r="H660" s="36">
        <f t="shared" si="40"/>
        <v>4</v>
      </c>
      <c r="I660" s="36" cm="1">
        <f t="array" ref="I660">_xlfn.XLOOKUP(A660,Table1[Sample_ID],quality)</f>
        <v>5</v>
      </c>
      <c r="J660" s="36">
        <f t="shared" si="41"/>
        <v>1</v>
      </c>
      <c r="K660" s="36">
        <f t="shared" si="42"/>
        <v>1</v>
      </c>
      <c r="L660" s="36">
        <f t="shared" si="43"/>
        <v>0</v>
      </c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 spans="1:27" ht="13.2" x14ac:dyDescent="0.25">
      <c r="A661" s="34">
        <v>658</v>
      </c>
      <c r="B661" s="104">
        <v>0.32307692307692304</v>
      </c>
      <c r="C661" s="104">
        <v>0.26666666666666666</v>
      </c>
      <c r="D661" s="104">
        <v>0.22352941176470592</v>
      </c>
      <c r="E661" s="104">
        <v>0.59</v>
      </c>
      <c r="F661" s="104">
        <v>0.12720848056537101</v>
      </c>
      <c r="G661" s="35">
        <f>SUM(B661*'5. Control'!$F$24,'6. Scoring &amp; assessment'!C661*'5. Control'!$F$25,'6. Scoring &amp; assessment'!D661*'5. Control'!$F$26,'6. Scoring &amp; assessment'!E661*'5. Control'!$F$27,'6. Scoring &amp; assessment'!F661*'5. Control'!$F$28)</f>
        <v>0.29832718289816607</v>
      </c>
      <c r="H661" s="36">
        <f t="shared" si="40"/>
        <v>4</v>
      </c>
      <c r="I661" s="36" cm="1">
        <f t="array" ref="I661">_xlfn.XLOOKUP(A661,Table1[Sample_ID],quality)</f>
        <v>7</v>
      </c>
      <c r="J661" s="36">
        <f t="shared" si="41"/>
        <v>3</v>
      </c>
      <c r="K661" s="36">
        <f t="shared" si="42"/>
        <v>9</v>
      </c>
      <c r="L661" s="36">
        <f t="shared" si="43"/>
        <v>0</v>
      </c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 spans="1:27" ht="13.2" x14ac:dyDescent="0.25">
      <c r="A662" s="34">
        <v>659</v>
      </c>
      <c r="B662" s="104">
        <v>0.18461538461538451</v>
      </c>
      <c r="C662" s="104">
        <v>0.28000000000000003</v>
      </c>
      <c r="D662" s="104">
        <v>0.3</v>
      </c>
      <c r="E662" s="104">
        <v>7.0000000000000007E-2</v>
      </c>
      <c r="F662" s="104">
        <v>4.9469964664310952E-2</v>
      </c>
      <c r="G662" s="35">
        <f>SUM(B662*'5. Control'!$F$24,'6. Scoring &amp; assessment'!C662*'5. Control'!$F$25,'6. Scoring &amp; assessment'!D662*'5. Control'!$F$26,'6. Scoring &amp; assessment'!E662*'5. Control'!$F$27,'6. Scoring &amp; assessment'!F662*'5. Control'!$F$28)</f>
        <v>0.20556238108181568</v>
      </c>
      <c r="H662" s="36">
        <f t="shared" si="40"/>
        <v>4</v>
      </c>
      <c r="I662" s="36" cm="1">
        <f t="array" ref="I662">_xlfn.XLOOKUP(A662,Table1[Sample_ID],quality)</f>
        <v>6</v>
      </c>
      <c r="J662" s="36">
        <f t="shared" si="41"/>
        <v>2</v>
      </c>
      <c r="K662" s="36">
        <f t="shared" si="42"/>
        <v>4</v>
      </c>
      <c r="L662" s="36">
        <f t="shared" si="43"/>
        <v>0</v>
      </c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 spans="1:27" ht="13.2" x14ac:dyDescent="0.25">
      <c r="A663" s="34">
        <v>660</v>
      </c>
      <c r="B663" s="104">
        <v>0.39999999999999997</v>
      </c>
      <c r="C663" s="104">
        <v>0.49333333333333335</v>
      </c>
      <c r="D663" s="104">
        <v>0.1588235294117647</v>
      </c>
      <c r="E663" s="104">
        <v>0.02</v>
      </c>
      <c r="F663" s="104">
        <v>2.4734982332155476E-2</v>
      </c>
      <c r="G663" s="35">
        <f>SUM(B663*'5. Control'!$F$24,'6. Scoring &amp; assessment'!C663*'5. Control'!$F$25,'6. Scoring &amp; assessment'!D663*'5. Control'!$F$26,'6. Scoring &amp; assessment'!E663*'5. Control'!$F$27,'6. Scoring &amp; assessment'!F663*'5. Control'!$F$28)</f>
        <v>0.31629702764498019</v>
      </c>
      <c r="H663" s="36">
        <f t="shared" si="40"/>
        <v>5</v>
      </c>
      <c r="I663" s="36" cm="1">
        <f t="array" ref="I663">_xlfn.XLOOKUP(A663,Table1[Sample_ID],quality)</f>
        <v>4</v>
      </c>
      <c r="J663" s="36">
        <f t="shared" si="41"/>
        <v>1</v>
      </c>
      <c r="K663" s="36">
        <f t="shared" si="42"/>
        <v>1</v>
      </c>
      <c r="L663" s="36">
        <f t="shared" si="43"/>
        <v>0</v>
      </c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 spans="1:27" ht="13.2" x14ac:dyDescent="0.25">
      <c r="A664" s="34">
        <v>661</v>
      </c>
      <c r="B664" s="104">
        <v>0.18461538461538451</v>
      </c>
      <c r="C664" s="104">
        <v>0.28000000000000003</v>
      </c>
      <c r="D664" s="104">
        <v>0.3</v>
      </c>
      <c r="E664" s="104">
        <v>7.0000000000000007E-2</v>
      </c>
      <c r="F664" s="104">
        <v>4.9469964664310952E-2</v>
      </c>
      <c r="G664" s="35">
        <f>SUM(B664*'5. Control'!$F$24,'6. Scoring &amp; assessment'!C664*'5. Control'!$F$25,'6. Scoring &amp; assessment'!D664*'5. Control'!$F$26,'6. Scoring &amp; assessment'!E664*'5. Control'!$F$27,'6. Scoring &amp; assessment'!F664*'5. Control'!$F$28)</f>
        <v>0.20556238108181568</v>
      </c>
      <c r="H664" s="36">
        <f t="shared" si="40"/>
        <v>4</v>
      </c>
      <c r="I664" s="36" cm="1">
        <f t="array" ref="I664">_xlfn.XLOOKUP(A664,Table1[Sample_ID],quality)</f>
        <v>6</v>
      </c>
      <c r="J664" s="36">
        <f t="shared" si="41"/>
        <v>2</v>
      </c>
      <c r="K664" s="36">
        <f t="shared" si="42"/>
        <v>4</v>
      </c>
      <c r="L664" s="36">
        <f t="shared" si="43"/>
        <v>0</v>
      </c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 spans="1:27" ht="13.2" x14ac:dyDescent="0.25">
      <c r="A665" s="34">
        <v>662</v>
      </c>
      <c r="B665" s="104">
        <v>9.2307692307692257E-2</v>
      </c>
      <c r="C665" s="104">
        <v>0.21333333333333329</v>
      </c>
      <c r="D665" s="104">
        <v>0.2</v>
      </c>
      <c r="E665" s="104">
        <v>0.31</v>
      </c>
      <c r="F665" s="104">
        <v>0.12720848056537101</v>
      </c>
      <c r="G665" s="35">
        <f>SUM(B665*'5. Control'!$F$24,'6. Scoring &amp; assessment'!C665*'5. Control'!$F$25,'6. Scoring &amp; assessment'!D665*'5. Control'!$F$26,'6. Scoring &amp; assessment'!E665*'5. Control'!$F$27,'6. Scoring &amp; assessment'!F665*'5. Control'!$F$28)</f>
        <v>0.17002854036422937</v>
      </c>
      <c r="H665" s="36">
        <f t="shared" si="40"/>
        <v>4</v>
      </c>
      <c r="I665" s="36" cm="1">
        <f t="array" ref="I665">_xlfn.XLOOKUP(A665,Table1[Sample_ID],quality)</f>
        <v>5</v>
      </c>
      <c r="J665" s="36">
        <f t="shared" si="41"/>
        <v>1</v>
      </c>
      <c r="K665" s="36">
        <f t="shared" si="42"/>
        <v>1</v>
      </c>
      <c r="L665" s="36">
        <f t="shared" si="43"/>
        <v>0</v>
      </c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 spans="1:27" ht="13.2" x14ac:dyDescent="0.25">
      <c r="A666" s="34">
        <v>663</v>
      </c>
      <c r="B666" s="104">
        <v>0.18461538461538451</v>
      </c>
      <c r="C666" s="104">
        <v>0.3133333333333333</v>
      </c>
      <c r="D666" s="104">
        <v>0.23529411764705882</v>
      </c>
      <c r="E666" s="104">
        <v>0.06</v>
      </c>
      <c r="F666" s="104">
        <v>7.4204946996466431E-2</v>
      </c>
      <c r="G666" s="35">
        <f>SUM(B666*'5. Control'!$F$24,'6. Scoring &amp; assessment'!C666*'5. Control'!$F$25,'6. Scoring &amp; assessment'!D666*'5. Control'!$F$26,'6. Scoring &amp; assessment'!E666*'5. Control'!$F$27,'6. Scoring &amp; assessment'!F666*'5. Control'!$F$28)</f>
        <v>0.20732999696209001</v>
      </c>
      <c r="H666" s="36">
        <f t="shared" si="40"/>
        <v>4</v>
      </c>
      <c r="I666" s="36" cm="1">
        <f t="array" ref="I666">_xlfn.XLOOKUP(A666,Table1[Sample_ID],quality)</f>
        <v>6</v>
      </c>
      <c r="J666" s="36">
        <f t="shared" si="41"/>
        <v>2</v>
      </c>
      <c r="K666" s="36">
        <f t="shared" si="42"/>
        <v>4</v>
      </c>
      <c r="L666" s="36">
        <f t="shared" si="43"/>
        <v>0</v>
      </c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 spans="1:27" ht="13.2" x14ac:dyDescent="0.25">
      <c r="A667" s="34">
        <v>664</v>
      </c>
      <c r="B667" s="104">
        <v>0.27692307692307677</v>
      </c>
      <c r="C667" s="104">
        <v>0.12000000000000001</v>
      </c>
      <c r="D667" s="104">
        <v>0.28823529411764709</v>
      </c>
      <c r="E667" s="104">
        <v>0.46</v>
      </c>
      <c r="F667" s="104">
        <v>2.4734982332155476E-2</v>
      </c>
      <c r="G667" s="35">
        <f>SUM(B667*'5. Control'!$F$24,'6. Scoring &amp; assessment'!C667*'5. Control'!$F$25,'6. Scoring &amp; assessment'!D667*'5. Control'!$F$26,'6. Scoring &amp; assessment'!E667*'5. Control'!$F$27,'6. Scoring &amp; assessment'!F667*'5. Control'!$F$28)</f>
        <v>0.22463186927393949</v>
      </c>
      <c r="H667" s="36">
        <f t="shared" si="40"/>
        <v>4</v>
      </c>
      <c r="I667" s="36" cm="1">
        <f t="array" ref="I667">_xlfn.XLOOKUP(A667,Table1[Sample_ID],quality)</f>
        <v>6</v>
      </c>
      <c r="J667" s="36">
        <f t="shared" si="41"/>
        <v>2</v>
      </c>
      <c r="K667" s="36">
        <f t="shared" si="42"/>
        <v>4</v>
      </c>
      <c r="L667" s="36">
        <f t="shared" si="43"/>
        <v>0</v>
      </c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 spans="1:27" ht="13.2" x14ac:dyDescent="0.25">
      <c r="A668" s="34">
        <v>665</v>
      </c>
      <c r="B668" s="104">
        <v>0.27692307692307677</v>
      </c>
      <c r="C668" s="104">
        <v>0.20000000000000004</v>
      </c>
      <c r="D668" s="104">
        <v>0.21176470588235297</v>
      </c>
      <c r="E668" s="104">
        <v>0.52</v>
      </c>
      <c r="F668" s="104">
        <v>0.16961130742049471</v>
      </c>
      <c r="G668" s="35">
        <f>SUM(B668*'5. Control'!$F$24,'6. Scoring &amp; assessment'!C668*'5. Control'!$F$25,'6. Scoring &amp; assessment'!D668*'5. Control'!$F$26,'6. Scoring &amp; assessment'!E668*'5. Control'!$F$27,'6. Scoring &amp; assessment'!F668*'5. Control'!$F$28)</f>
        <v>0.25764891354747932</v>
      </c>
      <c r="H668" s="36">
        <f t="shared" si="40"/>
        <v>4</v>
      </c>
      <c r="I668" s="36" cm="1">
        <f t="array" ref="I668">_xlfn.XLOOKUP(A668,Table1[Sample_ID],quality)</f>
        <v>5</v>
      </c>
      <c r="J668" s="36">
        <f t="shared" si="41"/>
        <v>1</v>
      </c>
      <c r="K668" s="36">
        <f t="shared" si="42"/>
        <v>1</v>
      </c>
      <c r="L668" s="36">
        <f t="shared" si="43"/>
        <v>0</v>
      </c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 spans="1:27" ht="13.2" x14ac:dyDescent="0.25">
      <c r="A669" s="34">
        <v>666</v>
      </c>
      <c r="B669" s="104">
        <v>0.19999999999999984</v>
      </c>
      <c r="C669" s="104">
        <v>0.32666666666666666</v>
      </c>
      <c r="D669" s="104">
        <v>0.15294117647058827</v>
      </c>
      <c r="E669" s="104">
        <v>0.14000000000000001</v>
      </c>
      <c r="F669" s="104">
        <v>0.14840989399293286</v>
      </c>
      <c r="G669" s="35">
        <f>SUM(B669*'5. Control'!$F$24,'6. Scoring &amp; assessment'!C669*'5. Control'!$F$25,'6. Scoring &amp; assessment'!D669*'5. Control'!$F$26,'6. Scoring &amp; assessment'!E669*'5. Control'!$F$27,'6. Scoring &amp; assessment'!F669*'5. Control'!$F$28)</f>
        <v>0.21978216586988147</v>
      </c>
      <c r="H669" s="36">
        <f t="shared" si="40"/>
        <v>4</v>
      </c>
      <c r="I669" s="36" cm="1">
        <f t="array" ref="I669">_xlfn.XLOOKUP(A669,Table1[Sample_ID],quality)</f>
        <v>5</v>
      </c>
      <c r="J669" s="36">
        <f t="shared" si="41"/>
        <v>1</v>
      </c>
      <c r="K669" s="36">
        <f t="shared" si="42"/>
        <v>1</v>
      </c>
      <c r="L669" s="36">
        <f t="shared" si="43"/>
        <v>0</v>
      </c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 spans="1:27" ht="13.2" x14ac:dyDescent="0.25">
      <c r="A670" s="34">
        <v>667</v>
      </c>
      <c r="B670" s="104">
        <v>0.16923076923076918</v>
      </c>
      <c r="C670" s="104">
        <v>0.26</v>
      </c>
      <c r="D670" s="104">
        <v>0.17647058823529413</v>
      </c>
      <c r="E670" s="104">
        <v>0.36</v>
      </c>
      <c r="F670" s="104">
        <v>3.5335689045936397E-2</v>
      </c>
      <c r="G670" s="35">
        <f>SUM(B670*'5. Control'!$F$24,'6. Scoring &amp; assessment'!C670*'5. Control'!$F$25,'6. Scoring &amp; assessment'!D670*'5. Control'!$F$26,'6. Scoring &amp; assessment'!E670*'5. Control'!$F$27,'6. Scoring &amp; assessment'!F670*'5. Control'!$F$28)</f>
        <v>0.20323492637065696</v>
      </c>
      <c r="H670" s="36">
        <f t="shared" si="40"/>
        <v>4</v>
      </c>
      <c r="I670" s="36" cm="1">
        <f t="array" ref="I670">_xlfn.XLOOKUP(A670,Table1[Sample_ID],quality)</f>
        <v>6</v>
      </c>
      <c r="J670" s="36">
        <f t="shared" si="41"/>
        <v>2</v>
      </c>
      <c r="K670" s="36">
        <f t="shared" si="42"/>
        <v>4</v>
      </c>
      <c r="L670" s="36">
        <f t="shared" si="43"/>
        <v>0</v>
      </c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 spans="1:27" ht="13.2" x14ac:dyDescent="0.25">
      <c r="A671" s="34">
        <v>668</v>
      </c>
      <c r="B671" s="104">
        <v>0.12307692307692292</v>
      </c>
      <c r="C671" s="104">
        <v>0.16</v>
      </c>
      <c r="D671" s="104">
        <v>0.21176470588235297</v>
      </c>
      <c r="E671" s="104">
        <v>0.45</v>
      </c>
      <c r="F671" s="104">
        <v>3.1802120141342753E-2</v>
      </c>
      <c r="G671" s="35">
        <f>SUM(B671*'5. Control'!$F$24,'6. Scoring &amp; assessment'!C671*'5. Control'!$F$25,'6. Scoring &amp; assessment'!D671*'5. Control'!$F$26,'6. Scoring &amp; assessment'!E671*'5. Control'!$F$27,'6. Scoring &amp; assessment'!F671*'5. Control'!$F$28)</f>
        <v>0.17102184097341025</v>
      </c>
      <c r="H671" s="36">
        <f t="shared" si="40"/>
        <v>4</v>
      </c>
      <c r="I671" s="36" cm="1">
        <f t="array" ref="I671">_xlfn.XLOOKUP(A671,Table1[Sample_ID],quality)</f>
        <v>6</v>
      </c>
      <c r="J671" s="36">
        <f t="shared" si="41"/>
        <v>2</v>
      </c>
      <c r="K671" s="36">
        <f t="shared" si="42"/>
        <v>4</v>
      </c>
      <c r="L671" s="36">
        <f t="shared" si="43"/>
        <v>0</v>
      </c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 spans="1:27" ht="13.2" x14ac:dyDescent="0.25">
      <c r="A672" s="34">
        <v>669</v>
      </c>
      <c r="B672" s="104">
        <v>0.39999999999999997</v>
      </c>
      <c r="C672" s="104">
        <v>0.42</v>
      </c>
      <c r="D672" s="104">
        <v>0.1588235294117647</v>
      </c>
      <c r="E672" s="104">
        <v>0.43</v>
      </c>
      <c r="F672" s="104">
        <v>8.8339222614840993E-2</v>
      </c>
      <c r="G672" s="35">
        <f>SUM(B672*'5. Control'!$F$24,'6. Scoring &amp; assessment'!C672*'5. Control'!$F$25,'6. Scoring &amp; assessment'!D672*'5. Control'!$F$26,'6. Scoring &amp; assessment'!E672*'5. Control'!$F$27,'6. Scoring &amp; assessment'!F672*'5. Control'!$F$28)</f>
        <v>0.34165745167324879</v>
      </c>
      <c r="H672" s="36">
        <f t="shared" si="40"/>
        <v>5</v>
      </c>
      <c r="I672" s="36" cm="1">
        <f t="array" ref="I672">_xlfn.XLOOKUP(A672,Table1[Sample_ID],quality)</f>
        <v>5</v>
      </c>
      <c r="J672" s="36">
        <f t="shared" si="41"/>
        <v>0</v>
      </c>
      <c r="K672" s="36">
        <f t="shared" si="42"/>
        <v>0</v>
      </c>
      <c r="L672" s="36">
        <f t="shared" si="43"/>
        <v>1</v>
      </c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 spans="1:27" ht="13.2" x14ac:dyDescent="0.25">
      <c r="A673" s="34">
        <v>670</v>
      </c>
      <c r="B673" s="104">
        <v>0.12307692307692292</v>
      </c>
      <c r="C673" s="104">
        <v>0.16</v>
      </c>
      <c r="D673" s="104">
        <v>0.21176470588235297</v>
      </c>
      <c r="E673" s="104">
        <v>0.45</v>
      </c>
      <c r="F673" s="104">
        <v>3.1802120141342753E-2</v>
      </c>
      <c r="G673" s="35">
        <f>SUM(B673*'5. Control'!$F$24,'6. Scoring &amp; assessment'!C673*'5. Control'!$F$25,'6. Scoring &amp; assessment'!D673*'5. Control'!$F$26,'6. Scoring &amp; assessment'!E673*'5. Control'!$F$27,'6. Scoring &amp; assessment'!F673*'5. Control'!$F$28)</f>
        <v>0.17102184097341025</v>
      </c>
      <c r="H673" s="36">
        <f t="shared" si="40"/>
        <v>4</v>
      </c>
      <c r="I673" s="36" cm="1">
        <f t="array" ref="I673">_xlfn.XLOOKUP(A673,Table1[Sample_ID],quality)</f>
        <v>6</v>
      </c>
      <c r="J673" s="36">
        <f t="shared" si="41"/>
        <v>2</v>
      </c>
      <c r="K673" s="36">
        <f t="shared" si="42"/>
        <v>4</v>
      </c>
      <c r="L673" s="36">
        <f t="shared" si="43"/>
        <v>0</v>
      </c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 spans="1:27" ht="13.2" x14ac:dyDescent="0.25">
      <c r="A674" s="34">
        <v>671</v>
      </c>
      <c r="B674" s="104">
        <v>0.24615384615384611</v>
      </c>
      <c r="C674" s="104">
        <v>0.20000000000000004</v>
      </c>
      <c r="D674" s="104">
        <v>0.16470588235294117</v>
      </c>
      <c r="E674" s="104">
        <v>0.24</v>
      </c>
      <c r="F674" s="104">
        <v>0.13780918727915195</v>
      </c>
      <c r="G674" s="35">
        <f>SUM(B674*'5. Control'!$F$24,'6. Scoring &amp; assessment'!C674*'5. Control'!$F$25,'6. Scoring &amp; assessment'!D674*'5. Control'!$F$26,'6. Scoring &amp; assessment'!E674*'5. Control'!$F$27,'6. Scoring &amp; assessment'!F674*'5. Control'!$F$28)</f>
        <v>0.20864064723470252</v>
      </c>
      <c r="H674" s="36">
        <f t="shared" si="40"/>
        <v>4</v>
      </c>
      <c r="I674" s="36" cm="1">
        <f t="array" ref="I674">_xlfn.XLOOKUP(A674,Table1[Sample_ID],quality)</f>
        <v>5</v>
      </c>
      <c r="J674" s="36">
        <f t="shared" si="41"/>
        <v>1</v>
      </c>
      <c r="K674" s="36">
        <f t="shared" si="42"/>
        <v>1</v>
      </c>
      <c r="L674" s="36">
        <f t="shared" si="43"/>
        <v>0</v>
      </c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 spans="1:27" ht="13.2" x14ac:dyDescent="0.25">
      <c r="A675" s="34">
        <v>672</v>
      </c>
      <c r="B675" s="104">
        <v>0.16923076923076918</v>
      </c>
      <c r="C675" s="104">
        <v>0.42</v>
      </c>
      <c r="D675" s="104">
        <v>0.12941176470588237</v>
      </c>
      <c r="E675" s="104">
        <v>0.21</v>
      </c>
      <c r="F675" s="104">
        <v>2.4734982332155476E-2</v>
      </c>
      <c r="G675" s="35">
        <f>SUM(B675*'5. Control'!$F$24,'6. Scoring &amp; assessment'!C675*'5. Control'!$F$25,'6. Scoring &amp; assessment'!D675*'5. Control'!$F$26,'6. Scoring &amp; assessment'!E675*'5. Control'!$F$27,'6. Scoring &amp; assessment'!F675*'5. Control'!$F$28)</f>
        <v>0.22811603216986709</v>
      </c>
      <c r="H675" s="36">
        <f t="shared" si="40"/>
        <v>4</v>
      </c>
      <c r="I675" s="36" cm="1">
        <f t="array" ref="I675">_xlfn.XLOOKUP(A675,Table1[Sample_ID],quality)</f>
        <v>5</v>
      </c>
      <c r="J675" s="36">
        <f t="shared" si="41"/>
        <v>1</v>
      </c>
      <c r="K675" s="36">
        <f t="shared" si="42"/>
        <v>1</v>
      </c>
      <c r="L675" s="36">
        <f t="shared" si="43"/>
        <v>0</v>
      </c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 spans="1:27" ht="13.2" x14ac:dyDescent="0.25">
      <c r="A676" s="34">
        <v>673</v>
      </c>
      <c r="B676" s="104">
        <v>0.16923076923076918</v>
      </c>
      <c r="C676" s="104">
        <v>0.7599999999999999</v>
      </c>
      <c r="D676" s="104">
        <v>0.13529411764705884</v>
      </c>
      <c r="E676" s="104">
        <v>0.34</v>
      </c>
      <c r="F676" s="104">
        <v>0.51236749116607772</v>
      </c>
      <c r="G676" s="35">
        <f>SUM(B676*'5. Control'!$F$24,'6. Scoring &amp; assessment'!C676*'5. Control'!$F$25,'6. Scoring &amp; assessment'!D676*'5. Control'!$F$26,'6. Scoring &amp; assessment'!E676*'5. Control'!$F$27,'6. Scoring &amp; assessment'!F676*'5. Control'!$F$28)</f>
        <v>0.39276163599443581</v>
      </c>
      <c r="H676" s="36">
        <f t="shared" si="40"/>
        <v>5</v>
      </c>
      <c r="I676" s="36" cm="1">
        <f t="array" ref="I676">_xlfn.XLOOKUP(A676,Table1[Sample_ID],quality)</f>
        <v>5</v>
      </c>
      <c r="J676" s="36">
        <f t="shared" si="41"/>
        <v>0</v>
      </c>
      <c r="K676" s="36">
        <f t="shared" si="42"/>
        <v>0</v>
      </c>
      <c r="L676" s="36">
        <f t="shared" si="43"/>
        <v>1</v>
      </c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 spans="1:27" ht="13.2" x14ac:dyDescent="0.25">
      <c r="A677" s="34">
        <v>674</v>
      </c>
      <c r="B677" s="104">
        <v>0.16923076923076918</v>
      </c>
      <c r="C677" s="104">
        <v>0.42</v>
      </c>
      <c r="D677" s="104">
        <v>0.12941176470588237</v>
      </c>
      <c r="E677" s="104">
        <v>0.21</v>
      </c>
      <c r="F677" s="104">
        <v>2.4734982332155476E-2</v>
      </c>
      <c r="G677" s="35">
        <f>SUM(B677*'5. Control'!$F$24,'6. Scoring &amp; assessment'!C677*'5. Control'!$F$25,'6. Scoring &amp; assessment'!D677*'5. Control'!$F$26,'6. Scoring &amp; assessment'!E677*'5. Control'!$F$27,'6. Scoring &amp; assessment'!F677*'5. Control'!$F$28)</f>
        <v>0.22811603216986709</v>
      </c>
      <c r="H677" s="36">
        <f t="shared" si="40"/>
        <v>4</v>
      </c>
      <c r="I677" s="36" cm="1">
        <f t="array" ref="I677">_xlfn.XLOOKUP(A677,Table1[Sample_ID],quality)</f>
        <v>5</v>
      </c>
      <c r="J677" s="36">
        <f t="shared" si="41"/>
        <v>1</v>
      </c>
      <c r="K677" s="36">
        <f t="shared" si="42"/>
        <v>1</v>
      </c>
      <c r="L677" s="36">
        <f t="shared" si="43"/>
        <v>0</v>
      </c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 spans="1:27" ht="13.2" x14ac:dyDescent="0.25">
      <c r="A678" s="34">
        <v>675</v>
      </c>
      <c r="B678" s="104">
        <v>0.13846153846153852</v>
      </c>
      <c r="C678" s="104">
        <v>0.20000000000000004</v>
      </c>
      <c r="D678" s="104">
        <v>0.21764705882352944</v>
      </c>
      <c r="E678" s="104">
        <v>0.41</v>
      </c>
      <c r="F678" s="104">
        <v>3.8869257950530034E-2</v>
      </c>
      <c r="G678" s="35">
        <f>SUM(B678*'5. Control'!$F$24,'6. Scoring &amp; assessment'!C678*'5. Control'!$F$25,'6. Scoring &amp; assessment'!D678*'5. Control'!$F$26,'6. Scoring &amp; assessment'!E678*'5. Control'!$F$27,'6. Scoring &amp; assessment'!F678*'5. Control'!$F$28)</f>
        <v>0.18599552308012093</v>
      </c>
      <c r="H678" s="36">
        <f t="shared" si="40"/>
        <v>4</v>
      </c>
      <c r="I678" s="36" cm="1">
        <f t="array" ref="I678">_xlfn.XLOOKUP(A678,Table1[Sample_ID],quality)</f>
        <v>6</v>
      </c>
      <c r="J678" s="36">
        <f t="shared" si="41"/>
        <v>2</v>
      </c>
      <c r="K678" s="36">
        <f t="shared" si="42"/>
        <v>4</v>
      </c>
      <c r="L678" s="36">
        <f t="shared" si="43"/>
        <v>0</v>
      </c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 spans="1:27" ht="13.2" x14ac:dyDescent="0.25">
      <c r="A679" s="34">
        <v>676</v>
      </c>
      <c r="B679" s="104">
        <v>0.27692307692307677</v>
      </c>
      <c r="C679" s="104">
        <v>0.20666666666666664</v>
      </c>
      <c r="D679" s="104">
        <v>0.20588235294117649</v>
      </c>
      <c r="E679" s="104">
        <v>0.39</v>
      </c>
      <c r="F679" s="104">
        <v>8.8339222614840993E-2</v>
      </c>
      <c r="G679" s="35">
        <f>SUM(B679*'5. Control'!$F$24,'6. Scoring &amp; assessment'!C679*'5. Control'!$F$25,'6. Scoring &amp; assessment'!D679*'5. Control'!$F$26,'6. Scoring &amp; assessment'!E679*'5. Control'!$F$27,'6. Scoring &amp; assessment'!F679*'5. Control'!$F$28)</f>
        <v>0.23763935212573742</v>
      </c>
      <c r="H679" s="36">
        <f t="shared" si="40"/>
        <v>4</v>
      </c>
      <c r="I679" s="36" cm="1">
        <f t="array" ref="I679">_xlfn.XLOOKUP(A679,Table1[Sample_ID],quality)</f>
        <v>5</v>
      </c>
      <c r="J679" s="36">
        <f t="shared" si="41"/>
        <v>1</v>
      </c>
      <c r="K679" s="36">
        <f t="shared" si="42"/>
        <v>1</v>
      </c>
      <c r="L679" s="36">
        <f t="shared" si="43"/>
        <v>0</v>
      </c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 spans="1:27" ht="13.2" x14ac:dyDescent="0.25">
      <c r="A680" s="34">
        <v>677</v>
      </c>
      <c r="B680" s="104">
        <v>0.13846153846153852</v>
      </c>
      <c r="C680" s="104">
        <v>0.20000000000000004</v>
      </c>
      <c r="D680" s="104">
        <v>0.21764705882352944</v>
      </c>
      <c r="E680" s="104">
        <v>0.41</v>
      </c>
      <c r="F680" s="104">
        <v>3.8869257950530034E-2</v>
      </c>
      <c r="G680" s="35">
        <f>SUM(B680*'5. Control'!$F$24,'6. Scoring &amp; assessment'!C680*'5. Control'!$F$25,'6. Scoring &amp; assessment'!D680*'5. Control'!$F$26,'6. Scoring &amp; assessment'!E680*'5. Control'!$F$27,'6. Scoring &amp; assessment'!F680*'5. Control'!$F$28)</f>
        <v>0.18599552308012093</v>
      </c>
      <c r="H680" s="36">
        <f t="shared" si="40"/>
        <v>4</v>
      </c>
      <c r="I680" s="36" cm="1">
        <f t="array" ref="I680">_xlfn.XLOOKUP(A680,Table1[Sample_ID],quality)</f>
        <v>6</v>
      </c>
      <c r="J680" s="36">
        <f t="shared" si="41"/>
        <v>2</v>
      </c>
      <c r="K680" s="36">
        <f t="shared" si="42"/>
        <v>4</v>
      </c>
      <c r="L680" s="36">
        <f t="shared" si="43"/>
        <v>0</v>
      </c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 spans="1:27" ht="13.2" x14ac:dyDescent="0.25">
      <c r="A681" s="34">
        <v>678</v>
      </c>
      <c r="B681" s="104">
        <v>0.23076923076923078</v>
      </c>
      <c r="C681" s="104">
        <v>0.46666666666666673</v>
      </c>
      <c r="D681" s="104">
        <v>0.10588235294117647</v>
      </c>
      <c r="E681" s="104">
        <v>0.11</v>
      </c>
      <c r="F681" s="104">
        <v>8.8339222614840993E-2</v>
      </c>
      <c r="G681" s="35">
        <f>SUM(B681*'5. Control'!$F$24,'6. Scoring &amp; assessment'!C681*'5. Control'!$F$25,'6. Scoring &amp; assessment'!D681*'5. Control'!$F$26,'6. Scoring &amp; assessment'!E681*'5. Control'!$F$27,'6. Scoring &amp; assessment'!F681*'5. Control'!$F$28)</f>
        <v>0.25648550597189135</v>
      </c>
      <c r="H681" s="36">
        <f t="shared" si="40"/>
        <v>4</v>
      </c>
      <c r="I681" s="36" cm="1">
        <f t="array" ref="I681">_xlfn.XLOOKUP(A681,Table1[Sample_ID],quality)</f>
        <v>5</v>
      </c>
      <c r="J681" s="36">
        <f t="shared" si="41"/>
        <v>1</v>
      </c>
      <c r="K681" s="36">
        <f t="shared" si="42"/>
        <v>1</v>
      </c>
      <c r="L681" s="36">
        <f t="shared" si="43"/>
        <v>0</v>
      </c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 spans="1:27" ht="13.2" x14ac:dyDescent="0.25">
      <c r="A682" s="34">
        <v>679</v>
      </c>
      <c r="B682" s="104">
        <v>0.24615384615384611</v>
      </c>
      <c r="C682" s="104">
        <v>0.45333333333333337</v>
      </c>
      <c r="D682" s="104">
        <v>0.13529411764705884</v>
      </c>
      <c r="E682" s="104">
        <v>0.1</v>
      </c>
      <c r="F682" s="104">
        <v>0.28621908127208479</v>
      </c>
      <c r="G682" s="35">
        <f>SUM(B682*'5. Control'!$F$24,'6. Scoring &amp; assessment'!C682*'5. Control'!$F$25,'6. Scoring &amp; assessment'!D682*'5. Control'!$F$26,'6. Scoring &amp; assessment'!E682*'5. Control'!$F$27,'6. Scoring &amp; assessment'!F682*'5. Control'!$F$28)</f>
        <v>0.28106987192811345</v>
      </c>
      <c r="H682" s="36">
        <f t="shared" si="40"/>
        <v>4</v>
      </c>
      <c r="I682" s="36" cm="1">
        <f t="array" ref="I682">_xlfn.XLOOKUP(A682,Table1[Sample_ID],quality)</f>
        <v>5</v>
      </c>
      <c r="J682" s="36">
        <f t="shared" si="41"/>
        <v>1</v>
      </c>
      <c r="K682" s="36">
        <f t="shared" si="42"/>
        <v>1</v>
      </c>
      <c r="L682" s="36">
        <f t="shared" si="43"/>
        <v>0</v>
      </c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 spans="1:27" ht="13.2" x14ac:dyDescent="0.25">
      <c r="A683" s="34">
        <v>680</v>
      </c>
      <c r="B683" s="104">
        <v>0.18461538461538451</v>
      </c>
      <c r="C683" s="104">
        <v>0.10666666666666667</v>
      </c>
      <c r="D683" s="104">
        <v>0.14117647058823532</v>
      </c>
      <c r="E683" s="104">
        <v>0.45</v>
      </c>
      <c r="F683" s="104">
        <v>0.1519434628975265</v>
      </c>
      <c r="G683" s="35">
        <f>SUM(B683*'5. Control'!$F$24,'6. Scoring &amp; assessment'!C683*'5. Control'!$F$25,'6. Scoring &amp; assessment'!D683*'5. Control'!$F$26,'6. Scoring &amp; assessment'!E683*'5. Control'!$F$27,'6. Scoring &amp; assessment'!F683*'5. Control'!$F$28)</f>
        <v>0.17798620149337252</v>
      </c>
      <c r="H683" s="36">
        <f t="shared" si="40"/>
        <v>4</v>
      </c>
      <c r="I683" s="36" cm="1">
        <f t="array" ref="I683">_xlfn.XLOOKUP(A683,Table1[Sample_ID],quality)</f>
        <v>5</v>
      </c>
      <c r="J683" s="36">
        <f t="shared" si="41"/>
        <v>1</v>
      </c>
      <c r="K683" s="36">
        <f t="shared" si="42"/>
        <v>1</v>
      </c>
      <c r="L683" s="36">
        <f t="shared" si="43"/>
        <v>0</v>
      </c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 spans="1:27" ht="13.2" x14ac:dyDescent="0.25">
      <c r="A684" s="34">
        <v>681</v>
      </c>
      <c r="B684" s="104">
        <v>9.2307692307692257E-2</v>
      </c>
      <c r="C684" s="104">
        <v>0.21999999999999997</v>
      </c>
      <c r="D684" s="104">
        <v>0.11176470588235295</v>
      </c>
      <c r="E684" s="104">
        <v>0.57999999999999996</v>
      </c>
      <c r="F684" s="104">
        <v>0.12014134275618374</v>
      </c>
      <c r="G684" s="35">
        <f>SUM(B684*'5. Control'!$F$24,'6. Scoring &amp; assessment'!C684*'5. Control'!$F$25,'6. Scoring &amp; assessment'!D684*'5. Control'!$F$26,'6. Scoring &amp; assessment'!E684*'5. Control'!$F$27,'6. Scoring &amp; assessment'!F684*'5. Control'!$F$28)</f>
        <v>0.18508653246566359</v>
      </c>
      <c r="H684" s="36">
        <f t="shared" si="40"/>
        <v>4</v>
      </c>
      <c r="I684" s="36" cm="1">
        <f t="array" ref="I684">_xlfn.XLOOKUP(A684,Table1[Sample_ID],quality)</f>
        <v>5</v>
      </c>
      <c r="J684" s="36">
        <f t="shared" si="41"/>
        <v>1</v>
      </c>
      <c r="K684" s="36">
        <f t="shared" si="42"/>
        <v>1</v>
      </c>
      <c r="L684" s="36">
        <f t="shared" si="43"/>
        <v>0</v>
      </c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 spans="1:27" ht="13.2" x14ac:dyDescent="0.25">
      <c r="A685" s="34">
        <v>682</v>
      </c>
      <c r="B685" s="104">
        <v>0.27692307692307677</v>
      </c>
      <c r="C685" s="104">
        <v>0.23333333333333331</v>
      </c>
      <c r="D685" s="104">
        <v>0.11176470588235295</v>
      </c>
      <c r="E685" s="104">
        <v>0.23</v>
      </c>
      <c r="F685" s="104">
        <v>8.1272084805653705E-2</v>
      </c>
      <c r="G685" s="35">
        <f>SUM(B685*'5. Control'!$F$24,'6. Scoring &amp; assessment'!C685*'5. Control'!$F$25,'6. Scoring &amp; assessment'!D685*'5. Control'!$F$26,'6. Scoring &amp; assessment'!E685*'5. Control'!$F$27,'6. Scoring &amp; assessment'!F685*'5. Control'!$F$28)</f>
        <v>0.21481499128599513</v>
      </c>
      <c r="H685" s="36">
        <f t="shared" si="40"/>
        <v>4</v>
      </c>
      <c r="I685" s="36" cm="1">
        <f t="array" ref="I685">_xlfn.XLOOKUP(A685,Table1[Sample_ID],quality)</f>
        <v>6</v>
      </c>
      <c r="J685" s="36">
        <f t="shared" si="41"/>
        <v>2</v>
      </c>
      <c r="K685" s="36">
        <f t="shared" si="42"/>
        <v>4</v>
      </c>
      <c r="L685" s="36">
        <f t="shared" si="43"/>
        <v>0</v>
      </c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 spans="1:27" ht="13.2" x14ac:dyDescent="0.25">
      <c r="A686" s="34">
        <v>683</v>
      </c>
      <c r="B686" s="104">
        <v>0.21538461538461545</v>
      </c>
      <c r="C686" s="104">
        <v>0.24</v>
      </c>
      <c r="D686" s="104">
        <v>0.14117647058823532</v>
      </c>
      <c r="E686" s="104">
        <v>0.31</v>
      </c>
      <c r="F686" s="104">
        <v>0.18374558303886926</v>
      </c>
      <c r="G686" s="35">
        <f>SUM(B686*'5. Control'!$F$24,'6. Scoring &amp; assessment'!C686*'5. Control'!$F$25,'6. Scoring &amp; assessment'!D686*'5. Control'!$F$26,'6. Scoring &amp; assessment'!E686*'5. Control'!$F$27,'6. Scoring &amp; assessment'!F686*'5. Control'!$F$28)</f>
        <v>0.21793564427673762</v>
      </c>
      <c r="H686" s="36">
        <f t="shared" si="40"/>
        <v>4</v>
      </c>
      <c r="I686" s="36" cm="1">
        <f t="array" ref="I686">_xlfn.XLOOKUP(A686,Table1[Sample_ID],quality)</f>
        <v>5</v>
      </c>
      <c r="J686" s="36">
        <f t="shared" si="41"/>
        <v>1</v>
      </c>
      <c r="K686" s="36">
        <f t="shared" si="42"/>
        <v>1</v>
      </c>
      <c r="L686" s="36">
        <f t="shared" si="43"/>
        <v>0</v>
      </c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 spans="1:27" ht="13.2" x14ac:dyDescent="0.25">
      <c r="A687" s="34">
        <v>684</v>
      </c>
      <c r="B687" s="104">
        <v>0.44615384615384623</v>
      </c>
      <c r="C687" s="104">
        <v>0.45333333333333337</v>
      </c>
      <c r="D687" s="104">
        <v>0.15294117647058827</v>
      </c>
      <c r="E687" s="104">
        <v>0.23</v>
      </c>
      <c r="F687" s="104">
        <v>3.1802120141342753E-2</v>
      </c>
      <c r="G687" s="35">
        <f>SUM(B687*'5. Control'!$F$24,'6. Scoring &amp; assessment'!C687*'5. Control'!$F$25,'6. Scoring &amp; assessment'!D687*'5. Control'!$F$26,'6. Scoring &amp; assessment'!E687*'5. Control'!$F$27,'6. Scoring &amp; assessment'!F687*'5. Control'!$F$28)</f>
        <v>0.34127523463856874</v>
      </c>
      <c r="H687" s="36">
        <f t="shared" si="40"/>
        <v>5</v>
      </c>
      <c r="I687" s="36" cm="1">
        <f t="array" ref="I687">_xlfn.XLOOKUP(A687,Table1[Sample_ID],quality)</f>
        <v>5</v>
      </c>
      <c r="J687" s="36">
        <f t="shared" si="41"/>
        <v>0</v>
      </c>
      <c r="K687" s="36">
        <f t="shared" si="42"/>
        <v>0</v>
      </c>
      <c r="L687" s="36">
        <f t="shared" si="43"/>
        <v>1</v>
      </c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 spans="1:27" ht="13.2" x14ac:dyDescent="0.25">
      <c r="A688" s="34">
        <v>685</v>
      </c>
      <c r="B688" s="104">
        <v>0.15384615384615385</v>
      </c>
      <c r="C688" s="104">
        <v>0.58666666666666667</v>
      </c>
      <c r="D688" s="104">
        <v>0.10588235294117647</v>
      </c>
      <c r="E688" s="104">
        <v>0.32</v>
      </c>
      <c r="F688" s="104">
        <v>0.51590106007067138</v>
      </c>
      <c r="G688" s="35">
        <f>SUM(B688*'5. Control'!$F$24,'6. Scoring &amp; assessment'!C688*'5. Control'!$F$25,'6. Scoring &amp; assessment'!D688*'5. Control'!$F$26,'6. Scoring &amp; assessment'!E688*'5. Control'!$F$27,'6. Scoring &amp; assessment'!F688*'5. Control'!$F$28)</f>
        <v>0.32931861279439745</v>
      </c>
      <c r="H688" s="36">
        <f t="shared" si="40"/>
        <v>5</v>
      </c>
      <c r="I688" s="36" cm="1">
        <f t="array" ref="I688">_xlfn.XLOOKUP(A688,Table1[Sample_ID],quality)</f>
        <v>5</v>
      </c>
      <c r="J688" s="36">
        <f t="shared" si="41"/>
        <v>0</v>
      </c>
      <c r="K688" s="36">
        <f t="shared" si="42"/>
        <v>0</v>
      </c>
      <c r="L688" s="36">
        <f t="shared" si="43"/>
        <v>1</v>
      </c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 spans="1:27" ht="13.2" x14ac:dyDescent="0.25">
      <c r="A689" s="34">
        <v>686</v>
      </c>
      <c r="B689" s="104">
        <v>0.44615384615384623</v>
      </c>
      <c r="C689" s="104">
        <v>0.45333333333333337</v>
      </c>
      <c r="D689" s="104">
        <v>0.15294117647058827</v>
      </c>
      <c r="E689" s="104">
        <v>0.23</v>
      </c>
      <c r="F689" s="104">
        <v>3.1802120141342753E-2</v>
      </c>
      <c r="G689" s="35">
        <f>SUM(B689*'5. Control'!$F$24,'6. Scoring &amp; assessment'!C689*'5. Control'!$F$25,'6. Scoring &amp; assessment'!D689*'5. Control'!$F$26,'6. Scoring &amp; assessment'!E689*'5. Control'!$F$27,'6. Scoring &amp; assessment'!F689*'5. Control'!$F$28)</f>
        <v>0.34127523463856874</v>
      </c>
      <c r="H689" s="36">
        <f t="shared" si="40"/>
        <v>5</v>
      </c>
      <c r="I689" s="36" cm="1">
        <f t="array" ref="I689">_xlfn.XLOOKUP(A689,Table1[Sample_ID],quality)</f>
        <v>5</v>
      </c>
      <c r="J689" s="36">
        <f t="shared" si="41"/>
        <v>0</v>
      </c>
      <c r="K689" s="36">
        <f t="shared" si="42"/>
        <v>0</v>
      </c>
      <c r="L689" s="36">
        <f t="shared" si="43"/>
        <v>1</v>
      </c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 spans="1:27" ht="13.2" x14ac:dyDescent="0.25">
      <c r="A690" s="34">
        <v>687</v>
      </c>
      <c r="B690" s="104">
        <v>0.10769230769230759</v>
      </c>
      <c r="C690" s="104">
        <v>0.3666666666666667</v>
      </c>
      <c r="D690" s="104">
        <v>0.17647058823529413</v>
      </c>
      <c r="E690" s="104">
        <v>0.18</v>
      </c>
      <c r="F690" s="104">
        <v>0.12014134275618374</v>
      </c>
      <c r="G690" s="35">
        <f>SUM(B690*'5. Control'!$F$24,'6. Scoring &amp; assessment'!C690*'5. Control'!$F$25,'6. Scoring &amp; assessment'!D690*'5. Control'!$F$26,'6. Scoring &amp; assessment'!E690*'5. Control'!$F$27,'6. Scoring &amp; assessment'!F690*'5. Control'!$F$28)</f>
        <v>0.20417703020322012</v>
      </c>
      <c r="H690" s="36">
        <f t="shared" si="40"/>
        <v>4</v>
      </c>
      <c r="I690" s="36" cm="1">
        <f t="array" ref="I690">_xlfn.XLOOKUP(A690,Table1[Sample_ID],quality)</f>
        <v>5</v>
      </c>
      <c r="J690" s="36">
        <f t="shared" si="41"/>
        <v>1</v>
      </c>
      <c r="K690" s="36">
        <f t="shared" si="42"/>
        <v>1</v>
      </c>
      <c r="L690" s="36">
        <f t="shared" si="43"/>
        <v>0</v>
      </c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 spans="1:27" ht="13.2" x14ac:dyDescent="0.25">
      <c r="A691" s="34">
        <v>688</v>
      </c>
      <c r="B691" s="104">
        <v>0.19999999999999984</v>
      </c>
      <c r="C691" s="104">
        <v>0.36000000000000004</v>
      </c>
      <c r="D691" s="104">
        <v>0.17058823529411765</v>
      </c>
      <c r="E691" s="104">
        <v>0.23</v>
      </c>
      <c r="F691" s="104">
        <v>0.11307420494699646</v>
      </c>
      <c r="G691" s="35">
        <f>SUM(B691*'5. Control'!$F$24,'6. Scoring &amp; assessment'!C691*'5. Control'!$F$25,'6. Scoring &amp; assessment'!D691*'5. Control'!$F$26,'6. Scoring &amp; assessment'!E691*'5. Control'!$F$27,'6. Scoring &amp; assessment'!F691*'5. Control'!$F$28)</f>
        <v>0.23789565578881722</v>
      </c>
      <c r="H691" s="36">
        <f t="shared" si="40"/>
        <v>4</v>
      </c>
      <c r="I691" s="36" cm="1">
        <f t="array" ref="I691">_xlfn.XLOOKUP(A691,Table1[Sample_ID],quality)</f>
        <v>5</v>
      </c>
      <c r="J691" s="36">
        <f t="shared" si="41"/>
        <v>1</v>
      </c>
      <c r="K691" s="36">
        <f t="shared" si="42"/>
        <v>1</v>
      </c>
      <c r="L691" s="36">
        <f t="shared" si="43"/>
        <v>0</v>
      </c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 spans="1:27" ht="13.2" x14ac:dyDescent="0.25">
      <c r="A692" s="34">
        <v>689</v>
      </c>
      <c r="B692" s="104">
        <v>0.15384615384615385</v>
      </c>
      <c r="C692" s="104">
        <v>0.37333333333333335</v>
      </c>
      <c r="D692" s="104">
        <v>9.9999999999999992E-2</v>
      </c>
      <c r="E692" s="104">
        <v>0.04</v>
      </c>
      <c r="F692" s="104">
        <v>1.0600706713780919E-2</v>
      </c>
      <c r="G692" s="35">
        <f>SUM(B692*'5. Control'!$F$24,'6. Scoring &amp; assessment'!C692*'5. Control'!$F$25,'6. Scoring &amp; assessment'!D692*'5. Control'!$F$26,'6. Scoring &amp; assessment'!E692*'5. Control'!$F$27,'6. Scoring &amp; assessment'!F692*'5. Control'!$F$28)</f>
        <v>0.18590622451753194</v>
      </c>
      <c r="H692" s="36">
        <f t="shared" si="40"/>
        <v>4</v>
      </c>
      <c r="I692" s="36" cm="1">
        <f t="array" ref="I692">_xlfn.XLOOKUP(A692,Table1[Sample_ID],quality)</f>
        <v>5</v>
      </c>
      <c r="J692" s="36">
        <f t="shared" si="41"/>
        <v>1</v>
      </c>
      <c r="K692" s="36">
        <f t="shared" si="42"/>
        <v>1</v>
      </c>
      <c r="L692" s="36">
        <f t="shared" si="43"/>
        <v>0</v>
      </c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 spans="1:27" ht="13.2" x14ac:dyDescent="0.25">
      <c r="A693" s="34">
        <v>690</v>
      </c>
      <c r="B693" s="104">
        <v>0.15384615384615385</v>
      </c>
      <c r="C693" s="104">
        <v>0.18666666666666668</v>
      </c>
      <c r="D693" s="104">
        <v>0.44117647058823528</v>
      </c>
      <c r="E693" s="104">
        <v>0.48</v>
      </c>
      <c r="F693" s="104">
        <v>3.8869257950530034E-2</v>
      </c>
      <c r="G693" s="35">
        <f>SUM(B693*'5. Control'!$F$24,'6. Scoring &amp; assessment'!C693*'5. Control'!$F$25,'6. Scoring &amp; assessment'!D693*'5. Control'!$F$26,'6. Scoring &amp; assessment'!E693*'5. Control'!$F$27,'6. Scoring &amp; assessment'!F693*'5. Control'!$F$28)</f>
        <v>0.22790955022944215</v>
      </c>
      <c r="H693" s="36">
        <f t="shared" si="40"/>
        <v>4</v>
      </c>
      <c r="I693" s="36" cm="1">
        <f t="array" ref="I693">_xlfn.XLOOKUP(A693,Table1[Sample_ID],quality)</f>
        <v>5</v>
      </c>
      <c r="J693" s="36">
        <f t="shared" si="41"/>
        <v>1</v>
      </c>
      <c r="K693" s="36">
        <f t="shared" si="42"/>
        <v>1</v>
      </c>
      <c r="L693" s="36">
        <f t="shared" si="43"/>
        <v>0</v>
      </c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 spans="1:27" ht="13.2" x14ac:dyDescent="0.25">
      <c r="A694" s="34">
        <v>691</v>
      </c>
      <c r="B694" s="104">
        <v>0.3538461538461537</v>
      </c>
      <c r="C694" s="104">
        <v>0.72333333333333327</v>
      </c>
      <c r="D694" s="104">
        <v>0.14117647058823532</v>
      </c>
      <c r="E694" s="104">
        <v>0</v>
      </c>
      <c r="F694" s="104">
        <v>2.8268551236749116E-2</v>
      </c>
      <c r="G694" s="35">
        <f>SUM(B694*'5. Control'!$F$24,'6. Scoring &amp; assessment'!C694*'5. Control'!$F$25,'6. Scoring &amp; assessment'!D694*'5. Control'!$F$26,'6. Scoring &amp; assessment'!E694*'5. Control'!$F$27,'6. Scoring &amp; assessment'!F694*'5. Control'!$F$28)</f>
        <v>0.36484947955806396</v>
      </c>
      <c r="H694" s="36">
        <f t="shared" si="40"/>
        <v>5</v>
      </c>
      <c r="I694" s="36" cm="1">
        <f t="array" ref="I694">_xlfn.XLOOKUP(A694,Table1[Sample_ID],quality)</f>
        <v>3</v>
      </c>
      <c r="J694" s="36">
        <f t="shared" si="41"/>
        <v>2</v>
      </c>
      <c r="K694" s="36">
        <f t="shared" si="42"/>
        <v>4</v>
      </c>
      <c r="L694" s="36">
        <f t="shared" si="43"/>
        <v>0</v>
      </c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 spans="1:27" ht="13.2" x14ac:dyDescent="0.25">
      <c r="A695" s="34">
        <v>692</v>
      </c>
      <c r="B695" s="104">
        <v>0.21538461538461545</v>
      </c>
      <c r="C695" s="104">
        <v>0.54666666666666675</v>
      </c>
      <c r="D695" s="104">
        <v>0.14117647058823532</v>
      </c>
      <c r="E695" s="104">
        <v>0.24</v>
      </c>
      <c r="F695" s="104">
        <v>0.30742049469964666</v>
      </c>
      <c r="G695" s="35">
        <f>SUM(B695*'5. Control'!$F$24,'6. Scoring &amp; assessment'!C695*'5. Control'!$F$25,'6. Scoring &amp; assessment'!D695*'5. Control'!$F$26,'6. Scoring &amp; assessment'!E695*'5. Control'!$F$27,'6. Scoring &amp; assessment'!F695*'5. Control'!$F$28)</f>
        <v>0.31530313544281541</v>
      </c>
      <c r="H695" s="36">
        <f t="shared" si="40"/>
        <v>5</v>
      </c>
      <c r="I695" s="36" cm="1">
        <f t="array" ref="I695">_xlfn.XLOOKUP(A695,Table1[Sample_ID],quality)</f>
        <v>5</v>
      </c>
      <c r="J695" s="36">
        <f t="shared" si="41"/>
        <v>0</v>
      </c>
      <c r="K695" s="36">
        <f t="shared" si="42"/>
        <v>0</v>
      </c>
      <c r="L695" s="36">
        <f t="shared" si="43"/>
        <v>1</v>
      </c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 spans="1:27" ht="13.2" x14ac:dyDescent="0.25">
      <c r="A696" s="34">
        <v>693</v>
      </c>
      <c r="B696" s="104">
        <v>9.2307692307692257E-2</v>
      </c>
      <c r="C696" s="104">
        <v>0.26</v>
      </c>
      <c r="D696" s="104">
        <v>0.5117647058823529</v>
      </c>
      <c r="E696" s="104">
        <v>0.51</v>
      </c>
      <c r="F696" s="104">
        <v>0.19787985865724381</v>
      </c>
      <c r="G696" s="35">
        <f>SUM(B696*'5. Control'!$F$24,'6. Scoring &amp; assessment'!C696*'5. Control'!$F$25,'6. Scoring &amp; assessment'!D696*'5. Control'!$F$26,'6. Scoring &amp; assessment'!E696*'5. Control'!$F$27,'6. Scoring &amp; assessment'!F696*'5. Control'!$F$28)</f>
        <v>0.25786038405576961</v>
      </c>
      <c r="H696" s="36">
        <f t="shared" si="40"/>
        <v>4</v>
      </c>
      <c r="I696" s="36" cm="1">
        <f t="array" ref="I696">_xlfn.XLOOKUP(A696,Table1[Sample_ID],quality)</f>
        <v>5</v>
      </c>
      <c r="J696" s="36">
        <f t="shared" si="41"/>
        <v>1</v>
      </c>
      <c r="K696" s="36">
        <f t="shared" si="42"/>
        <v>1</v>
      </c>
      <c r="L696" s="36">
        <f t="shared" si="43"/>
        <v>0</v>
      </c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 spans="1:27" ht="13.2" x14ac:dyDescent="0.25">
      <c r="A697" s="34">
        <v>694</v>
      </c>
      <c r="B697" s="104">
        <v>0.15384615384615385</v>
      </c>
      <c r="C697" s="104">
        <v>0.25333333333333335</v>
      </c>
      <c r="D697" s="104">
        <v>0.18823529411764706</v>
      </c>
      <c r="E697" s="104">
        <v>0.32</v>
      </c>
      <c r="F697" s="104">
        <v>0.40989399293286222</v>
      </c>
      <c r="G697" s="35">
        <f>SUM(B697*'5. Control'!$F$24,'6. Scoring &amp; assessment'!C697*'5. Control'!$F$25,'6. Scoring &amp; assessment'!D697*'5. Control'!$F$26,'6. Scoring &amp; assessment'!E697*'5. Control'!$F$27,'6. Scoring &amp; assessment'!F697*'5. Control'!$F$28)</f>
        <v>0.2310708472570871</v>
      </c>
      <c r="H697" s="36">
        <f t="shared" si="40"/>
        <v>4</v>
      </c>
      <c r="I697" s="36" cm="1">
        <f t="array" ref="I697">_xlfn.XLOOKUP(A697,Table1[Sample_ID],quality)</f>
        <v>5</v>
      </c>
      <c r="J697" s="36">
        <f t="shared" si="41"/>
        <v>1</v>
      </c>
      <c r="K697" s="36">
        <f t="shared" si="42"/>
        <v>1</v>
      </c>
      <c r="L697" s="36">
        <f t="shared" si="43"/>
        <v>0</v>
      </c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 spans="1:27" ht="13.2" x14ac:dyDescent="0.25">
      <c r="A698" s="34">
        <v>695</v>
      </c>
      <c r="B698" s="104">
        <v>0.15384615384615385</v>
      </c>
      <c r="C698" s="104">
        <v>0.24666666666666667</v>
      </c>
      <c r="D698" s="104">
        <v>0.18235294117647058</v>
      </c>
      <c r="E698" s="104">
        <v>0.31</v>
      </c>
      <c r="F698" s="104">
        <v>0.4204946996466431</v>
      </c>
      <c r="G698" s="35">
        <f>SUM(B698*'5. Control'!$F$24,'6. Scoring &amp; assessment'!C698*'5. Control'!$F$25,'6. Scoring &amp; assessment'!D698*'5. Control'!$F$26,'6. Scoring &amp; assessment'!E698*'5. Control'!$F$27,'6. Scoring &amp; assessment'!F698*'5. Control'!$F$28)</f>
        <v>0.22824856498728874</v>
      </c>
      <c r="H698" s="36">
        <f t="shared" si="40"/>
        <v>4</v>
      </c>
      <c r="I698" s="36" cm="1">
        <f t="array" ref="I698">_xlfn.XLOOKUP(A698,Table1[Sample_ID],quality)</f>
        <v>5</v>
      </c>
      <c r="J698" s="36">
        <f t="shared" si="41"/>
        <v>1</v>
      </c>
      <c r="K698" s="36">
        <f t="shared" si="42"/>
        <v>1</v>
      </c>
      <c r="L698" s="36">
        <f t="shared" si="43"/>
        <v>0</v>
      </c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 spans="1:27" ht="13.2" x14ac:dyDescent="0.25">
      <c r="A699" s="34">
        <v>696</v>
      </c>
      <c r="B699" s="104">
        <v>0.67692307692307696</v>
      </c>
      <c r="C699" s="104">
        <v>0.24666666666666667</v>
      </c>
      <c r="D699" s="104">
        <v>0.18823529411764706</v>
      </c>
      <c r="E699" s="104">
        <v>0.02</v>
      </c>
      <c r="F699" s="104">
        <v>0.13427561837455831</v>
      </c>
      <c r="G699" s="35">
        <f>SUM(B699*'5. Control'!$F$24,'6. Scoring &amp; assessment'!C699*'5. Control'!$F$25,'6. Scoring &amp; assessment'!D699*'5. Control'!$F$26,'6. Scoring &amp; assessment'!E699*'5. Control'!$F$27,'6. Scoring &amp; assessment'!F699*'5. Control'!$F$28)</f>
        <v>0.35458593287817985</v>
      </c>
      <c r="H699" s="36">
        <f t="shared" si="40"/>
        <v>5</v>
      </c>
      <c r="I699" s="36" cm="1">
        <f t="array" ref="I699">_xlfn.XLOOKUP(A699,Table1[Sample_ID],quality)</f>
        <v>6</v>
      </c>
      <c r="J699" s="36">
        <f t="shared" si="41"/>
        <v>1</v>
      </c>
      <c r="K699" s="36">
        <f t="shared" si="42"/>
        <v>1</v>
      </c>
      <c r="L699" s="36">
        <f t="shared" si="43"/>
        <v>0</v>
      </c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 spans="1:27" ht="13.2" x14ac:dyDescent="0.25">
      <c r="A700" s="34">
        <v>697</v>
      </c>
      <c r="B700" s="104">
        <v>0.16923076923076918</v>
      </c>
      <c r="C700" s="104">
        <v>0.3666666666666667</v>
      </c>
      <c r="D700" s="104">
        <v>0.21764705882352944</v>
      </c>
      <c r="E700" s="104">
        <v>0.02</v>
      </c>
      <c r="F700" s="104">
        <v>6.7137809187279157E-2</v>
      </c>
      <c r="G700" s="35">
        <f>SUM(B700*'5. Control'!$F$24,'6. Scoring &amp; assessment'!C700*'5. Control'!$F$25,'6. Scoring &amp; assessment'!D700*'5. Control'!$F$26,'6. Scoring &amp; assessment'!E700*'5. Control'!$F$27,'6. Scoring &amp; assessment'!F700*'5. Control'!$F$28)</f>
        <v>0.21059160897302653</v>
      </c>
      <c r="H700" s="36">
        <f t="shared" si="40"/>
        <v>4</v>
      </c>
      <c r="I700" s="36" cm="1">
        <f t="array" ref="I700">_xlfn.XLOOKUP(A700,Table1[Sample_ID],quality)</f>
        <v>6</v>
      </c>
      <c r="J700" s="36">
        <f t="shared" si="41"/>
        <v>2</v>
      </c>
      <c r="K700" s="36">
        <f t="shared" si="42"/>
        <v>4</v>
      </c>
      <c r="L700" s="36">
        <f t="shared" si="43"/>
        <v>0</v>
      </c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 spans="1:27" ht="13.2" x14ac:dyDescent="0.25">
      <c r="A701" s="34">
        <v>698</v>
      </c>
      <c r="B701" s="104">
        <v>0.16923076923076918</v>
      </c>
      <c r="C701" s="104">
        <v>0.3666666666666667</v>
      </c>
      <c r="D701" s="104">
        <v>0.21764705882352944</v>
      </c>
      <c r="E701" s="104">
        <v>0.02</v>
      </c>
      <c r="F701" s="104">
        <v>6.7137809187279157E-2</v>
      </c>
      <c r="G701" s="35">
        <f>SUM(B701*'5. Control'!$F$24,'6. Scoring &amp; assessment'!C701*'5. Control'!$F$25,'6. Scoring &amp; assessment'!D701*'5. Control'!$F$26,'6. Scoring &amp; assessment'!E701*'5. Control'!$F$27,'6. Scoring &amp; assessment'!F701*'5. Control'!$F$28)</f>
        <v>0.21059160897302653</v>
      </c>
      <c r="H701" s="36">
        <f t="shared" si="40"/>
        <v>4</v>
      </c>
      <c r="I701" s="36" cm="1">
        <f t="array" ref="I701">_xlfn.XLOOKUP(A701,Table1[Sample_ID],quality)</f>
        <v>6</v>
      </c>
      <c r="J701" s="36">
        <f t="shared" si="41"/>
        <v>2</v>
      </c>
      <c r="K701" s="36">
        <f t="shared" si="42"/>
        <v>4</v>
      </c>
      <c r="L701" s="36">
        <f t="shared" si="43"/>
        <v>0</v>
      </c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 spans="1:27" ht="13.2" x14ac:dyDescent="0.25">
      <c r="A702" s="34">
        <v>699</v>
      </c>
      <c r="B702" s="104">
        <v>0.19999999999999984</v>
      </c>
      <c r="C702" s="104">
        <v>0.34333333333333332</v>
      </c>
      <c r="D702" s="104">
        <v>0.13529411764705884</v>
      </c>
      <c r="E702" s="104">
        <v>0.28000000000000003</v>
      </c>
      <c r="F702" s="104">
        <v>0.2332155477031802</v>
      </c>
      <c r="G702" s="35">
        <f>SUM(B702*'5. Control'!$F$24,'6. Scoring &amp; assessment'!C702*'5. Control'!$F$25,'6. Scoring &amp; assessment'!D702*'5. Control'!$F$26,'6. Scoring &amp; assessment'!E702*'5. Control'!$F$27,'6. Scoring &amp; assessment'!F702*'5. Control'!$F$28)</f>
        <v>0.24461567241737678</v>
      </c>
      <c r="H702" s="36">
        <f t="shared" si="40"/>
        <v>4</v>
      </c>
      <c r="I702" s="36" cm="1">
        <f t="array" ref="I702">_xlfn.XLOOKUP(A702,Table1[Sample_ID],quality)</f>
        <v>5</v>
      </c>
      <c r="J702" s="36">
        <f t="shared" si="41"/>
        <v>1</v>
      </c>
      <c r="K702" s="36">
        <f t="shared" si="42"/>
        <v>1</v>
      </c>
      <c r="L702" s="36">
        <f t="shared" si="43"/>
        <v>0</v>
      </c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 spans="1:27" ht="13.2" x14ac:dyDescent="0.25">
      <c r="A703" s="34">
        <v>700</v>
      </c>
      <c r="B703" s="104">
        <v>0.36923076923076931</v>
      </c>
      <c r="C703" s="104">
        <v>0.18666666666666668</v>
      </c>
      <c r="D703" s="104">
        <v>0.18823529411764706</v>
      </c>
      <c r="E703" s="104">
        <v>0.55000000000000004</v>
      </c>
      <c r="F703" s="104">
        <v>4.5936395759717315E-2</v>
      </c>
      <c r="G703" s="35">
        <f>SUM(B703*'5. Control'!$F$24,'6. Scoring &amp; assessment'!C703*'5. Control'!$F$25,'6. Scoring &amp; assessment'!D703*'5. Control'!$F$26,'6. Scoring &amp; assessment'!E703*'5. Control'!$F$27,'6. Scoring &amp; assessment'!F703*'5. Control'!$F$28)</f>
        <v>0.27305970292438808</v>
      </c>
      <c r="H703" s="36">
        <f t="shared" si="40"/>
        <v>4</v>
      </c>
      <c r="I703" s="36" cm="1">
        <f t="array" ref="I703">_xlfn.XLOOKUP(A703,Table1[Sample_ID],quality)</f>
        <v>6</v>
      </c>
      <c r="J703" s="36">
        <f t="shared" si="41"/>
        <v>2</v>
      </c>
      <c r="K703" s="36">
        <f t="shared" si="42"/>
        <v>4</v>
      </c>
      <c r="L703" s="36">
        <f t="shared" si="43"/>
        <v>0</v>
      </c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 spans="1:27" ht="13.2" x14ac:dyDescent="0.25">
      <c r="A704" s="34">
        <v>701</v>
      </c>
      <c r="B704" s="104">
        <v>0.26153846153846144</v>
      </c>
      <c r="C704" s="104">
        <v>0.6133333333333334</v>
      </c>
      <c r="D704" s="104">
        <v>0.1588235294117647</v>
      </c>
      <c r="E704" s="104">
        <v>0.43</v>
      </c>
      <c r="F704" s="104">
        <v>0.28975265017667845</v>
      </c>
      <c r="G704" s="35">
        <f>SUM(B704*'5. Control'!$F$24,'6. Scoring &amp; assessment'!C704*'5. Control'!$F$25,'6. Scoring &amp; assessment'!D704*'5. Control'!$F$26,'6. Scoring &amp; assessment'!E704*'5. Control'!$F$27,'6. Scoring &amp; assessment'!F704*'5. Control'!$F$28)</f>
        <v>0.37133725596789402</v>
      </c>
      <c r="H704" s="36">
        <f t="shared" si="40"/>
        <v>5</v>
      </c>
      <c r="I704" s="36" cm="1">
        <f t="array" ref="I704">_xlfn.XLOOKUP(A704,Table1[Sample_ID],quality)</f>
        <v>6</v>
      </c>
      <c r="J704" s="36">
        <f t="shared" si="41"/>
        <v>1</v>
      </c>
      <c r="K704" s="36">
        <f t="shared" si="42"/>
        <v>1</v>
      </c>
      <c r="L704" s="36">
        <f t="shared" si="43"/>
        <v>0</v>
      </c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 spans="1:27" ht="13.2" x14ac:dyDescent="0.25">
      <c r="A705" s="34">
        <v>702</v>
      </c>
      <c r="B705" s="104">
        <v>0.16923076923076918</v>
      </c>
      <c r="C705" s="104">
        <v>0.3666666666666667</v>
      </c>
      <c r="D705" s="104">
        <v>0.21764705882352944</v>
      </c>
      <c r="E705" s="104">
        <v>0.02</v>
      </c>
      <c r="F705" s="104">
        <v>6.7137809187279157E-2</v>
      </c>
      <c r="G705" s="35">
        <f>SUM(B705*'5. Control'!$F$24,'6. Scoring &amp; assessment'!C705*'5. Control'!$F$25,'6. Scoring &amp; assessment'!D705*'5. Control'!$F$26,'6. Scoring &amp; assessment'!E705*'5. Control'!$F$27,'6. Scoring &amp; assessment'!F705*'5. Control'!$F$28)</f>
        <v>0.21059160897302653</v>
      </c>
      <c r="H705" s="36">
        <f t="shared" si="40"/>
        <v>4</v>
      </c>
      <c r="I705" s="36" cm="1">
        <f t="array" ref="I705">_xlfn.XLOOKUP(A705,Table1[Sample_ID],quality)</f>
        <v>6</v>
      </c>
      <c r="J705" s="36">
        <f t="shared" si="41"/>
        <v>2</v>
      </c>
      <c r="K705" s="36">
        <f t="shared" si="42"/>
        <v>4</v>
      </c>
      <c r="L705" s="36">
        <f t="shared" si="43"/>
        <v>0</v>
      </c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 spans="1:27" ht="13.2" x14ac:dyDescent="0.25">
      <c r="A706" s="34">
        <v>703</v>
      </c>
      <c r="B706" s="104">
        <v>0.15384615384615385</v>
      </c>
      <c r="C706" s="104">
        <v>0.36000000000000004</v>
      </c>
      <c r="D706" s="104">
        <v>0.21764705882352944</v>
      </c>
      <c r="E706" s="104">
        <v>0.02</v>
      </c>
      <c r="F706" s="104">
        <v>6.0070671378091869E-2</v>
      </c>
      <c r="G706" s="35">
        <f>SUM(B706*'5. Control'!$F$24,'6. Scoring &amp; assessment'!C706*'5. Control'!$F$25,'6. Scoring &amp; assessment'!D706*'5. Control'!$F$26,'6. Scoring &amp; assessment'!E706*'5. Control'!$F$27,'6. Scoring &amp; assessment'!F706*'5. Control'!$F$28)</f>
        <v>0.20250027980749247</v>
      </c>
      <c r="H706" s="36">
        <f t="shared" si="40"/>
        <v>4</v>
      </c>
      <c r="I706" s="36" cm="1">
        <f t="array" ref="I706">_xlfn.XLOOKUP(A706,Table1[Sample_ID],quality)</f>
        <v>6</v>
      </c>
      <c r="J706" s="36">
        <f t="shared" si="41"/>
        <v>2</v>
      </c>
      <c r="K706" s="36">
        <f t="shared" si="42"/>
        <v>4</v>
      </c>
      <c r="L706" s="36">
        <f t="shared" si="43"/>
        <v>0</v>
      </c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 spans="1:27" ht="13.2" x14ac:dyDescent="0.25">
      <c r="A707" s="34">
        <v>704</v>
      </c>
      <c r="B707" s="104">
        <v>0.18461538461538451</v>
      </c>
      <c r="C707" s="104">
        <v>0.18666666666666668</v>
      </c>
      <c r="D707" s="104">
        <v>0.23529411764705882</v>
      </c>
      <c r="E707" s="104">
        <v>0.48</v>
      </c>
      <c r="F707" s="104">
        <v>0.2756183745583039</v>
      </c>
      <c r="G707" s="35">
        <f>SUM(B707*'5. Control'!$F$24,'6. Scoring &amp; assessment'!C707*'5. Control'!$F$25,'6. Scoring &amp; assessment'!D707*'5. Control'!$F$26,'6. Scoring &amp; assessment'!E707*'5. Control'!$F$27,'6. Scoring &amp; assessment'!F707*'5. Control'!$F$28)</f>
        <v>0.23147133971827377</v>
      </c>
      <c r="H707" s="36">
        <f t="shared" si="40"/>
        <v>4</v>
      </c>
      <c r="I707" s="36" cm="1">
        <f t="array" ref="I707">_xlfn.XLOOKUP(A707,Table1[Sample_ID],quality)</f>
        <v>4</v>
      </c>
      <c r="J707" s="36">
        <f t="shared" si="41"/>
        <v>0</v>
      </c>
      <c r="K707" s="36">
        <f t="shared" si="42"/>
        <v>0</v>
      </c>
      <c r="L707" s="36">
        <f t="shared" si="43"/>
        <v>1</v>
      </c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 spans="1:27" ht="13.2" x14ac:dyDescent="0.25">
      <c r="A708" s="34">
        <v>705</v>
      </c>
      <c r="B708" s="104">
        <v>0.19999999999999984</v>
      </c>
      <c r="C708" s="104">
        <v>0.44333333333333336</v>
      </c>
      <c r="D708" s="104">
        <v>0.14117647058823532</v>
      </c>
      <c r="E708" s="104">
        <v>0.04</v>
      </c>
      <c r="F708" s="104">
        <v>2.8268551236749116E-2</v>
      </c>
      <c r="G708" s="35">
        <f>SUM(B708*'5. Control'!$F$24,'6. Scoring &amp; assessment'!C708*'5. Control'!$F$25,'6. Scoring &amp; assessment'!D708*'5. Control'!$F$26,'6. Scoring &amp; assessment'!E708*'5. Control'!$F$27,'6. Scoring &amp; assessment'!F708*'5. Control'!$F$28)</f>
        <v>0.23100332571191018</v>
      </c>
      <c r="H708" s="36">
        <f t="shared" si="40"/>
        <v>4</v>
      </c>
      <c r="I708" s="36" cm="1">
        <f t="array" ref="I708">_xlfn.XLOOKUP(A708,Table1[Sample_ID],quality)</f>
        <v>4</v>
      </c>
      <c r="J708" s="36">
        <f t="shared" si="41"/>
        <v>0</v>
      </c>
      <c r="K708" s="36">
        <f t="shared" si="42"/>
        <v>0</v>
      </c>
      <c r="L708" s="36">
        <f t="shared" si="43"/>
        <v>1</v>
      </c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 spans="1:27" ht="13.2" x14ac:dyDescent="0.25">
      <c r="A709" s="34">
        <v>706</v>
      </c>
      <c r="B709" s="104">
        <v>0.23076923076923078</v>
      </c>
      <c r="C709" s="104">
        <v>0.62333333333333329</v>
      </c>
      <c r="D709" s="104">
        <v>0.11176470588235295</v>
      </c>
      <c r="E709" s="104">
        <v>0.15</v>
      </c>
      <c r="F709" s="104">
        <v>0.16961130742049471</v>
      </c>
      <c r="G709" s="35">
        <f>SUM(B709*'5. Control'!$F$24,'6. Scoring &amp; assessment'!C709*'5. Control'!$F$25,'6. Scoring &amp; assessment'!D709*'5. Control'!$F$26,'6. Scoring &amp; assessment'!E709*'5. Control'!$F$27,'6. Scoring &amp; assessment'!F709*'5. Control'!$F$28)</f>
        <v>0.3164950673936332</v>
      </c>
      <c r="H709" s="36">
        <f t="shared" ref="H709:H772" si="44">ROUND(3+G709*5,0)</f>
        <v>5</v>
      </c>
      <c r="I709" s="36" cm="1">
        <f t="array" ref="I709">_xlfn.XLOOKUP(A709,Table1[Sample_ID],quality)</f>
        <v>5</v>
      </c>
      <c r="J709" s="36">
        <f t="shared" ref="J709:J772" si="45">ABS(H709-I709)</f>
        <v>0</v>
      </c>
      <c r="K709" s="36">
        <f t="shared" ref="K709:K772" si="46">J709^2</f>
        <v>0</v>
      </c>
      <c r="L709" s="36">
        <f t="shared" ref="L709:L772" si="47">IF(J709=0,1,0)</f>
        <v>1</v>
      </c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 spans="1:27" ht="13.2" x14ac:dyDescent="0.25">
      <c r="A710" s="34">
        <v>707</v>
      </c>
      <c r="B710" s="104">
        <v>0.24615384615384611</v>
      </c>
      <c r="C710" s="104">
        <v>0.45333333333333337</v>
      </c>
      <c r="D710" s="104">
        <v>9.9999999999999992E-2</v>
      </c>
      <c r="E710" s="104">
        <v>0.08</v>
      </c>
      <c r="F710" s="104">
        <v>4.5936395759717315E-2</v>
      </c>
      <c r="G710" s="35">
        <f>SUM(B710*'5. Control'!$F$24,'6. Scoring &amp; assessment'!C710*'5. Control'!$F$25,'6. Scoring &amp; assessment'!D710*'5. Control'!$F$26,'6. Scoring &amp; assessment'!E710*'5. Control'!$F$27,'6. Scoring &amp; assessment'!F710*'5. Control'!$F$28)</f>
        <v>0.24974748572981786</v>
      </c>
      <c r="H710" s="36">
        <f t="shared" si="44"/>
        <v>4</v>
      </c>
      <c r="I710" s="36" cm="1">
        <f t="array" ref="I710">_xlfn.XLOOKUP(A710,Table1[Sample_ID],quality)</f>
        <v>5</v>
      </c>
      <c r="J710" s="36">
        <f t="shared" si="45"/>
        <v>1</v>
      </c>
      <c r="K710" s="36">
        <f t="shared" si="46"/>
        <v>1</v>
      </c>
      <c r="L710" s="36">
        <f t="shared" si="47"/>
        <v>0</v>
      </c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 spans="1:27" ht="13.2" x14ac:dyDescent="0.25">
      <c r="A711" s="34">
        <v>708</v>
      </c>
      <c r="B711" s="104">
        <v>0.32307692307692304</v>
      </c>
      <c r="C711" s="104">
        <v>0.26</v>
      </c>
      <c r="D711" s="104">
        <v>0.1235294117647059</v>
      </c>
      <c r="E711" s="104">
        <v>0.19</v>
      </c>
      <c r="F711" s="104">
        <v>0.10954063604240283</v>
      </c>
      <c r="G711" s="35">
        <f>SUM(B711*'5. Control'!$F$24,'6. Scoring &amp; assessment'!C711*'5. Control'!$F$25,'6. Scoring &amp; assessment'!D711*'5. Control'!$F$26,'6. Scoring &amp; assessment'!E711*'5. Control'!$F$27,'6. Scoring &amp; assessment'!F711*'5. Control'!$F$28)</f>
        <v>0.23956039844586924</v>
      </c>
      <c r="H711" s="36">
        <f t="shared" si="44"/>
        <v>4</v>
      </c>
      <c r="I711" s="36" cm="1">
        <f t="array" ref="I711">_xlfn.XLOOKUP(A711,Table1[Sample_ID],quality)</f>
        <v>5</v>
      </c>
      <c r="J711" s="36">
        <f t="shared" si="45"/>
        <v>1</v>
      </c>
      <c r="K711" s="36">
        <f t="shared" si="46"/>
        <v>1</v>
      </c>
      <c r="L711" s="36">
        <f t="shared" si="47"/>
        <v>0</v>
      </c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 spans="1:27" ht="13.2" x14ac:dyDescent="0.25">
      <c r="A712" s="34">
        <v>709</v>
      </c>
      <c r="B712" s="104">
        <v>0.49230769230769222</v>
      </c>
      <c r="C712" s="104">
        <v>0.29666666666666669</v>
      </c>
      <c r="D712" s="104">
        <v>0.18235294117647058</v>
      </c>
      <c r="E712" s="104">
        <v>0.12</v>
      </c>
      <c r="F712" s="104">
        <v>0.10247349823321555</v>
      </c>
      <c r="G712" s="35">
        <f>SUM(B712*'5. Control'!$F$24,'6. Scoring &amp; assessment'!C712*'5. Control'!$F$25,'6. Scoring &amp; assessment'!D712*'5. Control'!$F$26,'6. Scoring &amp; assessment'!E712*'5. Control'!$F$27,'6. Scoring &amp; assessment'!F712*'5. Control'!$F$28)</f>
        <v>0.31090798330748443</v>
      </c>
      <c r="H712" s="36">
        <f t="shared" si="44"/>
        <v>5</v>
      </c>
      <c r="I712" s="36" cm="1">
        <f t="array" ref="I712">_xlfn.XLOOKUP(A712,Table1[Sample_ID],quality)</f>
        <v>6</v>
      </c>
      <c r="J712" s="36">
        <f t="shared" si="45"/>
        <v>1</v>
      </c>
      <c r="K712" s="36">
        <f t="shared" si="46"/>
        <v>1</v>
      </c>
      <c r="L712" s="36">
        <f t="shared" si="47"/>
        <v>0</v>
      </c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 spans="1:27" ht="13.2" x14ac:dyDescent="0.25">
      <c r="A713" s="34">
        <v>710</v>
      </c>
      <c r="B713" s="104">
        <v>0.24615384615384611</v>
      </c>
      <c r="C713" s="104">
        <v>0.13999999999999999</v>
      </c>
      <c r="D713" s="104">
        <v>0.21176470588235297</v>
      </c>
      <c r="E713" s="104">
        <v>0.47</v>
      </c>
      <c r="F713" s="104">
        <v>9.5406360424028266E-2</v>
      </c>
      <c r="G713" s="35">
        <f>SUM(B713*'5. Control'!$F$24,'6. Scoring &amp; assessment'!C713*'5. Control'!$F$25,'6. Scoring &amp; assessment'!D713*'5. Control'!$F$26,'6. Scoring &amp; assessment'!E713*'5. Control'!$F$27,'6. Scoring &amp; assessment'!F713*'5. Control'!$F$28)</f>
        <v>0.2164591880786019</v>
      </c>
      <c r="H713" s="36">
        <f t="shared" si="44"/>
        <v>4</v>
      </c>
      <c r="I713" s="36" cm="1">
        <f t="array" ref="I713">_xlfn.XLOOKUP(A713,Table1[Sample_ID],quality)</f>
        <v>6</v>
      </c>
      <c r="J713" s="36">
        <f t="shared" si="45"/>
        <v>2</v>
      </c>
      <c r="K713" s="36">
        <f t="shared" si="46"/>
        <v>4</v>
      </c>
      <c r="L713" s="36">
        <f t="shared" si="47"/>
        <v>0</v>
      </c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 spans="1:27" ht="13.2" x14ac:dyDescent="0.25">
      <c r="A714" s="34">
        <v>711</v>
      </c>
      <c r="B714" s="104">
        <v>0.26153846153846144</v>
      </c>
      <c r="C714" s="104">
        <v>0.61666666666666659</v>
      </c>
      <c r="D714" s="104">
        <v>0.1588235294117647</v>
      </c>
      <c r="E714" s="104">
        <v>0.43</v>
      </c>
      <c r="F714" s="104">
        <v>0.2756183745583039</v>
      </c>
      <c r="G714" s="35">
        <f>SUM(B714*'5. Control'!$F$24,'6. Scoring &amp; assessment'!C714*'5. Control'!$F$25,'6. Scoring &amp; assessment'!D714*'5. Control'!$F$26,'6. Scoring &amp; assessment'!E714*'5. Control'!$F$27,'6. Scoring &amp; assessment'!F714*'5. Control'!$F$28)</f>
        <v>0.37092382840605653</v>
      </c>
      <c r="H714" s="36">
        <f t="shared" si="44"/>
        <v>5</v>
      </c>
      <c r="I714" s="36" cm="1">
        <f t="array" ref="I714">_xlfn.XLOOKUP(A714,Table1[Sample_ID],quality)</f>
        <v>5</v>
      </c>
      <c r="J714" s="36">
        <f t="shared" si="45"/>
        <v>0</v>
      </c>
      <c r="K714" s="36">
        <f t="shared" si="46"/>
        <v>0</v>
      </c>
      <c r="L714" s="36">
        <f t="shared" si="47"/>
        <v>1</v>
      </c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 spans="1:27" ht="13.2" x14ac:dyDescent="0.25">
      <c r="A715" s="34">
        <v>712</v>
      </c>
      <c r="B715" s="104">
        <v>0.16923076923076918</v>
      </c>
      <c r="C715" s="104">
        <v>0.31</v>
      </c>
      <c r="D715" s="104">
        <v>0.18235294117647058</v>
      </c>
      <c r="E715" s="104">
        <v>0.34</v>
      </c>
      <c r="F715" s="104">
        <v>0.37455830388692579</v>
      </c>
      <c r="G715" s="35">
        <f>SUM(B715*'5. Control'!$F$24,'6. Scoring &amp; assessment'!C715*'5. Control'!$F$25,'6. Scoring &amp; assessment'!D715*'5. Control'!$F$26,'6. Scoring &amp; assessment'!E715*'5. Control'!$F$27,'6. Scoring &amp; assessment'!F715*'5. Control'!$F$28)</f>
        <v>0.25103954079593238</v>
      </c>
      <c r="H715" s="36">
        <f t="shared" si="44"/>
        <v>4</v>
      </c>
      <c r="I715" s="36" cm="1">
        <f t="array" ref="I715">_xlfn.XLOOKUP(A715,Table1[Sample_ID],quality)</f>
        <v>5</v>
      </c>
      <c r="J715" s="36">
        <f t="shared" si="45"/>
        <v>1</v>
      </c>
      <c r="K715" s="36">
        <f t="shared" si="46"/>
        <v>1</v>
      </c>
      <c r="L715" s="36">
        <f t="shared" si="47"/>
        <v>0</v>
      </c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 spans="1:27" ht="13.2" x14ac:dyDescent="0.25">
      <c r="A716" s="34">
        <v>713</v>
      </c>
      <c r="B716" s="104">
        <v>0.15384615384615385</v>
      </c>
      <c r="C716" s="104">
        <v>0.39333333333333331</v>
      </c>
      <c r="D716" s="104">
        <v>8.8235294117647078E-2</v>
      </c>
      <c r="E716" s="104">
        <v>0</v>
      </c>
      <c r="F716" s="104">
        <v>9.5406360424028266E-2</v>
      </c>
      <c r="G716" s="35">
        <f>SUM(B716*'5. Control'!$F$24,'6. Scoring &amp; assessment'!C716*'5. Control'!$F$25,'6. Scoring &amp; assessment'!D716*'5. Control'!$F$26,'6. Scoring &amp; assessment'!E716*'5. Control'!$F$27,'6. Scoring &amp; assessment'!F716*'5. Control'!$F$28)</f>
        <v>0.19462208400620373</v>
      </c>
      <c r="H716" s="36">
        <f t="shared" si="44"/>
        <v>4</v>
      </c>
      <c r="I716" s="36" cm="1">
        <f t="array" ref="I716">_xlfn.XLOOKUP(A716,Table1[Sample_ID],quality)</f>
        <v>5</v>
      </c>
      <c r="J716" s="36">
        <f t="shared" si="45"/>
        <v>1</v>
      </c>
      <c r="K716" s="36">
        <f t="shared" si="46"/>
        <v>1</v>
      </c>
      <c r="L716" s="36">
        <f t="shared" si="47"/>
        <v>0</v>
      </c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 spans="1:27" ht="13.2" x14ac:dyDescent="0.25">
      <c r="A717" s="34">
        <v>714</v>
      </c>
      <c r="B717" s="104">
        <v>0.15384615384615385</v>
      </c>
      <c r="C717" s="104">
        <v>0.21999999999999997</v>
      </c>
      <c r="D717" s="104">
        <v>9.4117647058823556E-2</v>
      </c>
      <c r="E717" s="104">
        <v>0.36</v>
      </c>
      <c r="F717" s="104">
        <v>0.14840989399293286</v>
      </c>
      <c r="G717" s="35">
        <f>SUM(B717*'5. Control'!$F$24,'6. Scoring &amp; assessment'!C717*'5. Control'!$F$25,'6. Scoring &amp; assessment'!D717*'5. Control'!$F$26,'6. Scoring &amp; assessment'!E717*'5. Control'!$F$27,'6. Scoring &amp; assessment'!F717*'5. Control'!$F$28)</f>
        <v>0.18480479030427066</v>
      </c>
      <c r="H717" s="36">
        <f t="shared" si="44"/>
        <v>4</v>
      </c>
      <c r="I717" s="36" cm="1">
        <f t="array" ref="I717">_xlfn.XLOOKUP(A717,Table1[Sample_ID],quality)</f>
        <v>5</v>
      </c>
      <c r="J717" s="36">
        <f t="shared" si="45"/>
        <v>1</v>
      </c>
      <c r="K717" s="36">
        <f t="shared" si="46"/>
        <v>1</v>
      </c>
      <c r="L717" s="36">
        <f t="shared" si="47"/>
        <v>0</v>
      </c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 spans="1:27" ht="13.2" x14ac:dyDescent="0.25">
      <c r="A718" s="34">
        <v>715</v>
      </c>
      <c r="B718" s="104">
        <v>0.21538461538461545</v>
      </c>
      <c r="C718" s="104">
        <v>0.42666666666666669</v>
      </c>
      <c r="D718" s="104">
        <v>0.1235294117647059</v>
      </c>
      <c r="E718" s="104">
        <v>0.28000000000000003</v>
      </c>
      <c r="F718" s="104">
        <v>0.25088339222614842</v>
      </c>
      <c r="G718" s="35">
        <f>SUM(B718*'5. Control'!$F$24,'6. Scoring &amp; assessment'!C718*'5. Control'!$F$25,'6. Scoring &amp; assessment'!D718*'5. Control'!$F$26,'6. Scoring &amp; assessment'!E718*'5. Control'!$F$27,'6. Scoring &amp; assessment'!F718*'5. Control'!$F$28)</f>
        <v>0.27500236637193609</v>
      </c>
      <c r="H718" s="36">
        <f t="shared" si="44"/>
        <v>4</v>
      </c>
      <c r="I718" s="36" cm="1">
        <f t="array" ref="I718">_xlfn.XLOOKUP(A718,Table1[Sample_ID],quality)</f>
        <v>5</v>
      </c>
      <c r="J718" s="36">
        <f t="shared" si="45"/>
        <v>1</v>
      </c>
      <c r="K718" s="36">
        <f t="shared" si="46"/>
        <v>1</v>
      </c>
      <c r="L718" s="36">
        <f t="shared" si="47"/>
        <v>0</v>
      </c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 spans="1:27" ht="13.2" x14ac:dyDescent="0.25">
      <c r="A719" s="34">
        <v>716</v>
      </c>
      <c r="B719" s="104">
        <v>0.12307692307692292</v>
      </c>
      <c r="C719" s="104">
        <v>0.26</v>
      </c>
      <c r="D719" s="104">
        <v>0.10588235294117647</v>
      </c>
      <c r="E719" s="104">
        <v>0.18</v>
      </c>
      <c r="F719" s="104">
        <v>9.8939929328621903E-2</v>
      </c>
      <c r="G719" s="35">
        <f>SUM(B719*'5. Control'!$F$24,'6. Scoring &amp; assessment'!C719*'5. Control'!$F$25,'6. Scoring &amp; assessment'!D719*'5. Control'!$F$26,'6. Scoring &amp; assessment'!E719*'5. Control'!$F$27,'6. Scoring &amp; assessment'!F719*'5. Control'!$F$28)</f>
        <v>0.16485326895096167</v>
      </c>
      <c r="H719" s="36">
        <f t="shared" si="44"/>
        <v>4</v>
      </c>
      <c r="I719" s="36" cm="1">
        <f t="array" ref="I719">_xlfn.XLOOKUP(A719,Table1[Sample_ID],quality)</f>
        <v>6</v>
      </c>
      <c r="J719" s="36">
        <f t="shared" si="45"/>
        <v>2</v>
      </c>
      <c r="K719" s="36">
        <f t="shared" si="46"/>
        <v>4</v>
      </c>
      <c r="L719" s="36">
        <f t="shared" si="47"/>
        <v>0</v>
      </c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 spans="1:27" ht="13.2" x14ac:dyDescent="0.25">
      <c r="A720" s="34">
        <v>717</v>
      </c>
      <c r="B720" s="104">
        <v>0.15384615384615385</v>
      </c>
      <c r="C720" s="104">
        <v>0.21999999999999997</v>
      </c>
      <c r="D720" s="104">
        <v>9.4117647058823556E-2</v>
      </c>
      <c r="E720" s="104">
        <v>0.36</v>
      </c>
      <c r="F720" s="104">
        <v>0.14840989399293286</v>
      </c>
      <c r="G720" s="35">
        <f>SUM(B720*'5. Control'!$F$24,'6. Scoring &amp; assessment'!C720*'5. Control'!$F$25,'6. Scoring &amp; assessment'!D720*'5. Control'!$F$26,'6. Scoring &amp; assessment'!E720*'5. Control'!$F$27,'6. Scoring &amp; assessment'!F720*'5. Control'!$F$28)</f>
        <v>0.18480479030427066</v>
      </c>
      <c r="H720" s="36">
        <f t="shared" si="44"/>
        <v>4</v>
      </c>
      <c r="I720" s="36" cm="1">
        <f t="array" ref="I720">_xlfn.XLOOKUP(A720,Table1[Sample_ID],quality)</f>
        <v>5</v>
      </c>
      <c r="J720" s="36">
        <f t="shared" si="45"/>
        <v>1</v>
      </c>
      <c r="K720" s="36">
        <f t="shared" si="46"/>
        <v>1</v>
      </c>
      <c r="L720" s="36">
        <f t="shared" si="47"/>
        <v>0</v>
      </c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 spans="1:27" ht="13.2" x14ac:dyDescent="0.25">
      <c r="A721" s="34">
        <v>718</v>
      </c>
      <c r="B721" s="104">
        <v>0.24615384615384611</v>
      </c>
      <c r="C721" s="104">
        <v>0.24</v>
      </c>
      <c r="D721" s="104">
        <v>0.1588235294117647</v>
      </c>
      <c r="E721" s="104">
        <v>0.11</v>
      </c>
      <c r="F721" s="104">
        <v>0.1519434628975265</v>
      </c>
      <c r="G721" s="35">
        <f>SUM(B721*'5. Control'!$F$24,'6. Scoring &amp; assessment'!C721*'5. Control'!$F$25,'6. Scoring &amp; assessment'!D721*'5. Control'!$F$26,'6. Scoring &amp; assessment'!E721*'5. Control'!$F$27,'6. Scoring &amp; assessment'!F721*'5. Control'!$F$28)</f>
        <v>0.20817172185536353</v>
      </c>
      <c r="H721" s="36">
        <f t="shared" si="44"/>
        <v>4</v>
      </c>
      <c r="I721" s="36" cm="1">
        <f t="array" ref="I721">_xlfn.XLOOKUP(A721,Table1[Sample_ID],quality)</f>
        <v>5</v>
      </c>
      <c r="J721" s="36">
        <f t="shared" si="45"/>
        <v>1</v>
      </c>
      <c r="K721" s="36">
        <f t="shared" si="46"/>
        <v>1</v>
      </c>
      <c r="L721" s="36">
        <f t="shared" si="47"/>
        <v>0</v>
      </c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 spans="1:27" ht="13.2" x14ac:dyDescent="0.25">
      <c r="A722" s="34">
        <v>719</v>
      </c>
      <c r="B722" s="104">
        <v>0.18461538461538451</v>
      </c>
      <c r="C722" s="104">
        <v>0.3066666666666667</v>
      </c>
      <c r="D722" s="104">
        <v>8.2352941176470601E-2</v>
      </c>
      <c r="E722" s="104">
        <v>0.04</v>
      </c>
      <c r="F722" s="104">
        <v>5.6537102473498232E-2</v>
      </c>
      <c r="G722" s="35">
        <f>SUM(B722*'5. Control'!$F$24,'6. Scoring &amp; assessment'!C722*'5. Control'!$F$25,'6. Scoring &amp; assessment'!D722*'5. Control'!$F$26,'6. Scoring &amp; assessment'!E722*'5. Control'!$F$27,'6. Scoring &amp; assessment'!F722*'5. Control'!$F$28)</f>
        <v>0.17862203603920501</v>
      </c>
      <c r="H722" s="36">
        <f t="shared" si="44"/>
        <v>4</v>
      </c>
      <c r="I722" s="36" cm="1">
        <f t="array" ref="I722">_xlfn.XLOOKUP(A722,Table1[Sample_ID],quality)</f>
        <v>5</v>
      </c>
      <c r="J722" s="36">
        <f t="shared" si="45"/>
        <v>1</v>
      </c>
      <c r="K722" s="36">
        <f t="shared" si="46"/>
        <v>1</v>
      </c>
      <c r="L722" s="36">
        <f t="shared" si="47"/>
        <v>0</v>
      </c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 spans="1:27" ht="13.2" x14ac:dyDescent="0.25">
      <c r="A723" s="34">
        <v>720</v>
      </c>
      <c r="B723" s="104">
        <v>0.16923076923076918</v>
      </c>
      <c r="C723" s="104">
        <v>0.37333333333333335</v>
      </c>
      <c r="D723" s="104">
        <v>0.14117647058823532</v>
      </c>
      <c r="E723" s="104">
        <v>0</v>
      </c>
      <c r="F723" s="104">
        <v>0.13780918727915195</v>
      </c>
      <c r="G723" s="35">
        <f>SUM(B723*'5. Control'!$F$24,'6. Scoring &amp; assessment'!C723*'5. Control'!$F$25,'6. Scoring &amp; assessment'!D723*'5. Control'!$F$26,'6. Scoring &amp; assessment'!E723*'5. Control'!$F$27,'6. Scoring &amp; assessment'!F723*'5. Control'!$F$28)</f>
        <v>0.20618815854691971</v>
      </c>
      <c r="H723" s="36">
        <f t="shared" si="44"/>
        <v>4</v>
      </c>
      <c r="I723" s="36" cm="1">
        <f t="array" ref="I723">_xlfn.XLOOKUP(A723,Table1[Sample_ID],quality)</f>
        <v>5</v>
      </c>
      <c r="J723" s="36">
        <f t="shared" si="45"/>
        <v>1</v>
      </c>
      <c r="K723" s="36">
        <f t="shared" si="46"/>
        <v>1</v>
      </c>
      <c r="L723" s="36">
        <f t="shared" si="47"/>
        <v>0</v>
      </c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 spans="1:27" ht="13.2" x14ac:dyDescent="0.25">
      <c r="A724" s="34">
        <v>721</v>
      </c>
      <c r="B724" s="104">
        <v>0.18461538461538451</v>
      </c>
      <c r="C724" s="104">
        <v>0.3066666666666667</v>
      </c>
      <c r="D724" s="104">
        <v>8.2352941176470601E-2</v>
      </c>
      <c r="E724" s="104">
        <v>0.04</v>
      </c>
      <c r="F724" s="104">
        <v>5.6537102473498232E-2</v>
      </c>
      <c r="G724" s="35">
        <f>SUM(B724*'5. Control'!$F$24,'6. Scoring &amp; assessment'!C724*'5. Control'!$F$25,'6. Scoring &amp; assessment'!D724*'5. Control'!$F$26,'6. Scoring &amp; assessment'!E724*'5. Control'!$F$27,'6. Scoring &amp; assessment'!F724*'5. Control'!$F$28)</f>
        <v>0.17862203603920501</v>
      </c>
      <c r="H724" s="36">
        <f t="shared" si="44"/>
        <v>4</v>
      </c>
      <c r="I724" s="36" cm="1">
        <f t="array" ref="I724">_xlfn.XLOOKUP(A724,Table1[Sample_ID],quality)</f>
        <v>5</v>
      </c>
      <c r="J724" s="36">
        <f t="shared" si="45"/>
        <v>1</v>
      </c>
      <c r="K724" s="36">
        <f t="shared" si="46"/>
        <v>1</v>
      </c>
      <c r="L724" s="36">
        <f t="shared" si="47"/>
        <v>0</v>
      </c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 spans="1:27" ht="13.2" x14ac:dyDescent="0.25">
      <c r="A725" s="34">
        <v>722</v>
      </c>
      <c r="B725" s="104">
        <v>0.12307692307692292</v>
      </c>
      <c r="C725" s="104">
        <v>0.25333333333333335</v>
      </c>
      <c r="D725" s="104">
        <v>0.13529411764705884</v>
      </c>
      <c r="E725" s="104">
        <v>0.24</v>
      </c>
      <c r="F725" s="104">
        <v>0.35335689045936397</v>
      </c>
      <c r="G725" s="35">
        <f>SUM(B725*'5. Control'!$F$24,'6. Scoring &amp; assessment'!C725*'5. Control'!$F$25,'6. Scoring &amp; assessment'!D725*'5. Control'!$F$26,'6. Scoring &amp; assessment'!E725*'5. Control'!$F$27,'6. Scoring &amp; assessment'!F725*'5. Control'!$F$28)</f>
        <v>0.19870672976991824</v>
      </c>
      <c r="H725" s="36">
        <f t="shared" si="44"/>
        <v>4</v>
      </c>
      <c r="I725" s="36" cm="1">
        <f t="array" ref="I725">_xlfn.XLOOKUP(A725,Table1[Sample_ID],quality)</f>
        <v>5</v>
      </c>
      <c r="J725" s="36">
        <f t="shared" si="45"/>
        <v>1</v>
      </c>
      <c r="K725" s="36">
        <f t="shared" si="46"/>
        <v>1</v>
      </c>
      <c r="L725" s="36">
        <f t="shared" si="47"/>
        <v>0</v>
      </c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 spans="1:27" ht="13.2" x14ac:dyDescent="0.25">
      <c r="A726" s="34">
        <v>723</v>
      </c>
      <c r="B726" s="104">
        <v>0.24615384615384611</v>
      </c>
      <c r="C726" s="104">
        <v>0.21333333333333329</v>
      </c>
      <c r="D726" s="104">
        <v>0.17058823529411765</v>
      </c>
      <c r="E726" s="104">
        <v>0.08</v>
      </c>
      <c r="F726" s="104">
        <v>0.14840989399293286</v>
      </c>
      <c r="G726" s="35">
        <f>SUM(B726*'5. Control'!$F$24,'6. Scoring &amp; assessment'!C726*'5. Control'!$F$25,'6. Scoring &amp; assessment'!D726*'5. Control'!$F$26,'6. Scoring &amp; assessment'!E726*'5. Control'!$F$27,'6. Scoring &amp; assessment'!F726*'5. Control'!$F$28)</f>
        <v>0.19858307084725707</v>
      </c>
      <c r="H726" s="36">
        <f t="shared" si="44"/>
        <v>4</v>
      </c>
      <c r="I726" s="36" cm="1">
        <f t="array" ref="I726">_xlfn.XLOOKUP(A726,Table1[Sample_ID],quality)</f>
        <v>5</v>
      </c>
      <c r="J726" s="36">
        <f t="shared" si="45"/>
        <v>1</v>
      </c>
      <c r="K726" s="36">
        <f t="shared" si="46"/>
        <v>1</v>
      </c>
      <c r="L726" s="36">
        <f t="shared" si="47"/>
        <v>0</v>
      </c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 spans="1:27" ht="13.2" x14ac:dyDescent="0.25">
      <c r="A727" s="34">
        <v>724</v>
      </c>
      <c r="B727" s="104">
        <v>0.16923076923076918</v>
      </c>
      <c r="C727" s="104">
        <v>0.13999999999999999</v>
      </c>
      <c r="D727" s="104">
        <v>0.77647058823529413</v>
      </c>
      <c r="E727" s="104">
        <v>0.3</v>
      </c>
      <c r="F727" s="104">
        <v>0.42756183745583037</v>
      </c>
      <c r="G727" s="35">
        <f>SUM(B727*'5. Control'!$F$24,'6. Scoring &amp; assessment'!C727*'5. Control'!$F$25,'6. Scoring &amp; assessment'!D727*'5. Control'!$F$26,'6. Scoring &amp; assessment'!E727*'5. Control'!$F$27,'6. Scoring &amp; assessment'!F727*'5. Control'!$F$28)</f>
        <v>0.29045754121164635</v>
      </c>
      <c r="H727" s="36">
        <f t="shared" si="44"/>
        <v>4</v>
      </c>
      <c r="I727" s="36" cm="1">
        <f t="array" ref="I727">_xlfn.XLOOKUP(A727,Table1[Sample_ID],quality)</f>
        <v>5</v>
      </c>
      <c r="J727" s="36">
        <f t="shared" si="45"/>
        <v>1</v>
      </c>
      <c r="K727" s="36">
        <f t="shared" si="46"/>
        <v>1</v>
      </c>
      <c r="L727" s="36">
        <f t="shared" si="47"/>
        <v>0</v>
      </c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 spans="1:27" ht="13.2" x14ac:dyDescent="0.25">
      <c r="A728" s="34">
        <v>725</v>
      </c>
      <c r="B728" s="104">
        <v>0.43076923076923063</v>
      </c>
      <c r="C728" s="104">
        <v>0.67666666666666664</v>
      </c>
      <c r="D728" s="104">
        <v>0.17647058823529413</v>
      </c>
      <c r="E728" s="104">
        <v>0.1</v>
      </c>
      <c r="F728" s="104">
        <v>2.1201413427561839E-2</v>
      </c>
      <c r="G728" s="35">
        <f>SUM(B728*'5. Control'!$F$24,'6. Scoring &amp; assessment'!C728*'5. Control'!$F$25,'6. Scoring &amp; assessment'!D728*'5. Control'!$F$26,'6. Scoring &amp; assessment'!E728*'5. Control'!$F$27,'6. Scoring &amp; assessment'!F728*'5. Control'!$F$28)</f>
        <v>0.39235996034728104</v>
      </c>
      <c r="H728" s="36">
        <f t="shared" si="44"/>
        <v>5</v>
      </c>
      <c r="I728" s="36" cm="1">
        <f t="array" ref="I728">_xlfn.XLOOKUP(A728,Table1[Sample_ID],quality)</f>
        <v>4</v>
      </c>
      <c r="J728" s="36">
        <f t="shared" si="45"/>
        <v>1</v>
      </c>
      <c r="K728" s="36">
        <f t="shared" si="46"/>
        <v>1</v>
      </c>
      <c r="L728" s="36">
        <f t="shared" si="47"/>
        <v>0</v>
      </c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 spans="1:27" ht="13.2" x14ac:dyDescent="0.25">
      <c r="A729" s="34">
        <v>726</v>
      </c>
      <c r="B729" s="104">
        <v>0.30769230769230771</v>
      </c>
      <c r="C729" s="104">
        <v>0.37333333333333335</v>
      </c>
      <c r="D729" s="104">
        <v>0.1470588235294118</v>
      </c>
      <c r="E729" s="104">
        <v>0.17</v>
      </c>
      <c r="F729" s="104">
        <v>2.4734982332155476E-2</v>
      </c>
      <c r="G729" s="35">
        <f>SUM(B729*'5. Control'!$F$24,'6. Scoring &amp; assessment'!C729*'5. Control'!$F$25,'6. Scoring &amp; assessment'!D729*'5. Control'!$F$26,'6. Scoring &amp; assessment'!E729*'5. Control'!$F$27,'6. Scoring &amp; assessment'!F729*'5. Control'!$F$28)</f>
        <v>0.26122462945493496</v>
      </c>
      <c r="H729" s="36">
        <f t="shared" si="44"/>
        <v>4</v>
      </c>
      <c r="I729" s="36" cm="1">
        <f t="array" ref="I729">_xlfn.XLOOKUP(A729,Table1[Sample_ID],quality)</f>
        <v>5</v>
      </c>
      <c r="J729" s="36">
        <f t="shared" si="45"/>
        <v>1</v>
      </c>
      <c r="K729" s="36">
        <f t="shared" si="46"/>
        <v>1</v>
      </c>
      <c r="L729" s="36">
        <f t="shared" si="47"/>
        <v>0</v>
      </c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 spans="1:27" ht="13.2" x14ac:dyDescent="0.25">
      <c r="A730" s="34">
        <v>727</v>
      </c>
      <c r="B730" s="104">
        <v>0.4153846153846153</v>
      </c>
      <c r="C730" s="104">
        <v>0.41333333333333333</v>
      </c>
      <c r="D730" s="104">
        <v>0.24705882352941178</v>
      </c>
      <c r="E730" s="104">
        <v>0.09</v>
      </c>
      <c r="F730" s="104">
        <v>0.1519434628975265</v>
      </c>
      <c r="G730" s="35">
        <f>SUM(B730*'5. Control'!$F$24,'6. Scoring &amp; assessment'!C730*'5. Control'!$F$25,'6. Scoring &amp; assessment'!D730*'5. Control'!$F$26,'6. Scoring &amp; assessment'!E730*'5. Control'!$F$27,'6. Scoring &amp; assessment'!F730*'5. Control'!$F$28)</f>
        <v>0.33063778520377973</v>
      </c>
      <c r="H730" s="36">
        <f t="shared" si="44"/>
        <v>5</v>
      </c>
      <c r="I730" s="36" cm="1">
        <f t="array" ref="I730">_xlfn.XLOOKUP(A730,Table1[Sample_ID],quality)</f>
        <v>6</v>
      </c>
      <c r="J730" s="36">
        <f t="shared" si="45"/>
        <v>1</v>
      </c>
      <c r="K730" s="36">
        <f t="shared" si="46"/>
        <v>1</v>
      </c>
      <c r="L730" s="36">
        <f t="shared" si="47"/>
        <v>0</v>
      </c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 spans="1:27" ht="13.2" x14ac:dyDescent="0.25">
      <c r="A731" s="34">
        <v>728</v>
      </c>
      <c r="B731" s="104">
        <v>0.16923076923076918</v>
      </c>
      <c r="C731" s="104">
        <v>0.3133333333333333</v>
      </c>
      <c r="D731" s="104">
        <v>0.22352941176470592</v>
      </c>
      <c r="E731" s="104">
        <v>0.02</v>
      </c>
      <c r="F731" s="104">
        <v>1.7667844522968199E-2</v>
      </c>
      <c r="G731" s="35">
        <f>SUM(B731*'5. Control'!$F$24,'6. Scoring &amp; assessment'!C731*'5. Control'!$F$25,'6. Scoring &amp; assessment'!D731*'5. Control'!$F$26,'6. Scoring &amp; assessment'!E731*'5. Control'!$F$27,'6. Scoring &amp; assessment'!F731*'5. Control'!$F$28)</f>
        <v>0.19052696544777192</v>
      </c>
      <c r="H731" s="36">
        <f t="shared" si="44"/>
        <v>4</v>
      </c>
      <c r="I731" s="36" cm="1">
        <f t="array" ref="I731">_xlfn.XLOOKUP(A731,Table1[Sample_ID],quality)</f>
        <v>5</v>
      </c>
      <c r="J731" s="36">
        <f t="shared" si="45"/>
        <v>1</v>
      </c>
      <c r="K731" s="36">
        <f t="shared" si="46"/>
        <v>1</v>
      </c>
      <c r="L731" s="36">
        <f t="shared" si="47"/>
        <v>0</v>
      </c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 spans="1:27" ht="13.2" x14ac:dyDescent="0.25">
      <c r="A732" s="34">
        <v>729</v>
      </c>
      <c r="B732" s="104">
        <v>0.16923076923076918</v>
      </c>
      <c r="C732" s="104">
        <v>0.3133333333333333</v>
      </c>
      <c r="D732" s="104">
        <v>0.22352941176470592</v>
      </c>
      <c r="E732" s="104">
        <v>0.02</v>
      </c>
      <c r="F732" s="104">
        <v>1.7667844522968199E-2</v>
      </c>
      <c r="G732" s="35">
        <f>SUM(B732*'5. Control'!$F$24,'6. Scoring &amp; assessment'!C732*'5. Control'!$F$25,'6. Scoring &amp; assessment'!D732*'5. Control'!$F$26,'6. Scoring &amp; assessment'!E732*'5. Control'!$F$27,'6. Scoring &amp; assessment'!F732*'5. Control'!$F$28)</f>
        <v>0.19052696544777192</v>
      </c>
      <c r="H732" s="36">
        <f t="shared" si="44"/>
        <v>4</v>
      </c>
      <c r="I732" s="36" cm="1">
        <f t="array" ref="I732">_xlfn.XLOOKUP(A732,Table1[Sample_ID],quality)</f>
        <v>5</v>
      </c>
      <c r="J732" s="36">
        <f t="shared" si="45"/>
        <v>1</v>
      </c>
      <c r="K732" s="36">
        <f t="shared" si="46"/>
        <v>1</v>
      </c>
      <c r="L732" s="36">
        <f t="shared" si="47"/>
        <v>0</v>
      </c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 spans="1:27" ht="13.2" x14ac:dyDescent="0.25">
      <c r="A733" s="34">
        <v>730</v>
      </c>
      <c r="B733" s="104">
        <v>0.66153846153846141</v>
      </c>
      <c r="C733" s="104">
        <v>0.51</v>
      </c>
      <c r="D733" s="104">
        <v>0.11176470588235295</v>
      </c>
      <c r="E733" s="104">
        <v>0.03</v>
      </c>
      <c r="F733" s="104">
        <v>0.18374558303886926</v>
      </c>
      <c r="G733" s="35">
        <f>SUM(B733*'5. Control'!$F$24,'6. Scoring &amp; assessment'!C733*'5. Control'!$F$25,'6. Scoring &amp; assessment'!D733*'5. Control'!$F$26,'6. Scoring &amp; assessment'!E733*'5. Control'!$F$27,'6. Scoring &amp; assessment'!F733*'5. Control'!$F$28)</f>
        <v>0.42267772572470136</v>
      </c>
      <c r="H733" s="36">
        <f t="shared" si="44"/>
        <v>5</v>
      </c>
      <c r="I733" s="36" cm="1">
        <f t="array" ref="I733">_xlfn.XLOOKUP(A733,Table1[Sample_ID],quality)</f>
        <v>6</v>
      </c>
      <c r="J733" s="36">
        <f t="shared" si="45"/>
        <v>1</v>
      </c>
      <c r="K733" s="36">
        <f t="shared" si="46"/>
        <v>1</v>
      </c>
      <c r="L733" s="36">
        <f t="shared" si="47"/>
        <v>0</v>
      </c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 spans="1:27" ht="13.2" x14ac:dyDescent="0.25">
      <c r="A734" s="34">
        <v>731</v>
      </c>
      <c r="B734" s="104">
        <v>0.18461538461538451</v>
      </c>
      <c r="C734" s="104">
        <v>0.30000000000000004</v>
      </c>
      <c r="D734" s="104">
        <v>0.21764705882352944</v>
      </c>
      <c r="E734" s="104">
        <v>0.66</v>
      </c>
      <c r="F734" s="104">
        <v>0.10954063604240283</v>
      </c>
      <c r="G734" s="35">
        <f>SUM(B734*'5. Control'!$F$24,'6. Scoring &amp; assessment'!C734*'5. Control'!$F$25,'6. Scoring &amp; assessment'!D734*'5. Control'!$F$26,'6. Scoring &amp; assessment'!E734*'5. Control'!$F$27,'6. Scoring &amp; assessment'!F734*'5. Control'!$F$28)</f>
        <v>0.2642165070431543</v>
      </c>
      <c r="H734" s="36">
        <f t="shared" si="44"/>
        <v>4</v>
      </c>
      <c r="I734" s="36" cm="1">
        <f t="array" ref="I734">_xlfn.XLOOKUP(A734,Table1[Sample_ID],quality)</f>
        <v>5</v>
      </c>
      <c r="J734" s="36">
        <f t="shared" si="45"/>
        <v>1</v>
      </c>
      <c r="K734" s="36">
        <f t="shared" si="46"/>
        <v>1</v>
      </c>
      <c r="L734" s="36">
        <f t="shared" si="47"/>
        <v>0</v>
      </c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 spans="1:27" ht="13.2" x14ac:dyDescent="0.25">
      <c r="A735" s="34">
        <v>732</v>
      </c>
      <c r="B735" s="104">
        <v>0.47692307692307689</v>
      </c>
      <c r="C735" s="104">
        <v>0.51666666666666672</v>
      </c>
      <c r="D735" s="104">
        <v>0.12941176470588237</v>
      </c>
      <c r="E735" s="104">
        <v>0.13</v>
      </c>
      <c r="F735" s="104">
        <v>2.8268551236749116E-2</v>
      </c>
      <c r="G735" s="35">
        <f>SUM(B735*'5. Control'!$F$24,'6. Scoring &amp; assessment'!C735*'5. Control'!$F$25,'6. Scoring &amp; assessment'!D735*'5. Control'!$F$26,'6. Scoring &amp; assessment'!E735*'5. Control'!$F$27,'6. Scoring &amp; assessment'!F735*'5. Control'!$F$28)</f>
        <v>0.35716169675263415</v>
      </c>
      <c r="H735" s="36">
        <f t="shared" si="44"/>
        <v>5</v>
      </c>
      <c r="I735" s="36" cm="1">
        <f t="array" ref="I735">_xlfn.XLOOKUP(A735,Table1[Sample_ID],quality)</f>
        <v>5</v>
      </c>
      <c r="J735" s="36">
        <f t="shared" si="45"/>
        <v>0</v>
      </c>
      <c r="K735" s="36">
        <f t="shared" si="46"/>
        <v>0</v>
      </c>
      <c r="L735" s="36">
        <f t="shared" si="47"/>
        <v>1</v>
      </c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 spans="1:27" ht="13.2" x14ac:dyDescent="0.25">
      <c r="A736" s="34">
        <v>733</v>
      </c>
      <c r="B736" s="104">
        <v>0.18461538461538451</v>
      </c>
      <c r="C736" s="104">
        <v>0.49</v>
      </c>
      <c r="D736" s="104">
        <v>9.9999999999999992E-2</v>
      </c>
      <c r="E736" s="104">
        <v>0.03</v>
      </c>
      <c r="F736" s="104">
        <v>4.5936395759717315E-2</v>
      </c>
      <c r="G736" s="35">
        <f>SUM(B736*'5. Control'!$F$24,'6. Scoring &amp; assessment'!C736*'5. Control'!$F$25,'6. Scoring &amp; assessment'!D736*'5. Control'!$F$26,'6. Scoring &amp; assessment'!E736*'5. Control'!$F$27,'6. Scoring &amp; assessment'!F736*'5. Control'!$F$28)</f>
        <v>0.23420902419135628</v>
      </c>
      <c r="H736" s="36">
        <f t="shared" si="44"/>
        <v>4</v>
      </c>
      <c r="I736" s="36" cm="1">
        <f t="array" ref="I736">_xlfn.XLOOKUP(A736,Table1[Sample_ID],quality)</f>
        <v>5</v>
      </c>
      <c r="J736" s="36">
        <f t="shared" si="45"/>
        <v>1</v>
      </c>
      <c r="K736" s="36">
        <f t="shared" si="46"/>
        <v>1</v>
      </c>
      <c r="L736" s="36">
        <f t="shared" si="47"/>
        <v>0</v>
      </c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 spans="1:27" ht="13.2" x14ac:dyDescent="0.25">
      <c r="A737" s="34">
        <v>734</v>
      </c>
      <c r="B737" s="104">
        <v>0.16923076923076918</v>
      </c>
      <c r="C737" s="104">
        <v>0.23333333333333331</v>
      </c>
      <c r="D737" s="104">
        <v>0.17647058823529413</v>
      </c>
      <c r="E737" s="104">
        <v>0.34</v>
      </c>
      <c r="F737" s="104">
        <v>0.2332155477031802</v>
      </c>
      <c r="G737" s="35">
        <f>SUM(B737*'5. Control'!$F$24,'6. Scoring &amp; assessment'!C737*'5. Control'!$F$25,'6. Scoring &amp; assessment'!D737*'5. Control'!$F$26,'6. Scoring &amp; assessment'!E737*'5. Control'!$F$27,'6. Scoring &amp; assessment'!F737*'5. Control'!$F$28)</f>
        <v>0.21302291223638134</v>
      </c>
      <c r="H737" s="36">
        <f t="shared" si="44"/>
        <v>4</v>
      </c>
      <c r="I737" s="36" cm="1">
        <f t="array" ref="I737">_xlfn.XLOOKUP(A737,Table1[Sample_ID],quality)</f>
        <v>5</v>
      </c>
      <c r="J737" s="36">
        <f t="shared" si="45"/>
        <v>1</v>
      </c>
      <c r="K737" s="36">
        <f t="shared" si="46"/>
        <v>1</v>
      </c>
      <c r="L737" s="36">
        <f t="shared" si="47"/>
        <v>0</v>
      </c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 spans="1:27" ht="13.2" x14ac:dyDescent="0.25">
      <c r="A738" s="34">
        <v>735</v>
      </c>
      <c r="B738" s="104">
        <v>0.13846153846153852</v>
      </c>
      <c r="C738" s="104">
        <v>0.3066666666666667</v>
      </c>
      <c r="D738" s="104">
        <v>0.18823529411764706</v>
      </c>
      <c r="E738" s="104">
        <v>0.2</v>
      </c>
      <c r="F738" s="104">
        <v>0.1166077738515901</v>
      </c>
      <c r="G738" s="35">
        <f>SUM(B738*'5. Control'!$F$24,'6. Scoring &amp; assessment'!C738*'5. Control'!$F$25,'6. Scoring &amp; assessment'!D738*'5. Control'!$F$26,'6. Scoring &amp; assessment'!E738*'5. Control'!$F$27,'6. Scoring &amp; assessment'!F738*'5. Control'!$F$28)</f>
        <v>0.20035760996434457</v>
      </c>
      <c r="H738" s="36">
        <f t="shared" si="44"/>
        <v>4</v>
      </c>
      <c r="I738" s="36" cm="1">
        <f t="array" ref="I738">_xlfn.XLOOKUP(A738,Table1[Sample_ID],quality)</f>
        <v>5</v>
      </c>
      <c r="J738" s="36">
        <f t="shared" si="45"/>
        <v>1</v>
      </c>
      <c r="K738" s="36">
        <f t="shared" si="46"/>
        <v>1</v>
      </c>
      <c r="L738" s="36">
        <f t="shared" si="47"/>
        <v>0</v>
      </c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 spans="1:27" ht="13.2" x14ac:dyDescent="0.25">
      <c r="A739" s="34">
        <v>736</v>
      </c>
      <c r="B739" s="104">
        <v>0.16923076923076918</v>
      </c>
      <c r="C739" s="104">
        <v>0.57666666666666666</v>
      </c>
      <c r="D739" s="104">
        <v>0.11764705882352942</v>
      </c>
      <c r="E739" s="104">
        <v>0.1</v>
      </c>
      <c r="F739" s="104">
        <v>5.6537102473498232E-2</v>
      </c>
      <c r="G739" s="35">
        <f>SUM(B739*'5. Control'!$F$24,'6. Scoring &amp; assessment'!C739*'5. Control'!$F$25,'6. Scoring &amp; assessment'!D739*'5. Control'!$F$26,'6. Scoring &amp; assessment'!E739*'5. Control'!$F$27,'6. Scoring &amp; assessment'!F739*'5. Control'!$F$28)</f>
        <v>0.26553153830164844</v>
      </c>
      <c r="H739" s="36">
        <f t="shared" si="44"/>
        <v>4</v>
      </c>
      <c r="I739" s="36" cm="1">
        <f t="array" ref="I739">_xlfn.XLOOKUP(A739,Table1[Sample_ID],quality)</f>
        <v>5</v>
      </c>
      <c r="J739" s="36">
        <f t="shared" si="45"/>
        <v>1</v>
      </c>
      <c r="K739" s="36">
        <f t="shared" si="46"/>
        <v>1</v>
      </c>
      <c r="L739" s="36">
        <f t="shared" si="47"/>
        <v>0</v>
      </c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 spans="1:27" ht="13.2" x14ac:dyDescent="0.25">
      <c r="A740" s="34">
        <v>737</v>
      </c>
      <c r="B740" s="104">
        <v>0.16923076923076918</v>
      </c>
      <c r="C740" s="104">
        <v>0.57666666666666666</v>
      </c>
      <c r="D740" s="104">
        <v>0.11764705882352942</v>
      </c>
      <c r="E740" s="104">
        <v>0.1</v>
      </c>
      <c r="F740" s="104">
        <v>5.6537102473498232E-2</v>
      </c>
      <c r="G740" s="35">
        <f>SUM(B740*'5. Control'!$F$24,'6. Scoring &amp; assessment'!C740*'5. Control'!$F$25,'6. Scoring &amp; assessment'!D740*'5. Control'!$F$26,'6. Scoring &amp; assessment'!E740*'5. Control'!$F$27,'6. Scoring &amp; assessment'!F740*'5. Control'!$F$28)</f>
        <v>0.26553153830164844</v>
      </c>
      <c r="H740" s="36">
        <f t="shared" si="44"/>
        <v>4</v>
      </c>
      <c r="I740" s="36" cm="1">
        <f t="array" ref="I740">_xlfn.XLOOKUP(A740,Table1[Sample_ID],quality)</f>
        <v>5</v>
      </c>
      <c r="J740" s="36">
        <f t="shared" si="45"/>
        <v>1</v>
      </c>
      <c r="K740" s="36">
        <f t="shared" si="46"/>
        <v>1</v>
      </c>
      <c r="L740" s="36">
        <f t="shared" si="47"/>
        <v>0</v>
      </c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 spans="1:27" ht="13.2" x14ac:dyDescent="0.25">
      <c r="A741" s="34">
        <v>738</v>
      </c>
      <c r="B741" s="104">
        <v>0.13846153846153852</v>
      </c>
      <c r="C741" s="104">
        <v>0.32666666666666666</v>
      </c>
      <c r="D741" s="104">
        <v>0.20588235294117649</v>
      </c>
      <c r="E741" s="104">
        <v>0</v>
      </c>
      <c r="F741" s="104">
        <v>0.18374558303886926</v>
      </c>
      <c r="G741" s="35">
        <f>SUM(B741*'5. Control'!$F$24,'6. Scoring &amp; assessment'!C741*'5. Control'!$F$25,'6. Scoring &amp; assessment'!D741*'5. Control'!$F$26,'6. Scoring &amp; assessment'!E741*'5. Control'!$F$27,'6. Scoring &amp; assessment'!F741*'5. Control'!$F$28)</f>
        <v>0.19571844970660188</v>
      </c>
      <c r="H741" s="36">
        <f t="shared" si="44"/>
        <v>4</v>
      </c>
      <c r="I741" s="36" cm="1">
        <f t="array" ref="I741">_xlfn.XLOOKUP(A741,Table1[Sample_ID],quality)</f>
        <v>6</v>
      </c>
      <c r="J741" s="36">
        <f t="shared" si="45"/>
        <v>2</v>
      </c>
      <c r="K741" s="36">
        <f t="shared" si="46"/>
        <v>4</v>
      </c>
      <c r="L741" s="36">
        <f t="shared" si="47"/>
        <v>0</v>
      </c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 spans="1:27" ht="13.2" x14ac:dyDescent="0.25">
      <c r="A742" s="34">
        <v>739</v>
      </c>
      <c r="B742" s="104">
        <v>0.12307692307692292</v>
      </c>
      <c r="C742" s="104">
        <v>0.24</v>
      </c>
      <c r="D742" s="104">
        <v>0.15294117647058827</v>
      </c>
      <c r="E742" s="104">
        <v>0.23</v>
      </c>
      <c r="F742" s="104">
        <v>0.3462897526501767</v>
      </c>
      <c r="G742" s="35">
        <f>SUM(B742*'5. Control'!$F$24,'6. Scoring &amp; assessment'!C742*'5. Control'!$F$25,'6. Scoring &amp; assessment'!D742*'5. Control'!$F$26,'6. Scoring &amp; assessment'!E742*'5. Control'!$F$27,'6. Scoring &amp; assessment'!F742*'5. Control'!$F$28)</f>
        <v>0.19564707481252894</v>
      </c>
      <c r="H742" s="36">
        <f t="shared" si="44"/>
        <v>4</v>
      </c>
      <c r="I742" s="36" cm="1">
        <f t="array" ref="I742">_xlfn.XLOOKUP(A742,Table1[Sample_ID],quality)</f>
        <v>5</v>
      </c>
      <c r="J742" s="36">
        <f t="shared" si="45"/>
        <v>1</v>
      </c>
      <c r="K742" s="36">
        <f t="shared" si="46"/>
        <v>1</v>
      </c>
      <c r="L742" s="36">
        <f t="shared" si="47"/>
        <v>0</v>
      </c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 spans="1:27" ht="13.2" x14ac:dyDescent="0.25">
      <c r="A743" s="34">
        <v>740</v>
      </c>
      <c r="B743" s="104">
        <v>0.13846153846153852</v>
      </c>
      <c r="C743" s="104">
        <v>0.39333333333333331</v>
      </c>
      <c r="D743" s="104">
        <v>0.17647058823529413</v>
      </c>
      <c r="E743" s="104">
        <v>0</v>
      </c>
      <c r="F743" s="104">
        <v>0.11307420494699646</v>
      </c>
      <c r="G743" s="35">
        <f>SUM(B743*'5. Control'!$F$24,'6. Scoring &amp; assessment'!C743*'5. Control'!$F$25,'6. Scoring &amp; assessment'!D743*'5. Control'!$F$26,'6. Scoring &amp; assessment'!E743*'5. Control'!$F$27,'6. Scoring &amp; assessment'!F743*'5. Control'!$F$28)</f>
        <v>0.20423954719153223</v>
      </c>
      <c r="H743" s="36">
        <f t="shared" si="44"/>
        <v>4</v>
      </c>
      <c r="I743" s="36" cm="1">
        <f t="array" ref="I743">_xlfn.XLOOKUP(A743,Table1[Sample_ID],quality)</f>
        <v>5</v>
      </c>
      <c r="J743" s="36">
        <f t="shared" si="45"/>
        <v>1</v>
      </c>
      <c r="K743" s="36">
        <f t="shared" si="46"/>
        <v>1</v>
      </c>
      <c r="L743" s="36">
        <f t="shared" si="47"/>
        <v>0</v>
      </c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 spans="1:27" ht="13.2" x14ac:dyDescent="0.25">
      <c r="A744" s="34">
        <v>741</v>
      </c>
      <c r="B744" s="104">
        <v>0.47692307692307689</v>
      </c>
      <c r="C744" s="104">
        <v>0.44</v>
      </c>
      <c r="D744" s="104">
        <v>0.22352941176470592</v>
      </c>
      <c r="E744" s="104">
        <v>0.28999999999999998</v>
      </c>
      <c r="F744" s="104">
        <v>3.5335689045936397E-2</v>
      </c>
      <c r="G744" s="35">
        <f>SUM(B744*'5. Control'!$F$24,'6. Scoring &amp; assessment'!C744*'5. Control'!$F$25,'6. Scoring &amp; assessment'!D744*'5. Control'!$F$26,'6. Scoring &amp; assessment'!E744*'5. Control'!$F$27,'6. Scoring &amp; assessment'!F744*'5. Control'!$F$28)</f>
        <v>0.36498605759237646</v>
      </c>
      <c r="H744" s="36">
        <f t="shared" si="44"/>
        <v>5</v>
      </c>
      <c r="I744" s="36" cm="1">
        <f t="array" ref="I744">_xlfn.XLOOKUP(A744,Table1[Sample_ID],quality)</f>
        <v>6</v>
      </c>
      <c r="J744" s="36">
        <f t="shared" si="45"/>
        <v>1</v>
      </c>
      <c r="K744" s="36">
        <f t="shared" si="46"/>
        <v>1</v>
      </c>
      <c r="L744" s="36">
        <f t="shared" si="47"/>
        <v>0</v>
      </c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 spans="1:27" ht="13.2" x14ac:dyDescent="0.25">
      <c r="A745" s="34">
        <v>742</v>
      </c>
      <c r="B745" s="104">
        <v>0.16923076923076918</v>
      </c>
      <c r="C745" s="104">
        <v>0.28666666666666668</v>
      </c>
      <c r="D745" s="104">
        <v>0.1588235294117647</v>
      </c>
      <c r="E745" s="104">
        <v>0.24</v>
      </c>
      <c r="F745" s="104">
        <v>0.46996466431095407</v>
      </c>
      <c r="G745" s="35">
        <f>SUM(B745*'5. Control'!$F$24,'6. Scoring &amp; assessment'!C745*'5. Control'!$F$25,'6. Scoring &amp; assessment'!D745*'5. Control'!$F$26,'6. Scoring &amp; assessment'!E745*'5. Control'!$F$27,'6. Scoring &amp; assessment'!F745*'5. Control'!$F$28)</f>
        <v>0.24005076507362932</v>
      </c>
      <c r="H745" s="36">
        <f t="shared" si="44"/>
        <v>4</v>
      </c>
      <c r="I745" s="36" cm="1">
        <f t="array" ref="I745">_xlfn.XLOOKUP(A745,Table1[Sample_ID],quality)</f>
        <v>5</v>
      </c>
      <c r="J745" s="36">
        <f t="shared" si="45"/>
        <v>1</v>
      </c>
      <c r="K745" s="36">
        <f t="shared" si="46"/>
        <v>1</v>
      </c>
      <c r="L745" s="36">
        <f t="shared" si="47"/>
        <v>0</v>
      </c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 spans="1:27" ht="13.2" x14ac:dyDescent="0.25">
      <c r="A746" s="34">
        <v>743</v>
      </c>
      <c r="B746" s="104">
        <v>0.12307692307692292</v>
      </c>
      <c r="C746" s="104">
        <v>0.34333333333333332</v>
      </c>
      <c r="D746" s="104">
        <v>0.20588235294117649</v>
      </c>
      <c r="E746" s="104">
        <v>0</v>
      </c>
      <c r="F746" s="104">
        <v>4.2402826855123678E-2</v>
      </c>
      <c r="G746" s="35">
        <f>SUM(B746*'5. Control'!$F$24,'6. Scoring &amp; assessment'!C746*'5. Control'!$F$25,'6. Scoring &amp; assessment'!D746*'5. Control'!$F$26,'6. Scoring &amp; assessment'!E746*'5. Control'!$F$27,'6. Scoring &amp; assessment'!F746*'5. Control'!$F$28)</f>
        <v>0.18119955870361187</v>
      </c>
      <c r="H746" s="36">
        <f t="shared" si="44"/>
        <v>4</v>
      </c>
      <c r="I746" s="36" cm="1">
        <f t="array" ref="I746">_xlfn.XLOOKUP(A746,Table1[Sample_ID],quality)</f>
        <v>5</v>
      </c>
      <c r="J746" s="36">
        <f t="shared" si="45"/>
        <v>1</v>
      </c>
      <c r="K746" s="36">
        <f t="shared" si="46"/>
        <v>1</v>
      </c>
      <c r="L746" s="36">
        <f t="shared" si="47"/>
        <v>0</v>
      </c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 spans="1:27" ht="13.2" x14ac:dyDescent="0.25">
      <c r="A747" s="34">
        <v>744</v>
      </c>
      <c r="B747" s="104">
        <v>0.24615384615384611</v>
      </c>
      <c r="C747" s="104">
        <v>0.20666666666666664</v>
      </c>
      <c r="D747" s="104">
        <v>0.13529411764705884</v>
      </c>
      <c r="E747" s="104">
        <v>0.57999999999999996</v>
      </c>
      <c r="F747" s="104">
        <v>0.33568904593639576</v>
      </c>
      <c r="G747" s="35">
        <f>SUM(B747*'5. Control'!$F$24,'6. Scoring &amp; assessment'!C747*'5. Control'!$F$25,'6. Scoring &amp; assessment'!D747*'5. Control'!$F$26,'6. Scoring &amp; assessment'!E747*'5. Control'!$F$27,'6. Scoring &amp; assessment'!F747*'5. Control'!$F$28)</f>
        <v>0.26001686839454452</v>
      </c>
      <c r="H747" s="36">
        <f t="shared" si="44"/>
        <v>4</v>
      </c>
      <c r="I747" s="36" cm="1">
        <f t="array" ref="I747">_xlfn.XLOOKUP(A747,Table1[Sample_ID],quality)</f>
        <v>5</v>
      </c>
      <c r="J747" s="36">
        <f t="shared" si="45"/>
        <v>1</v>
      </c>
      <c r="K747" s="36">
        <f t="shared" si="46"/>
        <v>1</v>
      </c>
      <c r="L747" s="36">
        <f t="shared" si="47"/>
        <v>0</v>
      </c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 spans="1:27" ht="13.2" x14ac:dyDescent="0.25">
      <c r="A748" s="34">
        <v>745</v>
      </c>
      <c r="B748" s="104">
        <v>0.16923076923076918</v>
      </c>
      <c r="C748" s="104">
        <v>0.19333333333333336</v>
      </c>
      <c r="D748" s="104">
        <v>0.1235294117647059</v>
      </c>
      <c r="E748" s="104">
        <v>0.54</v>
      </c>
      <c r="F748" s="104">
        <v>0.33568904593639576</v>
      </c>
      <c r="G748" s="35">
        <f>SUM(B748*'5. Control'!$F$24,'6. Scoring &amp; assessment'!C748*'5. Control'!$F$25,'6. Scoring &amp; assessment'!D748*'5. Control'!$F$26,'6. Scoring &amp; assessment'!E748*'5. Control'!$F$27,'6. Scoring &amp; assessment'!F748*'5. Control'!$F$28)</f>
        <v>0.22332908558911468</v>
      </c>
      <c r="H748" s="36">
        <f t="shared" si="44"/>
        <v>4</v>
      </c>
      <c r="I748" s="36" cm="1">
        <f t="array" ref="I748">_xlfn.XLOOKUP(A748,Table1[Sample_ID],quality)</f>
        <v>5</v>
      </c>
      <c r="J748" s="36">
        <f t="shared" si="45"/>
        <v>1</v>
      </c>
      <c r="K748" s="36">
        <f t="shared" si="46"/>
        <v>1</v>
      </c>
      <c r="L748" s="36">
        <f t="shared" si="47"/>
        <v>0</v>
      </c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 spans="1:27" ht="13.2" x14ac:dyDescent="0.25">
      <c r="A749" s="34">
        <v>746</v>
      </c>
      <c r="B749" s="104">
        <v>0.16923076923076918</v>
      </c>
      <c r="C749" s="104">
        <v>0.27333333333333337</v>
      </c>
      <c r="D749" s="104">
        <v>0.25294117647058822</v>
      </c>
      <c r="E749" s="104">
        <v>0.18</v>
      </c>
      <c r="F749" s="104">
        <v>7.7738515901060068E-2</v>
      </c>
      <c r="G749" s="35">
        <f>SUM(B749*'5. Control'!$F$24,'6. Scoring &amp; assessment'!C749*'5. Control'!$F$25,'6. Scoring &amp; assessment'!D749*'5. Control'!$F$26,'6. Scoring &amp; assessment'!E749*'5. Control'!$F$27,'6. Scoring &amp; assessment'!F749*'5. Control'!$F$28)</f>
        <v>0.20494579729146345</v>
      </c>
      <c r="H749" s="36">
        <f t="shared" si="44"/>
        <v>4</v>
      </c>
      <c r="I749" s="36" cm="1">
        <f t="array" ref="I749">_xlfn.XLOOKUP(A749,Table1[Sample_ID],quality)</f>
        <v>6</v>
      </c>
      <c r="J749" s="36">
        <f t="shared" si="45"/>
        <v>2</v>
      </c>
      <c r="K749" s="36">
        <f t="shared" si="46"/>
        <v>4</v>
      </c>
      <c r="L749" s="36">
        <f t="shared" si="47"/>
        <v>0</v>
      </c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 spans="1:27" ht="13.2" x14ac:dyDescent="0.25">
      <c r="A750" s="34">
        <v>747</v>
      </c>
      <c r="B750" s="104">
        <v>9.2307692307692257E-2</v>
      </c>
      <c r="C750" s="104">
        <v>0.16</v>
      </c>
      <c r="D750" s="104">
        <v>9.9999999999999992E-2</v>
      </c>
      <c r="E750" s="104">
        <v>0.38</v>
      </c>
      <c r="F750" s="104">
        <v>0.18021201413427562</v>
      </c>
      <c r="G750" s="35">
        <f>SUM(B750*'5. Control'!$F$24,'6. Scoring &amp; assessment'!C750*'5. Control'!$F$25,'6. Scoring &amp; assessment'!D750*'5. Control'!$F$26,'6. Scoring &amp; assessment'!E750*'5. Control'!$F$27,'6. Scoring &amp; assessment'!F750*'5. Control'!$F$28)</f>
        <v>0.15132889372111985</v>
      </c>
      <c r="H750" s="36">
        <f t="shared" si="44"/>
        <v>4</v>
      </c>
      <c r="I750" s="36" cm="1">
        <f t="array" ref="I750">_xlfn.XLOOKUP(A750,Table1[Sample_ID],quality)</f>
        <v>6</v>
      </c>
      <c r="J750" s="36">
        <f t="shared" si="45"/>
        <v>2</v>
      </c>
      <c r="K750" s="36">
        <f t="shared" si="46"/>
        <v>4</v>
      </c>
      <c r="L750" s="36">
        <f t="shared" si="47"/>
        <v>0</v>
      </c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 spans="1:27" ht="13.2" x14ac:dyDescent="0.25">
      <c r="A751" s="34">
        <v>748</v>
      </c>
      <c r="B751" s="104">
        <v>0.15384615384615385</v>
      </c>
      <c r="C751" s="104">
        <v>0.15333333333333335</v>
      </c>
      <c r="D751" s="104">
        <v>0.10588235294117647</v>
      </c>
      <c r="E751" s="104">
        <v>0.4</v>
      </c>
      <c r="F751" s="104">
        <v>0.21908127208480566</v>
      </c>
      <c r="G751" s="35">
        <f>SUM(B751*'5. Control'!$F$24,'6. Scoring &amp; assessment'!C751*'5. Control'!$F$25,'6. Scoring &amp; assessment'!D751*'5. Control'!$F$26,'6. Scoring &amp; assessment'!E751*'5. Control'!$F$27,'6. Scoring &amp; assessment'!F751*'5. Control'!$F$28)</f>
        <v>0.17763663399581092</v>
      </c>
      <c r="H751" s="36">
        <f t="shared" si="44"/>
        <v>4</v>
      </c>
      <c r="I751" s="36" cm="1">
        <f t="array" ref="I751">_xlfn.XLOOKUP(A751,Table1[Sample_ID],quality)</f>
        <v>5</v>
      </c>
      <c r="J751" s="36">
        <f t="shared" si="45"/>
        <v>1</v>
      </c>
      <c r="K751" s="36">
        <f t="shared" si="46"/>
        <v>1</v>
      </c>
      <c r="L751" s="36">
        <f t="shared" si="47"/>
        <v>0</v>
      </c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 spans="1:27" ht="13.2" x14ac:dyDescent="0.25">
      <c r="A752" s="34">
        <v>749</v>
      </c>
      <c r="B752" s="104">
        <v>0.18461538461538451</v>
      </c>
      <c r="C752" s="104">
        <v>0.26666666666666666</v>
      </c>
      <c r="D752" s="104">
        <v>0.24705882352941178</v>
      </c>
      <c r="E752" s="104">
        <v>0.18</v>
      </c>
      <c r="F752" s="104">
        <v>8.8339222614840993E-2</v>
      </c>
      <c r="G752" s="35">
        <f>SUM(B752*'5. Control'!$F$24,'6. Scoring &amp; assessment'!C752*'5. Control'!$F$25,'6. Scoring &amp; assessment'!D752*'5. Control'!$F$26,'6. Scoring &amp; assessment'!E752*'5. Control'!$F$27,'6. Scoring &amp; assessment'!F752*'5. Control'!$F$28)</f>
        <v>0.20850813040628044</v>
      </c>
      <c r="H752" s="36">
        <f t="shared" si="44"/>
        <v>4</v>
      </c>
      <c r="I752" s="36" cm="1">
        <f t="array" ref="I752">_xlfn.XLOOKUP(A752,Table1[Sample_ID],quality)</f>
        <v>6</v>
      </c>
      <c r="J752" s="36">
        <f t="shared" si="45"/>
        <v>2</v>
      </c>
      <c r="K752" s="36">
        <f t="shared" si="46"/>
        <v>4</v>
      </c>
      <c r="L752" s="36">
        <f t="shared" si="47"/>
        <v>0</v>
      </c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 spans="1:27" ht="13.2" x14ac:dyDescent="0.25">
      <c r="A753" s="34">
        <v>750</v>
      </c>
      <c r="B753" s="104">
        <v>0.16923076923076918</v>
      </c>
      <c r="C753" s="104">
        <v>0.27333333333333337</v>
      </c>
      <c r="D753" s="104">
        <v>0.25294117647058822</v>
      </c>
      <c r="E753" s="104">
        <v>0.18</v>
      </c>
      <c r="F753" s="104">
        <v>7.7738515901060068E-2</v>
      </c>
      <c r="G753" s="35">
        <f>SUM(B753*'5. Control'!$F$24,'6. Scoring &amp; assessment'!C753*'5. Control'!$F$25,'6. Scoring &amp; assessment'!D753*'5. Control'!$F$26,'6. Scoring &amp; assessment'!E753*'5. Control'!$F$27,'6. Scoring &amp; assessment'!F753*'5. Control'!$F$28)</f>
        <v>0.20494579729146345</v>
      </c>
      <c r="H753" s="36">
        <f t="shared" si="44"/>
        <v>4</v>
      </c>
      <c r="I753" s="36" cm="1">
        <f t="array" ref="I753">_xlfn.XLOOKUP(A753,Table1[Sample_ID],quality)</f>
        <v>6</v>
      </c>
      <c r="J753" s="36">
        <f t="shared" si="45"/>
        <v>2</v>
      </c>
      <c r="K753" s="36">
        <f t="shared" si="46"/>
        <v>4</v>
      </c>
      <c r="L753" s="36">
        <f t="shared" si="47"/>
        <v>0</v>
      </c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 spans="1:27" ht="13.2" x14ac:dyDescent="0.25">
      <c r="A754" s="34">
        <v>751</v>
      </c>
      <c r="B754" s="104">
        <v>0.16923076923076918</v>
      </c>
      <c r="C754" s="104">
        <v>0.3666666666666667</v>
      </c>
      <c r="D754" s="104">
        <v>0.1470588235294118</v>
      </c>
      <c r="E754" s="104">
        <v>0.1</v>
      </c>
      <c r="F754" s="104">
        <v>0.12014134275618374</v>
      </c>
      <c r="G754" s="35">
        <f>SUM(B754*'5. Control'!$F$24,'6. Scoring &amp; assessment'!C754*'5. Control'!$F$25,'6. Scoring &amp; assessment'!D754*'5. Control'!$F$26,'6. Scoring &amp; assessment'!E754*'5. Control'!$F$27,'6. Scoring &amp; assessment'!F754*'5. Control'!$F$28)</f>
        <v>0.21330372703579936</v>
      </c>
      <c r="H754" s="36">
        <f t="shared" si="44"/>
        <v>4</v>
      </c>
      <c r="I754" s="36" cm="1">
        <f t="array" ref="I754">_xlfn.XLOOKUP(A754,Table1[Sample_ID],quality)</f>
        <v>5</v>
      </c>
      <c r="J754" s="36">
        <f t="shared" si="45"/>
        <v>1</v>
      </c>
      <c r="K754" s="36">
        <f t="shared" si="46"/>
        <v>1</v>
      </c>
      <c r="L754" s="36">
        <f t="shared" si="47"/>
        <v>0</v>
      </c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 spans="1:27" ht="13.2" x14ac:dyDescent="0.25">
      <c r="A755" s="34">
        <v>752</v>
      </c>
      <c r="B755" s="104">
        <v>0.16923076923076918</v>
      </c>
      <c r="C755" s="104">
        <v>0.3666666666666667</v>
      </c>
      <c r="D755" s="104">
        <v>0.1470588235294118</v>
      </c>
      <c r="E755" s="104">
        <v>0.1</v>
      </c>
      <c r="F755" s="104">
        <v>0.12014134275618374</v>
      </c>
      <c r="G755" s="35">
        <f>SUM(B755*'5. Control'!$F$24,'6. Scoring &amp; assessment'!C755*'5. Control'!$F$25,'6. Scoring &amp; assessment'!D755*'5. Control'!$F$26,'6. Scoring &amp; assessment'!E755*'5. Control'!$F$27,'6. Scoring &amp; assessment'!F755*'5. Control'!$F$28)</f>
        <v>0.21330372703579936</v>
      </c>
      <c r="H755" s="36">
        <f t="shared" si="44"/>
        <v>4</v>
      </c>
      <c r="I755" s="36" cm="1">
        <f t="array" ref="I755">_xlfn.XLOOKUP(A755,Table1[Sample_ID],quality)</f>
        <v>5</v>
      </c>
      <c r="J755" s="36">
        <f t="shared" si="45"/>
        <v>1</v>
      </c>
      <c r="K755" s="36">
        <f t="shared" si="46"/>
        <v>1</v>
      </c>
      <c r="L755" s="36">
        <f t="shared" si="47"/>
        <v>0</v>
      </c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 spans="1:27" ht="13.2" x14ac:dyDescent="0.25">
      <c r="A756" s="34">
        <v>753</v>
      </c>
      <c r="B756" s="104">
        <v>0.15384615384615385</v>
      </c>
      <c r="C756" s="104">
        <v>0.29333333333333339</v>
      </c>
      <c r="D756" s="104">
        <v>0.18235294117647058</v>
      </c>
      <c r="E756" s="104">
        <v>0.13</v>
      </c>
      <c r="F756" s="104">
        <v>0.21201413427561838</v>
      </c>
      <c r="G756" s="35">
        <f>SUM(B756*'5. Control'!$F$24,'6. Scoring &amp; assessment'!C756*'5. Control'!$F$25,'6. Scoring &amp; assessment'!D756*'5. Control'!$F$26,'6. Scoring &amp; assessment'!E756*'5. Control'!$F$27,'6. Scoring &amp; assessment'!F756*'5. Control'!$F$28)</f>
        <v>0.20340050845018628</v>
      </c>
      <c r="H756" s="36">
        <f t="shared" si="44"/>
        <v>4</v>
      </c>
      <c r="I756" s="36" cm="1">
        <f t="array" ref="I756">_xlfn.XLOOKUP(A756,Table1[Sample_ID],quality)</f>
        <v>5</v>
      </c>
      <c r="J756" s="36">
        <f t="shared" si="45"/>
        <v>1</v>
      </c>
      <c r="K756" s="36">
        <f t="shared" si="46"/>
        <v>1</v>
      </c>
      <c r="L756" s="36">
        <f t="shared" si="47"/>
        <v>0</v>
      </c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 spans="1:27" ht="13.2" x14ac:dyDescent="0.25">
      <c r="A757" s="34">
        <v>754</v>
      </c>
      <c r="B757" s="104">
        <v>0.16923076923076918</v>
      </c>
      <c r="C757" s="104">
        <v>0.3666666666666667</v>
      </c>
      <c r="D757" s="104">
        <v>0.1470588235294118</v>
      </c>
      <c r="E757" s="104">
        <v>0.1</v>
      </c>
      <c r="F757" s="104">
        <v>0.12014134275618374</v>
      </c>
      <c r="G757" s="35">
        <f>SUM(B757*'5. Control'!$F$24,'6. Scoring &amp; assessment'!C757*'5. Control'!$F$25,'6. Scoring &amp; assessment'!D757*'5. Control'!$F$26,'6. Scoring &amp; assessment'!E757*'5. Control'!$F$27,'6. Scoring &amp; assessment'!F757*'5. Control'!$F$28)</f>
        <v>0.21330372703579936</v>
      </c>
      <c r="H757" s="36">
        <f t="shared" si="44"/>
        <v>4</v>
      </c>
      <c r="I757" s="36" cm="1">
        <f t="array" ref="I757">_xlfn.XLOOKUP(A757,Table1[Sample_ID],quality)</f>
        <v>5</v>
      </c>
      <c r="J757" s="36">
        <f t="shared" si="45"/>
        <v>1</v>
      </c>
      <c r="K757" s="36">
        <f t="shared" si="46"/>
        <v>1</v>
      </c>
      <c r="L757" s="36">
        <f t="shared" si="47"/>
        <v>0</v>
      </c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 spans="1:27" ht="13.2" x14ac:dyDescent="0.25">
      <c r="A758" s="34">
        <v>755</v>
      </c>
      <c r="B758" s="104">
        <v>0.10769230769230759</v>
      </c>
      <c r="C758" s="104">
        <v>0.25333333333333335</v>
      </c>
      <c r="D758" s="104">
        <v>0.44705882352941179</v>
      </c>
      <c r="E758" s="104">
        <v>0.68</v>
      </c>
      <c r="F758" s="104">
        <v>9.187279151943463E-2</v>
      </c>
      <c r="G758" s="35">
        <f>SUM(B758*'5. Control'!$F$24,'6. Scoring &amp; assessment'!C758*'5. Control'!$F$25,'6. Scoring &amp; assessment'!D758*'5. Control'!$F$26,'6. Scoring &amp; assessment'!E758*'5. Control'!$F$27,'6. Scoring &amp; assessment'!F758*'5. Control'!$F$28)</f>
        <v>0.25793841037366289</v>
      </c>
      <c r="H758" s="36">
        <f t="shared" si="44"/>
        <v>4</v>
      </c>
      <c r="I758" s="36" cm="1">
        <f t="array" ref="I758">_xlfn.XLOOKUP(A758,Table1[Sample_ID],quality)</f>
        <v>6</v>
      </c>
      <c r="J758" s="36">
        <f t="shared" si="45"/>
        <v>2</v>
      </c>
      <c r="K758" s="36">
        <f t="shared" si="46"/>
        <v>4</v>
      </c>
      <c r="L758" s="36">
        <f t="shared" si="47"/>
        <v>0</v>
      </c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 spans="1:27" ht="13.2" x14ac:dyDescent="0.25">
      <c r="A759" s="34">
        <v>756</v>
      </c>
      <c r="B759" s="104">
        <v>0.3538461538461537</v>
      </c>
      <c r="C759" s="104">
        <v>0.54</v>
      </c>
      <c r="D759" s="104">
        <v>7.6470588235294124E-2</v>
      </c>
      <c r="E759" s="104">
        <v>7.0000000000000007E-2</v>
      </c>
      <c r="F759" s="104">
        <v>0.14487632508833923</v>
      </c>
      <c r="G759" s="35">
        <f>SUM(B759*'5. Control'!$F$24,'6. Scoring &amp; assessment'!C759*'5. Control'!$F$25,'6. Scoring &amp; assessment'!D759*'5. Control'!$F$26,'6. Scoring &amp; assessment'!E759*'5. Control'!$F$27,'6. Scoring &amp; assessment'!F759*'5. Control'!$F$28)</f>
        <v>0.31880437459028188</v>
      </c>
      <c r="H759" s="36">
        <f t="shared" si="44"/>
        <v>5</v>
      </c>
      <c r="I759" s="36" cm="1">
        <f t="array" ref="I759">_xlfn.XLOOKUP(A759,Table1[Sample_ID],quality)</f>
        <v>6</v>
      </c>
      <c r="J759" s="36">
        <f t="shared" si="45"/>
        <v>1</v>
      </c>
      <c r="K759" s="36">
        <f t="shared" si="46"/>
        <v>1</v>
      </c>
      <c r="L759" s="36">
        <f t="shared" si="47"/>
        <v>0</v>
      </c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 spans="1:27" ht="13.2" x14ac:dyDescent="0.25">
      <c r="A760" s="34">
        <v>757</v>
      </c>
      <c r="B760" s="104">
        <v>0.43076923076923063</v>
      </c>
      <c r="C760" s="104">
        <v>0.58666666666666667</v>
      </c>
      <c r="D760" s="104">
        <v>9.4117647058823556E-2</v>
      </c>
      <c r="E760" s="104">
        <v>0.01</v>
      </c>
      <c r="F760" s="104">
        <v>9.5406360424028266E-2</v>
      </c>
      <c r="G760" s="35">
        <f>SUM(B760*'5. Control'!$F$24,'6. Scoring &amp; assessment'!C760*'5. Control'!$F$25,'6. Scoring &amp; assessment'!D760*'5. Control'!$F$26,'6. Scoring &amp; assessment'!E760*'5. Control'!$F$27,'6. Scoring &amp; assessment'!F760*'5. Control'!$F$28)</f>
        <v>0.35142751387045706</v>
      </c>
      <c r="H760" s="36">
        <f t="shared" si="44"/>
        <v>5</v>
      </c>
      <c r="I760" s="36" cm="1">
        <f t="array" ref="I760">_xlfn.XLOOKUP(A760,Table1[Sample_ID],quality)</f>
        <v>6</v>
      </c>
      <c r="J760" s="36">
        <f t="shared" si="45"/>
        <v>1</v>
      </c>
      <c r="K760" s="36">
        <f t="shared" si="46"/>
        <v>1</v>
      </c>
      <c r="L760" s="36">
        <f t="shared" si="47"/>
        <v>0</v>
      </c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 spans="1:27" ht="13.2" x14ac:dyDescent="0.25">
      <c r="A761" s="34">
        <v>758</v>
      </c>
      <c r="B761" s="104">
        <v>0.21538461538461545</v>
      </c>
      <c r="C761" s="104">
        <v>0.51333333333333331</v>
      </c>
      <c r="D761" s="104">
        <v>0.11764705882352942</v>
      </c>
      <c r="E761" s="104">
        <v>0</v>
      </c>
      <c r="F761" s="104">
        <v>8.8339222614840993E-2</v>
      </c>
      <c r="G761" s="35">
        <f>SUM(B761*'5. Control'!$F$24,'6. Scoring &amp; assessment'!C761*'5. Control'!$F$25,'6. Scoring &amp; assessment'!D761*'5. Control'!$F$26,'6. Scoring &amp; assessment'!E761*'5. Control'!$F$27,'6. Scoring &amp; assessment'!F761*'5. Control'!$F$28)</f>
        <v>0.25586559646962892</v>
      </c>
      <c r="H761" s="36">
        <f t="shared" si="44"/>
        <v>4</v>
      </c>
      <c r="I761" s="36" cm="1">
        <f t="array" ref="I761">_xlfn.XLOOKUP(A761,Table1[Sample_ID],quality)</f>
        <v>5</v>
      </c>
      <c r="J761" s="36">
        <f t="shared" si="45"/>
        <v>1</v>
      </c>
      <c r="K761" s="36">
        <f t="shared" si="46"/>
        <v>1</v>
      </c>
      <c r="L761" s="36">
        <f t="shared" si="47"/>
        <v>0</v>
      </c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 spans="1:27" ht="13.2" x14ac:dyDescent="0.25">
      <c r="A762" s="34">
        <v>759</v>
      </c>
      <c r="B762" s="104">
        <v>0.21538461538461545</v>
      </c>
      <c r="C762" s="104">
        <v>0.51333333333333331</v>
      </c>
      <c r="D762" s="104">
        <v>0.11764705882352942</v>
      </c>
      <c r="E762" s="104">
        <v>0</v>
      </c>
      <c r="F762" s="104">
        <v>8.8339222614840993E-2</v>
      </c>
      <c r="G762" s="35">
        <f>SUM(B762*'5. Control'!$F$24,'6. Scoring &amp; assessment'!C762*'5. Control'!$F$25,'6. Scoring &amp; assessment'!D762*'5. Control'!$F$26,'6. Scoring &amp; assessment'!E762*'5. Control'!$F$27,'6. Scoring &amp; assessment'!F762*'5. Control'!$F$28)</f>
        <v>0.25586559646962892</v>
      </c>
      <c r="H762" s="36">
        <f t="shared" si="44"/>
        <v>4</v>
      </c>
      <c r="I762" s="36" cm="1">
        <f t="array" ref="I762">_xlfn.XLOOKUP(A762,Table1[Sample_ID],quality)</f>
        <v>5</v>
      </c>
      <c r="J762" s="36">
        <f t="shared" si="45"/>
        <v>1</v>
      </c>
      <c r="K762" s="36">
        <f t="shared" si="46"/>
        <v>1</v>
      </c>
      <c r="L762" s="36">
        <f t="shared" si="47"/>
        <v>0</v>
      </c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 spans="1:27" ht="13.2" x14ac:dyDescent="0.25">
      <c r="A763" s="34">
        <v>760</v>
      </c>
      <c r="B763" s="104">
        <v>0.12307692307692292</v>
      </c>
      <c r="C763" s="104">
        <v>0.21333333333333329</v>
      </c>
      <c r="D763" s="104">
        <v>0.12941176470588237</v>
      </c>
      <c r="E763" s="104">
        <v>0.21</v>
      </c>
      <c r="F763" s="104">
        <v>0.28975265017667845</v>
      </c>
      <c r="G763" s="35">
        <f>SUM(B763*'5. Control'!$F$24,'6. Scoring &amp; assessment'!C763*'5. Control'!$F$25,'6. Scoring &amp; assessment'!D763*'5. Control'!$F$26,'6. Scoring &amp; assessment'!E763*'5. Control'!$F$27,'6. Scoring &amp; assessment'!F763*'5. Control'!$F$28)</f>
        <v>0.17646395280047319</v>
      </c>
      <c r="H763" s="36">
        <f t="shared" si="44"/>
        <v>4</v>
      </c>
      <c r="I763" s="36" cm="1">
        <f t="array" ref="I763">_xlfn.XLOOKUP(A763,Table1[Sample_ID],quality)</f>
        <v>5</v>
      </c>
      <c r="J763" s="36">
        <f t="shared" si="45"/>
        <v>1</v>
      </c>
      <c r="K763" s="36">
        <f t="shared" si="46"/>
        <v>1</v>
      </c>
      <c r="L763" s="36">
        <f t="shared" si="47"/>
        <v>0</v>
      </c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 spans="1:27" ht="13.2" x14ac:dyDescent="0.25">
      <c r="A764" s="34">
        <v>761</v>
      </c>
      <c r="B764" s="104">
        <v>0.19999999999999984</v>
      </c>
      <c r="C764" s="104">
        <v>0.32</v>
      </c>
      <c r="D764" s="104">
        <v>0.1588235294117647</v>
      </c>
      <c r="E764" s="104">
        <v>0.25</v>
      </c>
      <c r="F764" s="104">
        <v>0.3462897526501767</v>
      </c>
      <c r="G764" s="35">
        <f>SUM(B764*'5. Control'!$F$24,'6. Scoring &amp; assessment'!C764*'5. Control'!$F$25,'6. Scoring &amp; assessment'!D764*'5. Control'!$F$26,'6. Scoring &amp; assessment'!E764*'5. Control'!$F$27,'6. Scoring &amp; assessment'!F764*'5. Control'!$F$28)</f>
        <v>0.24945250467678232</v>
      </c>
      <c r="H764" s="36">
        <f t="shared" si="44"/>
        <v>4</v>
      </c>
      <c r="I764" s="36" cm="1">
        <f t="array" ref="I764">_xlfn.XLOOKUP(A764,Table1[Sample_ID],quality)</f>
        <v>5</v>
      </c>
      <c r="J764" s="36">
        <f t="shared" si="45"/>
        <v>1</v>
      </c>
      <c r="K764" s="36">
        <f t="shared" si="46"/>
        <v>1</v>
      </c>
      <c r="L764" s="36">
        <f t="shared" si="47"/>
        <v>0</v>
      </c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 spans="1:27" ht="13.2" x14ac:dyDescent="0.25">
      <c r="A765" s="34">
        <v>762</v>
      </c>
      <c r="B765" s="104">
        <v>0.18461538461538451</v>
      </c>
      <c r="C765" s="104">
        <v>0.37000000000000005</v>
      </c>
      <c r="D765" s="104">
        <v>7.0588235294117646E-2</v>
      </c>
      <c r="E765" s="104">
        <v>0.26</v>
      </c>
      <c r="F765" s="104">
        <v>0.10247349823321555</v>
      </c>
      <c r="G765" s="35">
        <f>SUM(B765*'5. Control'!$F$24,'6. Scoring &amp; assessment'!C765*'5. Control'!$F$25,'6. Scoring &amp; assessment'!D765*'5. Control'!$F$26,'6. Scoring &amp; assessment'!E765*'5. Control'!$F$27,'6. Scoring &amp; assessment'!F765*'5. Control'!$F$28)</f>
        <v>0.2224509697328238</v>
      </c>
      <c r="H765" s="36">
        <f t="shared" si="44"/>
        <v>4</v>
      </c>
      <c r="I765" s="36" cm="1">
        <f t="array" ref="I765">_xlfn.XLOOKUP(A765,Table1[Sample_ID],quality)</f>
        <v>5</v>
      </c>
      <c r="J765" s="36">
        <f t="shared" si="45"/>
        <v>1</v>
      </c>
      <c r="K765" s="36">
        <f t="shared" si="46"/>
        <v>1</v>
      </c>
      <c r="L765" s="36">
        <f t="shared" si="47"/>
        <v>0</v>
      </c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 spans="1:27" ht="13.2" x14ac:dyDescent="0.25">
      <c r="A766" s="34">
        <v>763</v>
      </c>
      <c r="B766" s="104">
        <v>0.24615384615384611</v>
      </c>
      <c r="C766" s="104">
        <v>0.39999999999999997</v>
      </c>
      <c r="D766" s="104">
        <v>0.13529411764705884</v>
      </c>
      <c r="E766" s="104">
        <v>0</v>
      </c>
      <c r="F766" s="104">
        <v>4.5936395759717315E-2</v>
      </c>
      <c r="G766" s="35">
        <f>SUM(B766*'5. Control'!$F$24,'6. Scoring &amp; assessment'!C766*'5. Control'!$F$25,'6. Scoring &amp; assessment'!D766*'5. Control'!$F$26,'6. Scoring &amp; assessment'!E766*'5. Control'!$F$27,'6. Scoring &amp; assessment'!F766*'5. Control'!$F$28)</f>
        <v>0.23104160337687668</v>
      </c>
      <c r="H766" s="36">
        <f t="shared" si="44"/>
        <v>4</v>
      </c>
      <c r="I766" s="36" cm="1">
        <f t="array" ref="I766">_xlfn.XLOOKUP(A766,Table1[Sample_ID],quality)</f>
        <v>6</v>
      </c>
      <c r="J766" s="36">
        <f t="shared" si="45"/>
        <v>2</v>
      </c>
      <c r="K766" s="36">
        <f t="shared" si="46"/>
        <v>4</v>
      </c>
      <c r="L766" s="36">
        <f t="shared" si="47"/>
        <v>0</v>
      </c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 spans="1:27" ht="13.2" x14ac:dyDescent="0.25">
      <c r="A767" s="34">
        <v>764</v>
      </c>
      <c r="B767" s="104">
        <v>0.18461538461538451</v>
      </c>
      <c r="C767" s="104">
        <v>0.37000000000000005</v>
      </c>
      <c r="D767" s="104">
        <v>7.0588235294117646E-2</v>
      </c>
      <c r="E767" s="104">
        <v>0.26</v>
      </c>
      <c r="F767" s="104">
        <v>0.10247349823321555</v>
      </c>
      <c r="G767" s="35">
        <f>SUM(B767*'5. Control'!$F$24,'6. Scoring &amp; assessment'!C767*'5. Control'!$F$25,'6. Scoring &amp; assessment'!D767*'5. Control'!$F$26,'6. Scoring &amp; assessment'!E767*'5. Control'!$F$27,'6. Scoring &amp; assessment'!F767*'5. Control'!$F$28)</f>
        <v>0.2224509697328238</v>
      </c>
      <c r="H767" s="36">
        <f t="shared" si="44"/>
        <v>4</v>
      </c>
      <c r="I767" s="36" cm="1">
        <f t="array" ref="I767">_xlfn.XLOOKUP(A767,Table1[Sample_ID],quality)</f>
        <v>5</v>
      </c>
      <c r="J767" s="36">
        <f t="shared" si="45"/>
        <v>1</v>
      </c>
      <c r="K767" s="36">
        <f t="shared" si="46"/>
        <v>1</v>
      </c>
      <c r="L767" s="36">
        <f t="shared" si="47"/>
        <v>0</v>
      </c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 spans="1:27" ht="13.2" x14ac:dyDescent="0.25">
      <c r="A768" s="34">
        <v>765</v>
      </c>
      <c r="B768" s="104">
        <v>0.16923076923076918</v>
      </c>
      <c r="C768" s="104">
        <v>0.38666666666666671</v>
      </c>
      <c r="D768" s="104">
        <v>0.1470588235294118</v>
      </c>
      <c r="E768" s="104">
        <v>0.11</v>
      </c>
      <c r="F768" s="104">
        <v>0.13427561837455831</v>
      </c>
      <c r="G768" s="35">
        <f>SUM(B768*'5. Control'!$F$24,'6. Scoring &amp; assessment'!C768*'5. Control'!$F$25,'6. Scoring &amp; assessment'!D768*'5. Control'!$F$26,'6. Scoring &amp; assessment'!E768*'5. Control'!$F$27,'6. Scoring &amp; assessment'!F768*'5. Control'!$F$28)</f>
        <v>0.22171715459763683</v>
      </c>
      <c r="H768" s="36">
        <f t="shared" si="44"/>
        <v>4</v>
      </c>
      <c r="I768" s="36" cm="1">
        <f t="array" ref="I768">_xlfn.XLOOKUP(A768,Table1[Sample_ID],quality)</f>
        <v>6</v>
      </c>
      <c r="J768" s="36">
        <f t="shared" si="45"/>
        <v>2</v>
      </c>
      <c r="K768" s="36">
        <f t="shared" si="46"/>
        <v>4</v>
      </c>
      <c r="L768" s="36">
        <f t="shared" si="47"/>
        <v>0</v>
      </c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 spans="1:27" ht="13.2" x14ac:dyDescent="0.25">
      <c r="A769" s="34">
        <v>766</v>
      </c>
      <c r="B769" s="104">
        <v>0.16923076923076918</v>
      </c>
      <c r="C769" s="104">
        <v>0.38000000000000006</v>
      </c>
      <c r="D769" s="104">
        <v>0.14117647058823532</v>
      </c>
      <c r="E769" s="104">
        <v>0.1</v>
      </c>
      <c r="F769" s="104">
        <v>0.14840989399293286</v>
      </c>
      <c r="G769" s="35">
        <f>SUM(B769*'5. Control'!$F$24,'6. Scoring &amp; assessment'!C769*'5. Control'!$F$25,'6. Scoring &amp; assessment'!D769*'5. Control'!$F$26,'6. Scoring &amp; assessment'!E769*'5. Control'!$F$27,'6. Scoring &amp; assessment'!F769*'5. Control'!$F$28)</f>
        <v>0.21924822921829784</v>
      </c>
      <c r="H769" s="36">
        <f t="shared" si="44"/>
        <v>4</v>
      </c>
      <c r="I769" s="36" cm="1">
        <f t="array" ref="I769">_xlfn.XLOOKUP(A769,Table1[Sample_ID],quality)</f>
        <v>6</v>
      </c>
      <c r="J769" s="36">
        <f t="shared" si="45"/>
        <v>2</v>
      </c>
      <c r="K769" s="36">
        <f t="shared" si="46"/>
        <v>4</v>
      </c>
      <c r="L769" s="36">
        <f t="shared" si="47"/>
        <v>0</v>
      </c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 spans="1:27" ht="13.2" x14ac:dyDescent="0.25">
      <c r="A770" s="34">
        <v>767</v>
      </c>
      <c r="B770" s="104">
        <v>0.15384615384615385</v>
      </c>
      <c r="C770" s="104">
        <v>0.32666666666666666</v>
      </c>
      <c r="D770" s="104">
        <v>0.14117647058823532</v>
      </c>
      <c r="E770" s="104">
        <v>0.18</v>
      </c>
      <c r="F770" s="104">
        <v>0.24028268551236748</v>
      </c>
      <c r="G770" s="35">
        <f>SUM(B770*'5. Control'!$F$24,'6. Scoring &amp; assessment'!C770*'5. Control'!$F$25,'6. Scoring &amp; assessment'!D770*'5. Control'!$F$26,'6. Scoring &amp; assessment'!E770*'5. Control'!$F$27,'6. Scoring &amp; assessment'!F770*'5. Control'!$F$28)</f>
        <v>0.21505089298562588</v>
      </c>
      <c r="H770" s="36">
        <f t="shared" si="44"/>
        <v>4</v>
      </c>
      <c r="I770" s="36" cm="1">
        <f t="array" ref="I770">_xlfn.XLOOKUP(A770,Table1[Sample_ID],quality)</f>
        <v>5</v>
      </c>
      <c r="J770" s="36">
        <f t="shared" si="45"/>
        <v>1</v>
      </c>
      <c r="K770" s="36">
        <f t="shared" si="46"/>
        <v>1</v>
      </c>
      <c r="L770" s="36">
        <f t="shared" si="47"/>
        <v>0</v>
      </c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 spans="1:27" ht="13.2" x14ac:dyDescent="0.25">
      <c r="A771" s="34">
        <v>768</v>
      </c>
      <c r="B771" s="104">
        <v>0.16923076923076918</v>
      </c>
      <c r="C771" s="104">
        <v>0.33333333333333331</v>
      </c>
      <c r="D771" s="104">
        <v>0.18823529411764706</v>
      </c>
      <c r="E771" s="104">
        <v>0.32</v>
      </c>
      <c r="F771" s="104">
        <v>0.32508833922261482</v>
      </c>
      <c r="G771" s="35">
        <f>SUM(B771*'5. Control'!$F$24,'6. Scoring &amp; assessment'!C771*'5. Control'!$F$25,'6. Scoring &amp; assessment'!D771*'5. Control'!$F$26,'6. Scoring &amp; assessment'!E771*'5. Control'!$F$27,'6. Scoring &amp; assessment'!F771*'5. Control'!$F$28)</f>
        <v>0.25197489727067773</v>
      </c>
      <c r="H771" s="36">
        <f t="shared" si="44"/>
        <v>4</v>
      </c>
      <c r="I771" s="36" cm="1">
        <f t="array" ref="I771">_xlfn.XLOOKUP(A771,Table1[Sample_ID],quality)</f>
        <v>5</v>
      </c>
      <c r="J771" s="36">
        <f t="shared" si="45"/>
        <v>1</v>
      </c>
      <c r="K771" s="36">
        <f t="shared" si="46"/>
        <v>1</v>
      </c>
      <c r="L771" s="36">
        <f t="shared" si="47"/>
        <v>0</v>
      </c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 spans="1:27" ht="13.2" x14ac:dyDescent="0.25">
      <c r="A772" s="34">
        <v>769</v>
      </c>
      <c r="B772" s="104">
        <v>0.19999999999999984</v>
      </c>
      <c r="C772" s="104">
        <v>0.32666666666666666</v>
      </c>
      <c r="D772" s="104">
        <v>0.13529411764705884</v>
      </c>
      <c r="E772" s="104">
        <v>0.02</v>
      </c>
      <c r="F772" s="104">
        <v>0.31095406360424027</v>
      </c>
      <c r="G772" s="35">
        <f>SUM(B772*'5. Control'!$F$24,'6. Scoring &amp; assessment'!C772*'5. Control'!$F$25,'6. Scoring &amp; assessment'!D772*'5. Control'!$F$26,'6. Scoring &amp; assessment'!E772*'5. Control'!$F$27,'6. Scoring &amp; assessment'!F772*'5. Control'!$F$28)</f>
        <v>0.2213895240074828</v>
      </c>
      <c r="H772" s="36">
        <f t="shared" si="44"/>
        <v>4</v>
      </c>
      <c r="I772" s="36" cm="1">
        <f t="array" ref="I772">_xlfn.XLOOKUP(A772,Table1[Sample_ID],quality)</f>
        <v>6</v>
      </c>
      <c r="J772" s="36">
        <f t="shared" si="45"/>
        <v>2</v>
      </c>
      <c r="K772" s="36">
        <f t="shared" si="46"/>
        <v>4</v>
      </c>
      <c r="L772" s="36">
        <f t="shared" si="47"/>
        <v>0</v>
      </c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 spans="1:27" ht="13.2" x14ac:dyDescent="0.25">
      <c r="A773" s="34">
        <v>770</v>
      </c>
      <c r="B773" s="104">
        <v>0.18461538461538451</v>
      </c>
      <c r="C773" s="104">
        <v>0.41333333333333333</v>
      </c>
      <c r="D773" s="104">
        <v>0.14117647058823532</v>
      </c>
      <c r="E773" s="104">
        <v>0.01</v>
      </c>
      <c r="F773" s="104">
        <v>9.187279151943463E-2</v>
      </c>
      <c r="G773" s="35">
        <f>SUM(B773*'5. Control'!$F$24,'6. Scoring &amp; assessment'!C773*'5. Control'!$F$25,'6. Scoring &amp; assessment'!D773*'5. Control'!$F$26,'6. Scoring &amp; assessment'!E773*'5. Control'!$F$27,'6. Scoring &amp; assessment'!F773*'5. Control'!$F$28)</f>
        <v>0.21997913435556332</v>
      </c>
      <c r="H773" s="36">
        <f t="shared" ref="H773:H836" si="48">ROUND(3+G773*5,0)</f>
        <v>4</v>
      </c>
      <c r="I773" s="36" cm="1">
        <f t="array" ref="I773">_xlfn.XLOOKUP(A773,Table1[Sample_ID],quality)</f>
        <v>5</v>
      </c>
      <c r="J773" s="36">
        <f t="shared" ref="J773:J836" si="49">ABS(H773-I773)</f>
        <v>1</v>
      </c>
      <c r="K773" s="36">
        <f t="shared" ref="K773:K836" si="50">J773^2</f>
        <v>1</v>
      </c>
      <c r="L773" s="36">
        <f t="shared" ref="L773:L836" si="51">IF(J773=0,1,0)</f>
        <v>0</v>
      </c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 spans="1:27" ht="13.2" x14ac:dyDescent="0.25">
      <c r="A774" s="34">
        <v>771</v>
      </c>
      <c r="B774" s="104">
        <v>0.19999999999999984</v>
      </c>
      <c r="C774" s="104">
        <v>0.32666666666666666</v>
      </c>
      <c r="D774" s="104">
        <v>0.13529411764705884</v>
      </c>
      <c r="E774" s="104">
        <v>0.02</v>
      </c>
      <c r="F774" s="104">
        <v>0.31095406360424027</v>
      </c>
      <c r="G774" s="35">
        <f>SUM(B774*'5. Control'!$F$24,'6. Scoring &amp; assessment'!C774*'5. Control'!$F$25,'6. Scoring &amp; assessment'!D774*'5. Control'!$F$26,'6. Scoring &amp; assessment'!E774*'5. Control'!$F$27,'6. Scoring &amp; assessment'!F774*'5. Control'!$F$28)</f>
        <v>0.2213895240074828</v>
      </c>
      <c r="H774" s="36">
        <f t="shared" si="48"/>
        <v>4</v>
      </c>
      <c r="I774" s="36" cm="1">
        <f t="array" ref="I774">_xlfn.XLOOKUP(A774,Table1[Sample_ID],quality)</f>
        <v>6</v>
      </c>
      <c r="J774" s="36">
        <f t="shared" si="49"/>
        <v>2</v>
      </c>
      <c r="K774" s="36">
        <f t="shared" si="50"/>
        <v>4</v>
      </c>
      <c r="L774" s="36">
        <f t="shared" si="51"/>
        <v>0</v>
      </c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 spans="1:27" ht="13.2" x14ac:dyDescent="0.25">
      <c r="A775" s="34">
        <v>772</v>
      </c>
      <c r="B775" s="104">
        <v>0.15384615384615385</v>
      </c>
      <c r="C775" s="104">
        <v>0.39000000000000007</v>
      </c>
      <c r="D775" s="104">
        <v>0.1470588235294118</v>
      </c>
      <c r="E775" s="104">
        <v>0.26</v>
      </c>
      <c r="F775" s="104">
        <v>0.48409893992932862</v>
      </c>
      <c r="G775" s="35">
        <f>SUM(B775*'5. Control'!$F$24,'6. Scoring &amp; assessment'!C775*'5. Control'!$F$25,'6. Scoring &amp; assessment'!D775*'5. Control'!$F$26,'6. Scoring &amp; assessment'!E775*'5. Control'!$F$27,'6. Scoring &amp; assessment'!F775*'5. Control'!$F$28)</f>
        <v>0.26731487136849852</v>
      </c>
      <c r="H775" s="36">
        <f t="shared" si="48"/>
        <v>4</v>
      </c>
      <c r="I775" s="36" cm="1">
        <f t="array" ref="I775">_xlfn.XLOOKUP(A775,Table1[Sample_ID],quality)</f>
        <v>5</v>
      </c>
      <c r="J775" s="36">
        <f t="shared" si="49"/>
        <v>1</v>
      </c>
      <c r="K775" s="36">
        <f t="shared" si="50"/>
        <v>1</v>
      </c>
      <c r="L775" s="36">
        <f t="shared" si="51"/>
        <v>0</v>
      </c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 spans="1:27" ht="13.2" x14ac:dyDescent="0.25">
      <c r="A776" s="34">
        <v>773</v>
      </c>
      <c r="B776" s="104">
        <v>0.15384615384615385</v>
      </c>
      <c r="C776" s="104">
        <v>0.3133333333333333</v>
      </c>
      <c r="D776" s="104">
        <v>0.1470588235294118</v>
      </c>
      <c r="E776" s="104">
        <v>0.27</v>
      </c>
      <c r="F776" s="104">
        <v>0.48763250883392228</v>
      </c>
      <c r="G776" s="35">
        <f>SUM(B776*'5. Control'!$F$24,'6. Scoring &amp; assessment'!C776*'5. Control'!$F$25,'6. Scoring &amp; assessment'!D776*'5. Control'!$F$26,'6. Scoring &amp; assessment'!E776*'5. Control'!$F$27,'6. Scoring &amp; assessment'!F776*'5. Control'!$F$28)</f>
        <v>0.24566822825895784</v>
      </c>
      <c r="H776" s="36">
        <f t="shared" si="48"/>
        <v>4</v>
      </c>
      <c r="I776" s="36" cm="1">
        <f t="array" ref="I776">_xlfn.XLOOKUP(A776,Table1[Sample_ID],quality)</f>
        <v>5</v>
      </c>
      <c r="J776" s="36">
        <f t="shared" si="49"/>
        <v>1</v>
      </c>
      <c r="K776" s="36">
        <f t="shared" si="50"/>
        <v>1</v>
      </c>
      <c r="L776" s="36">
        <f t="shared" si="51"/>
        <v>0</v>
      </c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 spans="1:27" ht="13.2" x14ac:dyDescent="0.25">
      <c r="A777" s="34">
        <v>774</v>
      </c>
      <c r="B777" s="104">
        <v>0.16923076923076918</v>
      </c>
      <c r="C777" s="104">
        <v>0.20000000000000004</v>
      </c>
      <c r="D777" s="104">
        <v>0.36470588235294127</v>
      </c>
      <c r="E777" s="104">
        <v>0.28999999999999998</v>
      </c>
      <c r="F777" s="104">
        <v>0.13427561837455831</v>
      </c>
      <c r="G777" s="35">
        <f>SUM(B777*'5. Control'!$F$24,'6. Scoring &amp; assessment'!C777*'5. Control'!$F$25,'6. Scoring &amp; assessment'!D777*'5. Control'!$F$26,'6. Scoring &amp; assessment'!E777*'5. Control'!$F$27,'6. Scoring &amp; assessment'!F777*'5. Control'!$F$28)</f>
        <v>0.21636421342116624</v>
      </c>
      <c r="H777" s="36">
        <f t="shared" si="48"/>
        <v>4</v>
      </c>
      <c r="I777" s="36" cm="1">
        <f t="array" ref="I777">_xlfn.XLOOKUP(A777,Table1[Sample_ID],quality)</f>
        <v>6</v>
      </c>
      <c r="J777" s="36">
        <f t="shared" si="49"/>
        <v>2</v>
      </c>
      <c r="K777" s="36">
        <f t="shared" si="50"/>
        <v>4</v>
      </c>
      <c r="L777" s="36">
        <f t="shared" si="51"/>
        <v>0</v>
      </c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 spans="1:27" ht="13.2" x14ac:dyDescent="0.25">
      <c r="A778" s="34">
        <v>775</v>
      </c>
      <c r="B778" s="104">
        <v>0.16923076923076918</v>
      </c>
      <c r="C778" s="104">
        <v>0.20000000000000004</v>
      </c>
      <c r="D778" s="104">
        <v>0.35882352941176476</v>
      </c>
      <c r="E778" s="104">
        <v>0.3</v>
      </c>
      <c r="F778" s="104">
        <v>0.13780918727915195</v>
      </c>
      <c r="G778" s="35">
        <f>SUM(B778*'5. Control'!$F$24,'6. Scoring &amp; assessment'!C778*'5. Control'!$F$25,'6. Scoring &amp; assessment'!D778*'5. Control'!$F$26,'6. Scoring &amp; assessment'!E778*'5. Control'!$F$27,'6. Scoring &amp; assessment'!F778*'5. Control'!$F$28)</f>
        <v>0.21683521737044914</v>
      </c>
      <c r="H778" s="36">
        <f t="shared" si="48"/>
        <v>4</v>
      </c>
      <c r="I778" s="36" cm="1">
        <f t="array" ref="I778">_xlfn.XLOOKUP(A778,Table1[Sample_ID],quality)</f>
        <v>6</v>
      </c>
      <c r="J778" s="36">
        <f t="shared" si="49"/>
        <v>2</v>
      </c>
      <c r="K778" s="36">
        <f t="shared" si="50"/>
        <v>4</v>
      </c>
      <c r="L778" s="36">
        <f t="shared" si="51"/>
        <v>0</v>
      </c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 spans="1:27" ht="13.2" x14ac:dyDescent="0.25">
      <c r="A779" s="34">
        <v>776</v>
      </c>
      <c r="B779" s="104">
        <v>0.24615384615384611</v>
      </c>
      <c r="C779" s="104">
        <v>0.6</v>
      </c>
      <c r="D779" s="104">
        <v>9.4117647058823556E-2</v>
      </c>
      <c r="E779" s="104">
        <v>0</v>
      </c>
      <c r="F779" s="104">
        <v>3.5335689045936397E-2</v>
      </c>
      <c r="G779" s="35">
        <f>SUM(B779*'5. Control'!$F$24,'6. Scoring &amp; assessment'!C779*'5. Control'!$F$25,'6. Scoring &amp; assessment'!D779*'5. Control'!$F$26,'6. Scoring &amp; assessment'!E779*'5. Control'!$F$27,'6. Scoring &amp; assessment'!F779*'5. Control'!$F$28)</f>
        <v>0.28380506211726331</v>
      </c>
      <c r="H779" s="36">
        <f t="shared" si="48"/>
        <v>4</v>
      </c>
      <c r="I779" s="36" cm="1">
        <f t="array" ref="I779">_xlfn.XLOOKUP(A779,Table1[Sample_ID],quality)</f>
        <v>5</v>
      </c>
      <c r="J779" s="36">
        <f t="shared" si="49"/>
        <v>1</v>
      </c>
      <c r="K779" s="36">
        <f t="shared" si="50"/>
        <v>1</v>
      </c>
      <c r="L779" s="36">
        <f t="shared" si="51"/>
        <v>0</v>
      </c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 spans="1:27" ht="13.2" x14ac:dyDescent="0.25">
      <c r="A780" s="34">
        <v>777</v>
      </c>
      <c r="B780" s="104">
        <v>0.29230769230769238</v>
      </c>
      <c r="C780" s="104">
        <v>0.44333333333333336</v>
      </c>
      <c r="D780" s="104">
        <v>0.17647058823529413</v>
      </c>
      <c r="E780" s="104">
        <v>0.18</v>
      </c>
      <c r="F780" s="104">
        <v>0.14840989399293286</v>
      </c>
      <c r="G780" s="35">
        <f>SUM(B780*'5. Control'!$F$24,'6. Scoring &amp; assessment'!C780*'5. Control'!$F$25,'6. Scoring &amp; assessment'!D780*'5. Control'!$F$26,'6. Scoring &amp; assessment'!E780*'5. Control'!$F$27,'6. Scoring &amp; assessment'!F780*'5. Control'!$F$28)</f>
        <v>0.29461926994227977</v>
      </c>
      <c r="H780" s="36">
        <f t="shared" si="48"/>
        <v>4</v>
      </c>
      <c r="I780" s="36" cm="1">
        <f t="array" ref="I780">_xlfn.XLOOKUP(A780,Table1[Sample_ID],quality)</f>
        <v>6</v>
      </c>
      <c r="J780" s="36">
        <f t="shared" si="49"/>
        <v>2</v>
      </c>
      <c r="K780" s="36">
        <f t="shared" si="50"/>
        <v>4</v>
      </c>
      <c r="L780" s="36">
        <f t="shared" si="51"/>
        <v>0</v>
      </c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 spans="1:27" ht="13.2" x14ac:dyDescent="0.25">
      <c r="A781" s="34">
        <v>778</v>
      </c>
      <c r="B781" s="104">
        <v>0.29230769230769238</v>
      </c>
      <c r="C781" s="104">
        <v>0.35666666666666669</v>
      </c>
      <c r="D781" s="104">
        <v>0.17058823529411765</v>
      </c>
      <c r="E781" s="104">
        <v>0.17</v>
      </c>
      <c r="F781" s="104">
        <v>4.2402826855123678E-2</v>
      </c>
      <c r="G781" s="35">
        <f>SUM(B781*'5. Control'!$F$24,'6. Scoring &amp; assessment'!C781*'5. Control'!$F$25,'6. Scoring &amp; assessment'!D781*'5. Control'!$F$26,'6. Scoring &amp; assessment'!E781*'5. Control'!$F$27,'6. Scoring &amp; assessment'!F781*'5. Control'!$F$28)</f>
        <v>0.25613621028732231</v>
      </c>
      <c r="H781" s="36">
        <f t="shared" si="48"/>
        <v>4</v>
      </c>
      <c r="I781" s="36" cm="1">
        <f t="array" ref="I781">_xlfn.XLOOKUP(A781,Table1[Sample_ID],quality)</f>
        <v>6</v>
      </c>
      <c r="J781" s="36">
        <f t="shared" si="49"/>
        <v>2</v>
      </c>
      <c r="K781" s="36">
        <f t="shared" si="50"/>
        <v>4</v>
      </c>
      <c r="L781" s="36">
        <f t="shared" si="51"/>
        <v>0</v>
      </c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 spans="1:27" ht="13.2" x14ac:dyDescent="0.25">
      <c r="A782" s="34">
        <v>779</v>
      </c>
      <c r="B782" s="104">
        <v>0.32307692307692304</v>
      </c>
      <c r="C782" s="104">
        <v>0.21999999999999997</v>
      </c>
      <c r="D782" s="104">
        <v>0.18235294117647058</v>
      </c>
      <c r="E782" s="104">
        <v>0.3</v>
      </c>
      <c r="F782" s="104">
        <v>9.8939929328621903E-2</v>
      </c>
      <c r="G782" s="35">
        <f>SUM(B782*'5. Control'!$F$24,'6. Scoring &amp; assessment'!C782*'5. Control'!$F$25,'6. Scoring &amp; assessment'!D782*'5. Control'!$F$26,'6. Scoring &amp; assessment'!E782*'5. Control'!$F$27,'6. Scoring &amp; assessment'!F782*'5. Control'!$F$28)</f>
        <v>0.24632385718625582</v>
      </c>
      <c r="H782" s="36">
        <f t="shared" si="48"/>
        <v>4</v>
      </c>
      <c r="I782" s="36" cm="1">
        <f t="array" ref="I782">_xlfn.XLOOKUP(A782,Table1[Sample_ID],quality)</f>
        <v>5</v>
      </c>
      <c r="J782" s="36">
        <f t="shared" si="49"/>
        <v>1</v>
      </c>
      <c r="K782" s="36">
        <f t="shared" si="50"/>
        <v>1</v>
      </c>
      <c r="L782" s="36">
        <f t="shared" si="51"/>
        <v>0</v>
      </c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 spans="1:27" ht="13.2" x14ac:dyDescent="0.25">
      <c r="A783" s="34">
        <v>780</v>
      </c>
      <c r="B783" s="104">
        <v>0.21538461538461545</v>
      </c>
      <c r="C783" s="104">
        <v>0.28000000000000003</v>
      </c>
      <c r="D783" s="104">
        <v>0.17647058823529413</v>
      </c>
      <c r="E783" s="104">
        <v>0.03</v>
      </c>
      <c r="F783" s="104">
        <v>0.303886925795053</v>
      </c>
      <c r="G783" s="35">
        <f>SUM(B783*'5. Control'!$F$24,'6. Scoring &amp; assessment'!C783*'5. Control'!$F$25,'6. Scoring &amp; assessment'!D783*'5. Control'!$F$26,'6. Scoring &amp; assessment'!E783*'5. Control'!$F$27,'6. Scoring &amp; assessment'!F783*'5. Control'!$F$28)</f>
        <v>0.21924389619941481</v>
      </c>
      <c r="H783" s="36">
        <f t="shared" si="48"/>
        <v>4</v>
      </c>
      <c r="I783" s="36" cm="1">
        <f t="array" ref="I783">_xlfn.XLOOKUP(A783,Table1[Sample_ID],quality)</f>
        <v>5</v>
      </c>
      <c r="J783" s="36">
        <f t="shared" si="49"/>
        <v>1</v>
      </c>
      <c r="K783" s="36">
        <f t="shared" si="50"/>
        <v>1</v>
      </c>
      <c r="L783" s="36">
        <f t="shared" si="51"/>
        <v>0</v>
      </c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 spans="1:27" ht="13.2" x14ac:dyDescent="0.25">
      <c r="A784" s="34">
        <v>781</v>
      </c>
      <c r="B784" s="104">
        <v>0.15384615384615385</v>
      </c>
      <c r="C784" s="104">
        <v>0.3133333333333333</v>
      </c>
      <c r="D784" s="104">
        <v>0.17647058823529413</v>
      </c>
      <c r="E784" s="104">
        <v>0</v>
      </c>
      <c r="F784" s="104">
        <v>0.13780918727915195</v>
      </c>
      <c r="G784" s="35">
        <f>SUM(B784*'5. Control'!$F$24,'6. Scoring &amp; assessment'!C784*'5. Control'!$F$25,'6. Scoring &amp; assessment'!D784*'5. Control'!$F$26,'6. Scoring &amp; assessment'!E784*'5. Control'!$F$27,'6. Scoring &amp; assessment'!F784*'5. Control'!$F$28)</f>
        <v>0.18809766080936316</v>
      </c>
      <c r="H784" s="36">
        <f t="shared" si="48"/>
        <v>4</v>
      </c>
      <c r="I784" s="36" cm="1">
        <f t="array" ref="I784">_xlfn.XLOOKUP(A784,Table1[Sample_ID],quality)</f>
        <v>6</v>
      </c>
      <c r="J784" s="36">
        <f t="shared" si="49"/>
        <v>2</v>
      </c>
      <c r="K784" s="36">
        <f t="shared" si="50"/>
        <v>4</v>
      </c>
      <c r="L784" s="36">
        <f t="shared" si="51"/>
        <v>0</v>
      </c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 spans="1:27" ht="13.2" x14ac:dyDescent="0.25">
      <c r="A785" s="34">
        <v>782</v>
      </c>
      <c r="B785" s="104">
        <v>0.21538461538461545</v>
      </c>
      <c r="C785" s="104">
        <v>0.24</v>
      </c>
      <c r="D785" s="104">
        <v>0.20588235294117649</v>
      </c>
      <c r="E785" s="104">
        <v>0.14000000000000001</v>
      </c>
      <c r="F785" s="104">
        <v>0.10954063604240283</v>
      </c>
      <c r="G785" s="35">
        <f>SUM(B785*'5. Control'!$F$24,'6. Scoring &amp; assessment'!C785*'5. Control'!$F$25,'6. Scoring &amp; assessment'!D785*'5. Control'!$F$26,'6. Scoring &amp; assessment'!E785*'5. Control'!$F$27,'6. Scoring &amp; assessment'!F785*'5. Control'!$F$28)</f>
        <v>0.20322103193003216</v>
      </c>
      <c r="H785" s="36">
        <f t="shared" si="48"/>
        <v>4</v>
      </c>
      <c r="I785" s="36" cm="1">
        <f t="array" ref="I785">_xlfn.XLOOKUP(A785,Table1[Sample_ID],quality)</f>
        <v>5</v>
      </c>
      <c r="J785" s="36">
        <f t="shared" si="49"/>
        <v>1</v>
      </c>
      <c r="K785" s="36">
        <f t="shared" si="50"/>
        <v>1</v>
      </c>
      <c r="L785" s="36">
        <f t="shared" si="51"/>
        <v>0</v>
      </c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 spans="1:27" ht="13.2" x14ac:dyDescent="0.25">
      <c r="A786" s="34">
        <v>783</v>
      </c>
      <c r="B786" s="104">
        <v>0.24615384615384611</v>
      </c>
      <c r="C786" s="104">
        <v>0.48</v>
      </c>
      <c r="D786" s="104">
        <v>0.13529411764705884</v>
      </c>
      <c r="E786" s="104">
        <v>0.05</v>
      </c>
      <c r="F786" s="104">
        <v>0.31802120141342755</v>
      </c>
      <c r="G786" s="35">
        <f>SUM(B786*'5. Control'!$F$24,'6. Scoring &amp; assessment'!C786*'5. Control'!$F$25,'6. Scoring &amp; assessment'!D786*'5. Control'!$F$26,'6. Scoring &amp; assessment'!E786*'5. Control'!$F$27,'6. Scoring &amp; assessment'!F786*'5. Control'!$F$28)</f>
        <v>0.28725008394224771</v>
      </c>
      <c r="H786" s="36">
        <f t="shared" si="48"/>
        <v>4</v>
      </c>
      <c r="I786" s="36" cm="1">
        <f t="array" ref="I786">_xlfn.XLOOKUP(A786,Table1[Sample_ID],quality)</f>
        <v>5</v>
      </c>
      <c r="J786" s="36">
        <f t="shared" si="49"/>
        <v>1</v>
      </c>
      <c r="K786" s="36">
        <f t="shared" si="50"/>
        <v>1</v>
      </c>
      <c r="L786" s="36">
        <f t="shared" si="51"/>
        <v>0</v>
      </c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 spans="1:27" ht="13.2" x14ac:dyDescent="0.25">
      <c r="A787" s="34">
        <v>784</v>
      </c>
      <c r="B787" s="104">
        <v>0.21538461538461545</v>
      </c>
      <c r="C787" s="104">
        <v>0.24</v>
      </c>
      <c r="D787" s="104">
        <v>0.20588235294117649</v>
      </c>
      <c r="E787" s="104">
        <v>0.14000000000000001</v>
      </c>
      <c r="F787" s="104">
        <v>0.10954063604240283</v>
      </c>
      <c r="G787" s="35">
        <f>SUM(B787*'5. Control'!$F$24,'6. Scoring &amp; assessment'!C787*'5. Control'!$F$25,'6. Scoring &amp; assessment'!D787*'5. Control'!$F$26,'6. Scoring &amp; assessment'!E787*'5. Control'!$F$27,'6. Scoring &amp; assessment'!F787*'5. Control'!$F$28)</f>
        <v>0.20322103193003216</v>
      </c>
      <c r="H787" s="36">
        <f t="shared" si="48"/>
        <v>4</v>
      </c>
      <c r="I787" s="36" cm="1">
        <f t="array" ref="I787">_xlfn.XLOOKUP(A787,Table1[Sample_ID],quality)</f>
        <v>5</v>
      </c>
      <c r="J787" s="36">
        <f t="shared" si="49"/>
        <v>1</v>
      </c>
      <c r="K787" s="36">
        <f t="shared" si="50"/>
        <v>1</v>
      </c>
      <c r="L787" s="36">
        <f t="shared" si="51"/>
        <v>0</v>
      </c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 spans="1:27" ht="13.2" x14ac:dyDescent="0.25">
      <c r="A788" s="34">
        <v>785</v>
      </c>
      <c r="B788" s="104">
        <v>0.21538461538461545</v>
      </c>
      <c r="C788" s="104">
        <v>0.32666666666666666</v>
      </c>
      <c r="D788" s="104">
        <v>0.17058823529411765</v>
      </c>
      <c r="E788" s="104">
        <v>0.01</v>
      </c>
      <c r="F788" s="104">
        <v>0.27915194346289751</v>
      </c>
      <c r="G788" s="35">
        <f>SUM(B788*'5. Control'!$F$24,'6. Scoring &amp; assessment'!C788*'5. Control'!$F$25,'6. Scoring &amp; assessment'!D788*'5. Control'!$F$26,'6. Scoring &amp; assessment'!E788*'5. Control'!$F$27,'6. Scoring &amp; assessment'!F788*'5. Control'!$F$28)</f>
        <v>0.2278880450250228</v>
      </c>
      <c r="H788" s="36">
        <f t="shared" si="48"/>
        <v>4</v>
      </c>
      <c r="I788" s="36" cm="1">
        <f t="array" ref="I788">_xlfn.XLOOKUP(A788,Table1[Sample_ID],quality)</f>
        <v>5</v>
      </c>
      <c r="J788" s="36">
        <f t="shared" si="49"/>
        <v>1</v>
      </c>
      <c r="K788" s="36">
        <f t="shared" si="50"/>
        <v>1</v>
      </c>
      <c r="L788" s="36">
        <f t="shared" si="51"/>
        <v>0</v>
      </c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 spans="1:27" ht="13.2" x14ac:dyDescent="0.25">
      <c r="A789" s="34">
        <v>786</v>
      </c>
      <c r="B789" s="104">
        <v>0.16923076923076918</v>
      </c>
      <c r="C789" s="104">
        <v>0.16666666666666666</v>
      </c>
      <c r="D789" s="104">
        <v>0.11764705882352942</v>
      </c>
      <c r="E789" s="104">
        <v>0.41</v>
      </c>
      <c r="F789" s="104">
        <v>0.19434628975265017</v>
      </c>
      <c r="G789" s="35">
        <f>SUM(B789*'5. Control'!$F$24,'6. Scoring &amp; assessment'!C789*'5. Control'!$F$25,'6. Scoring &amp; assessment'!D789*'5. Control'!$F$26,'6. Scoring &amp; assessment'!E789*'5. Control'!$F$27,'6. Scoring &amp; assessment'!F789*'5. Control'!$F$28)</f>
        <v>0.18731245702956364</v>
      </c>
      <c r="H789" s="36">
        <f t="shared" si="48"/>
        <v>4</v>
      </c>
      <c r="I789" s="36" cm="1">
        <f t="array" ref="I789">_xlfn.XLOOKUP(A789,Table1[Sample_ID],quality)</f>
        <v>5</v>
      </c>
      <c r="J789" s="36">
        <f t="shared" si="49"/>
        <v>1</v>
      </c>
      <c r="K789" s="36">
        <f t="shared" si="50"/>
        <v>1</v>
      </c>
      <c r="L789" s="36">
        <f t="shared" si="51"/>
        <v>0</v>
      </c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 spans="1:27" ht="13.2" x14ac:dyDescent="0.25">
      <c r="A790" s="34">
        <v>787</v>
      </c>
      <c r="B790" s="104">
        <v>0.16923076923076918</v>
      </c>
      <c r="C790" s="104">
        <v>0.16666666666666666</v>
      </c>
      <c r="D790" s="104">
        <v>0.11764705882352942</v>
      </c>
      <c r="E790" s="104">
        <v>0.41</v>
      </c>
      <c r="F790" s="104">
        <v>0.19434628975265017</v>
      </c>
      <c r="G790" s="35">
        <f>SUM(B790*'5. Control'!$F$24,'6. Scoring &amp; assessment'!C790*'5. Control'!$F$25,'6. Scoring &amp; assessment'!D790*'5. Control'!$F$26,'6. Scoring &amp; assessment'!E790*'5. Control'!$F$27,'6. Scoring &amp; assessment'!F790*'5. Control'!$F$28)</f>
        <v>0.18731245702956364</v>
      </c>
      <c r="H790" s="36">
        <f t="shared" si="48"/>
        <v>4</v>
      </c>
      <c r="I790" s="36" cm="1">
        <f t="array" ref="I790">_xlfn.XLOOKUP(A790,Table1[Sample_ID],quality)</f>
        <v>5</v>
      </c>
      <c r="J790" s="36">
        <f t="shared" si="49"/>
        <v>1</v>
      </c>
      <c r="K790" s="36">
        <f t="shared" si="50"/>
        <v>1</v>
      </c>
      <c r="L790" s="36">
        <f t="shared" si="51"/>
        <v>0</v>
      </c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 spans="1:27" ht="13.2" x14ac:dyDescent="0.25">
      <c r="A791" s="34">
        <v>788</v>
      </c>
      <c r="B791" s="104">
        <v>0.26153846153846144</v>
      </c>
      <c r="C791" s="104">
        <v>0.3066666666666667</v>
      </c>
      <c r="D791" s="104">
        <v>0.15294117647058827</v>
      </c>
      <c r="E791" s="104">
        <v>0.24</v>
      </c>
      <c r="F791" s="104">
        <v>0.18374558303886926</v>
      </c>
      <c r="G791" s="35">
        <f>SUM(B791*'5. Control'!$F$24,'6. Scoring &amp; assessment'!C791*'5. Control'!$F$25,'6. Scoring &amp; assessment'!D791*'5. Control'!$F$26,'6. Scoring &amp; assessment'!E791*'5. Control'!$F$27,'6. Scoring &amp; assessment'!F791*'5. Control'!$F$28)</f>
        <v>0.24885419631293668</v>
      </c>
      <c r="H791" s="36">
        <f t="shared" si="48"/>
        <v>4</v>
      </c>
      <c r="I791" s="36" cm="1">
        <f t="array" ref="I791">_xlfn.XLOOKUP(A791,Table1[Sample_ID],quality)</f>
        <v>6</v>
      </c>
      <c r="J791" s="36">
        <f t="shared" si="49"/>
        <v>2</v>
      </c>
      <c r="K791" s="36">
        <f t="shared" si="50"/>
        <v>4</v>
      </c>
      <c r="L791" s="36">
        <f t="shared" si="51"/>
        <v>0</v>
      </c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 spans="1:27" ht="13.2" x14ac:dyDescent="0.25">
      <c r="A792" s="34">
        <v>789</v>
      </c>
      <c r="B792" s="104">
        <v>0.26153846153846144</v>
      </c>
      <c r="C792" s="104">
        <v>0.3066666666666667</v>
      </c>
      <c r="D792" s="104">
        <v>0.15294117647058827</v>
      </c>
      <c r="E792" s="104">
        <v>0.24</v>
      </c>
      <c r="F792" s="104">
        <v>0.18374558303886926</v>
      </c>
      <c r="G792" s="35">
        <f>SUM(B792*'5. Control'!$F$24,'6. Scoring &amp; assessment'!C792*'5. Control'!$F$25,'6. Scoring &amp; assessment'!D792*'5. Control'!$F$26,'6. Scoring &amp; assessment'!E792*'5. Control'!$F$27,'6. Scoring &amp; assessment'!F792*'5. Control'!$F$28)</f>
        <v>0.24885419631293668</v>
      </c>
      <c r="H792" s="36">
        <f t="shared" si="48"/>
        <v>4</v>
      </c>
      <c r="I792" s="36" cm="1">
        <f t="array" ref="I792">_xlfn.XLOOKUP(A792,Table1[Sample_ID],quality)</f>
        <v>6</v>
      </c>
      <c r="J792" s="36">
        <f t="shared" si="49"/>
        <v>2</v>
      </c>
      <c r="K792" s="36">
        <f t="shared" si="50"/>
        <v>4</v>
      </c>
      <c r="L792" s="36">
        <f t="shared" si="51"/>
        <v>0</v>
      </c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 spans="1:27" ht="13.2" x14ac:dyDescent="0.25">
      <c r="A793" s="34">
        <v>790</v>
      </c>
      <c r="B793" s="104">
        <v>0.13846153846153852</v>
      </c>
      <c r="C793" s="104">
        <v>0.35333333333333333</v>
      </c>
      <c r="D793" s="104">
        <v>0.12941176470588237</v>
      </c>
      <c r="E793" s="104">
        <v>0.17</v>
      </c>
      <c r="F793" s="104">
        <v>0.39929328621908128</v>
      </c>
      <c r="G793" s="35">
        <f>SUM(B793*'5. Control'!$F$24,'6. Scoring &amp; assessment'!C793*'5. Control'!$F$25,'6. Scoring &amp; assessment'!D793*'5. Control'!$F$26,'6. Scoring &amp; assessment'!E793*'5. Control'!$F$27,'6. Scoring &amp; assessment'!F793*'5. Control'!$F$28)</f>
        <v>0.23080263178932897</v>
      </c>
      <c r="H793" s="36">
        <f t="shared" si="48"/>
        <v>4</v>
      </c>
      <c r="I793" s="36" cm="1">
        <f t="array" ref="I793">_xlfn.XLOOKUP(A793,Table1[Sample_ID],quality)</f>
        <v>5</v>
      </c>
      <c r="J793" s="36">
        <f t="shared" si="49"/>
        <v>1</v>
      </c>
      <c r="K793" s="36">
        <f t="shared" si="50"/>
        <v>1</v>
      </c>
      <c r="L793" s="36">
        <f t="shared" si="51"/>
        <v>0</v>
      </c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 spans="1:27" ht="13.2" x14ac:dyDescent="0.25">
      <c r="A794" s="34">
        <v>791</v>
      </c>
      <c r="B794" s="104">
        <v>0.19999999999999984</v>
      </c>
      <c r="C794" s="104">
        <v>0.18000000000000002</v>
      </c>
      <c r="D794" s="104">
        <v>0.22352941176470592</v>
      </c>
      <c r="E794" s="104">
        <v>0.43</v>
      </c>
      <c r="F794" s="104">
        <v>0.26855123674911663</v>
      </c>
      <c r="G794" s="35">
        <f>SUM(B794*'5. Control'!$F$24,'6. Scoring &amp; assessment'!C794*'5. Control'!$F$25,'6. Scoring &amp; assessment'!D794*'5. Control'!$F$26,'6. Scoring &amp; assessment'!E794*'5. Control'!$F$27,'6. Scoring &amp; assessment'!F794*'5. Control'!$F$28)</f>
        <v>0.22738453543961751</v>
      </c>
      <c r="H794" s="36">
        <f t="shared" si="48"/>
        <v>4</v>
      </c>
      <c r="I794" s="36" cm="1">
        <f t="array" ref="I794">_xlfn.XLOOKUP(A794,Table1[Sample_ID],quality)</f>
        <v>6</v>
      </c>
      <c r="J794" s="36">
        <f t="shared" si="49"/>
        <v>2</v>
      </c>
      <c r="K794" s="36">
        <f t="shared" si="50"/>
        <v>4</v>
      </c>
      <c r="L794" s="36">
        <f t="shared" si="51"/>
        <v>0</v>
      </c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 spans="1:27" ht="13.2" x14ac:dyDescent="0.25">
      <c r="A795" s="34">
        <v>792</v>
      </c>
      <c r="B795" s="104">
        <v>0.18461538461538451</v>
      </c>
      <c r="C795" s="104">
        <v>0.36000000000000004</v>
      </c>
      <c r="D795" s="104">
        <v>0.14117647058823532</v>
      </c>
      <c r="E795" s="104">
        <v>0.17</v>
      </c>
      <c r="F795" s="104">
        <v>0.43816254416961131</v>
      </c>
      <c r="G795" s="35">
        <f>SUM(B795*'5. Control'!$F$24,'6. Scoring &amp; assessment'!C795*'5. Control'!$F$25,'6. Scoring &amp; assessment'!D795*'5. Control'!$F$26,'6. Scoring &amp; assessment'!E795*'5. Control'!$F$27,'6. Scoring &amp; assessment'!F795*'5. Control'!$F$28)</f>
        <v>0.254608109620581</v>
      </c>
      <c r="H795" s="36">
        <f t="shared" si="48"/>
        <v>4</v>
      </c>
      <c r="I795" s="36" cm="1">
        <f t="array" ref="I795">_xlfn.XLOOKUP(A795,Table1[Sample_ID],quality)</f>
        <v>5</v>
      </c>
      <c r="J795" s="36">
        <f t="shared" si="49"/>
        <v>1</v>
      </c>
      <c r="K795" s="36">
        <f t="shared" si="50"/>
        <v>1</v>
      </c>
      <c r="L795" s="36">
        <f t="shared" si="51"/>
        <v>0</v>
      </c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 spans="1:27" ht="13.2" x14ac:dyDescent="0.25">
      <c r="A796" s="34">
        <v>793</v>
      </c>
      <c r="B796" s="104">
        <v>0.19999999999999984</v>
      </c>
      <c r="C796" s="104">
        <v>0.34</v>
      </c>
      <c r="D796" s="104">
        <v>0.17647058823529413</v>
      </c>
      <c r="E796" s="104">
        <v>0.02</v>
      </c>
      <c r="F796" s="104">
        <v>0.28621908127208479</v>
      </c>
      <c r="G796" s="35">
        <f>SUM(B796*'5. Control'!$F$24,'6. Scoring &amp; assessment'!C796*'5. Control'!$F$25,'6. Scoring &amp; assessment'!D796*'5. Control'!$F$26,'6. Scoring &amp; assessment'!E796*'5. Control'!$F$27,'6. Scoring &amp; assessment'!F796*'5. Control'!$F$28)</f>
        <v>0.22909249636250251</v>
      </c>
      <c r="H796" s="36">
        <f t="shared" si="48"/>
        <v>4</v>
      </c>
      <c r="I796" s="36" cm="1">
        <f t="array" ref="I796">_xlfn.XLOOKUP(A796,Table1[Sample_ID],quality)</f>
        <v>6</v>
      </c>
      <c r="J796" s="36">
        <f t="shared" si="49"/>
        <v>2</v>
      </c>
      <c r="K796" s="36">
        <f t="shared" si="50"/>
        <v>4</v>
      </c>
      <c r="L796" s="36">
        <f t="shared" si="51"/>
        <v>0</v>
      </c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 spans="1:27" ht="13.2" x14ac:dyDescent="0.25">
      <c r="A797" s="34">
        <v>794</v>
      </c>
      <c r="B797" s="104">
        <v>0.36923076923076931</v>
      </c>
      <c r="C797" s="104">
        <v>0.33333333333333331</v>
      </c>
      <c r="D797" s="104">
        <v>0.15294117647058827</v>
      </c>
      <c r="E797" s="104">
        <v>0</v>
      </c>
      <c r="F797" s="104">
        <v>2.4734982332155476E-2</v>
      </c>
      <c r="G797" s="35">
        <f>SUM(B797*'5. Control'!$F$24,'6. Scoring &amp; assessment'!C797*'5. Control'!$F$25,'6. Scoring &amp; assessment'!D797*'5. Control'!$F$26,'6. Scoring &amp; assessment'!E797*'5. Control'!$F$27,'6. Scoring &amp; assessment'!F797*'5. Control'!$F$28)</f>
        <v>0.254645443934573</v>
      </c>
      <c r="H797" s="36">
        <f t="shared" si="48"/>
        <v>4</v>
      </c>
      <c r="I797" s="36" cm="1">
        <f t="array" ref="I797">_xlfn.XLOOKUP(A797,Table1[Sample_ID],quality)</f>
        <v>5</v>
      </c>
      <c r="J797" s="36">
        <f t="shared" si="49"/>
        <v>1</v>
      </c>
      <c r="K797" s="36">
        <f t="shared" si="50"/>
        <v>1</v>
      </c>
      <c r="L797" s="36">
        <f t="shared" si="51"/>
        <v>0</v>
      </c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 spans="1:27" ht="13.2" x14ac:dyDescent="0.25">
      <c r="A798" s="34">
        <v>795</v>
      </c>
      <c r="B798" s="104">
        <v>0.63076923076923075</v>
      </c>
      <c r="C798" s="104">
        <v>0.11333333333333334</v>
      </c>
      <c r="D798" s="104">
        <v>0.13529411764705884</v>
      </c>
      <c r="E798" s="104">
        <v>0.54</v>
      </c>
      <c r="F798" s="104">
        <v>7.0671378091872794E-2</v>
      </c>
      <c r="G798" s="35">
        <f>SUM(B798*'5. Control'!$F$24,'6. Scoring &amp; assessment'!C798*'5. Control'!$F$25,'6. Scoring &amp; assessment'!D798*'5. Control'!$F$26,'6. Scoring &amp; assessment'!E798*'5. Control'!$F$27,'6. Scoring &amp; assessment'!F798*'5. Control'!$F$28)</f>
        <v>0.33613048622547687</v>
      </c>
      <c r="H798" s="36">
        <f t="shared" si="48"/>
        <v>5</v>
      </c>
      <c r="I798" s="36" cm="1">
        <f t="array" ref="I798">_xlfn.XLOOKUP(A798,Table1[Sample_ID],quality)</f>
        <v>6</v>
      </c>
      <c r="J798" s="36">
        <f t="shared" si="49"/>
        <v>1</v>
      </c>
      <c r="K798" s="36">
        <f t="shared" si="50"/>
        <v>1</v>
      </c>
      <c r="L798" s="36">
        <f t="shared" si="51"/>
        <v>0</v>
      </c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 spans="1:27" ht="13.2" x14ac:dyDescent="0.25">
      <c r="A799" s="34">
        <v>796</v>
      </c>
      <c r="B799" s="104">
        <v>0.27692307692307677</v>
      </c>
      <c r="C799" s="104">
        <v>0.52666666666666673</v>
      </c>
      <c r="D799" s="104">
        <v>0.51764705882352935</v>
      </c>
      <c r="E799" s="104">
        <v>0.3</v>
      </c>
      <c r="F799" s="104">
        <v>0.19081272084805653</v>
      </c>
      <c r="G799" s="35">
        <f>SUM(B799*'5. Control'!$F$24,'6. Scoring &amp; assessment'!C799*'5. Control'!$F$25,'6. Scoring &amp; assessment'!D799*'5. Control'!$F$26,'6. Scoring &amp; assessment'!E799*'5. Control'!$F$27,'6. Scoring &amp; assessment'!F799*'5. Control'!$F$28)</f>
        <v>0.38165140783141188</v>
      </c>
      <c r="H799" s="36">
        <f t="shared" si="48"/>
        <v>5</v>
      </c>
      <c r="I799" s="36" cm="1">
        <f t="array" ref="I799">_xlfn.XLOOKUP(A799,Table1[Sample_ID],quality)</f>
        <v>5</v>
      </c>
      <c r="J799" s="36">
        <f t="shared" si="49"/>
        <v>0</v>
      </c>
      <c r="K799" s="36">
        <f t="shared" si="50"/>
        <v>0</v>
      </c>
      <c r="L799" s="36">
        <f t="shared" si="51"/>
        <v>1</v>
      </c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 spans="1:27" ht="13.2" x14ac:dyDescent="0.25">
      <c r="A800" s="34">
        <v>797</v>
      </c>
      <c r="B800" s="104">
        <v>0.18461538461538451</v>
      </c>
      <c r="C800" s="104">
        <v>0.24</v>
      </c>
      <c r="D800" s="104">
        <v>0.25882352941176473</v>
      </c>
      <c r="E800" s="104">
        <v>0.31</v>
      </c>
      <c r="F800" s="104">
        <v>0.20494699646643111</v>
      </c>
      <c r="G800" s="35">
        <f>SUM(B800*'5. Control'!$F$24,'6. Scoring &amp; assessment'!C800*'5. Control'!$F$25,'6. Scoring &amp; assessment'!D800*'5. Control'!$F$26,'6. Scoring &amp; assessment'!E800*'5. Control'!$F$27,'6. Scoring &amp; assessment'!F800*'5. Control'!$F$28)</f>
        <v>0.22693361367379239</v>
      </c>
      <c r="H800" s="36">
        <f t="shared" si="48"/>
        <v>4</v>
      </c>
      <c r="I800" s="36" cm="1">
        <f t="array" ref="I800">_xlfn.XLOOKUP(A800,Table1[Sample_ID],quality)</f>
        <v>5</v>
      </c>
      <c r="J800" s="36">
        <f t="shared" si="49"/>
        <v>1</v>
      </c>
      <c r="K800" s="36">
        <f t="shared" si="50"/>
        <v>1</v>
      </c>
      <c r="L800" s="36">
        <f t="shared" si="51"/>
        <v>0</v>
      </c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 spans="1:27" ht="13.2" x14ac:dyDescent="0.25">
      <c r="A801" s="34">
        <v>798</v>
      </c>
      <c r="B801" s="104">
        <v>0.36923076923076931</v>
      </c>
      <c r="C801" s="104">
        <v>0.18000000000000002</v>
      </c>
      <c r="D801" s="104">
        <v>0.3</v>
      </c>
      <c r="E801" s="104">
        <v>0.44</v>
      </c>
      <c r="F801" s="104">
        <v>0.12720848056537101</v>
      </c>
      <c r="G801" s="35">
        <f>SUM(B801*'5. Control'!$F$24,'6. Scoring &amp; assessment'!C801*'5. Control'!$F$25,'6. Scoring &amp; assessment'!D801*'5. Control'!$F$26,'6. Scoring &amp; assessment'!E801*'5. Control'!$F$27,'6. Scoring &amp; assessment'!F801*'5. Control'!$F$28)</f>
        <v>0.28495161728730634</v>
      </c>
      <c r="H801" s="36">
        <f t="shared" si="48"/>
        <v>4</v>
      </c>
      <c r="I801" s="36" cm="1">
        <f t="array" ref="I801">_xlfn.XLOOKUP(A801,Table1[Sample_ID],quality)</f>
        <v>7</v>
      </c>
      <c r="J801" s="36">
        <f t="shared" si="49"/>
        <v>3</v>
      </c>
      <c r="K801" s="36">
        <f t="shared" si="50"/>
        <v>9</v>
      </c>
      <c r="L801" s="36">
        <f t="shared" si="51"/>
        <v>0</v>
      </c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 spans="1:27" ht="13.2" x14ac:dyDescent="0.25">
      <c r="A802" s="34">
        <v>799</v>
      </c>
      <c r="B802" s="104">
        <v>0.3538461538461537</v>
      </c>
      <c r="C802" s="104">
        <v>0.26666666666666666</v>
      </c>
      <c r="D802" s="104">
        <v>0.12941176470588237</v>
      </c>
      <c r="E802" s="104">
        <v>0.34</v>
      </c>
      <c r="F802" s="104">
        <v>2.8268551236749116E-2</v>
      </c>
      <c r="G802" s="35">
        <f>SUM(B802*'5. Control'!$F$24,'6. Scoring &amp; assessment'!C802*'5. Control'!$F$25,'6. Scoring &amp; assessment'!D802*'5. Control'!$F$26,'6. Scoring &amp; assessment'!E802*'5. Control'!$F$27,'6. Scoring &amp; assessment'!F802*'5. Control'!$F$28)</f>
        <v>0.26008477367571109</v>
      </c>
      <c r="H802" s="36">
        <f t="shared" si="48"/>
        <v>4</v>
      </c>
      <c r="I802" s="36" cm="1">
        <f t="array" ref="I802">_xlfn.XLOOKUP(A802,Table1[Sample_ID],quality)</f>
        <v>6</v>
      </c>
      <c r="J802" s="36">
        <f t="shared" si="49"/>
        <v>2</v>
      </c>
      <c r="K802" s="36">
        <f t="shared" si="50"/>
        <v>4</v>
      </c>
      <c r="L802" s="36">
        <f t="shared" si="51"/>
        <v>0</v>
      </c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 spans="1:27" ht="13.2" x14ac:dyDescent="0.25">
      <c r="A803" s="34">
        <v>800</v>
      </c>
      <c r="B803" s="104">
        <v>0.3538461538461537</v>
      </c>
      <c r="C803" s="104">
        <v>0.26666666666666666</v>
      </c>
      <c r="D803" s="104">
        <v>0.12941176470588237</v>
      </c>
      <c r="E803" s="104">
        <v>0.34</v>
      </c>
      <c r="F803" s="104">
        <v>2.8268551236749116E-2</v>
      </c>
      <c r="G803" s="35">
        <f>SUM(B803*'5. Control'!$F$24,'6. Scoring &amp; assessment'!C803*'5. Control'!$F$25,'6. Scoring &amp; assessment'!D803*'5. Control'!$F$26,'6. Scoring &amp; assessment'!E803*'5. Control'!$F$27,'6. Scoring &amp; assessment'!F803*'5. Control'!$F$28)</f>
        <v>0.26008477367571109</v>
      </c>
      <c r="H803" s="36">
        <f t="shared" si="48"/>
        <v>4</v>
      </c>
      <c r="I803" s="36" cm="1">
        <f t="array" ref="I803">_xlfn.XLOOKUP(A803,Table1[Sample_ID],quality)</f>
        <v>6</v>
      </c>
      <c r="J803" s="36">
        <f t="shared" si="49"/>
        <v>2</v>
      </c>
      <c r="K803" s="36">
        <f t="shared" si="50"/>
        <v>4</v>
      </c>
      <c r="L803" s="36">
        <f t="shared" si="51"/>
        <v>0</v>
      </c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 spans="1:27" ht="13.2" x14ac:dyDescent="0.25">
      <c r="A804" s="34">
        <v>801</v>
      </c>
      <c r="B804" s="104">
        <v>0.15384615384615385</v>
      </c>
      <c r="C804" s="104">
        <v>0.34</v>
      </c>
      <c r="D804" s="104">
        <v>0.1235294117647059</v>
      </c>
      <c r="E804" s="104">
        <v>0.08</v>
      </c>
      <c r="F804" s="104">
        <v>0.36042402826855124</v>
      </c>
      <c r="G804" s="35">
        <f>SUM(B804*'5. Control'!$F$24,'6. Scoring &amp; assessment'!C804*'5. Control'!$F$25,'6. Scoring &amp; assessment'!D804*'5. Control'!$F$26,'6. Scoring &amp; assessment'!E804*'5. Control'!$F$27,'6. Scoring &amp; assessment'!F804*'5. Control'!$F$28)</f>
        <v>0.21841796843771488</v>
      </c>
      <c r="H804" s="36">
        <f t="shared" si="48"/>
        <v>4</v>
      </c>
      <c r="I804" s="36" cm="1">
        <f t="array" ref="I804">_xlfn.XLOOKUP(A804,Table1[Sample_ID],quality)</f>
        <v>5</v>
      </c>
      <c r="J804" s="36">
        <f t="shared" si="49"/>
        <v>1</v>
      </c>
      <c r="K804" s="36">
        <f t="shared" si="50"/>
        <v>1</v>
      </c>
      <c r="L804" s="36">
        <f t="shared" si="51"/>
        <v>0</v>
      </c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 spans="1:27" ht="13.2" x14ac:dyDescent="0.25">
      <c r="A805" s="34">
        <v>802</v>
      </c>
      <c r="B805" s="104">
        <v>0.24615384615384611</v>
      </c>
      <c r="C805" s="104">
        <v>0.30000000000000004</v>
      </c>
      <c r="D805" s="104">
        <v>8.2352941176470601E-2</v>
      </c>
      <c r="E805" s="104">
        <v>0.09</v>
      </c>
      <c r="F805" s="104">
        <v>3.8869257950530034E-2</v>
      </c>
      <c r="G805" s="35">
        <f>SUM(B805*'5. Control'!$F$24,'6. Scoring &amp; assessment'!C805*'5. Control'!$F$25,'6. Scoring &amp; assessment'!D805*'5. Control'!$F$26,'6. Scoring &amp; assessment'!E805*'5. Control'!$F$27,'6. Scoring &amp; assessment'!F805*'5. Control'!$F$28)</f>
        <v>0.20139371312536977</v>
      </c>
      <c r="H805" s="36">
        <f t="shared" si="48"/>
        <v>4</v>
      </c>
      <c r="I805" s="36" cm="1">
        <f t="array" ref="I805">_xlfn.XLOOKUP(A805,Table1[Sample_ID],quality)</f>
        <v>5</v>
      </c>
      <c r="J805" s="36">
        <f t="shared" si="49"/>
        <v>1</v>
      </c>
      <c r="K805" s="36">
        <f t="shared" si="50"/>
        <v>1</v>
      </c>
      <c r="L805" s="36">
        <f t="shared" si="51"/>
        <v>0</v>
      </c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 spans="1:27" ht="13.2" x14ac:dyDescent="0.25">
      <c r="A806" s="34">
        <v>803</v>
      </c>
      <c r="B806" s="104">
        <v>0.69230769230769229</v>
      </c>
      <c r="C806" s="104">
        <v>0.32333333333333331</v>
      </c>
      <c r="D806" s="104">
        <v>0.37647058823529406</v>
      </c>
      <c r="E806" s="104">
        <v>0</v>
      </c>
      <c r="F806" s="104">
        <v>0.28268551236749118</v>
      </c>
      <c r="G806" s="35">
        <f>SUM(B806*'5. Control'!$F$24,'6. Scoring &amp; assessment'!C806*'5. Control'!$F$25,'6. Scoring &amp; assessment'!D806*'5. Control'!$F$26,'6. Scoring &amp; assessment'!E806*'5. Control'!$F$27,'6. Scoring &amp; assessment'!F806*'5. Control'!$F$28)</f>
        <v>0.42404683177973546</v>
      </c>
      <c r="H806" s="36">
        <f t="shared" si="48"/>
        <v>5</v>
      </c>
      <c r="I806" s="36" cm="1">
        <f t="array" ref="I806">_xlfn.XLOOKUP(A806,Table1[Sample_ID],quality)</f>
        <v>7</v>
      </c>
      <c r="J806" s="36">
        <f t="shared" si="49"/>
        <v>2</v>
      </c>
      <c r="K806" s="36">
        <f t="shared" si="50"/>
        <v>4</v>
      </c>
      <c r="L806" s="36">
        <f t="shared" si="51"/>
        <v>0</v>
      </c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 spans="1:27" ht="13.2" x14ac:dyDescent="0.25">
      <c r="A807" s="34">
        <v>804</v>
      </c>
      <c r="B807" s="104">
        <v>0.18461538461538451</v>
      </c>
      <c r="C807" s="104">
        <v>0.3066666666666667</v>
      </c>
      <c r="D807" s="104">
        <v>0.21176470588235297</v>
      </c>
      <c r="E807" s="104">
        <v>0.08</v>
      </c>
      <c r="F807" s="104">
        <v>0.14134275618374559</v>
      </c>
      <c r="G807" s="35">
        <f>SUM(B807*'5. Control'!$F$24,'6. Scoring &amp; assessment'!C807*'5. Control'!$F$25,'6. Scoring &amp; assessment'!D807*'5. Control'!$F$26,'6. Scoring &amp; assessment'!E807*'5. Control'!$F$27,'6. Scoring &amp; assessment'!F807*'5. Control'!$F$28)</f>
        <v>0.2105143661161121</v>
      </c>
      <c r="H807" s="36">
        <f t="shared" si="48"/>
        <v>4</v>
      </c>
      <c r="I807" s="36" cm="1">
        <f t="array" ref="I807">_xlfn.XLOOKUP(A807,Table1[Sample_ID],quality)</f>
        <v>6</v>
      </c>
      <c r="J807" s="36">
        <f t="shared" si="49"/>
        <v>2</v>
      </c>
      <c r="K807" s="36">
        <f t="shared" si="50"/>
        <v>4</v>
      </c>
      <c r="L807" s="36">
        <f t="shared" si="51"/>
        <v>0</v>
      </c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 spans="1:27" ht="13.2" x14ac:dyDescent="0.25">
      <c r="A808" s="34">
        <v>805</v>
      </c>
      <c r="B808" s="104">
        <v>0.23076923076923078</v>
      </c>
      <c r="C808" s="104">
        <v>0.28000000000000003</v>
      </c>
      <c r="D808" s="104">
        <v>0.1588235294117647</v>
      </c>
      <c r="E808" s="104">
        <v>0.22</v>
      </c>
      <c r="F808" s="104">
        <v>4.2402826855123678E-2</v>
      </c>
      <c r="G808" s="35">
        <f>SUM(B808*'5. Control'!$F$24,'6. Scoring &amp; assessment'!C808*'5. Control'!$F$25,'6. Scoring &amp; assessment'!D808*'5. Control'!$F$26,'6. Scoring &amp; assessment'!E808*'5. Control'!$F$27,'6. Scoring &amp; assessment'!F808*'5. Control'!$F$28)</f>
        <v>0.21483304286650787</v>
      </c>
      <c r="H808" s="36">
        <f t="shared" si="48"/>
        <v>4</v>
      </c>
      <c r="I808" s="36" cm="1">
        <f t="array" ref="I808">_xlfn.XLOOKUP(A808,Table1[Sample_ID],quality)</f>
        <v>6</v>
      </c>
      <c r="J808" s="36">
        <f t="shared" si="49"/>
        <v>2</v>
      </c>
      <c r="K808" s="36">
        <f t="shared" si="50"/>
        <v>4</v>
      </c>
      <c r="L808" s="36">
        <f t="shared" si="51"/>
        <v>0</v>
      </c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 spans="1:27" ht="13.2" x14ac:dyDescent="0.25">
      <c r="A809" s="34">
        <v>806</v>
      </c>
      <c r="B809" s="104">
        <v>0.67692307692307696</v>
      </c>
      <c r="C809" s="104">
        <v>0.12000000000000001</v>
      </c>
      <c r="D809" s="104">
        <v>0.23529411764705882</v>
      </c>
      <c r="E809" s="104">
        <v>0.4</v>
      </c>
      <c r="F809" s="104">
        <v>1.4134275618374558E-2</v>
      </c>
      <c r="G809" s="35">
        <f>SUM(B809*'5. Control'!$F$24,'6. Scoring &amp; assessment'!C809*'5. Control'!$F$25,'6. Scoring &amp; assessment'!D809*'5. Control'!$F$26,'6. Scoring &amp; assessment'!E809*'5. Control'!$F$27,'6. Scoring &amp; assessment'!F809*'5. Control'!$F$28)</f>
        <v>0.34963062213197321</v>
      </c>
      <c r="H809" s="36">
        <f t="shared" si="48"/>
        <v>5</v>
      </c>
      <c r="I809" s="36" cm="1">
        <f t="array" ref="I809">_xlfn.XLOOKUP(A809,Table1[Sample_ID],quality)</f>
        <v>7</v>
      </c>
      <c r="J809" s="36">
        <f t="shared" si="49"/>
        <v>2</v>
      </c>
      <c r="K809" s="36">
        <f t="shared" si="50"/>
        <v>4</v>
      </c>
      <c r="L809" s="36">
        <f t="shared" si="51"/>
        <v>0</v>
      </c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 spans="1:27" ht="13.2" x14ac:dyDescent="0.25">
      <c r="A810" s="34">
        <v>807</v>
      </c>
      <c r="B810" s="104">
        <v>0.63076923076923075</v>
      </c>
      <c r="C810" s="104">
        <v>9.9999999999999992E-2</v>
      </c>
      <c r="D810" s="104">
        <v>0.2411764705882353</v>
      </c>
      <c r="E810" s="104">
        <v>0.39</v>
      </c>
      <c r="F810" s="104">
        <v>1.4134275618374558E-2</v>
      </c>
      <c r="G810" s="35">
        <f>SUM(B810*'5. Control'!$F$24,'6. Scoring &amp; assessment'!C810*'5. Control'!$F$25,'6. Scoring &amp; assessment'!D810*'5. Control'!$F$26,'6. Scoring &amp; assessment'!E810*'5. Control'!$F$27,'6. Scoring &amp; assessment'!F810*'5. Control'!$F$28)</f>
        <v>0.32735912891930347</v>
      </c>
      <c r="H810" s="36">
        <f t="shared" si="48"/>
        <v>5</v>
      </c>
      <c r="I810" s="36" cm="1">
        <f t="array" ref="I810">_xlfn.XLOOKUP(A810,Table1[Sample_ID],quality)</f>
        <v>7</v>
      </c>
      <c r="J810" s="36">
        <f t="shared" si="49"/>
        <v>2</v>
      </c>
      <c r="K810" s="36">
        <f t="shared" si="50"/>
        <v>4</v>
      </c>
      <c r="L810" s="36">
        <f t="shared" si="51"/>
        <v>0</v>
      </c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 spans="1:27" ht="13.2" x14ac:dyDescent="0.25">
      <c r="A811" s="34">
        <v>808</v>
      </c>
      <c r="B811" s="104">
        <v>0.67692307692307696</v>
      </c>
      <c r="C811" s="104">
        <v>0.12000000000000001</v>
      </c>
      <c r="D811" s="104">
        <v>0.23529411764705882</v>
      </c>
      <c r="E811" s="104">
        <v>0.4</v>
      </c>
      <c r="F811" s="104">
        <v>1.4134275618374558E-2</v>
      </c>
      <c r="G811" s="35">
        <f>SUM(B811*'5. Control'!$F$24,'6. Scoring &amp; assessment'!C811*'5. Control'!$F$25,'6. Scoring &amp; assessment'!D811*'5. Control'!$F$26,'6. Scoring &amp; assessment'!E811*'5. Control'!$F$27,'6. Scoring &amp; assessment'!F811*'5. Control'!$F$28)</f>
        <v>0.34963062213197321</v>
      </c>
      <c r="H811" s="36">
        <f t="shared" si="48"/>
        <v>5</v>
      </c>
      <c r="I811" s="36" cm="1">
        <f t="array" ref="I811">_xlfn.XLOOKUP(A811,Table1[Sample_ID],quality)</f>
        <v>7</v>
      </c>
      <c r="J811" s="36">
        <f t="shared" si="49"/>
        <v>2</v>
      </c>
      <c r="K811" s="36">
        <f t="shared" si="50"/>
        <v>4</v>
      </c>
      <c r="L811" s="36">
        <f t="shared" si="51"/>
        <v>0</v>
      </c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 spans="1:27" ht="13.2" x14ac:dyDescent="0.25">
      <c r="A812" s="34">
        <v>809</v>
      </c>
      <c r="B812" s="104">
        <v>0.12307692307692292</v>
      </c>
      <c r="C812" s="104">
        <v>0.28666666666666668</v>
      </c>
      <c r="D812" s="104">
        <v>0.3294117647058824</v>
      </c>
      <c r="E812" s="104">
        <v>0.12</v>
      </c>
      <c r="F812" s="104">
        <v>2.1201413427561839E-2</v>
      </c>
      <c r="G812" s="35">
        <f>SUM(B812*'5. Control'!$F$24,'6. Scoring &amp; assessment'!C812*'5. Control'!$F$25,'6. Scoring &amp; assessment'!D812*'5. Control'!$F$26,'6. Scoring &amp; assessment'!E812*'5. Control'!$F$27,'6. Scoring &amp; assessment'!F812*'5. Control'!$F$28)</f>
        <v>0.19260882912556157</v>
      </c>
      <c r="H812" s="36">
        <f t="shared" si="48"/>
        <v>4</v>
      </c>
      <c r="I812" s="36" cm="1">
        <f t="array" ref="I812">_xlfn.XLOOKUP(A812,Table1[Sample_ID],quality)</f>
        <v>5</v>
      </c>
      <c r="J812" s="36">
        <f t="shared" si="49"/>
        <v>1</v>
      </c>
      <c r="K812" s="36">
        <f t="shared" si="50"/>
        <v>1</v>
      </c>
      <c r="L812" s="36">
        <f t="shared" si="51"/>
        <v>0</v>
      </c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 spans="1:27" ht="13.2" x14ac:dyDescent="0.25">
      <c r="A813" s="34">
        <v>810</v>
      </c>
      <c r="B813" s="104">
        <v>0.29230769230769238</v>
      </c>
      <c r="C813" s="104">
        <v>0.25333333333333335</v>
      </c>
      <c r="D813" s="104">
        <v>0.1470588235294118</v>
      </c>
      <c r="E813" s="104">
        <v>0.31</v>
      </c>
      <c r="F813" s="104">
        <v>3.1802120141342753E-2</v>
      </c>
      <c r="G813" s="35">
        <f>SUM(B813*'5. Control'!$F$24,'6. Scoring &amp; assessment'!C813*'5. Control'!$F$25,'6. Scoring &amp; assessment'!D813*'5. Control'!$F$26,'6. Scoring &amp; assessment'!E813*'5. Control'!$F$27,'6. Scoring &amp; assessment'!F813*'5. Control'!$F$28)</f>
        <v>0.23454672785123837</v>
      </c>
      <c r="H813" s="36">
        <f t="shared" si="48"/>
        <v>4</v>
      </c>
      <c r="I813" s="36" cm="1">
        <f t="array" ref="I813">_xlfn.XLOOKUP(A813,Table1[Sample_ID],quality)</f>
        <v>6</v>
      </c>
      <c r="J813" s="36">
        <f t="shared" si="49"/>
        <v>2</v>
      </c>
      <c r="K813" s="36">
        <f t="shared" si="50"/>
        <v>4</v>
      </c>
      <c r="L813" s="36">
        <f t="shared" si="51"/>
        <v>0</v>
      </c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 spans="1:27" ht="13.2" x14ac:dyDescent="0.25">
      <c r="A814" s="34">
        <v>811</v>
      </c>
      <c r="B814" s="104">
        <v>0.32307692307692304</v>
      </c>
      <c r="C814" s="104">
        <v>0.26</v>
      </c>
      <c r="D814" s="104">
        <v>9.9999999999999992E-2</v>
      </c>
      <c r="E814" s="104">
        <v>0.1</v>
      </c>
      <c r="F814" s="104">
        <v>2.8268551236749116E-2</v>
      </c>
      <c r="G814" s="35">
        <f>SUM(B814*'5. Control'!$F$24,'6. Scoring &amp; assessment'!C814*'5. Control'!$F$25,'6. Scoring &amp; assessment'!D814*'5. Control'!$F$26,'6. Scoring &amp; assessment'!E814*'5. Control'!$F$27,'6. Scoring &amp; assessment'!F814*'5. Control'!$F$28)</f>
        <v>0.21890377820059798</v>
      </c>
      <c r="H814" s="36">
        <f t="shared" si="48"/>
        <v>4</v>
      </c>
      <c r="I814" s="36" cm="1">
        <f t="array" ref="I814">_xlfn.XLOOKUP(A814,Table1[Sample_ID],quality)</f>
        <v>5</v>
      </c>
      <c r="J814" s="36">
        <f t="shared" si="49"/>
        <v>1</v>
      </c>
      <c r="K814" s="36">
        <f t="shared" si="50"/>
        <v>1</v>
      </c>
      <c r="L814" s="36">
        <f t="shared" si="51"/>
        <v>0</v>
      </c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 spans="1:27" ht="13.2" x14ac:dyDescent="0.25">
      <c r="A815" s="34">
        <v>812</v>
      </c>
      <c r="B815" s="104">
        <v>0.38461538461538464</v>
      </c>
      <c r="C815" s="104">
        <v>0.26666666666666666</v>
      </c>
      <c r="D815" s="104">
        <v>0.22352941176470592</v>
      </c>
      <c r="E815" s="104">
        <v>0.55000000000000004</v>
      </c>
      <c r="F815" s="104">
        <v>6.3604240282685506E-2</v>
      </c>
      <c r="G815" s="35">
        <f>SUM(B815*'5. Control'!$F$24,'6. Scoring &amp; assessment'!C815*'5. Control'!$F$25,'6. Scoring &amp; assessment'!D815*'5. Control'!$F$26,'6. Scoring &amp; assessment'!E815*'5. Control'!$F$27,'6. Scoring &amp; assessment'!F815*'5. Control'!$F$28)</f>
        <v>0.30950522040835904</v>
      </c>
      <c r="H815" s="36">
        <f t="shared" si="48"/>
        <v>5</v>
      </c>
      <c r="I815" s="36" cm="1">
        <f t="array" ref="I815">_xlfn.XLOOKUP(A815,Table1[Sample_ID],quality)</f>
        <v>6</v>
      </c>
      <c r="J815" s="36">
        <f t="shared" si="49"/>
        <v>1</v>
      </c>
      <c r="K815" s="36">
        <f t="shared" si="50"/>
        <v>1</v>
      </c>
      <c r="L815" s="36">
        <f t="shared" si="51"/>
        <v>0</v>
      </c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 spans="1:27" ht="13.2" x14ac:dyDescent="0.25">
      <c r="A816" s="34">
        <v>813</v>
      </c>
      <c r="B816" s="104">
        <v>0.36923076923076931</v>
      </c>
      <c r="C816" s="104">
        <v>0.23333333333333331</v>
      </c>
      <c r="D816" s="104">
        <v>0.2411764705882353</v>
      </c>
      <c r="E816" s="104">
        <v>0.33</v>
      </c>
      <c r="F816" s="104">
        <v>0.11307420494699646</v>
      </c>
      <c r="G816" s="35">
        <f>SUM(B816*'5. Control'!$F$24,'6. Scoring &amp; assessment'!C816*'5. Control'!$F$25,'6. Scoring &amp; assessment'!D816*'5. Control'!$F$26,'6. Scoring &amp; assessment'!E816*'5. Control'!$F$27,'6. Scoring &amp; assessment'!F816*'5. Control'!$F$28)</f>
        <v>0.27971466031370423</v>
      </c>
      <c r="H816" s="36">
        <f t="shared" si="48"/>
        <v>4</v>
      </c>
      <c r="I816" s="36" cm="1">
        <f t="array" ref="I816">_xlfn.XLOOKUP(A816,Table1[Sample_ID],quality)</f>
        <v>5</v>
      </c>
      <c r="J816" s="36">
        <f t="shared" si="49"/>
        <v>1</v>
      </c>
      <c r="K816" s="36">
        <f t="shared" si="50"/>
        <v>1</v>
      </c>
      <c r="L816" s="36">
        <f t="shared" si="51"/>
        <v>0</v>
      </c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 spans="1:27" ht="13.2" x14ac:dyDescent="0.25">
      <c r="A817" s="34">
        <v>814</v>
      </c>
      <c r="B817" s="104">
        <v>0.46153846153846156</v>
      </c>
      <c r="C817" s="104">
        <v>0.19333333333333336</v>
      </c>
      <c r="D817" s="104">
        <v>0.16470588235294117</v>
      </c>
      <c r="E817" s="104">
        <v>0.24</v>
      </c>
      <c r="F817" s="104">
        <v>3.5335689045936395E-3</v>
      </c>
      <c r="G817" s="35">
        <f>SUM(B817*'5. Control'!$F$24,'6. Scoring &amp; assessment'!C817*'5. Control'!$F$25,'6. Scoring &amp; assessment'!D817*'5. Control'!$F$26,'6. Scoring &amp; assessment'!E817*'5. Control'!$F$27,'6. Scoring &amp; assessment'!F817*'5. Control'!$F$28)</f>
        <v>0.26859770078186207</v>
      </c>
      <c r="H817" s="36">
        <f t="shared" si="48"/>
        <v>4</v>
      </c>
      <c r="I817" s="36" cm="1">
        <f t="array" ref="I817">_xlfn.XLOOKUP(A817,Table1[Sample_ID],quality)</f>
        <v>4</v>
      </c>
      <c r="J817" s="36">
        <f t="shared" si="49"/>
        <v>0</v>
      </c>
      <c r="K817" s="36">
        <f t="shared" si="50"/>
        <v>0</v>
      </c>
      <c r="L817" s="36">
        <f t="shared" si="51"/>
        <v>1</v>
      </c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 spans="1:27" ht="13.2" x14ac:dyDescent="0.25">
      <c r="A818" s="34">
        <v>815</v>
      </c>
      <c r="B818" s="104">
        <v>0.44615384615384623</v>
      </c>
      <c r="C818" s="104">
        <v>0.20666666666666664</v>
      </c>
      <c r="D818" s="104">
        <v>0.27058823529411768</v>
      </c>
      <c r="E818" s="104">
        <v>0.54</v>
      </c>
      <c r="F818" s="104">
        <v>0.12367491166077739</v>
      </c>
      <c r="G818" s="35">
        <f>SUM(B818*'5. Control'!$F$24,'6. Scoring &amp; assessment'!C818*'5. Control'!$F$25,'6. Scoring &amp; assessment'!D818*'5. Control'!$F$26,'6. Scoring &amp; assessment'!E818*'5. Control'!$F$27,'6. Scoring &amp; assessment'!F818*'5. Control'!$F$28)</f>
        <v>0.3251095726140415</v>
      </c>
      <c r="H818" s="36">
        <f t="shared" si="48"/>
        <v>5</v>
      </c>
      <c r="I818" s="36" cm="1">
        <f t="array" ref="I818">_xlfn.XLOOKUP(A818,Table1[Sample_ID],quality)</f>
        <v>6</v>
      </c>
      <c r="J818" s="36">
        <f t="shared" si="49"/>
        <v>1</v>
      </c>
      <c r="K818" s="36">
        <f t="shared" si="50"/>
        <v>1</v>
      </c>
      <c r="L818" s="36">
        <f t="shared" si="51"/>
        <v>0</v>
      </c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 spans="1:27" ht="13.2" x14ac:dyDescent="0.25">
      <c r="A819" s="34">
        <v>816</v>
      </c>
      <c r="B819" s="104">
        <v>0.36923076923076931</v>
      </c>
      <c r="C819" s="104">
        <v>0.23333333333333331</v>
      </c>
      <c r="D819" s="104">
        <v>0.2411764705882353</v>
      </c>
      <c r="E819" s="104">
        <v>0.33</v>
      </c>
      <c r="F819" s="104">
        <v>0.11307420494699646</v>
      </c>
      <c r="G819" s="35">
        <f>SUM(B819*'5. Control'!$F$24,'6. Scoring &amp; assessment'!C819*'5. Control'!$F$25,'6. Scoring &amp; assessment'!D819*'5. Control'!$F$26,'6. Scoring &amp; assessment'!E819*'5. Control'!$F$27,'6. Scoring &amp; assessment'!F819*'5. Control'!$F$28)</f>
        <v>0.27971466031370423</v>
      </c>
      <c r="H819" s="36">
        <f t="shared" si="48"/>
        <v>4</v>
      </c>
      <c r="I819" s="36" cm="1">
        <f t="array" ref="I819">_xlfn.XLOOKUP(A819,Table1[Sample_ID],quality)</f>
        <v>5</v>
      </c>
      <c r="J819" s="36">
        <f t="shared" si="49"/>
        <v>1</v>
      </c>
      <c r="K819" s="36">
        <f t="shared" si="50"/>
        <v>1</v>
      </c>
      <c r="L819" s="36">
        <f t="shared" si="51"/>
        <v>0</v>
      </c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 spans="1:27" ht="13.2" x14ac:dyDescent="0.25">
      <c r="A820" s="34">
        <v>817</v>
      </c>
      <c r="B820" s="104">
        <v>0.32307692307692304</v>
      </c>
      <c r="C820" s="104">
        <v>0.27333333333333337</v>
      </c>
      <c r="D820" s="104">
        <v>0.16470588235294117</v>
      </c>
      <c r="E820" s="104">
        <v>0.19</v>
      </c>
      <c r="F820" s="104">
        <v>8.4805653710247356E-2</v>
      </c>
      <c r="G820" s="35">
        <f>SUM(B820*'5. Control'!$F$24,'6. Scoring &amp; assessment'!C820*'5. Control'!$F$25,'6. Scoring &amp; assessment'!D820*'5. Control'!$F$26,'6. Scoring &amp; assessment'!E820*'5. Control'!$F$27,'6. Scoring &amp; assessment'!F820*'5. Control'!$F$28)</f>
        <v>0.24726337080088898</v>
      </c>
      <c r="H820" s="36">
        <f t="shared" si="48"/>
        <v>4</v>
      </c>
      <c r="I820" s="36" cm="1">
        <f t="array" ref="I820">_xlfn.XLOOKUP(A820,Table1[Sample_ID],quality)</f>
        <v>6</v>
      </c>
      <c r="J820" s="36">
        <f t="shared" si="49"/>
        <v>2</v>
      </c>
      <c r="K820" s="36">
        <f t="shared" si="50"/>
        <v>4</v>
      </c>
      <c r="L820" s="36">
        <f t="shared" si="51"/>
        <v>0</v>
      </c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 spans="1:27" ht="13.2" x14ac:dyDescent="0.25">
      <c r="A821" s="34">
        <v>818</v>
      </c>
      <c r="B821" s="104">
        <v>0.53846153846153844</v>
      </c>
      <c r="C821" s="104">
        <v>0.12666666666666665</v>
      </c>
      <c r="D821" s="104">
        <v>0.25294117647058822</v>
      </c>
      <c r="E821" s="104">
        <v>0.42</v>
      </c>
      <c r="F821" s="104">
        <v>7.4204946996466431E-2</v>
      </c>
      <c r="G821" s="35">
        <f>SUM(B821*'5. Control'!$F$24,'6. Scoring &amp; assessment'!C821*'5. Control'!$F$25,'6. Scoring &amp; assessment'!D821*'5. Control'!$F$26,'6. Scoring &amp; assessment'!E821*'5. Control'!$F$27,'6. Scoring &amp; assessment'!F821*'5. Control'!$F$28)</f>
        <v>0.31382320963177329</v>
      </c>
      <c r="H821" s="36">
        <f t="shared" si="48"/>
        <v>5</v>
      </c>
      <c r="I821" s="36" cm="1">
        <f t="array" ref="I821">_xlfn.XLOOKUP(A821,Table1[Sample_ID],quality)</f>
        <v>6</v>
      </c>
      <c r="J821" s="36">
        <f t="shared" si="49"/>
        <v>1</v>
      </c>
      <c r="K821" s="36">
        <f t="shared" si="50"/>
        <v>1</v>
      </c>
      <c r="L821" s="36">
        <f t="shared" si="51"/>
        <v>0</v>
      </c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 spans="1:27" ht="13.2" x14ac:dyDescent="0.25">
      <c r="A822" s="34">
        <v>819</v>
      </c>
      <c r="B822" s="104">
        <v>0.15384615384615385</v>
      </c>
      <c r="C822" s="104">
        <v>0.41</v>
      </c>
      <c r="D822" s="104">
        <v>8.8235294117647078E-2</v>
      </c>
      <c r="E822" s="104">
        <v>0</v>
      </c>
      <c r="F822" s="104">
        <v>0.14487632508833923</v>
      </c>
      <c r="G822" s="35">
        <f>SUM(B822*'5. Control'!$F$24,'6. Scoring &amp; assessment'!C822*'5. Control'!$F$25,'6. Scoring &amp; assessment'!D822*'5. Control'!$F$26,'6. Scoring &amp; assessment'!E822*'5. Control'!$F$27,'6. Scoring &amp; assessment'!F822*'5. Control'!$F$28)</f>
        <v>0.20456908047263481</v>
      </c>
      <c r="H822" s="36">
        <f t="shared" si="48"/>
        <v>4</v>
      </c>
      <c r="I822" s="36" cm="1">
        <f t="array" ref="I822">_xlfn.XLOOKUP(A822,Table1[Sample_ID],quality)</f>
        <v>5</v>
      </c>
      <c r="J822" s="36">
        <f t="shared" si="49"/>
        <v>1</v>
      </c>
      <c r="K822" s="36">
        <f t="shared" si="50"/>
        <v>1</v>
      </c>
      <c r="L822" s="36">
        <f t="shared" si="51"/>
        <v>0</v>
      </c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 spans="1:27" ht="13.2" x14ac:dyDescent="0.25">
      <c r="A823" s="34">
        <v>820</v>
      </c>
      <c r="B823" s="104">
        <v>0.18461538461538451</v>
      </c>
      <c r="C823" s="104">
        <v>0.37333333333333335</v>
      </c>
      <c r="D823" s="104">
        <v>0.14117647058823532</v>
      </c>
      <c r="E823" s="104">
        <v>0.15</v>
      </c>
      <c r="F823" s="104">
        <v>0.1872791519434629</v>
      </c>
      <c r="G823" s="35">
        <f>SUM(B823*'5. Control'!$F$24,'6. Scoring &amp; assessment'!C823*'5. Control'!$F$25,'6. Scoring &amp; assessment'!D823*'5. Control'!$F$26,'6. Scoring &amp; assessment'!E823*'5. Control'!$F$27,'6. Scoring &amp; assessment'!F823*'5. Control'!$F$28)</f>
        <v>0.23151977039796617</v>
      </c>
      <c r="H823" s="36">
        <f t="shared" si="48"/>
        <v>4</v>
      </c>
      <c r="I823" s="36" cm="1">
        <f t="array" ref="I823">_xlfn.XLOOKUP(A823,Table1[Sample_ID],quality)</f>
        <v>5</v>
      </c>
      <c r="J823" s="36">
        <f t="shared" si="49"/>
        <v>1</v>
      </c>
      <c r="K823" s="36">
        <f t="shared" si="50"/>
        <v>1</v>
      </c>
      <c r="L823" s="36">
        <f t="shared" si="51"/>
        <v>0</v>
      </c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 spans="1:27" ht="13.2" x14ac:dyDescent="0.25">
      <c r="A824" s="34">
        <v>821</v>
      </c>
      <c r="B824" s="104">
        <v>0.19999999999999984</v>
      </c>
      <c r="C824" s="104">
        <v>0.39000000000000007</v>
      </c>
      <c r="D824" s="104">
        <v>0.17647058823529413</v>
      </c>
      <c r="E824" s="104">
        <v>0</v>
      </c>
      <c r="F824" s="104">
        <v>5.6537102473498232E-2</v>
      </c>
      <c r="G824" s="35">
        <f>SUM(B824*'5. Control'!$F$24,'6. Scoring &amp; assessment'!C824*'5. Control'!$F$25,'6. Scoring &amp; assessment'!D824*'5. Control'!$F$26,'6. Scoring &amp; assessment'!E824*'5. Control'!$F$27,'6. Scoring &amp; assessment'!F824*'5. Control'!$F$28)</f>
        <v>0.21912429848264386</v>
      </c>
      <c r="H824" s="36">
        <f t="shared" si="48"/>
        <v>4</v>
      </c>
      <c r="I824" s="36" cm="1">
        <f t="array" ref="I824">_xlfn.XLOOKUP(A824,Table1[Sample_ID],quality)</f>
        <v>5</v>
      </c>
      <c r="J824" s="36">
        <f t="shared" si="49"/>
        <v>1</v>
      </c>
      <c r="K824" s="36">
        <f t="shared" si="50"/>
        <v>1</v>
      </c>
      <c r="L824" s="36">
        <f t="shared" si="51"/>
        <v>0</v>
      </c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 spans="1:27" ht="13.2" x14ac:dyDescent="0.25">
      <c r="A825" s="34">
        <v>822</v>
      </c>
      <c r="B825" s="104">
        <v>0.86153846153846148</v>
      </c>
      <c r="C825" s="104">
        <v>0.21333333333333329</v>
      </c>
      <c r="D825" s="104">
        <v>0.25882352941176473</v>
      </c>
      <c r="E825" s="104">
        <v>0</v>
      </c>
      <c r="F825" s="104">
        <v>0.12720848056537101</v>
      </c>
      <c r="G825" s="35">
        <f>SUM(B825*'5. Control'!$F$24,'6. Scoring &amp; assessment'!C825*'5. Control'!$F$25,'6. Scoring &amp; assessment'!D825*'5. Control'!$F$26,'6. Scoring &amp; assessment'!E825*'5. Control'!$F$27,'6. Scoring &amp; assessment'!F825*'5. Control'!$F$28)</f>
        <v>0.4170828390067633</v>
      </c>
      <c r="H825" s="36">
        <f t="shared" si="48"/>
        <v>5</v>
      </c>
      <c r="I825" s="36" cm="1">
        <f t="array" ref="I825">_xlfn.XLOOKUP(A825,Table1[Sample_ID],quality)</f>
        <v>7</v>
      </c>
      <c r="J825" s="36">
        <f t="shared" si="49"/>
        <v>2</v>
      </c>
      <c r="K825" s="36">
        <f t="shared" si="50"/>
        <v>4</v>
      </c>
      <c r="L825" s="36">
        <f t="shared" si="51"/>
        <v>0</v>
      </c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 spans="1:27" ht="13.2" x14ac:dyDescent="0.25">
      <c r="A826" s="34">
        <v>823</v>
      </c>
      <c r="B826" s="104">
        <v>0.21538461538461545</v>
      </c>
      <c r="C826" s="104">
        <v>0.29333333333333339</v>
      </c>
      <c r="D826" s="104">
        <v>0.2</v>
      </c>
      <c r="E826" s="104">
        <v>0.13</v>
      </c>
      <c r="F826" s="104">
        <v>0.10600706713780919</v>
      </c>
      <c r="G826" s="35">
        <f>SUM(B826*'5. Control'!$F$24,'6. Scoring &amp; assessment'!C826*'5. Control'!$F$25,'6. Scoring &amp; assessment'!D826*'5. Control'!$F$26,'6. Scoring &amp; assessment'!E826*'5. Control'!$F$27,'6. Scoring &amp; assessment'!F826*'5. Control'!$F$28)</f>
        <v>0.21698532209839633</v>
      </c>
      <c r="H826" s="36">
        <f t="shared" si="48"/>
        <v>4</v>
      </c>
      <c r="I826" s="36" cm="1">
        <f t="array" ref="I826">_xlfn.XLOOKUP(A826,Table1[Sample_ID],quality)</f>
        <v>5</v>
      </c>
      <c r="J826" s="36">
        <f t="shared" si="49"/>
        <v>1</v>
      </c>
      <c r="K826" s="36">
        <f t="shared" si="50"/>
        <v>1</v>
      </c>
      <c r="L826" s="36">
        <f t="shared" si="51"/>
        <v>0</v>
      </c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 spans="1:27" ht="13.2" x14ac:dyDescent="0.25">
      <c r="A827" s="34">
        <v>824</v>
      </c>
      <c r="B827" s="104">
        <v>0.21538461538461545</v>
      </c>
      <c r="C827" s="104">
        <v>0.29333333333333339</v>
      </c>
      <c r="D827" s="104">
        <v>0.2</v>
      </c>
      <c r="E827" s="104">
        <v>0.13</v>
      </c>
      <c r="F827" s="104">
        <v>0.10600706713780919</v>
      </c>
      <c r="G827" s="35">
        <f>SUM(B827*'5. Control'!$F$24,'6. Scoring &amp; assessment'!C827*'5. Control'!$F$25,'6. Scoring &amp; assessment'!D827*'5. Control'!$F$26,'6. Scoring &amp; assessment'!E827*'5. Control'!$F$27,'6. Scoring &amp; assessment'!F827*'5. Control'!$F$28)</f>
        <v>0.21698532209839633</v>
      </c>
      <c r="H827" s="36">
        <f t="shared" si="48"/>
        <v>4</v>
      </c>
      <c r="I827" s="36" cm="1">
        <f t="array" ref="I827">_xlfn.XLOOKUP(A827,Table1[Sample_ID],quality)</f>
        <v>5</v>
      </c>
      <c r="J827" s="36">
        <f t="shared" si="49"/>
        <v>1</v>
      </c>
      <c r="K827" s="36">
        <f t="shared" si="50"/>
        <v>1</v>
      </c>
      <c r="L827" s="36">
        <f t="shared" si="51"/>
        <v>0</v>
      </c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 spans="1:27" ht="13.2" x14ac:dyDescent="0.25">
      <c r="A828" s="34">
        <v>825</v>
      </c>
      <c r="B828" s="104">
        <v>0.29230769230769238</v>
      </c>
      <c r="C828" s="104">
        <v>0.25333333333333335</v>
      </c>
      <c r="D828" s="104">
        <v>0.13529411764705884</v>
      </c>
      <c r="E828" s="104">
        <v>0.28000000000000003</v>
      </c>
      <c r="F828" s="104">
        <v>3.5335689045936397E-2</v>
      </c>
      <c r="G828" s="35">
        <f>SUM(B828*'5. Control'!$F$24,'6. Scoring &amp; assessment'!C828*'5. Control'!$F$25,'6. Scoring &amp; assessment'!D828*'5. Control'!$F$26,'6. Scoring &amp; assessment'!E828*'5. Control'!$F$27,'6. Scoring &amp; assessment'!F828*'5. Control'!$F$28)</f>
        <v>0.23013537885934479</v>
      </c>
      <c r="H828" s="36">
        <f t="shared" si="48"/>
        <v>4</v>
      </c>
      <c r="I828" s="36" cm="1">
        <f t="array" ref="I828">_xlfn.XLOOKUP(A828,Table1[Sample_ID],quality)</f>
        <v>5</v>
      </c>
      <c r="J828" s="36">
        <f t="shared" si="49"/>
        <v>1</v>
      </c>
      <c r="K828" s="36">
        <f t="shared" si="50"/>
        <v>1</v>
      </c>
      <c r="L828" s="36">
        <f t="shared" si="51"/>
        <v>0</v>
      </c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 spans="1:27" ht="13.2" x14ac:dyDescent="0.25">
      <c r="A829" s="34">
        <v>826</v>
      </c>
      <c r="B829" s="104">
        <v>0.3538461538461537</v>
      </c>
      <c r="C829" s="104">
        <v>0.24</v>
      </c>
      <c r="D829" s="104">
        <v>0.11176470588235295</v>
      </c>
      <c r="E829" s="104">
        <v>0.14000000000000001</v>
      </c>
      <c r="F829" s="104">
        <v>0.10954063604240283</v>
      </c>
      <c r="G829" s="35">
        <f>SUM(B829*'5. Control'!$F$24,'6. Scoring &amp; assessment'!C829*'5. Control'!$F$25,'6. Scoring &amp; assessment'!D829*'5. Control'!$F$26,'6. Scoring &amp; assessment'!E829*'5. Control'!$F$27,'6. Scoring &amp; assessment'!F829*'5. Control'!$F$28)</f>
        <v>0.23756492333274701</v>
      </c>
      <c r="H829" s="36">
        <f t="shared" si="48"/>
        <v>4</v>
      </c>
      <c r="I829" s="36" cm="1">
        <f t="array" ref="I829">_xlfn.XLOOKUP(A829,Table1[Sample_ID],quality)</f>
        <v>5</v>
      </c>
      <c r="J829" s="36">
        <f t="shared" si="49"/>
        <v>1</v>
      </c>
      <c r="K829" s="36">
        <f t="shared" si="50"/>
        <v>1</v>
      </c>
      <c r="L829" s="36">
        <f t="shared" si="51"/>
        <v>0</v>
      </c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 spans="1:27" ht="13.2" x14ac:dyDescent="0.25">
      <c r="A830" s="34">
        <v>827</v>
      </c>
      <c r="B830" s="104">
        <v>0.39999999999999997</v>
      </c>
      <c r="C830" s="104">
        <v>0.11333333333333334</v>
      </c>
      <c r="D830" s="104">
        <v>0.2</v>
      </c>
      <c r="E830" s="104">
        <v>0.34</v>
      </c>
      <c r="F830" s="104">
        <v>7.0671378091872791E-3</v>
      </c>
      <c r="G830" s="35">
        <f>SUM(B830*'5. Control'!$F$24,'6. Scoring &amp; assessment'!C830*'5. Control'!$F$25,'6. Scoring &amp; assessment'!D830*'5. Control'!$F$26,'6. Scoring &amp; assessment'!E830*'5. Control'!$F$27,'6. Scoring &amp; assessment'!F830*'5. Control'!$F$28)</f>
        <v>0.23870671378091871</v>
      </c>
      <c r="H830" s="36">
        <f t="shared" si="48"/>
        <v>4</v>
      </c>
      <c r="I830" s="36" cm="1">
        <f t="array" ref="I830">_xlfn.XLOOKUP(A830,Table1[Sample_ID],quality)</f>
        <v>7</v>
      </c>
      <c r="J830" s="36">
        <f t="shared" si="49"/>
        <v>3</v>
      </c>
      <c r="K830" s="36">
        <f t="shared" si="50"/>
        <v>9</v>
      </c>
      <c r="L830" s="36">
        <f t="shared" si="51"/>
        <v>0</v>
      </c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 spans="1:27" ht="13.2" x14ac:dyDescent="0.25">
      <c r="A831" s="34">
        <v>828</v>
      </c>
      <c r="B831" s="104">
        <v>0.3538461538461537</v>
      </c>
      <c r="C831" s="104">
        <v>0.24</v>
      </c>
      <c r="D831" s="104">
        <v>0.11176470588235295</v>
      </c>
      <c r="E831" s="104">
        <v>0.14000000000000001</v>
      </c>
      <c r="F831" s="104">
        <v>0.10954063604240283</v>
      </c>
      <c r="G831" s="35">
        <f>SUM(B831*'5. Control'!$F$24,'6. Scoring &amp; assessment'!C831*'5. Control'!$F$25,'6. Scoring &amp; assessment'!D831*'5. Control'!$F$26,'6. Scoring &amp; assessment'!E831*'5. Control'!$F$27,'6. Scoring &amp; assessment'!F831*'5. Control'!$F$28)</f>
        <v>0.23756492333274701</v>
      </c>
      <c r="H831" s="36">
        <f t="shared" si="48"/>
        <v>4</v>
      </c>
      <c r="I831" s="36" cm="1">
        <f t="array" ref="I831">_xlfn.XLOOKUP(A831,Table1[Sample_ID],quality)</f>
        <v>5</v>
      </c>
      <c r="J831" s="36">
        <f t="shared" si="49"/>
        <v>1</v>
      </c>
      <c r="K831" s="36">
        <f t="shared" si="50"/>
        <v>1</v>
      </c>
      <c r="L831" s="36">
        <f t="shared" si="51"/>
        <v>0</v>
      </c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 spans="1:27" ht="13.2" x14ac:dyDescent="0.25">
      <c r="A832" s="34">
        <v>829</v>
      </c>
      <c r="B832" s="104">
        <v>0.66153846153846141</v>
      </c>
      <c r="C832" s="104">
        <v>0.3133333333333333</v>
      </c>
      <c r="D832" s="104">
        <v>0.25882352941176473</v>
      </c>
      <c r="E832" s="104">
        <v>0.09</v>
      </c>
      <c r="F832" s="104">
        <v>0.13780918727915195</v>
      </c>
      <c r="G832" s="35">
        <f>SUM(B832*'5. Control'!$F$24,'6. Scoring &amp; assessment'!C832*'5. Control'!$F$25,'6. Scoring &amp; assessment'!D832*'5. Control'!$F$26,'6. Scoring &amp; assessment'!E832*'5. Control'!$F$27,'6. Scoring &amp; assessment'!F832*'5. Control'!$F$28)</f>
        <v>0.38714290967814136</v>
      </c>
      <c r="H832" s="36">
        <f t="shared" si="48"/>
        <v>5</v>
      </c>
      <c r="I832" s="36" cm="1">
        <f t="array" ref="I832">_xlfn.XLOOKUP(A832,Table1[Sample_ID],quality)</f>
        <v>8</v>
      </c>
      <c r="J832" s="36">
        <f t="shared" si="49"/>
        <v>3</v>
      </c>
      <c r="K832" s="36">
        <f t="shared" si="50"/>
        <v>9</v>
      </c>
      <c r="L832" s="36">
        <f t="shared" si="51"/>
        <v>0</v>
      </c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 spans="1:27" ht="13.2" x14ac:dyDescent="0.25">
      <c r="A833" s="34">
        <v>830</v>
      </c>
      <c r="B833" s="104">
        <v>0.4153846153846153</v>
      </c>
      <c r="C833" s="104">
        <v>0.34</v>
      </c>
      <c r="D833" s="104">
        <v>0.27647058823529413</v>
      </c>
      <c r="E833" s="104">
        <v>0.08</v>
      </c>
      <c r="F833" s="104">
        <v>6.3604240282685506E-2</v>
      </c>
      <c r="G833" s="35">
        <f>SUM(B833*'5. Control'!$F$24,'6. Scoring &amp; assessment'!C833*'5. Control'!$F$25,'6. Scoring &amp; assessment'!D833*'5. Control'!$F$26,'6. Scoring &amp; assessment'!E833*'5. Control'!$F$27,'6. Scoring &amp; assessment'!F833*'5. Control'!$F$28)</f>
        <v>0.303215627648178</v>
      </c>
      <c r="H833" s="36">
        <f t="shared" si="48"/>
        <v>5</v>
      </c>
      <c r="I833" s="36" cm="1">
        <f t="array" ref="I833">_xlfn.XLOOKUP(A833,Table1[Sample_ID],quality)</f>
        <v>6</v>
      </c>
      <c r="J833" s="36">
        <f t="shared" si="49"/>
        <v>1</v>
      </c>
      <c r="K833" s="36">
        <f t="shared" si="50"/>
        <v>1</v>
      </c>
      <c r="L833" s="36">
        <f t="shared" si="51"/>
        <v>0</v>
      </c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 spans="1:27" ht="13.2" x14ac:dyDescent="0.25">
      <c r="A834" s="34">
        <v>831</v>
      </c>
      <c r="B834" s="104">
        <v>0.38461538461538464</v>
      </c>
      <c r="C834" s="104">
        <v>0.39000000000000007</v>
      </c>
      <c r="D834" s="104">
        <v>0.1470588235294118</v>
      </c>
      <c r="E834" s="104">
        <v>7.0000000000000007E-2</v>
      </c>
      <c r="F834" s="104">
        <v>1.0600706713780919E-2</v>
      </c>
      <c r="G834" s="35">
        <f>SUM(B834*'5. Control'!$F$24,'6. Scoring &amp; assessment'!C834*'5. Control'!$F$25,'6. Scoring &amp; assessment'!D834*'5. Control'!$F$26,'6. Scoring &amp; assessment'!E834*'5. Control'!$F$27,'6. Scoring &amp; assessment'!F834*'5. Control'!$F$28)</f>
        <v>0.28173427881617447</v>
      </c>
      <c r="H834" s="36">
        <f t="shared" si="48"/>
        <v>4</v>
      </c>
      <c r="I834" s="36" cm="1">
        <f t="array" ref="I834">_xlfn.XLOOKUP(A834,Table1[Sample_ID],quality)</f>
        <v>4</v>
      </c>
      <c r="J834" s="36">
        <f t="shared" si="49"/>
        <v>0</v>
      </c>
      <c r="K834" s="36">
        <f t="shared" si="50"/>
        <v>0</v>
      </c>
      <c r="L834" s="36">
        <f t="shared" si="51"/>
        <v>1</v>
      </c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 spans="1:27" ht="13.2" x14ac:dyDescent="0.25">
      <c r="A835" s="34">
        <v>832</v>
      </c>
      <c r="B835" s="104">
        <v>0.4153846153846153</v>
      </c>
      <c r="C835" s="104">
        <v>0.34</v>
      </c>
      <c r="D835" s="104">
        <v>0.27647058823529413</v>
      </c>
      <c r="E835" s="104">
        <v>0.08</v>
      </c>
      <c r="F835" s="104">
        <v>6.3604240282685506E-2</v>
      </c>
      <c r="G835" s="35">
        <f>SUM(B835*'5. Control'!$F$24,'6. Scoring &amp; assessment'!C835*'5. Control'!$F$25,'6. Scoring &amp; assessment'!D835*'5. Control'!$F$26,'6. Scoring &amp; assessment'!E835*'5. Control'!$F$27,'6. Scoring &amp; assessment'!F835*'5. Control'!$F$28)</f>
        <v>0.303215627648178</v>
      </c>
      <c r="H835" s="36">
        <f t="shared" si="48"/>
        <v>5</v>
      </c>
      <c r="I835" s="36" cm="1">
        <f t="array" ref="I835">_xlfn.XLOOKUP(A835,Table1[Sample_ID],quality)</f>
        <v>6</v>
      </c>
      <c r="J835" s="36">
        <f t="shared" si="49"/>
        <v>1</v>
      </c>
      <c r="K835" s="36">
        <f t="shared" si="50"/>
        <v>1</v>
      </c>
      <c r="L835" s="36">
        <f t="shared" si="51"/>
        <v>0</v>
      </c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 spans="1:27" ht="13.2" x14ac:dyDescent="0.25">
      <c r="A836" s="34">
        <v>833</v>
      </c>
      <c r="B836" s="104">
        <v>0.23076923076923078</v>
      </c>
      <c r="C836" s="104">
        <v>0.22666666666666666</v>
      </c>
      <c r="D836" s="104">
        <v>0.3294117647058824</v>
      </c>
      <c r="E836" s="104">
        <v>0.42</v>
      </c>
      <c r="F836" s="104">
        <v>0.14840989399293286</v>
      </c>
      <c r="G836" s="35">
        <f>SUM(B836*'5. Control'!$F$24,'6. Scoring &amp; assessment'!C836*'5. Control'!$F$25,'6. Scoring &amp; assessment'!D836*'5. Control'!$F$26,'6. Scoring &amp; assessment'!E836*'5. Control'!$F$27,'6. Scoring &amp; assessment'!F836*'5. Control'!$F$28)</f>
        <v>0.25502198487440642</v>
      </c>
      <c r="H836" s="36">
        <f t="shared" si="48"/>
        <v>4</v>
      </c>
      <c r="I836" s="36" cm="1">
        <f t="array" ref="I836">_xlfn.XLOOKUP(A836,Table1[Sample_ID],quality)</f>
        <v>3</v>
      </c>
      <c r="J836" s="36">
        <f t="shared" si="49"/>
        <v>1</v>
      </c>
      <c r="K836" s="36">
        <f t="shared" si="50"/>
        <v>1</v>
      </c>
      <c r="L836" s="36">
        <f t="shared" si="51"/>
        <v>0</v>
      </c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 spans="1:27" ht="13.2" x14ac:dyDescent="0.25">
      <c r="A837" s="34">
        <v>834</v>
      </c>
      <c r="B837" s="104">
        <v>0.23076923076923078</v>
      </c>
      <c r="C837" s="104">
        <v>0.24666666666666667</v>
      </c>
      <c r="D837" s="104">
        <v>0.3294117647058824</v>
      </c>
      <c r="E837" s="104">
        <v>0.44</v>
      </c>
      <c r="F837" s="104">
        <v>0.15901060070671377</v>
      </c>
      <c r="G837" s="35">
        <f>SUM(B837*'5. Control'!$F$24,'6. Scoring &amp; assessment'!C837*'5. Control'!$F$25,'6. Scoring &amp; assessment'!D837*'5. Control'!$F$26,'6. Scoring &amp; assessment'!E837*'5. Control'!$F$27,'6. Scoring &amp; assessment'!F837*'5. Control'!$F$28)</f>
        <v>0.26408205554578451</v>
      </c>
      <c r="H837" s="36">
        <f t="shared" ref="H837:H900" si="52">ROUND(3+G837*5,0)</f>
        <v>4</v>
      </c>
      <c r="I837" s="36" cm="1">
        <f t="array" ref="I837">_xlfn.XLOOKUP(A837,Table1[Sample_ID],quality)</f>
        <v>4</v>
      </c>
      <c r="J837" s="36">
        <f t="shared" ref="J837:J900" si="53">ABS(H837-I837)</f>
        <v>0</v>
      </c>
      <c r="K837" s="36">
        <f t="shared" ref="K837:K900" si="54">J837^2</f>
        <v>0</v>
      </c>
      <c r="L837" s="36">
        <f t="shared" ref="L837:L900" si="55">IF(J837=0,1,0)</f>
        <v>1</v>
      </c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 spans="1:27" ht="13.2" x14ac:dyDescent="0.25">
      <c r="A838" s="34">
        <v>835</v>
      </c>
      <c r="B838" s="104">
        <v>0.15384615384615385</v>
      </c>
      <c r="C838" s="104">
        <v>0.39000000000000007</v>
      </c>
      <c r="D838" s="104">
        <v>9.9999999999999992E-2</v>
      </c>
      <c r="E838" s="104">
        <v>0.26</v>
      </c>
      <c r="F838" s="104">
        <v>6.0070671378091869E-2</v>
      </c>
      <c r="G838" s="35">
        <f>SUM(B838*'5. Control'!$F$24,'6. Scoring &amp; assessment'!C838*'5. Control'!$F$25,'6. Scoring &amp; assessment'!D838*'5. Control'!$F$26,'6. Scoring &amp; assessment'!E838*'5. Control'!$F$27,'6. Scoring &amp; assessment'!F838*'5. Control'!$F$28)</f>
        <v>0.21785322098396304</v>
      </c>
      <c r="H838" s="36">
        <f t="shared" si="52"/>
        <v>4</v>
      </c>
      <c r="I838" s="36" cm="1">
        <f t="array" ref="I838">_xlfn.XLOOKUP(A838,Table1[Sample_ID],quality)</f>
        <v>5</v>
      </c>
      <c r="J838" s="36">
        <f t="shared" si="53"/>
        <v>1</v>
      </c>
      <c r="K838" s="36">
        <f t="shared" si="54"/>
        <v>1</v>
      </c>
      <c r="L838" s="36">
        <f t="shared" si="55"/>
        <v>0</v>
      </c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 spans="1:27" ht="13.2" x14ac:dyDescent="0.25">
      <c r="A839" s="34">
        <v>836</v>
      </c>
      <c r="B839" s="104">
        <v>0.13846153846153852</v>
      </c>
      <c r="C839" s="104">
        <v>0.37666666666666671</v>
      </c>
      <c r="D839" s="104">
        <v>0.1235294117647059</v>
      </c>
      <c r="E839" s="104">
        <v>0.1</v>
      </c>
      <c r="F839" s="104">
        <v>0.17314487632508835</v>
      </c>
      <c r="G839" s="35">
        <f>SUM(B839*'5. Control'!$F$24,'6. Scoring &amp; assessment'!C839*'5. Control'!$F$25,'6. Scoring &amp; assessment'!D839*'5. Control'!$F$26,'6. Scoring &amp; assessment'!E839*'5. Control'!$F$27,'6. Scoring &amp; assessment'!F839*'5. Control'!$F$28)</f>
        <v>0.20730543785875322</v>
      </c>
      <c r="H839" s="36">
        <f t="shared" si="52"/>
        <v>4</v>
      </c>
      <c r="I839" s="36" cm="1">
        <f t="array" ref="I839">_xlfn.XLOOKUP(A839,Table1[Sample_ID],quality)</f>
        <v>5</v>
      </c>
      <c r="J839" s="36">
        <f t="shared" si="53"/>
        <v>1</v>
      </c>
      <c r="K839" s="36">
        <f t="shared" si="54"/>
        <v>1</v>
      </c>
      <c r="L839" s="36">
        <f t="shared" si="55"/>
        <v>0</v>
      </c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 spans="1:27" ht="13.2" x14ac:dyDescent="0.25">
      <c r="A840" s="34">
        <v>837</v>
      </c>
      <c r="B840" s="104">
        <v>0.50769230769230755</v>
      </c>
      <c r="C840" s="104">
        <v>0.12000000000000001</v>
      </c>
      <c r="D840" s="104">
        <v>5.2941176470588248E-2</v>
      </c>
      <c r="E840" s="104">
        <v>0.28000000000000003</v>
      </c>
      <c r="F840" s="104">
        <v>0.33215547703180209</v>
      </c>
      <c r="G840" s="35">
        <f>SUM(B840*'5. Control'!$F$24,'6. Scoring &amp; assessment'!C840*'5. Control'!$F$25,'6. Scoring &amp; assessment'!D840*'5. Control'!$F$26,'6. Scoring &amp; assessment'!E840*'5. Control'!$F$27,'6. Scoring &amp; assessment'!F840*'5. Control'!$F$28)</f>
        <v>0.28284903186607607</v>
      </c>
      <c r="H840" s="36">
        <f t="shared" si="52"/>
        <v>4</v>
      </c>
      <c r="I840" s="36" cm="1">
        <f t="array" ref="I840">_xlfn.XLOOKUP(A840,Table1[Sample_ID],quality)</f>
        <v>7</v>
      </c>
      <c r="J840" s="36">
        <f t="shared" si="53"/>
        <v>3</v>
      </c>
      <c r="K840" s="36">
        <f t="shared" si="54"/>
        <v>9</v>
      </c>
      <c r="L840" s="36">
        <f t="shared" si="55"/>
        <v>0</v>
      </c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 spans="1:27" ht="13.2" x14ac:dyDescent="0.25">
      <c r="A841" s="34">
        <v>838</v>
      </c>
      <c r="B841" s="104">
        <v>0.50769230769230755</v>
      </c>
      <c r="C841" s="104">
        <v>0.12000000000000001</v>
      </c>
      <c r="D841" s="104">
        <v>5.2941176470588248E-2</v>
      </c>
      <c r="E841" s="104">
        <v>0.28000000000000003</v>
      </c>
      <c r="F841" s="104">
        <v>0.33215547703180209</v>
      </c>
      <c r="G841" s="35">
        <f>SUM(B841*'5. Control'!$F$24,'6. Scoring &amp; assessment'!C841*'5. Control'!$F$25,'6. Scoring &amp; assessment'!D841*'5. Control'!$F$26,'6. Scoring &amp; assessment'!E841*'5. Control'!$F$27,'6. Scoring &amp; assessment'!F841*'5. Control'!$F$28)</f>
        <v>0.28284903186607607</v>
      </c>
      <c r="H841" s="36">
        <f t="shared" si="52"/>
        <v>4</v>
      </c>
      <c r="I841" s="36" cm="1">
        <f t="array" ref="I841">_xlfn.XLOOKUP(A841,Table1[Sample_ID],quality)</f>
        <v>7</v>
      </c>
      <c r="J841" s="36">
        <f t="shared" si="53"/>
        <v>3</v>
      </c>
      <c r="K841" s="36">
        <f t="shared" si="54"/>
        <v>9</v>
      </c>
      <c r="L841" s="36">
        <f t="shared" si="55"/>
        <v>0</v>
      </c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 spans="1:27" ht="13.2" x14ac:dyDescent="0.25">
      <c r="A842" s="34">
        <v>839</v>
      </c>
      <c r="B842" s="104">
        <v>0.43076923076923063</v>
      </c>
      <c r="C842" s="104">
        <v>0.13999999999999999</v>
      </c>
      <c r="D842" s="104">
        <v>0.31176470588235294</v>
      </c>
      <c r="E842" s="104">
        <v>0.35</v>
      </c>
      <c r="F842" s="104">
        <v>7.7738515901060068E-2</v>
      </c>
      <c r="G842" s="35">
        <f>SUM(B842*'5. Control'!$F$24,'6. Scoring &amp; assessment'!C842*'5. Control'!$F$25,'6. Scoring &amp; assessment'!D842*'5. Control'!$F$26,'6. Scoring &amp; assessment'!E842*'5. Control'!$F$27,'6. Scoring &amp; assessment'!F842*'5. Control'!$F$28)</f>
        <v>0.28230778824168962</v>
      </c>
      <c r="H842" s="36">
        <f t="shared" si="52"/>
        <v>4</v>
      </c>
      <c r="I842" s="36" cm="1">
        <f t="array" ref="I842">_xlfn.XLOOKUP(A842,Table1[Sample_ID],quality)</f>
        <v>7</v>
      </c>
      <c r="J842" s="36">
        <f t="shared" si="53"/>
        <v>3</v>
      </c>
      <c r="K842" s="36">
        <f t="shared" si="54"/>
        <v>9</v>
      </c>
      <c r="L842" s="36">
        <f t="shared" si="55"/>
        <v>0</v>
      </c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 spans="1:27" ht="13.2" x14ac:dyDescent="0.25">
      <c r="A843" s="34">
        <v>840</v>
      </c>
      <c r="B843" s="104">
        <v>0.24615384615384611</v>
      </c>
      <c r="C843" s="104">
        <v>0.26666666666666666</v>
      </c>
      <c r="D843" s="104">
        <v>9.9999999999999992E-2</v>
      </c>
      <c r="E843" s="104">
        <v>0.04</v>
      </c>
      <c r="F843" s="104">
        <v>7.0671378091872794E-2</v>
      </c>
      <c r="G843" s="35">
        <f>SUM(B843*'5. Control'!$F$24,'6. Scoring &amp; assessment'!C843*'5. Control'!$F$25,'6. Scoring &amp; assessment'!D843*'5. Control'!$F$26,'6. Scoring &amp; assessment'!E843*'5. Control'!$F$27,'6. Scoring &amp; assessment'!F843*'5. Control'!$F$28)</f>
        <v>0.19222098396303341</v>
      </c>
      <c r="H843" s="36">
        <f t="shared" si="52"/>
        <v>4</v>
      </c>
      <c r="I843" s="36" cm="1">
        <f t="array" ref="I843">_xlfn.XLOOKUP(A843,Table1[Sample_ID],quality)</f>
        <v>5</v>
      </c>
      <c r="J843" s="36">
        <f t="shared" si="53"/>
        <v>1</v>
      </c>
      <c r="K843" s="36">
        <f t="shared" si="54"/>
        <v>1</v>
      </c>
      <c r="L843" s="36">
        <f t="shared" si="55"/>
        <v>0</v>
      </c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 spans="1:27" ht="13.2" x14ac:dyDescent="0.25">
      <c r="A844" s="34">
        <v>841</v>
      </c>
      <c r="B844" s="104">
        <v>0.5692307692307691</v>
      </c>
      <c r="C844" s="104">
        <v>0.21333333333333329</v>
      </c>
      <c r="D844" s="104">
        <v>0.27647058823529413</v>
      </c>
      <c r="E844" s="104">
        <v>0.47</v>
      </c>
      <c r="F844" s="104">
        <v>9.8939929328621903E-2</v>
      </c>
      <c r="G844" s="35">
        <f>SUM(B844*'5. Control'!$F$24,'6. Scoring &amp; assessment'!C844*'5. Control'!$F$25,'6. Scoring &amp; assessment'!D844*'5. Control'!$F$26,'6. Scoring &amp; assessment'!E844*'5. Control'!$F$27,'6. Scoring &amp; assessment'!F844*'5. Control'!$F$28)</f>
        <v>0.36159535039892549</v>
      </c>
      <c r="H844" s="36">
        <f t="shared" si="52"/>
        <v>5</v>
      </c>
      <c r="I844" s="36" cm="1">
        <f t="array" ref="I844">_xlfn.XLOOKUP(A844,Table1[Sample_ID],quality)</f>
        <v>7</v>
      </c>
      <c r="J844" s="36">
        <f t="shared" si="53"/>
        <v>2</v>
      </c>
      <c r="K844" s="36">
        <f t="shared" si="54"/>
        <v>4</v>
      </c>
      <c r="L844" s="36">
        <f t="shared" si="55"/>
        <v>0</v>
      </c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 spans="1:27" ht="13.2" x14ac:dyDescent="0.25">
      <c r="A845" s="34">
        <v>842</v>
      </c>
      <c r="B845" s="104">
        <v>0.29230769230769238</v>
      </c>
      <c r="C845" s="104">
        <v>0.37333333333333335</v>
      </c>
      <c r="D845" s="104">
        <v>0.19411764705882353</v>
      </c>
      <c r="E845" s="104">
        <v>0</v>
      </c>
      <c r="F845" s="104">
        <v>8.8339222614840993E-2</v>
      </c>
      <c r="G845" s="35">
        <f>SUM(B845*'5. Control'!$F$24,'6. Scoring &amp; assessment'!C845*'5. Control'!$F$25,'6. Scoring &amp; assessment'!D845*'5. Control'!$F$26,'6. Scoring &amp; assessment'!E845*'5. Control'!$F$27,'6. Scoring &amp; assessment'!F845*'5. Control'!$F$28)</f>
        <v>0.25225926162799994</v>
      </c>
      <c r="H845" s="36">
        <f t="shared" si="52"/>
        <v>4</v>
      </c>
      <c r="I845" s="36" cm="1">
        <f t="array" ref="I845">_xlfn.XLOOKUP(A845,Table1[Sample_ID],quality)</f>
        <v>5</v>
      </c>
      <c r="J845" s="36">
        <f t="shared" si="53"/>
        <v>1</v>
      </c>
      <c r="K845" s="36">
        <f t="shared" si="54"/>
        <v>1</v>
      </c>
      <c r="L845" s="36">
        <f t="shared" si="55"/>
        <v>0</v>
      </c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 spans="1:27" ht="13.2" x14ac:dyDescent="0.25">
      <c r="A846" s="34">
        <v>843</v>
      </c>
      <c r="B846" s="104">
        <v>0.38461538461538464</v>
      </c>
      <c r="C846" s="104">
        <v>0.26666666666666666</v>
      </c>
      <c r="D846" s="104">
        <v>0.24705882352941178</v>
      </c>
      <c r="E846" s="104">
        <v>0.45</v>
      </c>
      <c r="F846" s="104">
        <v>0.21908127208480566</v>
      </c>
      <c r="G846" s="35">
        <f>SUM(B846*'5. Control'!$F$24,'6. Scoring &amp; assessment'!C846*'5. Control'!$F$25,'6. Scoring &amp; assessment'!D846*'5. Control'!$F$26,'6. Scoring &amp; assessment'!E846*'5. Control'!$F$27,'6. Scoring &amp; assessment'!F846*'5. Control'!$F$28)</f>
        <v>0.3185823353532769</v>
      </c>
      <c r="H846" s="36">
        <f t="shared" si="52"/>
        <v>5</v>
      </c>
      <c r="I846" s="36" cm="1">
        <f t="array" ref="I846">_xlfn.XLOOKUP(A846,Table1[Sample_ID],quality)</f>
        <v>6</v>
      </c>
      <c r="J846" s="36">
        <f t="shared" si="53"/>
        <v>1</v>
      </c>
      <c r="K846" s="36">
        <f t="shared" si="54"/>
        <v>1</v>
      </c>
      <c r="L846" s="36">
        <f t="shared" si="55"/>
        <v>0</v>
      </c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 spans="1:27" ht="13.2" x14ac:dyDescent="0.25">
      <c r="A847" s="34">
        <v>844</v>
      </c>
      <c r="B847" s="104">
        <v>0.15384615384615385</v>
      </c>
      <c r="C847" s="104">
        <v>0.39000000000000007</v>
      </c>
      <c r="D847" s="104">
        <v>0.18823529411764706</v>
      </c>
      <c r="E847" s="104">
        <v>0.35</v>
      </c>
      <c r="F847" s="104">
        <v>0.303886925795053</v>
      </c>
      <c r="G847" s="35">
        <f>SUM(B847*'5. Control'!$F$24,'6. Scoring &amp; assessment'!C847*'5. Control'!$F$25,'6. Scoring &amp; assessment'!D847*'5. Control'!$F$26,'6. Scoring &amp; assessment'!E847*'5. Control'!$F$27,'6. Scoring &amp; assessment'!F847*'5. Control'!$F$28)</f>
        <v>0.2644701405433062</v>
      </c>
      <c r="H847" s="36">
        <f t="shared" si="52"/>
        <v>4</v>
      </c>
      <c r="I847" s="36" cm="1">
        <f t="array" ref="I847">_xlfn.XLOOKUP(A847,Table1[Sample_ID],quality)</f>
        <v>5</v>
      </c>
      <c r="J847" s="36">
        <f t="shared" si="53"/>
        <v>1</v>
      </c>
      <c r="K847" s="36">
        <f t="shared" si="54"/>
        <v>1</v>
      </c>
      <c r="L847" s="36">
        <f t="shared" si="55"/>
        <v>0</v>
      </c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 spans="1:27" ht="13.2" x14ac:dyDescent="0.25">
      <c r="A848" s="34">
        <v>845</v>
      </c>
      <c r="B848" s="104">
        <v>0.33846153846153837</v>
      </c>
      <c r="C848" s="104">
        <v>9.9999999999999992E-2</v>
      </c>
      <c r="D848" s="104">
        <v>0.31176470588235294</v>
      </c>
      <c r="E848" s="104">
        <v>0.46</v>
      </c>
      <c r="F848" s="104">
        <v>0.12720848056537101</v>
      </c>
      <c r="G848" s="35">
        <f>SUM(B848*'5. Control'!$F$24,'6. Scoring &amp; assessment'!C848*'5. Control'!$F$25,'6. Scoring &amp; assessment'!D848*'5. Control'!$F$26,'6. Scoring &amp; assessment'!E848*'5. Control'!$F$27,'6. Scoring &amp; assessment'!F848*'5. Control'!$F$28)</f>
        <v>0.25394709240042845</v>
      </c>
      <c r="H848" s="36">
        <f t="shared" si="52"/>
        <v>4</v>
      </c>
      <c r="I848" s="36" cm="1">
        <f t="array" ref="I848">_xlfn.XLOOKUP(A848,Table1[Sample_ID],quality)</f>
        <v>6</v>
      </c>
      <c r="J848" s="36">
        <f t="shared" si="53"/>
        <v>2</v>
      </c>
      <c r="K848" s="36">
        <f t="shared" si="54"/>
        <v>4</v>
      </c>
      <c r="L848" s="36">
        <f t="shared" si="55"/>
        <v>0</v>
      </c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 spans="1:27" ht="13.2" x14ac:dyDescent="0.25">
      <c r="A849" s="34">
        <v>846</v>
      </c>
      <c r="B849" s="104">
        <v>0.21538461538461545</v>
      </c>
      <c r="C849" s="104">
        <v>0.36000000000000004</v>
      </c>
      <c r="D849" s="104">
        <v>0.21176470588235297</v>
      </c>
      <c r="E849" s="104">
        <v>0.21</v>
      </c>
      <c r="F849" s="104">
        <v>8.8339222614840993E-2</v>
      </c>
      <c r="G849" s="35">
        <f>SUM(B849*'5. Control'!$F$24,'6. Scoring &amp; assessment'!C849*'5. Control'!$F$25,'6. Scoring &amp; assessment'!D849*'5. Control'!$F$26,'6. Scoring &amp; assessment'!E849*'5. Control'!$F$27,'6. Scoring &amp; assessment'!F849*'5. Control'!$F$28)</f>
        <v>0.24498324352845247</v>
      </c>
      <c r="H849" s="36">
        <f t="shared" si="52"/>
        <v>4</v>
      </c>
      <c r="I849" s="36" cm="1">
        <f t="array" ref="I849">_xlfn.XLOOKUP(A849,Table1[Sample_ID],quality)</f>
        <v>5</v>
      </c>
      <c r="J849" s="36">
        <f t="shared" si="53"/>
        <v>1</v>
      </c>
      <c r="K849" s="36">
        <f t="shared" si="54"/>
        <v>1</v>
      </c>
      <c r="L849" s="36">
        <f t="shared" si="55"/>
        <v>0</v>
      </c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 spans="1:27" ht="13.2" x14ac:dyDescent="0.25">
      <c r="A850" s="34">
        <v>847</v>
      </c>
      <c r="B850" s="104">
        <v>0.21538461538461545</v>
      </c>
      <c r="C850" s="104">
        <v>0.36000000000000004</v>
      </c>
      <c r="D850" s="104">
        <v>0.21176470588235297</v>
      </c>
      <c r="E850" s="104">
        <v>0.21</v>
      </c>
      <c r="F850" s="104">
        <v>8.8339222614840993E-2</v>
      </c>
      <c r="G850" s="35">
        <f>SUM(B850*'5. Control'!$F$24,'6. Scoring &amp; assessment'!C850*'5. Control'!$F$25,'6. Scoring &amp; assessment'!D850*'5. Control'!$F$26,'6. Scoring &amp; assessment'!E850*'5. Control'!$F$27,'6. Scoring &amp; assessment'!F850*'5. Control'!$F$28)</f>
        <v>0.24498324352845247</v>
      </c>
      <c r="H850" s="36">
        <f t="shared" si="52"/>
        <v>4</v>
      </c>
      <c r="I850" s="36" cm="1">
        <f t="array" ref="I850">_xlfn.XLOOKUP(A850,Table1[Sample_ID],quality)</f>
        <v>5</v>
      </c>
      <c r="J850" s="36">
        <f t="shared" si="53"/>
        <v>1</v>
      </c>
      <c r="K850" s="36">
        <f t="shared" si="54"/>
        <v>1</v>
      </c>
      <c r="L850" s="36">
        <f t="shared" si="55"/>
        <v>0</v>
      </c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 spans="1:27" ht="13.2" x14ac:dyDescent="0.25">
      <c r="A851" s="34">
        <v>848</v>
      </c>
      <c r="B851" s="104">
        <v>0.23076923076923078</v>
      </c>
      <c r="C851" s="104">
        <v>0.38666666666666671</v>
      </c>
      <c r="D851" s="104">
        <v>0.23529411764705882</v>
      </c>
      <c r="E851" s="104">
        <v>0.16</v>
      </c>
      <c r="F851" s="104">
        <v>0.1166077738515901</v>
      </c>
      <c r="G851" s="35">
        <f>SUM(B851*'5. Control'!$F$24,'6. Scoring &amp; assessment'!C851*'5. Control'!$F$25,'6. Scoring &amp; assessment'!D851*'5. Control'!$F$26,'6. Scoring &amp; assessment'!E851*'5. Control'!$F$27,'6. Scoring &amp; assessment'!F851*'5. Control'!$F$28)</f>
        <v>0.25972412580144866</v>
      </c>
      <c r="H851" s="36">
        <f t="shared" si="52"/>
        <v>4</v>
      </c>
      <c r="I851" s="36" cm="1">
        <f t="array" ref="I851">_xlfn.XLOOKUP(A851,Table1[Sample_ID],quality)</f>
        <v>6</v>
      </c>
      <c r="J851" s="36">
        <f t="shared" si="53"/>
        <v>2</v>
      </c>
      <c r="K851" s="36">
        <f t="shared" si="54"/>
        <v>4</v>
      </c>
      <c r="L851" s="36">
        <f t="shared" si="55"/>
        <v>0</v>
      </c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 spans="1:27" ht="13.2" x14ac:dyDescent="0.25">
      <c r="A852" s="34">
        <v>849</v>
      </c>
      <c r="B852" s="104">
        <v>0.21538461538461545</v>
      </c>
      <c r="C852" s="104">
        <v>0.36000000000000004</v>
      </c>
      <c r="D852" s="104">
        <v>0.21176470588235297</v>
      </c>
      <c r="E852" s="104">
        <v>0.21</v>
      </c>
      <c r="F852" s="104">
        <v>8.8339222614840993E-2</v>
      </c>
      <c r="G852" s="35">
        <f>SUM(B852*'5. Control'!$F$24,'6. Scoring &amp; assessment'!C852*'5. Control'!$F$25,'6. Scoring &amp; assessment'!D852*'5. Control'!$F$26,'6. Scoring &amp; assessment'!E852*'5. Control'!$F$27,'6. Scoring &amp; assessment'!F852*'5. Control'!$F$28)</f>
        <v>0.24498324352845247</v>
      </c>
      <c r="H852" s="36">
        <f t="shared" si="52"/>
        <v>4</v>
      </c>
      <c r="I852" s="36" cm="1">
        <f t="array" ref="I852">_xlfn.XLOOKUP(A852,Table1[Sample_ID],quality)</f>
        <v>5</v>
      </c>
      <c r="J852" s="36">
        <f t="shared" si="53"/>
        <v>1</v>
      </c>
      <c r="K852" s="36">
        <f t="shared" si="54"/>
        <v>1</v>
      </c>
      <c r="L852" s="36">
        <f t="shared" si="55"/>
        <v>0</v>
      </c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 spans="1:27" ht="13.2" x14ac:dyDescent="0.25">
      <c r="A853" s="34">
        <v>850</v>
      </c>
      <c r="B853" s="104">
        <v>0.21538461538461545</v>
      </c>
      <c r="C853" s="104">
        <v>0.35333333333333333</v>
      </c>
      <c r="D853" s="104">
        <v>0.21176470588235297</v>
      </c>
      <c r="E853" s="104">
        <v>0.21</v>
      </c>
      <c r="F853" s="104">
        <v>9.187279151943463E-2</v>
      </c>
      <c r="G853" s="35">
        <f>SUM(B853*'5. Control'!$F$24,'6. Scoring &amp; assessment'!C853*'5. Control'!$F$25,'6. Scoring &amp; assessment'!D853*'5. Control'!$F$26,'6. Scoring &amp; assessment'!E853*'5. Control'!$F$27,'6. Scoring &amp; assessment'!F853*'5. Control'!$F$28)</f>
        <v>0.24333660041891178</v>
      </c>
      <c r="H853" s="36">
        <f t="shared" si="52"/>
        <v>4</v>
      </c>
      <c r="I853" s="36" cm="1">
        <f t="array" ref="I853">_xlfn.XLOOKUP(A853,Table1[Sample_ID],quality)</f>
        <v>5</v>
      </c>
      <c r="J853" s="36">
        <f t="shared" si="53"/>
        <v>1</v>
      </c>
      <c r="K853" s="36">
        <f t="shared" si="54"/>
        <v>1</v>
      </c>
      <c r="L853" s="36">
        <f t="shared" si="55"/>
        <v>0</v>
      </c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 spans="1:27" ht="13.2" x14ac:dyDescent="0.25">
      <c r="A854" s="34">
        <v>851</v>
      </c>
      <c r="B854" s="104">
        <v>0.16923076923076918</v>
      </c>
      <c r="C854" s="104">
        <v>0.21999999999999997</v>
      </c>
      <c r="D854" s="104">
        <v>0.1470588235294118</v>
      </c>
      <c r="E854" s="104">
        <v>0.44</v>
      </c>
      <c r="F854" s="104">
        <v>5.6537102473498232E-2</v>
      </c>
      <c r="G854" s="35">
        <f>SUM(B854*'5. Control'!$F$24,'6. Scoring &amp; assessment'!C854*'5. Control'!$F$25,'6. Scoring &amp; assessment'!D854*'5. Control'!$F$26,'6. Scoring &amp; assessment'!E854*'5. Control'!$F$27,'6. Scoring &amp; assessment'!F854*'5. Control'!$F$28)</f>
        <v>0.1969433030075308</v>
      </c>
      <c r="H854" s="36">
        <f t="shared" si="52"/>
        <v>4</v>
      </c>
      <c r="I854" s="36" cm="1">
        <f t="array" ref="I854">_xlfn.XLOOKUP(A854,Table1[Sample_ID],quality)</f>
        <v>5</v>
      </c>
      <c r="J854" s="36">
        <f t="shared" si="53"/>
        <v>1</v>
      </c>
      <c r="K854" s="36">
        <f t="shared" si="54"/>
        <v>1</v>
      </c>
      <c r="L854" s="36">
        <f t="shared" si="55"/>
        <v>0</v>
      </c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 spans="1:27" ht="13.2" x14ac:dyDescent="0.25">
      <c r="A855" s="34">
        <v>852</v>
      </c>
      <c r="B855" s="104">
        <v>0.16923076923076918</v>
      </c>
      <c r="C855" s="104">
        <v>0.21999999999999997</v>
      </c>
      <c r="D855" s="104">
        <v>0.1470588235294118</v>
      </c>
      <c r="E855" s="104">
        <v>0.44</v>
      </c>
      <c r="F855" s="104">
        <v>5.6537102473498232E-2</v>
      </c>
      <c r="G855" s="35">
        <f>SUM(B855*'5. Control'!$F$24,'6. Scoring &amp; assessment'!C855*'5. Control'!$F$25,'6. Scoring &amp; assessment'!D855*'5. Control'!$F$26,'6. Scoring &amp; assessment'!E855*'5. Control'!$F$27,'6. Scoring &amp; assessment'!F855*'5. Control'!$F$28)</f>
        <v>0.1969433030075308</v>
      </c>
      <c r="H855" s="36">
        <f t="shared" si="52"/>
        <v>4</v>
      </c>
      <c r="I855" s="36" cm="1">
        <f t="array" ref="I855">_xlfn.XLOOKUP(A855,Table1[Sample_ID],quality)</f>
        <v>5</v>
      </c>
      <c r="J855" s="36">
        <f t="shared" si="53"/>
        <v>1</v>
      </c>
      <c r="K855" s="36">
        <f t="shared" si="54"/>
        <v>1</v>
      </c>
      <c r="L855" s="36">
        <f t="shared" si="55"/>
        <v>0</v>
      </c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 spans="1:27" ht="13.2" x14ac:dyDescent="0.25">
      <c r="A856" s="34">
        <v>853</v>
      </c>
      <c r="B856" s="104">
        <v>0.19999999999999984</v>
      </c>
      <c r="C856" s="104">
        <v>0.21333333333333329</v>
      </c>
      <c r="D856" s="104">
        <v>0.45294117647058824</v>
      </c>
      <c r="E856" s="104">
        <v>0.32</v>
      </c>
      <c r="F856" s="104">
        <v>0.40989399293286222</v>
      </c>
      <c r="G856" s="35">
        <f>SUM(B856*'5. Control'!$F$24,'6. Scoring &amp; assessment'!C856*'5. Control'!$F$25,'6. Scoring &amp; assessment'!D856*'5. Control'!$F$26,'6. Scoring &amp; assessment'!E856*'5. Control'!$F$27,'6. Scoring &amp; assessment'!F856*'5. Control'!$F$28)</f>
        <v>0.27493057576387436</v>
      </c>
      <c r="H856" s="36">
        <f t="shared" si="52"/>
        <v>4</v>
      </c>
      <c r="I856" s="36" cm="1">
        <f t="array" ref="I856">_xlfn.XLOOKUP(A856,Table1[Sample_ID],quality)</f>
        <v>5</v>
      </c>
      <c r="J856" s="36">
        <f t="shared" si="53"/>
        <v>1</v>
      </c>
      <c r="K856" s="36">
        <f t="shared" si="54"/>
        <v>1</v>
      </c>
      <c r="L856" s="36">
        <f t="shared" si="55"/>
        <v>0</v>
      </c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 spans="1:27" ht="13.2" x14ac:dyDescent="0.25">
      <c r="A857" s="34">
        <v>854</v>
      </c>
      <c r="B857" s="104">
        <v>0.38461538461538464</v>
      </c>
      <c r="C857" s="104">
        <v>0.17333333333333334</v>
      </c>
      <c r="D857" s="104">
        <v>0.25294117647058822</v>
      </c>
      <c r="E857" s="104">
        <v>0.39</v>
      </c>
      <c r="F857" s="104">
        <v>0.17314487632508835</v>
      </c>
      <c r="G857" s="35">
        <f>SUM(B857*'5. Control'!$F$24,'6. Scoring &amp; assessment'!C857*'5. Control'!$F$25,'6. Scoring &amp; assessment'!D857*'5. Control'!$F$26,'6. Scoring &amp; assessment'!E857*'5. Control'!$F$27,'6. Scoring &amp; assessment'!F857*'5. Control'!$F$28)</f>
        <v>0.28087104871848162</v>
      </c>
      <c r="H857" s="36">
        <f t="shared" si="52"/>
        <v>4</v>
      </c>
      <c r="I857" s="36" cm="1">
        <f t="array" ref="I857">_xlfn.XLOOKUP(A857,Table1[Sample_ID],quality)</f>
        <v>6</v>
      </c>
      <c r="J857" s="36">
        <f t="shared" si="53"/>
        <v>2</v>
      </c>
      <c r="K857" s="36">
        <f t="shared" si="54"/>
        <v>4</v>
      </c>
      <c r="L857" s="36">
        <f t="shared" si="55"/>
        <v>0</v>
      </c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 spans="1:27" ht="13.2" x14ac:dyDescent="0.25">
      <c r="A858" s="34">
        <v>855</v>
      </c>
      <c r="B858" s="104">
        <v>0.38461538461538464</v>
      </c>
      <c r="C858" s="104">
        <v>0.17333333333333334</v>
      </c>
      <c r="D858" s="104">
        <v>0.25294117647058822</v>
      </c>
      <c r="E858" s="104">
        <v>0.39</v>
      </c>
      <c r="F858" s="104">
        <v>0.17314487632508835</v>
      </c>
      <c r="G858" s="35">
        <f>SUM(B858*'5. Control'!$F$24,'6. Scoring &amp; assessment'!C858*'5. Control'!$F$25,'6. Scoring &amp; assessment'!D858*'5. Control'!$F$26,'6. Scoring &amp; assessment'!E858*'5. Control'!$F$27,'6. Scoring &amp; assessment'!F858*'5. Control'!$F$28)</f>
        <v>0.28087104871848162</v>
      </c>
      <c r="H858" s="36">
        <f t="shared" si="52"/>
        <v>4</v>
      </c>
      <c r="I858" s="36" cm="1">
        <f t="array" ref="I858">_xlfn.XLOOKUP(A858,Table1[Sample_ID],quality)</f>
        <v>6</v>
      </c>
      <c r="J858" s="36">
        <f t="shared" si="53"/>
        <v>2</v>
      </c>
      <c r="K858" s="36">
        <f t="shared" si="54"/>
        <v>4</v>
      </c>
      <c r="L858" s="36">
        <f t="shared" si="55"/>
        <v>0</v>
      </c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 spans="1:27" ht="13.2" x14ac:dyDescent="0.25">
      <c r="A859" s="34">
        <v>856</v>
      </c>
      <c r="B859" s="104">
        <v>0.50769230769230755</v>
      </c>
      <c r="C859" s="104">
        <v>0.42333333333333334</v>
      </c>
      <c r="D859" s="104">
        <v>0.2411764705882353</v>
      </c>
      <c r="E859" s="104">
        <v>0.02</v>
      </c>
      <c r="F859" s="104">
        <v>2.8268551236749116E-2</v>
      </c>
      <c r="G859" s="35">
        <f>SUM(B859*'5. Control'!$F$24,'6. Scoring &amp; assessment'!C859*'5. Control'!$F$25,'6. Scoring &amp; assessment'!D859*'5. Control'!$F$26,'6. Scoring &amp; assessment'!E859*'5. Control'!$F$27,'6. Scoring &amp; assessment'!F859*'5. Control'!$F$28)</f>
        <v>0.34569563340421783</v>
      </c>
      <c r="H859" s="36">
        <f t="shared" si="52"/>
        <v>5</v>
      </c>
      <c r="I859" s="36" cm="1">
        <f t="array" ref="I859">_xlfn.XLOOKUP(A859,Table1[Sample_ID],quality)</f>
        <v>7</v>
      </c>
      <c r="J859" s="36">
        <f t="shared" si="53"/>
        <v>2</v>
      </c>
      <c r="K859" s="36">
        <f t="shared" si="54"/>
        <v>4</v>
      </c>
      <c r="L859" s="36">
        <f t="shared" si="55"/>
        <v>0</v>
      </c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 spans="1:27" ht="13.2" x14ac:dyDescent="0.25">
      <c r="A860" s="34">
        <v>857</v>
      </c>
      <c r="B860" s="104">
        <v>0.38461538461538464</v>
      </c>
      <c r="C860" s="104">
        <v>0.17333333333333334</v>
      </c>
      <c r="D860" s="104">
        <v>0.25294117647058822</v>
      </c>
      <c r="E860" s="104">
        <v>0.39</v>
      </c>
      <c r="F860" s="104">
        <v>0.17314487632508835</v>
      </c>
      <c r="G860" s="35">
        <f>SUM(B860*'5. Control'!$F$24,'6. Scoring &amp; assessment'!C860*'5. Control'!$F$25,'6. Scoring &amp; assessment'!D860*'5. Control'!$F$26,'6. Scoring &amp; assessment'!E860*'5. Control'!$F$27,'6. Scoring &amp; assessment'!F860*'5. Control'!$F$28)</f>
        <v>0.28087104871848162</v>
      </c>
      <c r="H860" s="36">
        <f t="shared" si="52"/>
        <v>4</v>
      </c>
      <c r="I860" s="36" cm="1">
        <f t="array" ref="I860">_xlfn.XLOOKUP(A860,Table1[Sample_ID],quality)</f>
        <v>6</v>
      </c>
      <c r="J860" s="36">
        <f t="shared" si="53"/>
        <v>2</v>
      </c>
      <c r="K860" s="36">
        <f t="shared" si="54"/>
        <v>4</v>
      </c>
      <c r="L860" s="36">
        <f t="shared" si="55"/>
        <v>0</v>
      </c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 spans="1:27" ht="13.2" x14ac:dyDescent="0.25">
      <c r="A861" s="34">
        <v>858</v>
      </c>
      <c r="B861" s="104">
        <v>0.44615384615384623</v>
      </c>
      <c r="C861" s="104">
        <v>0.10666666666666667</v>
      </c>
      <c r="D861" s="104">
        <v>0.28235294117647064</v>
      </c>
      <c r="E861" s="104">
        <v>0.34</v>
      </c>
      <c r="F861" s="104">
        <v>0.14487632508833923</v>
      </c>
      <c r="G861" s="35">
        <f>SUM(B861*'5. Control'!$F$24,'6. Scoring &amp; assessment'!C861*'5. Control'!$F$25,'6. Scoring &amp; assessment'!D861*'5. Control'!$F$26,'6. Scoring &amp; assessment'!E861*'5. Control'!$F$27,'6. Scoring &amp; assessment'!F861*'5. Control'!$F$28)</f>
        <v>0.27899441983915069</v>
      </c>
      <c r="H861" s="36">
        <f t="shared" si="52"/>
        <v>4</v>
      </c>
      <c r="I861" s="36" cm="1">
        <f t="array" ref="I861">_xlfn.XLOOKUP(A861,Table1[Sample_ID],quality)</f>
        <v>7</v>
      </c>
      <c r="J861" s="36">
        <f t="shared" si="53"/>
        <v>3</v>
      </c>
      <c r="K861" s="36">
        <f t="shared" si="54"/>
        <v>9</v>
      </c>
      <c r="L861" s="36">
        <f t="shared" si="55"/>
        <v>0</v>
      </c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 spans="1:27" ht="13.2" x14ac:dyDescent="0.25">
      <c r="A862" s="34">
        <v>859</v>
      </c>
      <c r="B862" s="104">
        <v>0.33846153846153837</v>
      </c>
      <c r="C862" s="104">
        <v>0.12000000000000001</v>
      </c>
      <c r="D862" s="104">
        <v>0.21764705882352944</v>
      </c>
      <c r="E862" s="104">
        <v>0.47</v>
      </c>
      <c r="F862" s="104">
        <v>9.187279151943463E-2</v>
      </c>
      <c r="G862" s="35">
        <f>SUM(B862*'5. Control'!$F$24,'6. Scoring &amp; assessment'!C862*'5. Control'!$F$25,'6. Scoring &amp; assessment'!D862*'5. Control'!$F$26,'6. Scoring &amp; assessment'!E862*'5. Control'!$F$27,'6. Scoring &amp; assessment'!F862*'5. Control'!$F$28)</f>
        <v>0.24329587643701128</v>
      </c>
      <c r="H862" s="36">
        <f t="shared" si="52"/>
        <v>4</v>
      </c>
      <c r="I862" s="36" cm="1">
        <f t="array" ref="I862">_xlfn.XLOOKUP(A862,Table1[Sample_ID],quality)</f>
        <v>7</v>
      </c>
      <c r="J862" s="36">
        <f t="shared" si="53"/>
        <v>3</v>
      </c>
      <c r="K862" s="36">
        <f t="shared" si="54"/>
        <v>9</v>
      </c>
      <c r="L862" s="36">
        <f t="shared" si="55"/>
        <v>0</v>
      </c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 spans="1:27" ht="13.2" x14ac:dyDescent="0.25">
      <c r="A863" s="34">
        <v>860</v>
      </c>
      <c r="B863" s="104">
        <v>0.43076923076923063</v>
      </c>
      <c r="C863" s="104">
        <v>0.3066666666666667</v>
      </c>
      <c r="D863" s="104">
        <v>0.30588235294117649</v>
      </c>
      <c r="E863" s="104">
        <v>0.22</v>
      </c>
      <c r="F863" s="104">
        <v>6.3604240282685506E-2</v>
      </c>
      <c r="G863" s="35">
        <f>SUM(B863*'5. Control'!$F$24,'6. Scoring &amp; assessment'!C863*'5. Control'!$F$25,'6. Scoring &amp; assessment'!D863*'5. Control'!$F$26,'6. Scoring &amp; assessment'!E863*'5. Control'!$F$27,'6. Scoring &amp; assessment'!F863*'5. Control'!$F$28)</f>
        <v>0.31701200773867577</v>
      </c>
      <c r="H863" s="36">
        <f t="shared" si="52"/>
        <v>5</v>
      </c>
      <c r="I863" s="36" cm="1">
        <f t="array" ref="I863">_xlfn.XLOOKUP(A863,Table1[Sample_ID],quality)</f>
        <v>6</v>
      </c>
      <c r="J863" s="36">
        <f t="shared" si="53"/>
        <v>1</v>
      </c>
      <c r="K863" s="36">
        <f t="shared" si="54"/>
        <v>1</v>
      </c>
      <c r="L863" s="36">
        <f t="shared" si="55"/>
        <v>0</v>
      </c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 spans="1:27" ht="13.2" x14ac:dyDescent="0.25">
      <c r="A864" s="34">
        <v>861</v>
      </c>
      <c r="B864" s="104">
        <v>0.16923076923076918</v>
      </c>
      <c r="C864" s="104">
        <v>0.34666666666666668</v>
      </c>
      <c r="D864" s="104">
        <v>0.14117647058823532</v>
      </c>
      <c r="E864" s="104">
        <v>0.06</v>
      </c>
      <c r="F864" s="104">
        <v>0.27915194346289751</v>
      </c>
      <c r="G864" s="35">
        <f>SUM(B864*'5. Control'!$F$24,'6. Scoring &amp; assessment'!C864*'5. Control'!$F$25,'6. Scoring &amp; assessment'!D864*'5. Control'!$F$26,'6. Scoring &amp; assessment'!E864*'5. Control'!$F$27,'6. Scoring &amp; assessment'!F864*'5. Control'!$F$28)</f>
        <v>0.21832243416529426</v>
      </c>
      <c r="H864" s="36">
        <f t="shared" si="52"/>
        <v>4</v>
      </c>
      <c r="I864" s="36" cm="1">
        <f t="array" ref="I864">_xlfn.XLOOKUP(A864,Table1[Sample_ID],quality)</f>
        <v>5</v>
      </c>
      <c r="J864" s="36">
        <f t="shared" si="53"/>
        <v>1</v>
      </c>
      <c r="K864" s="36">
        <f t="shared" si="54"/>
        <v>1</v>
      </c>
      <c r="L864" s="36">
        <f t="shared" si="55"/>
        <v>0</v>
      </c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 spans="1:27" ht="13.2" x14ac:dyDescent="0.25">
      <c r="A865" s="34">
        <v>862</v>
      </c>
      <c r="B865" s="104">
        <v>0.47692307692307689</v>
      </c>
      <c r="C865" s="104">
        <v>0.60666666666666669</v>
      </c>
      <c r="D865" s="104">
        <v>0.17647058823529413</v>
      </c>
      <c r="E865" s="104">
        <v>0.66</v>
      </c>
      <c r="F865" s="104">
        <v>0.28975265017667845</v>
      </c>
      <c r="G865" s="35">
        <f>SUM(B865*'5. Control'!$F$24,'6. Scoring &amp; assessment'!C865*'5. Control'!$F$25,'6. Scoring &amp; assessment'!D865*'5. Control'!$F$26,'6. Scoring &amp; assessment'!E865*'5. Control'!$F$27,'6. Scoring &amp; assessment'!F865*'5. Control'!$F$28)</f>
        <v>0.47036893017603887</v>
      </c>
      <c r="H865" s="36">
        <f t="shared" si="52"/>
        <v>5</v>
      </c>
      <c r="I865" s="36" cm="1">
        <f t="array" ref="I865">_xlfn.XLOOKUP(A865,Table1[Sample_ID],quality)</f>
        <v>6</v>
      </c>
      <c r="J865" s="36">
        <f t="shared" si="53"/>
        <v>1</v>
      </c>
      <c r="K865" s="36">
        <f t="shared" si="54"/>
        <v>1</v>
      </c>
      <c r="L865" s="36">
        <f t="shared" si="55"/>
        <v>0</v>
      </c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 spans="1:27" ht="13.2" x14ac:dyDescent="0.25">
      <c r="A866" s="34">
        <v>863</v>
      </c>
      <c r="B866" s="104">
        <v>0.30769230769230771</v>
      </c>
      <c r="C866" s="104">
        <v>0.21333333333333329</v>
      </c>
      <c r="D866" s="104">
        <v>8.2352941176470601E-2</v>
      </c>
      <c r="E866" s="104">
        <v>0.32</v>
      </c>
      <c r="F866" s="104">
        <v>6.7137809187279157E-2</v>
      </c>
      <c r="G866" s="35">
        <f>SUM(B866*'5. Control'!$F$24,'6. Scoring &amp; assessment'!C866*'5. Control'!$F$25,'6. Scoring &amp; assessment'!D866*'5. Control'!$F$26,'6. Scoring &amp; assessment'!E866*'5. Control'!$F$27,'6. Scoring &amp; assessment'!F866*'5. Control'!$F$28)</f>
        <v>0.22275902978750622</v>
      </c>
      <c r="H866" s="36">
        <f t="shared" si="52"/>
        <v>4</v>
      </c>
      <c r="I866" s="36" cm="1">
        <f t="array" ref="I866">_xlfn.XLOOKUP(A866,Table1[Sample_ID],quality)</f>
        <v>5</v>
      </c>
      <c r="J866" s="36">
        <f t="shared" si="53"/>
        <v>1</v>
      </c>
      <c r="K866" s="36">
        <f t="shared" si="54"/>
        <v>1</v>
      </c>
      <c r="L866" s="36">
        <f t="shared" si="55"/>
        <v>0</v>
      </c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 spans="1:27" ht="13.2" x14ac:dyDescent="0.25">
      <c r="A867" s="34">
        <v>864</v>
      </c>
      <c r="B867" s="104">
        <v>0.19999999999999984</v>
      </c>
      <c r="C867" s="104">
        <v>0.34666666666666668</v>
      </c>
      <c r="D867" s="104">
        <v>0.13529411764705884</v>
      </c>
      <c r="E867" s="104">
        <v>0.06</v>
      </c>
      <c r="F867" s="104">
        <v>0.2756183745583039</v>
      </c>
      <c r="G867" s="35">
        <f>SUM(B867*'5. Control'!$F$24,'6. Scoring &amp; assessment'!C867*'5. Control'!$F$25,'6. Scoring &amp; assessment'!D867*'5. Control'!$F$26,'6. Scoring &amp; assessment'!E867*'5. Control'!$F$27,'6. Scoring &amp; assessment'!F867*'5. Control'!$F$28)</f>
        <v>0.22785595510288914</v>
      </c>
      <c r="H867" s="36">
        <f t="shared" si="52"/>
        <v>4</v>
      </c>
      <c r="I867" s="36" cm="1">
        <f t="array" ref="I867">_xlfn.XLOOKUP(A867,Table1[Sample_ID],quality)</f>
        <v>5</v>
      </c>
      <c r="J867" s="36">
        <f t="shared" si="53"/>
        <v>1</v>
      </c>
      <c r="K867" s="36">
        <f t="shared" si="54"/>
        <v>1</v>
      </c>
      <c r="L867" s="36">
        <f t="shared" si="55"/>
        <v>0</v>
      </c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 spans="1:27" ht="13.2" x14ac:dyDescent="0.25">
      <c r="A868" s="34">
        <v>865</v>
      </c>
      <c r="B868" s="104">
        <v>0.16923076923076918</v>
      </c>
      <c r="C868" s="104">
        <v>0.34666666666666668</v>
      </c>
      <c r="D868" s="104">
        <v>0.14117647058823532</v>
      </c>
      <c r="E868" s="104">
        <v>0.06</v>
      </c>
      <c r="F868" s="104">
        <v>0.27915194346289751</v>
      </c>
      <c r="G868" s="35">
        <f>SUM(B868*'5. Control'!$F$24,'6. Scoring &amp; assessment'!C868*'5. Control'!$F$25,'6. Scoring &amp; assessment'!D868*'5. Control'!$F$26,'6. Scoring &amp; assessment'!E868*'5. Control'!$F$27,'6. Scoring &amp; assessment'!F868*'5. Control'!$F$28)</f>
        <v>0.21832243416529426</v>
      </c>
      <c r="H868" s="36">
        <f t="shared" si="52"/>
        <v>4</v>
      </c>
      <c r="I868" s="36" cm="1">
        <f t="array" ref="I868">_xlfn.XLOOKUP(A868,Table1[Sample_ID],quality)</f>
        <v>5</v>
      </c>
      <c r="J868" s="36">
        <f t="shared" si="53"/>
        <v>1</v>
      </c>
      <c r="K868" s="36">
        <f t="shared" si="54"/>
        <v>1</v>
      </c>
      <c r="L868" s="36">
        <f t="shared" si="55"/>
        <v>0</v>
      </c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 spans="1:27" ht="13.2" x14ac:dyDescent="0.25">
      <c r="A869" s="34">
        <v>866</v>
      </c>
      <c r="B869" s="104">
        <v>0.19999999999999984</v>
      </c>
      <c r="C869" s="104">
        <v>0.35666666666666669</v>
      </c>
      <c r="D869" s="104">
        <v>0.14117647058823532</v>
      </c>
      <c r="E869" s="104">
        <v>7.0000000000000007E-2</v>
      </c>
      <c r="F869" s="104">
        <v>0.28268551236749118</v>
      </c>
      <c r="G869" s="35">
        <f>SUM(B869*'5. Control'!$F$24,'6. Scoring &amp; assessment'!C869*'5. Control'!$F$25,'6. Scoring &amp; assessment'!D869*'5. Control'!$F$26,'6. Scoring &amp; assessment'!E869*'5. Control'!$F$27,'6. Scoring &amp; assessment'!F869*'5. Control'!$F$28)</f>
        <v>0.23344502182498436</v>
      </c>
      <c r="H869" s="36">
        <f t="shared" si="52"/>
        <v>4</v>
      </c>
      <c r="I869" s="36" cm="1">
        <f t="array" ref="I869">_xlfn.XLOOKUP(A869,Table1[Sample_ID],quality)</f>
        <v>5</v>
      </c>
      <c r="J869" s="36">
        <f t="shared" si="53"/>
        <v>1</v>
      </c>
      <c r="K869" s="36">
        <f t="shared" si="54"/>
        <v>1</v>
      </c>
      <c r="L869" s="36">
        <f t="shared" si="55"/>
        <v>0</v>
      </c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 spans="1:27" ht="13.2" x14ac:dyDescent="0.25">
      <c r="A870" s="34">
        <v>867</v>
      </c>
      <c r="B870" s="104">
        <v>0.44615384615384623</v>
      </c>
      <c r="C870" s="104">
        <v>0.26</v>
      </c>
      <c r="D870" s="104">
        <v>0.31176470588235294</v>
      </c>
      <c r="E870" s="104">
        <v>0.22</v>
      </c>
      <c r="F870" s="104">
        <v>6.3604240282685506E-2</v>
      </c>
      <c r="G870" s="35">
        <f>SUM(B870*'5. Control'!$F$24,'6. Scoring &amp; assessment'!C870*'5. Control'!$F$25,'6. Scoring &amp; assessment'!D870*'5. Control'!$F$26,'6. Scoring &amp; assessment'!E870*'5. Control'!$F$27,'6. Scoring &amp; assessment'!F870*'5. Control'!$F$28)</f>
        <v>0.30927897606446764</v>
      </c>
      <c r="H870" s="36">
        <f t="shared" si="52"/>
        <v>5</v>
      </c>
      <c r="I870" s="36" cm="1">
        <f t="array" ref="I870">_xlfn.XLOOKUP(A870,Table1[Sample_ID],quality)</f>
        <v>6</v>
      </c>
      <c r="J870" s="36">
        <f t="shared" si="53"/>
        <v>1</v>
      </c>
      <c r="K870" s="36">
        <f t="shared" si="54"/>
        <v>1</v>
      </c>
      <c r="L870" s="36">
        <f t="shared" si="55"/>
        <v>0</v>
      </c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 spans="1:27" ht="13.2" x14ac:dyDescent="0.25">
      <c r="A871" s="34">
        <v>868</v>
      </c>
      <c r="B871" s="104">
        <v>0.43076923076923063</v>
      </c>
      <c r="C871" s="104">
        <v>0.27333333333333337</v>
      </c>
      <c r="D871" s="104">
        <v>0.31764705882352945</v>
      </c>
      <c r="E871" s="104">
        <v>0.23</v>
      </c>
      <c r="F871" s="104">
        <v>5.6537102473498232E-2</v>
      </c>
      <c r="G871" s="35">
        <f>SUM(B871*'5. Control'!$F$24,'6. Scoring &amp; assessment'!C871*'5. Control'!$F$25,'6. Scoring &amp; assessment'!D871*'5. Control'!$F$26,'6. Scoring &amp; assessment'!E871*'5. Control'!$F$27,'6. Scoring &amp; assessment'!F871*'5. Control'!$F$28)</f>
        <v>0.30906999984011002</v>
      </c>
      <c r="H871" s="36">
        <f t="shared" si="52"/>
        <v>5</v>
      </c>
      <c r="I871" s="36" cm="1">
        <f t="array" ref="I871">_xlfn.XLOOKUP(A871,Table1[Sample_ID],quality)</f>
        <v>6</v>
      </c>
      <c r="J871" s="36">
        <f t="shared" si="53"/>
        <v>1</v>
      </c>
      <c r="K871" s="36">
        <f t="shared" si="54"/>
        <v>1</v>
      </c>
      <c r="L871" s="36">
        <f t="shared" si="55"/>
        <v>0</v>
      </c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 spans="1:27" ht="13.2" x14ac:dyDescent="0.25">
      <c r="A872" s="34">
        <v>869</v>
      </c>
      <c r="B872" s="104">
        <v>0.43076923076923063</v>
      </c>
      <c r="C872" s="104">
        <v>0.3066666666666667</v>
      </c>
      <c r="D872" s="104">
        <v>0.30588235294117649</v>
      </c>
      <c r="E872" s="104">
        <v>0.22</v>
      </c>
      <c r="F872" s="104">
        <v>6.3604240282685506E-2</v>
      </c>
      <c r="G872" s="35">
        <f>SUM(B872*'5. Control'!$F$24,'6. Scoring &amp; assessment'!C872*'5. Control'!$F$25,'6. Scoring &amp; assessment'!D872*'5. Control'!$F$26,'6. Scoring &amp; assessment'!E872*'5. Control'!$F$27,'6. Scoring &amp; assessment'!F872*'5. Control'!$F$28)</f>
        <v>0.31701200773867577</v>
      </c>
      <c r="H872" s="36">
        <f t="shared" si="52"/>
        <v>5</v>
      </c>
      <c r="I872" s="36" cm="1">
        <f t="array" ref="I872">_xlfn.XLOOKUP(A872,Table1[Sample_ID],quality)</f>
        <v>6</v>
      </c>
      <c r="J872" s="36">
        <f t="shared" si="53"/>
        <v>1</v>
      </c>
      <c r="K872" s="36">
        <f t="shared" si="54"/>
        <v>1</v>
      </c>
      <c r="L872" s="36">
        <f t="shared" si="55"/>
        <v>0</v>
      </c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 spans="1:27" ht="13.2" x14ac:dyDescent="0.25">
      <c r="A873" s="34">
        <v>870</v>
      </c>
      <c r="B873" s="104">
        <v>0.38461538461538464</v>
      </c>
      <c r="C873" s="104">
        <v>0.35333333333333333</v>
      </c>
      <c r="D873" s="104">
        <v>0.2</v>
      </c>
      <c r="E873" s="104">
        <v>0.03</v>
      </c>
      <c r="F873" s="104">
        <v>0.13074204946996468</v>
      </c>
      <c r="G873" s="35">
        <f>SUM(B873*'5. Control'!$F$24,'6. Scoring &amp; assessment'!C873*'5. Control'!$F$25,'6. Scoring &amp; assessment'!D873*'5. Control'!$F$26,'6. Scoring &amp; assessment'!E873*'5. Control'!$F$27,'6. Scoring &amp; assessment'!F873*'5. Control'!$F$28)</f>
        <v>0.28668958956238105</v>
      </c>
      <c r="H873" s="36">
        <f t="shared" si="52"/>
        <v>4</v>
      </c>
      <c r="I873" s="36" cm="1">
        <f t="array" ref="I873">_xlfn.XLOOKUP(A873,Table1[Sample_ID],quality)</f>
        <v>6</v>
      </c>
      <c r="J873" s="36">
        <f t="shared" si="53"/>
        <v>2</v>
      </c>
      <c r="K873" s="36">
        <f t="shared" si="54"/>
        <v>4</v>
      </c>
      <c r="L873" s="36">
        <f t="shared" si="55"/>
        <v>0</v>
      </c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 spans="1:27" ht="13.2" x14ac:dyDescent="0.25">
      <c r="A874" s="34">
        <v>871</v>
      </c>
      <c r="B874" s="104">
        <v>0.52307692307692311</v>
      </c>
      <c r="C874" s="104">
        <v>0.41</v>
      </c>
      <c r="D874" s="104">
        <v>0.1588235294117647</v>
      </c>
      <c r="E874" s="104">
        <v>0.01</v>
      </c>
      <c r="F874" s="104">
        <v>0.13074204946996468</v>
      </c>
      <c r="G874" s="35">
        <f>SUM(B874*'5. Control'!$F$24,'6. Scoring &amp; assessment'!C874*'5. Control'!$F$25,'6. Scoring &amp; assessment'!D874*'5. Control'!$F$26,'6. Scoring &amp; assessment'!E874*'5. Control'!$F$27,'6. Scoring &amp; assessment'!F874*'5. Control'!$F$28)</f>
        <v>0.34397465743568423</v>
      </c>
      <c r="H874" s="36">
        <f t="shared" si="52"/>
        <v>5</v>
      </c>
      <c r="I874" s="36" cm="1">
        <f t="array" ref="I874">_xlfn.XLOOKUP(A874,Table1[Sample_ID],quality)</f>
        <v>6</v>
      </c>
      <c r="J874" s="36">
        <f t="shared" si="53"/>
        <v>1</v>
      </c>
      <c r="K874" s="36">
        <f t="shared" si="54"/>
        <v>1</v>
      </c>
      <c r="L874" s="36">
        <f t="shared" si="55"/>
        <v>0</v>
      </c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 spans="1:27" ht="13.2" x14ac:dyDescent="0.25">
      <c r="A875" s="34">
        <v>872</v>
      </c>
      <c r="B875" s="104">
        <v>0.33846153846153837</v>
      </c>
      <c r="C875" s="104">
        <v>0.3066666666666667</v>
      </c>
      <c r="D875" s="104">
        <v>0.1588235294117647</v>
      </c>
      <c r="E875" s="104">
        <v>0.03</v>
      </c>
      <c r="F875" s="104">
        <v>0.14134275618374559</v>
      </c>
      <c r="G875" s="35">
        <f>SUM(B875*'5. Control'!$F$24,'6. Scoring &amp; assessment'!C875*'5. Control'!$F$25,'6. Scoring &amp; assessment'!D875*'5. Control'!$F$26,'6. Scoring &amp; assessment'!E875*'5. Control'!$F$27,'6. Scoring &amp; assessment'!F875*'5. Control'!$F$28)</f>
        <v>0.25141934349167772</v>
      </c>
      <c r="H875" s="36">
        <f t="shared" si="52"/>
        <v>4</v>
      </c>
      <c r="I875" s="36" cm="1">
        <f t="array" ref="I875">_xlfn.XLOOKUP(A875,Table1[Sample_ID],quality)</f>
        <v>5</v>
      </c>
      <c r="J875" s="36">
        <f t="shared" si="53"/>
        <v>1</v>
      </c>
      <c r="K875" s="36">
        <f t="shared" si="54"/>
        <v>1</v>
      </c>
      <c r="L875" s="36">
        <f t="shared" si="55"/>
        <v>0</v>
      </c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 spans="1:27" ht="13.2" x14ac:dyDescent="0.25">
      <c r="A876" s="34">
        <v>873</v>
      </c>
      <c r="B876" s="104">
        <v>0.24615384615384611</v>
      </c>
      <c r="C876" s="104">
        <v>0.16666666666666666</v>
      </c>
      <c r="D876" s="104">
        <v>0.14117647058823532</v>
      </c>
      <c r="E876" s="104">
        <v>0.24</v>
      </c>
      <c r="F876" s="104">
        <v>0.14840989399293286</v>
      </c>
      <c r="G876" s="35">
        <f>SUM(B876*'5. Control'!$F$24,'6. Scoring &amp; assessment'!C876*'5. Control'!$F$25,'6. Scoring &amp; assessment'!D876*'5. Control'!$F$26,'6. Scoring &amp; assessment'!E876*'5. Control'!$F$27,'6. Scoring &amp; assessment'!F876*'5. Control'!$F$28)</f>
        <v>0.19617130614137471</v>
      </c>
      <c r="H876" s="36">
        <f t="shared" si="52"/>
        <v>4</v>
      </c>
      <c r="I876" s="36" cm="1">
        <f t="array" ref="I876">_xlfn.XLOOKUP(A876,Table1[Sample_ID],quality)</f>
        <v>4</v>
      </c>
      <c r="J876" s="36">
        <f t="shared" si="53"/>
        <v>0</v>
      </c>
      <c r="K876" s="36">
        <f t="shared" si="54"/>
        <v>0</v>
      </c>
      <c r="L876" s="36">
        <f t="shared" si="55"/>
        <v>1</v>
      </c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 spans="1:27" ht="13.2" x14ac:dyDescent="0.25">
      <c r="A877" s="34">
        <v>874</v>
      </c>
      <c r="B877" s="104">
        <v>0.4153846153846153</v>
      </c>
      <c r="C877" s="104">
        <v>7.333333333333332E-2</v>
      </c>
      <c r="D877" s="104">
        <v>0.16470588235294117</v>
      </c>
      <c r="E877" s="104">
        <v>0.37</v>
      </c>
      <c r="F877" s="104">
        <v>1.4134275618374558E-2</v>
      </c>
      <c r="G877" s="35">
        <f>SUM(B877*'5. Control'!$F$24,'6. Scoring &amp; assessment'!C877*'5. Control'!$F$25,'6. Scoring &amp; assessment'!D877*'5. Control'!$F$26,'6. Scoring &amp; assessment'!E877*'5. Control'!$F$27,'6. Scoring &amp; assessment'!F877*'5. Control'!$F$28)</f>
        <v>0.23050392529939395</v>
      </c>
      <c r="H877" s="36">
        <f t="shared" si="52"/>
        <v>4</v>
      </c>
      <c r="I877" s="36" cm="1">
        <f t="array" ref="I877">_xlfn.XLOOKUP(A877,Table1[Sample_ID],quality)</f>
        <v>7</v>
      </c>
      <c r="J877" s="36">
        <f t="shared" si="53"/>
        <v>3</v>
      </c>
      <c r="K877" s="36">
        <f t="shared" si="54"/>
        <v>9</v>
      </c>
      <c r="L877" s="36">
        <f t="shared" si="55"/>
        <v>0</v>
      </c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 spans="1:27" ht="13.2" x14ac:dyDescent="0.25">
      <c r="A878" s="34">
        <v>875</v>
      </c>
      <c r="B878" s="104">
        <v>0.52307692307692311</v>
      </c>
      <c r="C878" s="104">
        <v>0.18666666666666668</v>
      </c>
      <c r="D878" s="104">
        <v>0.20588235294117649</v>
      </c>
      <c r="E878" s="104">
        <v>0.46</v>
      </c>
      <c r="F878" s="104">
        <v>1.4134275618374558E-2</v>
      </c>
      <c r="G878" s="35">
        <f>SUM(B878*'5. Control'!$F$24,'6. Scoring &amp; assessment'!C878*'5. Control'!$F$25,'6. Scoring &amp; assessment'!D878*'5. Control'!$F$26,'6. Scoring &amp; assessment'!E878*'5. Control'!$F$27,'6. Scoring &amp; assessment'!F878*'5. Control'!$F$28)</f>
        <v>0.31737270357993697</v>
      </c>
      <c r="H878" s="36">
        <f t="shared" si="52"/>
        <v>5</v>
      </c>
      <c r="I878" s="36" cm="1">
        <f t="array" ref="I878">_xlfn.XLOOKUP(A878,Table1[Sample_ID],quality)</f>
        <v>7</v>
      </c>
      <c r="J878" s="36">
        <f t="shared" si="53"/>
        <v>2</v>
      </c>
      <c r="K878" s="36">
        <f t="shared" si="54"/>
        <v>4</v>
      </c>
      <c r="L878" s="36">
        <f t="shared" si="55"/>
        <v>0</v>
      </c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 spans="1:27" ht="13.2" x14ac:dyDescent="0.25">
      <c r="A879" s="34">
        <v>876</v>
      </c>
      <c r="B879" s="104">
        <v>0.52307692307692311</v>
      </c>
      <c r="C879" s="104">
        <v>0.13999999999999999</v>
      </c>
      <c r="D879" s="104">
        <v>0.28823529411764709</v>
      </c>
      <c r="E879" s="104">
        <v>0.4</v>
      </c>
      <c r="F879" s="104">
        <v>3.5335689045936397E-2</v>
      </c>
      <c r="G879" s="35">
        <f>SUM(B879*'5. Control'!$F$24,'6. Scoring &amp; assessment'!C879*'5. Control'!$F$25,'6. Scoring &amp; assessment'!D879*'5. Control'!$F$26,'6. Scoring &amp; assessment'!E879*'5. Control'!$F$27,'6. Scoring &amp; assessment'!F879*'5. Control'!$F$28)</f>
        <v>0.3118457860991638</v>
      </c>
      <c r="H879" s="36">
        <f t="shared" si="52"/>
        <v>5</v>
      </c>
      <c r="I879" s="36" cm="1">
        <f t="array" ref="I879">_xlfn.XLOOKUP(A879,Table1[Sample_ID],quality)</f>
        <v>7</v>
      </c>
      <c r="J879" s="36">
        <f t="shared" si="53"/>
        <v>2</v>
      </c>
      <c r="K879" s="36">
        <f t="shared" si="54"/>
        <v>4</v>
      </c>
      <c r="L879" s="36">
        <f t="shared" si="55"/>
        <v>0</v>
      </c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 spans="1:27" ht="13.2" x14ac:dyDescent="0.25">
      <c r="A880" s="34">
        <v>877</v>
      </c>
      <c r="B880" s="104">
        <v>0.38461538461538464</v>
      </c>
      <c r="C880" s="104">
        <v>0.24666666666666667</v>
      </c>
      <c r="D880" s="104">
        <v>0.16470588235294117</v>
      </c>
      <c r="E880" s="104">
        <v>0</v>
      </c>
      <c r="F880" s="104">
        <v>2.8268551236749116E-2</v>
      </c>
      <c r="G880" s="35">
        <f>SUM(B880*'5. Control'!$F$24,'6. Scoring &amp; assessment'!C880*'5. Control'!$F$25,'6. Scoring &amp; assessment'!D880*'5. Control'!$F$26,'6. Scoring &amp; assessment'!E880*'5. Control'!$F$27,'6. Scoring &amp; assessment'!F880*'5. Control'!$F$28)</f>
        <v>0.2361481220920007</v>
      </c>
      <c r="H880" s="36">
        <f t="shared" si="52"/>
        <v>4</v>
      </c>
      <c r="I880" s="36" cm="1">
        <f t="array" ref="I880">_xlfn.XLOOKUP(A880,Table1[Sample_ID],quality)</f>
        <v>4</v>
      </c>
      <c r="J880" s="36">
        <f t="shared" si="53"/>
        <v>0</v>
      </c>
      <c r="K880" s="36">
        <f t="shared" si="54"/>
        <v>0</v>
      </c>
      <c r="L880" s="36">
        <f t="shared" si="55"/>
        <v>1</v>
      </c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 spans="1:27" ht="13.2" x14ac:dyDescent="0.25">
      <c r="A881" s="34">
        <v>878</v>
      </c>
      <c r="B881" s="104">
        <v>0.52307692307692311</v>
      </c>
      <c r="C881" s="104">
        <v>0.41</v>
      </c>
      <c r="D881" s="104">
        <v>0.1588235294117647</v>
      </c>
      <c r="E881" s="104">
        <v>0.01</v>
      </c>
      <c r="F881" s="104">
        <v>0.13074204946996468</v>
      </c>
      <c r="G881" s="35">
        <f>SUM(B881*'5. Control'!$F$24,'6. Scoring &amp; assessment'!C881*'5. Control'!$F$25,'6. Scoring &amp; assessment'!D881*'5. Control'!$F$26,'6. Scoring &amp; assessment'!E881*'5. Control'!$F$27,'6. Scoring &amp; assessment'!F881*'5. Control'!$F$28)</f>
        <v>0.34397465743568423</v>
      </c>
      <c r="H881" s="36">
        <f t="shared" si="52"/>
        <v>5</v>
      </c>
      <c r="I881" s="36" cm="1">
        <f t="array" ref="I881">_xlfn.XLOOKUP(A881,Table1[Sample_ID],quality)</f>
        <v>6</v>
      </c>
      <c r="J881" s="36">
        <f t="shared" si="53"/>
        <v>1</v>
      </c>
      <c r="K881" s="36">
        <f t="shared" si="54"/>
        <v>1</v>
      </c>
      <c r="L881" s="36">
        <f t="shared" si="55"/>
        <v>0</v>
      </c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 spans="1:27" ht="13.2" x14ac:dyDescent="0.25">
      <c r="A882" s="34">
        <v>879</v>
      </c>
      <c r="B882" s="104">
        <v>0.24615384615384611</v>
      </c>
      <c r="C882" s="104">
        <v>0.34</v>
      </c>
      <c r="D882" s="104">
        <v>0.11764705882352942</v>
      </c>
      <c r="E882" s="104">
        <v>0.19</v>
      </c>
      <c r="F882" s="104">
        <v>0.22261484098939929</v>
      </c>
      <c r="G882" s="35">
        <f>SUM(B882*'5. Control'!$F$24,'6. Scoring &amp; assessment'!C882*'5. Control'!$F$25,'6. Scoring &amp; assessment'!D882*'5. Control'!$F$26,'6. Scoring &amp; assessment'!E882*'5. Control'!$F$27,'6. Scoring &amp; assessment'!F882*'5. Control'!$F$28)</f>
        <v>0.24706238907631548</v>
      </c>
      <c r="H882" s="36">
        <f t="shared" si="52"/>
        <v>4</v>
      </c>
      <c r="I882" s="36" cm="1">
        <f t="array" ref="I882">_xlfn.XLOOKUP(A882,Table1[Sample_ID],quality)</f>
        <v>6</v>
      </c>
      <c r="J882" s="36">
        <f t="shared" si="53"/>
        <v>2</v>
      </c>
      <c r="K882" s="36">
        <f t="shared" si="54"/>
        <v>4</v>
      </c>
      <c r="L882" s="36">
        <f t="shared" si="55"/>
        <v>0</v>
      </c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 spans="1:27" ht="13.2" x14ac:dyDescent="0.25">
      <c r="A883" s="34">
        <v>880</v>
      </c>
      <c r="B883" s="104">
        <v>0.16923076923076918</v>
      </c>
      <c r="C883" s="104">
        <v>0.33333333333333331</v>
      </c>
      <c r="D883" s="104">
        <v>0.1470588235294118</v>
      </c>
      <c r="E883" s="104">
        <v>0.04</v>
      </c>
      <c r="F883" s="104">
        <v>0.28975265017667845</v>
      </c>
      <c r="G883" s="35">
        <f>SUM(B883*'5. Control'!$F$24,'6. Scoring &amp; assessment'!C883*'5. Control'!$F$25,'6. Scoring &amp; assessment'!D883*'5. Control'!$F$26,'6. Scoring &amp; assessment'!E883*'5. Control'!$F$27,'6. Scoring &amp; assessment'!F883*'5. Control'!$F$28)</f>
        <v>0.21426485777784882</v>
      </c>
      <c r="H883" s="36">
        <f t="shared" si="52"/>
        <v>4</v>
      </c>
      <c r="I883" s="36" cm="1">
        <f t="array" ref="I883">_xlfn.XLOOKUP(A883,Table1[Sample_ID],quality)</f>
        <v>5</v>
      </c>
      <c r="J883" s="36">
        <f t="shared" si="53"/>
        <v>1</v>
      </c>
      <c r="K883" s="36">
        <f t="shared" si="54"/>
        <v>1</v>
      </c>
      <c r="L883" s="36">
        <f t="shared" si="55"/>
        <v>0</v>
      </c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 spans="1:27" ht="13.2" x14ac:dyDescent="0.25">
      <c r="A884" s="34">
        <v>881</v>
      </c>
      <c r="B884" s="104">
        <v>0.23076923076923078</v>
      </c>
      <c r="C884" s="104">
        <v>0.3066666666666667</v>
      </c>
      <c r="D884" s="104">
        <v>0.11176470588235295</v>
      </c>
      <c r="E884" s="104">
        <v>0.18</v>
      </c>
      <c r="F884" s="104">
        <v>5.3003533568904596E-2</v>
      </c>
      <c r="G884" s="35">
        <f>SUM(B884*'5. Control'!$F$24,'6. Scoring &amp; assessment'!C884*'5. Control'!$F$25,'6. Scoring &amp; assessment'!D884*'5. Control'!$F$26,'6. Scoring &amp; assessment'!E884*'5. Control'!$F$27,'6. Scoring &amp; assessment'!F884*'5. Control'!$F$28)</f>
        <v>0.21283429000847418</v>
      </c>
      <c r="H884" s="36">
        <f t="shared" si="52"/>
        <v>4</v>
      </c>
      <c r="I884" s="36" cm="1">
        <f t="array" ref="I884">_xlfn.XLOOKUP(A884,Table1[Sample_ID],quality)</f>
        <v>5</v>
      </c>
      <c r="J884" s="36">
        <f t="shared" si="53"/>
        <v>1</v>
      </c>
      <c r="K884" s="36">
        <f t="shared" si="54"/>
        <v>1</v>
      </c>
      <c r="L884" s="36">
        <f t="shared" si="55"/>
        <v>0</v>
      </c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 spans="1:27" ht="13.2" x14ac:dyDescent="0.25">
      <c r="A885" s="34">
        <v>882</v>
      </c>
      <c r="B885" s="104">
        <v>0.46153846153846156</v>
      </c>
      <c r="C885" s="104">
        <v>0.41</v>
      </c>
      <c r="D885" s="104">
        <v>0.20588235294117649</v>
      </c>
      <c r="E885" s="104">
        <v>0</v>
      </c>
      <c r="F885" s="104">
        <v>0.10247349823321555</v>
      </c>
      <c r="G885" s="35">
        <f>SUM(B885*'5. Control'!$F$24,'6. Scoring &amp; assessment'!C885*'5. Control'!$F$25,'6. Scoring &amp; assessment'!D885*'5. Control'!$F$26,'6. Scoring &amp; assessment'!E885*'5. Control'!$F$27,'6. Scoring &amp; assessment'!F885*'5. Control'!$F$28)</f>
        <v>0.32566816430295953</v>
      </c>
      <c r="H885" s="36">
        <f t="shared" si="52"/>
        <v>5</v>
      </c>
      <c r="I885" s="36" cm="1">
        <f t="array" ref="I885">_xlfn.XLOOKUP(A885,Table1[Sample_ID],quality)</f>
        <v>6</v>
      </c>
      <c r="J885" s="36">
        <f t="shared" si="53"/>
        <v>1</v>
      </c>
      <c r="K885" s="36">
        <f t="shared" si="54"/>
        <v>1</v>
      </c>
      <c r="L885" s="36">
        <f t="shared" si="55"/>
        <v>0</v>
      </c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 spans="1:27" ht="13.2" x14ac:dyDescent="0.25">
      <c r="A886" s="34">
        <v>883</v>
      </c>
      <c r="B886" s="104">
        <v>0.55384615384615377</v>
      </c>
      <c r="C886" s="104">
        <v>0.13999999999999999</v>
      </c>
      <c r="D886" s="104">
        <v>0.28235294117647064</v>
      </c>
      <c r="E886" s="104">
        <v>0.28999999999999998</v>
      </c>
      <c r="F886" s="104">
        <v>7.0671378091872794E-2</v>
      </c>
      <c r="G886" s="35">
        <f>SUM(B886*'5. Control'!$F$24,'6. Scoring &amp; assessment'!C886*'5. Control'!$F$25,'6. Scoring &amp; assessment'!D886*'5. Control'!$F$26,'6. Scoring &amp; assessment'!E886*'5. Control'!$F$27,'6. Scoring &amp; assessment'!F886*'5. Control'!$F$28)</f>
        <v>0.31426623283181171</v>
      </c>
      <c r="H886" s="36">
        <f t="shared" si="52"/>
        <v>5</v>
      </c>
      <c r="I886" s="36" cm="1">
        <f t="array" ref="I886">_xlfn.XLOOKUP(A886,Table1[Sample_ID],quality)</f>
        <v>6</v>
      </c>
      <c r="J886" s="36">
        <f t="shared" si="53"/>
        <v>1</v>
      </c>
      <c r="K886" s="36">
        <f t="shared" si="54"/>
        <v>1</v>
      </c>
      <c r="L886" s="36">
        <f t="shared" si="55"/>
        <v>0</v>
      </c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 spans="1:27" ht="13.2" x14ac:dyDescent="0.25">
      <c r="A887" s="34">
        <v>884</v>
      </c>
      <c r="B887" s="104">
        <v>0.16923076923076918</v>
      </c>
      <c r="C887" s="104">
        <v>0.33333333333333331</v>
      </c>
      <c r="D887" s="104">
        <v>0.1470588235294118</v>
      </c>
      <c r="E887" s="104">
        <v>0.04</v>
      </c>
      <c r="F887" s="104">
        <v>0.28975265017667845</v>
      </c>
      <c r="G887" s="35">
        <f>SUM(B887*'5. Control'!$F$24,'6. Scoring &amp; assessment'!C887*'5. Control'!$F$25,'6. Scoring &amp; assessment'!D887*'5. Control'!$F$26,'6. Scoring &amp; assessment'!E887*'5. Control'!$F$27,'6. Scoring &amp; assessment'!F887*'5. Control'!$F$28)</f>
        <v>0.21426485777784882</v>
      </c>
      <c r="H887" s="36">
        <f t="shared" si="52"/>
        <v>4</v>
      </c>
      <c r="I887" s="36" cm="1">
        <f t="array" ref="I887">_xlfn.XLOOKUP(A887,Table1[Sample_ID],quality)</f>
        <v>5</v>
      </c>
      <c r="J887" s="36">
        <f t="shared" si="53"/>
        <v>1</v>
      </c>
      <c r="K887" s="36">
        <f t="shared" si="54"/>
        <v>1</v>
      </c>
      <c r="L887" s="36">
        <f t="shared" si="55"/>
        <v>0</v>
      </c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 spans="1:27" ht="13.2" x14ac:dyDescent="0.25">
      <c r="A888" s="34">
        <v>885</v>
      </c>
      <c r="B888" s="104">
        <v>0.24615384615384611</v>
      </c>
      <c r="C888" s="104">
        <v>0.34</v>
      </c>
      <c r="D888" s="104">
        <v>0.11764705882352942</v>
      </c>
      <c r="E888" s="104">
        <v>0.19</v>
      </c>
      <c r="F888" s="104">
        <v>0.22261484098939929</v>
      </c>
      <c r="G888" s="35">
        <f>SUM(B888*'5. Control'!$F$24,'6. Scoring &amp; assessment'!C888*'5. Control'!$F$25,'6. Scoring &amp; assessment'!D888*'5. Control'!$F$26,'6. Scoring &amp; assessment'!E888*'5. Control'!$F$27,'6. Scoring &amp; assessment'!F888*'5. Control'!$F$28)</f>
        <v>0.24706238907631548</v>
      </c>
      <c r="H888" s="36">
        <f t="shared" si="52"/>
        <v>4</v>
      </c>
      <c r="I888" s="36" cm="1">
        <f t="array" ref="I888">_xlfn.XLOOKUP(A888,Table1[Sample_ID],quality)</f>
        <v>6</v>
      </c>
      <c r="J888" s="36">
        <f t="shared" si="53"/>
        <v>2</v>
      </c>
      <c r="K888" s="36">
        <f t="shared" si="54"/>
        <v>4</v>
      </c>
      <c r="L888" s="36">
        <f t="shared" si="55"/>
        <v>0</v>
      </c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 spans="1:27" ht="13.2" x14ac:dyDescent="0.25">
      <c r="A889" s="34">
        <v>886</v>
      </c>
      <c r="B889" s="104">
        <v>0.32307692307692304</v>
      </c>
      <c r="C889" s="104">
        <v>0.43333333333333335</v>
      </c>
      <c r="D889" s="104">
        <v>0.2</v>
      </c>
      <c r="E889" s="104">
        <v>0.14000000000000001</v>
      </c>
      <c r="F889" s="104">
        <v>8.4805653710247356E-2</v>
      </c>
      <c r="G889" s="35">
        <f>SUM(B889*'5. Control'!$F$24,'6. Scoring &amp; assessment'!C889*'5. Control'!$F$25,'6. Scoring &amp; assessment'!D889*'5. Control'!$F$26,'6. Scoring &amp; assessment'!E889*'5. Control'!$F$27,'6. Scoring &amp; assessment'!F889*'5. Control'!$F$28)</f>
        <v>0.29555748844794788</v>
      </c>
      <c r="H889" s="36">
        <f t="shared" si="52"/>
        <v>4</v>
      </c>
      <c r="I889" s="36" cm="1">
        <f t="array" ref="I889">_xlfn.XLOOKUP(A889,Table1[Sample_ID],quality)</f>
        <v>5</v>
      </c>
      <c r="J889" s="36">
        <f t="shared" si="53"/>
        <v>1</v>
      </c>
      <c r="K889" s="36">
        <f t="shared" si="54"/>
        <v>1</v>
      </c>
      <c r="L889" s="36">
        <f t="shared" si="55"/>
        <v>0</v>
      </c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 spans="1:27" ht="13.2" x14ac:dyDescent="0.25">
      <c r="A890" s="34">
        <v>887</v>
      </c>
      <c r="B890" s="104">
        <v>0.30769230769230771</v>
      </c>
      <c r="C890" s="104">
        <v>0.46666666666666673</v>
      </c>
      <c r="D890" s="104">
        <v>0.20588235294117649</v>
      </c>
      <c r="E890" s="104">
        <v>0.12</v>
      </c>
      <c r="F890" s="104">
        <v>7.7738515901060068E-2</v>
      </c>
      <c r="G890" s="35">
        <f>SUM(B890*'5. Control'!$F$24,'6. Scoring &amp; assessment'!C890*'5. Control'!$F$25,'6. Scoring &amp; assessment'!D890*'5. Control'!$F$26,'6. Scoring &amp; assessment'!E890*'5. Control'!$F$27,'6. Scoring &amp; assessment'!F890*'5. Control'!$F$28)</f>
        <v>0.29834851222359021</v>
      </c>
      <c r="H890" s="36">
        <f t="shared" si="52"/>
        <v>4</v>
      </c>
      <c r="I890" s="36" cm="1">
        <f t="array" ref="I890">_xlfn.XLOOKUP(A890,Table1[Sample_ID],quality)</f>
        <v>6</v>
      </c>
      <c r="J890" s="36">
        <f t="shared" si="53"/>
        <v>2</v>
      </c>
      <c r="K890" s="36">
        <f t="shared" si="54"/>
        <v>4</v>
      </c>
      <c r="L890" s="36">
        <f t="shared" si="55"/>
        <v>0</v>
      </c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 spans="1:27" ht="13.2" x14ac:dyDescent="0.25">
      <c r="A891" s="34">
        <v>888</v>
      </c>
      <c r="B891" s="104">
        <v>0.5692307692307691</v>
      </c>
      <c r="C891" s="104">
        <v>0.28000000000000003</v>
      </c>
      <c r="D891" s="104">
        <v>0.28823529411764709</v>
      </c>
      <c r="E891" s="104">
        <v>0.38</v>
      </c>
      <c r="F891" s="104">
        <v>0.17667844522968199</v>
      </c>
      <c r="G891" s="35">
        <f>SUM(B891*'5. Control'!$F$24,'6. Scoring &amp; assessment'!C891*'5. Control'!$F$25,'6. Scoring &amp; assessment'!D891*'5. Control'!$F$26,'6. Scoring &amp; assessment'!E891*'5. Control'!$F$27,'6. Scoring &amp; assessment'!F891*'5. Control'!$F$28)</f>
        <v>0.38213390787138446</v>
      </c>
      <c r="H891" s="36">
        <f t="shared" si="52"/>
        <v>5</v>
      </c>
      <c r="I891" s="36" cm="1">
        <f t="array" ref="I891">_xlfn.XLOOKUP(A891,Table1[Sample_ID],quality)</f>
        <v>7</v>
      </c>
      <c r="J891" s="36">
        <f t="shared" si="53"/>
        <v>2</v>
      </c>
      <c r="K891" s="36">
        <f t="shared" si="54"/>
        <v>4</v>
      </c>
      <c r="L891" s="36">
        <f t="shared" si="55"/>
        <v>0</v>
      </c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 spans="1:27" ht="13.2" x14ac:dyDescent="0.25">
      <c r="A892" s="34">
        <v>889</v>
      </c>
      <c r="B892" s="104">
        <v>0.43076923076923063</v>
      </c>
      <c r="C892" s="104">
        <v>0.3133333333333333</v>
      </c>
      <c r="D892" s="104">
        <v>0.15294117647058827</v>
      </c>
      <c r="E892" s="104">
        <v>0</v>
      </c>
      <c r="F892" s="104">
        <v>0.20494699646643111</v>
      </c>
      <c r="G892" s="35">
        <f>SUM(B892*'5. Control'!$F$24,'6. Scoring &amp; assessment'!C892*'5. Control'!$F$25,'6. Scoring &amp; assessment'!D892*'5. Control'!$F$26,'6. Scoring &amp; assessment'!E892*'5. Control'!$F$27,'6. Scoring &amp; assessment'!F892*'5. Control'!$F$28)</f>
        <v>0.28820510688646206</v>
      </c>
      <c r="H892" s="36">
        <f t="shared" si="52"/>
        <v>4</v>
      </c>
      <c r="I892" s="36" cm="1">
        <f t="array" ref="I892">_xlfn.XLOOKUP(A892,Table1[Sample_ID],quality)</f>
        <v>6</v>
      </c>
      <c r="J892" s="36">
        <f t="shared" si="53"/>
        <v>2</v>
      </c>
      <c r="K892" s="36">
        <f t="shared" si="54"/>
        <v>4</v>
      </c>
      <c r="L892" s="36">
        <f t="shared" si="55"/>
        <v>0</v>
      </c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 spans="1:27" ht="13.2" x14ac:dyDescent="0.25">
      <c r="A893" s="34">
        <v>890</v>
      </c>
      <c r="B893" s="104">
        <v>0.13846153846153852</v>
      </c>
      <c r="C893" s="104">
        <v>0.53333333333333333</v>
      </c>
      <c r="D893" s="104">
        <v>0.22352941176470592</v>
      </c>
      <c r="E893" s="104">
        <v>0.34</v>
      </c>
      <c r="F893" s="104">
        <v>0.32862190812720848</v>
      </c>
      <c r="G893" s="35">
        <f>SUM(B893*'5. Control'!$F$24,'6. Scoring &amp; assessment'!C893*'5. Control'!$F$25,'6. Scoring &amp; assessment'!D893*'5. Control'!$F$26,'6. Scoring &amp; assessment'!E893*'5. Control'!$F$27,'6. Scoring &amp; assessment'!F893*'5. Control'!$F$28)</f>
        <v>0.30885314103896522</v>
      </c>
      <c r="H893" s="36">
        <f t="shared" si="52"/>
        <v>5</v>
      </c>
      <c r="I893" s="36" cm="1">
        <f t="array" ref="I893">_xlfn.XLOOKUP(A893,Table1[Sample_ID],quality)</f>
        <v>5</v>
      </c>
      <c r="J893" s="36">
        <f t="shared" si="53"/>
        <v>0</v>
      </c>
      <c r="K893" s="36">
        <f t="shared" si="54"/>
        <v>0</v>
      </c>
      <c r="L893" s="36">
        <f t="shared" si="55"/>
        <v>1</v>
      </c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 spans="1:27" ht="13.2" x14ac:dyDescent="0.25">
      <c r="A894" s="34">
        <v>891</v>
      </c>
      <c r="B894" s="104">
        <v>0.26153846153846144</v>
      </c>
      <c r="C894" s="104">
        <v>0.16</v>
      </c>
      <c r="D894" s="104">
        <v>0.16470588235294117</v>
      </c>
      <c r="E894" s="104">
        <v>0.24</v>
      </c>
      <c r="F894" s="104">
        <v>0.16254416961130741</v>
      </c>
      <c r="G894" s="35">
        <f>SUM(B894*'5. Control'!$F$24,'6. Scoring &amp; assessment'!C894*'5. Control'!$F$25,'6. Scoring &amp; assessment'!D894*'5. Control'!$F$26,'6. Scoring &amp; assessment'!E894*'5. Control'!$F$27,'6. Scoring &amp; assessment'!F894*'5. Control'!$F$28)</f>
        <v>0.20449876085253343</v>
      </c>
      <c r="H894" s="36">
        <f t="shared" si="52"/>
        <v>4</v>
      </c>
      <c r="I894" s="36" cm="1">
        <f t="array" ref="I894">_xlfn.XLOOKUP(A894,Table1[Sample_ID],quality)</f>
        <v>5</v>
      </c>
      <c r="J894" s="36">
        <f t="shared" si="53"/>
        <v>1</v>
      </c>
      <c r="K894" s="36">
        <f t="shared" si="54"/>
        <v>1</v>
      </c>
      <c r="L894" s="36">
        <f t="shared" si="55"/>
        <v>0</v>
      </c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 spans="1:27" ht="13.2" x14ac:dyDescent="0.25">
      <c r="A895" s="34">
        <v>892</v>
      </c>
      <c r="B895" s="104">
        <v>0.19999999999999984</v>
      </c>
      <c r="C895" s="104">
        <v>0.37333333333333335</v>
      </c>
      <c r="D895" s="104">
        <v>0.1588235294117647</v>
      </c>
      <c r="E895" s="104">
        <v>0.03</v>
      </c>
      <c r="F895" s="104">
        <v>0.28268551236749118</v>
      </c>
      <c r="G895" s="35">
        <f>SUM(B895*'5. Control'!$F$24,'6. Scoring &amp; assessment'!C895*'5. Control'!$F$25,'6. Scoring &amp; assessment'!D895*'5. Control'!$F$26,'6. Scoring &amp; assessment'!E895*'5. Control'!$F$27,'6. Scoring &amp; assessment'!F895*'5. Control'!$F$28)</f>
        <v>0.23709208064851378</v>
      </c>
      <c r="H895" s="36">
        <f t="shared" si="52"/>
        <v>4</v>
      </c>
      <c r="I895" s="36" cm="1">
        <f t="array" ref="I895">_xlfn.XLOOKUP(A895,Table1[Sample_ID],quality)</f>
        <v>5</v>
      </c>
      <c r="J895" s="36">
        <f t="shared" si="53"/>
        <v>1</v>
      </c>
      <c r="K895" s="36">
        <f t="shared" si="54"/>
        <v>1</v>
      </c>
      <c r="L895" s="36">
        <f t="shared" si="55"/>
        <v>0</v>
      </c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 spans="1:27" ht="13.2" x14ac:dyDescent="0.25">
      <c r="A896" s="34">
        <v>893</v>
      </c>
      <c r="B896" s="104">
        <v>0.13846153846153852</v>
      </c>
      <c r="C896" s="104">
        <v>0.23333333333333331</v>
      </c>
      <c r="D896" s="104">
        <v>0.20588235294117649</v>
      </c>
      <c r="E896" s="104">
        <v>0.23</v>
      </c>
      <c r="F896" s="104">
        <v>4.2402826855123678E-2</v>
      </c>
      <c r="G896" s="35">
        <f>SUM(B896*'5. Control'!$F$24,'6. Scoring &amp; assessment'!C896*'5. Control'!$F$25,'6. Scoring &amp; assessment'!D896*'5. Control'!$F$26,'6. Scoring &amp; assessment'!E896*'5. Control'!$F$27,'6. Scoring &amp; assessment'!F896*'5. Control'!$F$28)</f>
        <v>0.17658417408822732</v>
      </c>
      <c r="H896" s="36">
        <f t="shared" si="52"/>
        <v>4</v>
      </c>
      <c r="I896" s="36" cm="1">
        <f t="array" ref="I896">_xlfn.XLOOKUP(A896,Table1[Sample_ID],quality)</f>
        <v>6</v>
      </c>
      <c r="J896" s="36">
        <f t="shared" si="53"/>
        <v>2</v>
      </c>
      <c r="K896" s="36">
        <f t="shared" si="54"/>
        <v>4</v>
      </c>
      <c r="L896" s="36">
        <f t="shared" si="55"/>
        <v>0</v>
      </c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 spans="1:27" ht="13.2" x14ac:dyDescent="0.25">
      <c r="A897" s="34">
        <v>894</v>
      </c>
      <c r="B897" s="104">
        <v>0.19999999999999984</v>
      </c>
      <c r="C897" s="104">
        <v>0.37333333333333335</v>
      </c>
      <c r="D897" s="104">
        <v>0.1588235294117647</v>
      </c>
      <c r="E897" s="104">
        <v>0.03</v>
      </c>
      <c r="F897" s="104">
        <v>0.28268551236749118</v>
      </c>
      <c r="G897" s="35">
        <f>SUM(B897*'5. Control'!$F$24,'6. Scoring &amp; assessment'!C897*'5. Control'!$F$25,'6. Scoring &amp; assessment'!D897*'5. Control'!$F$26,'6. Scoring &amp; assessment'!E897*'5. Control'!$F$27,'6. Scoring &amp; assessment'!F897*'5. Control'!$F$28)</f>
        <v>0.23709208064851378</v>
      </c>
      <c r="H897" s="36">
        <f t="shared" si="52"/>
        <v>4</v>
      </c>
      <c r="I897" s="36" cm="1">
        <f t="array" ref="I897">_xlfn.XLOOKUP(A897,Table1[Sample_ID],quality)</f>
        <v>5</v>
      </c>
      <c r="J897" s="36">
        <f t="shared" si="53"/>
        <v>1</v>
      </c>
      <c r="K897" s="36">
        <f t="shared" si="54"/>
        <v>1</v>
      </c>
      <c r="L897" s="36">
        <f t="shared" si="55"/>
        <v>0</v>
      </c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 spans="1:27" ht="13.2" x14ac:dyDescent="0.25">
      <c r="A898" s="34">
        <v>895</v>
      </c>
      <c r="B898" s="104">
        <v>0.21538461538461545</v>
      </c>
      <c r="C898" s="104">
        <v>0.35333333333333333</v>
      </c>
      <c r="D898" s="104">
        <v>0.16470588235294117</v>
      </c>
      <c r="E898" s="104">
        <v>0.03</v>
      </c>
      <c r="F898" s="104">
        <v>0.28975265017667845</v>
      </c>
      <c r="G898" s="35">
        <f>SUM(B898*'5. Control'!$F$24,'6. Scoring &amp; assessment'!C898*'5. Control'!$F$25,'6. Scoring &amp; assessment'!D898*'5. Control'!$F$26,'6. Scoring &amp; assessment'!E898*'5. Control'!$F$27,'6. Scoring &amp; assessment'!F898*'5. Control'!$F$28)</f>
        <v>0.2380657627552244</v>
      </c>
      <c r="H898" s="36">
        <f t="shared" si="52"/>
        <v>4</v>
      </c>
      <c r="I898" s="36" cm="1">
        <f t="array" ref="I898">_xlfn.XLOOKUP(A898,Table1[Sample_ID],quality)</f>
        <v>6</v>
      </c>
      <c r="J898" s="36">
        <f t="shared" si="53"/>
        <v>2</v>
      </c>
      <c r="K898" s="36">
        <f t="shared" si="54"/>
        <v>4</v>
      </c>
      <c r="L898" s="36">
        <f t="shared" si="55"/>
        <v>0</v>
      </c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 spans="1:27" ht="13.2" x14ac:dyDescent="0.25">
      <c r="A899" s="34">
        <v>896</v>
      </c>
      <c r="B899" s="104">
        <v>0.3538461538461537</v>
      </c>
      <c r="C899" s="104">
        <v>0.32666666666666666</v>
      </c>
      <c r="D899" s="104">
        <v>0.16470588235294117</v>
      </c>
      <c r="E899" s="104">
        <v>0.01</v>
      </c>
      <c r="F899" s="104">
        <v>0.13074204946996468</v>
      </c>
      <c r="G899" s="35">
        <f>SUM(B899*'5. Control'!$F$24,'6. Scoring &amp; assessment'!C899*'5. Control'!$F$25,'6. Scoring &amp; assessment'!D899*'5. Control'!$F$26,'6. Scoring &amp; assessment'!E899*'5. Control'!$F$27,'6. Scoring &amp; assessment'!F899*'5. Control'!$F$28)</f>
        <v>0.2606262411460914</v>
      </c>
      <c r="H899" s="36">
        <f t="shared" si="52"/>
        <v>4</v>
      </c>
      <c r="I899" s="36" cm="1">
        <f t="array" ref="I899">_xlfn.XLOOKUP(A899,Table1[Sample_ID],quality)</f>
        <v>6</v>
      </c>
      <c r="J899" s="36">
        <f t="shared" si="53"/>
        <v>2</v>
      </c>
      <c r="K899" s="36">
        <f t="shared" si="54"/>
        <v>4</v>
      </c>
      <c r="L899" s="36">
        <f t="shared" si="55"/>
        <v>0</v>
      </c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 spans="1:27" ht="13.2" x14ac:dyDescent="0.25">
      <c r="A900" s="34">
        <v>897</v>
      </c>
      <c r="B900" s="104">
        <v>0.63076923076923075</v>
      </c>
      <c r="C900" s="104">
        <v>0.13999999999999999</v>
      </c>
      <c r="D900" s="104">
        <v>0.27647058823529413</v>
      </c>
      <c r="E900" s="104">
        <v>0.39</v>
      </c>
      <c r="F900" s="104">
        <v>0.13074204946996468</v>
      </c>
      <c r="G900" s="35">
        <f>SUM(B900*'5. Control'!$F$24,'6. Scoring &amp; assessment'!C900*'5. Control'!$F$25,'6. Scoring &amp; assessment'!D900*'5. Control'!$F$26,'6. Scoring &amp; assessment'!E900*'5. Control'!$F$27,'6. Scoring &amp; assessment'!F900*'5. Control'!$F$28)</f>
        <v>0.3563140239515214</v>
      </c>
      <c r="H900" s="36">
        <f t="shared" si="52"/>
        <v>5</v>
      </c>
      <c r="I900" s="36" cm="1">
        <f t="array" ref="I900">_xlfn.XLOOKUP(A900,Table1[Sample_ID],quality)</f>
        <v>7</v>
      </c>
      <c r="J900" s="36">
        <f t="shared" si="53"/>
        <v>2</v>
      </c>
      <c r="K900" s="36">
        <f t="shared" si="54"/>
        <v>4</v>
      </c>
      <c r="L900" s="36">
        <f t="shared" si="55"/>
        <v>0</v>
      </c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 spans="1:27" ht="13.2" x14ac:dyDescent="0.25">
      <c r="A901" s="34">
        <v>898</v>
      </c>
      <c r="B901" s="104">
        <v>0.3538461538461537</v>
      </c>
      <c r="C901" s="104">
        <v>0.32666666666666666</v>
      </c>
      <c r="D901" s="104">
        <v>0.16470588235294117</v>
      </c>
      <c r="E901" s="104">
        <v>0.01</v>
      </c>
      <c r="F901" s="104">
        <v>0.13074204946996468</v>
      </c>
      <c r="G901" s="35">
        <f>SUM(B901*'5. Control'!$F$24,'6. Scoring &amp; assessment'!C901*'5. Control'!$F$25,'6. Scoring &amp; assessment'!D901*'5. Control'!$F$26,'6. Scoring &amp; assessment'!E901*'5. Control'!$F$27,'6. Scoring &amp; assessment'!F901*'5. Control'!$F$28)</f>
        <v>0.2606262411460914</v>
      </c>
      <c r="H901" s="36">
        <f t="shared" ref="H901:H964" si="56">ROUND(3+G901*5,0)</f>
        <v>4</v>
      </c>
      <c r="I901" s="36" cm="1">
        <f t="array" ref="I901">_xlfn.XLOOKUP(A901,Table1[Sample_ID],quality)</f>
        <v>6</v>
      </c>
      <c r="J901" s="36">
        <f t="shared" ref="J901:J964" si="57">ABS(H901-I901)</f>
        <v>2</v>
      </c>
      <c r="K901" s="36">
        <f t="shared" ref="K901:K964" si="58">J901^2</f>
        <v>4</v>
      </c>
      <c r="L901" s="36">
        <f t="shared" ref="L901:L964" si="59">IF(J901=0,1,0)</f>
        <v>0</v>
      </c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 spans="1:27" ht="13.2" x14ac:dyDescent="0.25">
      <c r="A902" s="34">
        <v>899</v>
      </c>
      <c r="B902" s="104">
        <v>0.63076923076923075</v>
      </c>
      <c r="C902" s="104">
        <v>0.13999999999999999</v>
      </c>
      <c r="D902" s="104">
        <v>0.27647058823529413</v>
      </c>
      <c r="E902" s="104">
        <v>0.39</v>
      </c>
      <c r="F902" s="104">
        <v>0.13074204946996468</v>
      </c>
      <c r="G902" s="35">
        <f>SUM(B902*'5. Control'!$F$24,'6. Scoring &amp; assessment'!C902*'5. Control'!$F$25,'6. Scoring &amp; assessment'!D902*'5. Control'!$F$26,'6. Scoring &amp; assessment'!E902*'5. Control'!$F$27,'6. Scoring &amp; assessment'!F902*'5. Control'!$F$28)</f>
        <v>0.3563140239515214</v>
      </c>
      <c r="H902" s="36">
        <f t="shared" si="56"/>
        <v>5</v>
      </c>
      <c r="I902" s="36" cm="1">
        <f t="array" ref="I902">_xlfn.XLOOKUP(A902,Table1[Sample_ID],quality)</f>
        <v>7</v>
      </c>
      <c r="J902" s="36">
        <f t="shared" si="57"/>
        <v>2</v>
      </c>
      <c r="K902" s="36">
        <f t="shared" si="58"/>
        <v>4</v>
      </c>
      <c r="L902" s="36">
        <f t="shared" si="59"/>
        <v>0</v>
      </c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 spans="1:27" ht="13.2" x14ac:dyDescent="0.25">
      <c r="A903" s="34">
        <v>900</v>
      </c>
      <c r="B903" s="104">
        <v>0.39999999999999997</v>
      </c>
      <c r="C903" s="104">
        <v>0.6133333333333334</v>
      </c>
      <c r="D903" s="104">
        <v>0.11176470588235295</v>
      </c>
      <c r="E903" s="104">
        <v>0.02</v>
      </c>
      <c r="F903" s="104">
        <v>1.7667844522968199E-2</v>
      </c>
      <c r="G903" s="35">
        <f>SUM(B903*'5. Control'!$F$24,'6. Scoring &amp; assessment'!C903*'5. Control'!$F$25,'6. Scoring &amp; assessment'!D903*'5. Control'!$F$26,'6. Scoring &amp; assessment'!E903*'5. Control'!$F$27,'6. Scoring &amp; assessment'!F903*'5. Control'!$F$28)</f>
        <v>0.3445314903346498</v>
      </c>
      <c r="H903" s="36">
        <f t="shared" si="56"/>
        <v>5</v>
      </c>
      <c r="I903" s="36" cm="1">
        <f t="array" ref="I903">_xlfn.XLOOKUP(A903,Table1[Sample_ID],quality)</f>
        <v>3</v>
      </c>
      <c r="J903" s="36">
        <f t="shared" si="57"/>
        <v>2</v>
      </c>
      <c r="K903" s="36">
        <f t="shared" si="58"/>
        <v>4</v>
      </c>
      <c r="L903" s="36">
        <f t="shared" si="59"/>
        <v>0</v>
      </c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 spans="1:27" ht="13.2" x14ac:dyDescent="0.25">
      <c r="A904" s="34">
        <v>901</v>
      </c>
      <c r="B904" s="104">
        <v>0.52307692307692311</v>
      </c>
      <c r="C904" s="104">
        <v>0.13999999999999999</v>
      </c>
      <c r="D904" s="104">
        <v>0.22941176470588234</v>
      </c>
      <c r="E904" s="104">
        <v>0.36</v>
      </c>
      <c r="F904" s="104">
        <v>0.1166077738515901</v>
      </c>
      <c r="G904" s="35">
        <f>SUM(B904*'5. Control'!$F$24,'6. Scoring &amp; assessment'!C904*'5. Control'!$F$25,'6. Scoring &amp; assessment'!D904*'5. Control'!$F$26,'6. Scoring &amp; assessment'!E904*'5. Control'!$F$27,'6. Scoring &amp; assessment'!F904*'5. Control'!$F$28)</f>
        <v>0.30714946516796443</v>
      </c>
      <c r="H904" s="36">
        <f t="shared" si="56"/>
        <v>5</v>
      </c>
      <c r="I904" s="36" cm="1">
        <f t="array" ref="I904">_xlfn.XLOOKUP(A904,Table1[Sample_ID],quality)</f>
        <v>5</v>
      </c>
      <c r="J904" s="36">
        <f t="shared" si="57"/>
        <v>0</v>
      </c>
      <c r="K904" s="36">
        <f t="shared" si="58"/>
        <v>0</v>
      </c>
      <c r="L904" s="36">
        <f t="shared" si="59"/>
        <v>1</v>
      </c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 spans="1:27" ht="13.2" x14ac:dyDescent="0.25">
      <c r="A905" s="34">
        <v>902</v>
      </c>
      <c r="B905" s="104">
        <v>0.36923076923076931</v>
      </c>
      <c r="C905" s="104">
        <v>0.35666666666666669</v>
      </c>
      <c r="D905" s="104">
        <v>0.22941176470588234</v>
      </c>
      <c r="E905" s="104">
        <v>0.1</v>
      </c>
      <c r="F905" s="104">
        <v>9.5406360424028266E-2</v>
      </c>
      <c r="G905" s="35">
        <f>SUM(B905*'5. Control'!$F$24,'6. Scoring &amp; assessment'!C905*'5. Control'!$F$25,'6. Scoring &amp; assessment'!D905*'5. Control'!$F$26,'6. Scoring &amp; assessment'!E905*'5. Control'!$F$27,'6. Scoring &amp; assessment'!F905*'5. Control'!$F$28)</f>
        <v>0.29018316997905447</v>
      </c>
      <c r="H905" s="36">
        <f t="shared" si="56"/>
        <v>4</v>
      </c>
      <c r="I905" s="36" cm="1">
        <f t="array" ref="I905">_xlfn.XLOOKUP(A905,Table1[Sample_ID],quality)</f>
        <v>7</v>
      </c>
      <c r="J905" s="36">
        <f t="shared" si="57"/>
        <v>3</v>
      </c>
      <c r="K905" s="36">
        <f t="shared" si="58"/>
        <v>9</v>
      </c>
      <c r="L905" s="36">
        <f t="shared" si="59"/>
        <v>0</v>
      </c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 spans="1:27" ht="13.2" x14ac:dyDescent="0.25">
      <c r="A906" s="34">
        <v>903</v>
      </c>
      <c r="B906" s="104">
        <v>0.36923076923076931</v>
      </c>
      <c r="C906" s="104">
        <v>0.35666666666666669</v>
      </c>
      <c r="D906" s="104">
        <v>0.22941176470588234</v>
      </c>
      <c r="E906" s="104">
        <v>0.1</v>
      </c>
      <c r="F906" s="104">
        <v>9.5406360424028266E-2</v>
      </c>
      <c r="G906" s="35">
        <f>SUM(B906*'5. Control'!$F$24,'6. Scoring &amp; assessment'!C906*'5. Control'!$F$25,'6. Scoring &amp; assessment'!D906*'5. Control'!$F$26,'6. Scoring &amp; assessment'!E906*'5. Control'!$F$27,'6. Scoring &amp; assessment'!F906*'5. Control'!$F$28)</f>
        <v>0.29018316997905447</v>
      </c>
      <c r="H906" s="36">
        <f t="shared" si="56"/>
        <v>4</v>
      </c>
      <c r="I906" s="36" cm="1">
        <f t="array" ref="I906">_xlfn.XLOOKUP(A906,Table1[Sample_ID],quality)</f>
        <v>7</v>
      </c>
      <c r="J906" s="36">
        <f t="shared" si="57"/>
        <v>3</v>
      </c>
      <c r="K906" s="36">
        <f t="shared" si="58"/>
        <v>9</v>
      </c>
      <c r="L906" s="36">
        <f t="shared" si="59"/>
        <v>0</v>
      </c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 spans="1:27" ht="13.2" x14ac:dyDescent="0.25">
      <c r="A907" s="34">
        <v>904</v>
      </c>
      <c r="B907" s="104">
        <v>0.36923076923076931</v>
      </c>
      <c r="C907" s="104">
        <v>0.32666666666666666</v>
      </c>
      <c r="D907" s="104">
        <v>0.17058823529411765</v>
      </c>
      <c r="E907" s="104">
        <v>0.06</v>
      </c>
      <c r="F907" s="104">
        <v>4.2402826855123678E-2</v>
      </c>
      <c r="G907" s="35">
        <f>SUM(B907*'5. Control'!$F$24,'6. Scoring &amp; assessment'!C907*'5. Control'!$F$25,'6. Scoring &amp; assessment'!D907*'5. Control'!$F$26,'6. Scoring &amp; assessment'!E907*'5. Control'!$F$27,'6. Scoring &amp; assessment'!F907*'5. Control'!$F$28)</f>
        <v>0.26305928721039923</v>
      </c>
      <c r="H907" s="36">
        <f t="shared" si="56"/>
        <v>4</v>
      </c>
      <c r="I907" s="36" cm="1">
        <f t="array" ref="I907">_xlfn.XLOOKUP(A907,Table1[Sample_ID],quality)</f>
        <v>7</v>
      </c>
      <c r="J907" s="36">
        <f t="shared" si="57"/>
        <v>3</v>
      </c>
      <c r="K907" s="36">
        <f t="shared" si="58"/>
        <v>9</v>
      </c>
      <c r="L907" s="36">
        <f t="shared" si="59"/>
        <v>0</v>
      </c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 spans="1:27" ht="13.2" x14ac:dyDescent="0.25">
      <c r="A908" s="34">
        <v>905</v>
      </c>
      <c r="B908" s="104">
        <v>0.36923076923076931</v>
      </c>
      <c r="C908" s="104">
        <v>0.32666666666666666</v>
      </c>
      <c r="D908" s="104">
        <v>0.17058823529411765</v>
      </c>
      <c r="E908" s="104">
        <v>0.06</v>
      </c>
      <c r="F908" s="104">
        <v>4.2402826855123678E-2</v>
      </c>
      <c r="G908" s="35">
        <f>SUM(B908*'5. Control'!$F$24,'6. Scoring &amp; assessment'!C908*'5. Control'!$F$25,'6. Scoring &amp; assessment'!D908*'5. Control'!$F$26,'6. Scoring &amp; assessment'!E908*'5. Control'!$F$27,'6. Scoring &amp; assessment'!F908*'5. Control'!$F$28)</f>
        <v>0.26305928721039923</v>
      </c>
      <c r="H908" s="36">
        <f t="shared" si="56"/>
        <v>4</v>
      </c>
      <c r="I908" s="36" cm="1">
        <f t="array" ref="I908">_xlfn.XLOOKUP(A908,Table1[Sample_ID],quality)</f>
        <v>7</v>
      </c>
      <c r="J908" s="36">
        <f t="shared" si="57"/>
        <v>3</v>
      </c>
      <c r="K908" s="36">
        <f t="shared" si="58"/>
        <v>9</v>
      </c>
      <c r="L908" s="36">
        <f t="shared" si="59"/>
        <v>0</v>
      </c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 spans="1:27" ht="13.2" x14ac:dyDescent="0.25">
      <c r="A909" s="34">
        <v>906</v>
      </c>
      <c r="B909" s="104">
        <v>0.16923076923076918</v>
      </c>
      <c r="C909" s="104">
        <v>0.32</v>
      </c>
      <c r="D909" s="104">
        <v>0.17058823529411765</v>
      </c>
      <c r="E909" s="104">
        <v>0.2</v>
      </c>
      <c r="F909" s="104">
        <v>0.38515901060070673</v>
      </c>
      <c r="G909" s="35">
        <f>SUM(B909*'5. Control'!$F$24,'6. Scoring &amp; assessment'!C909*'5. Control'!$F$25,'6. Scoring &amp; assessment'!D909*'5. Control'!$F$26,'6. Scoring &amp; assessment'!E909*'5. Control'!$F$27,'6. Scoring &amp; assessment'!F909*'5. Control'!$F$28)</f>
        <v>0.23933490558495757</v>
      </c>
      <c r="H909" s="36">
        <f t="shared" si="56"/>
        <v>4</v>
      </c>
      <c r="I909" s="36" cm="1">
        <f t="array" ref="I909">_xlfn.XLOOKUP(A909,Table1[Sample_ID],quality)</f>
        <v>5</v>
      </c>
      <c r="J909" s="36">
        <f t="shared" si="57"/>
        <v>1</v>
      </c>
      <c r="K909" s="36">
        <f t="shared" si="58"/>
        <v>1</v>
      </c>
      <c r="L909" s="36">
        <f t="shared" si="59"/>
        <v>0</v>
      </c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 spans="1:27" ht="13.2" x14ac:dyDescent="0.25">
      <c r="A910" s="34">
        <v>907</v>
      </c>
      <c r="B910" s="104">
        <v>0.39999999999999997</v>
      </c>
      <c r="C910" s="104">
        <v>0.29333333333333339</v>
      </c>
      <c r="D910" s="104">
        <v>0.2411764705882353</v>
      </c>
      <c r="E910" s="104">
        <v>0.27</v>
      </c>
      <c r="F910" s="104">
        <v>0.25441696113074203</v>
      </c>
      <c r="G910" s="35">
        <f>SUM(B910*'5. Control'!$F$24,'6. Scoring &amp; assessment'!C910*'5. Control'!$F$25,'6. Scoring &amp; assessment'!D910*'5. Control'!$F$26,'6. Scoring &amp; assessment'!E910*'5. Control'!$F$27,'6. Scoring &amp; assessment'!F910*'5. Control'!$F$28)</f>
        <v>0.31661816670130949</v>
      </c>
      <c r="H910" s="36">
        <f t="shared" si="56"/>
        <v>5</v>
      </c>
      <c r="I910" s="36" cm="1">
        <f t="array" ref="I910">_xlfn.XLOOKUP(A910,Table1[Sample_ID],quality)</f>
        <v>5</v>
      </c>
      <c r="J910" s="36">
        <f t="shared" si="57"/>
        <v>0</v>
      </c>
      <c r="K910" s="36">
        <f t="shared" si="58"/>
        <v>0</v>
      </c>
      <c r="L910" s="36">
        <f t="shared" si="59"/>
        <v>1</v>
      </c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 spans="1:27" ht="13.2" x14ac:dyDescent="0.25">
      <c r="A911" s="34">
        <v>908</v>
      </c>
      <c r="B911" s="104">
        <v>0.47692307692307689</v>
      </c>
      <c r="C911" s="104">
        <v>0.3066666666666667</v>
      </c>
      <c r="D911" s="104">
        <v>0.14117647058823532</v>
      </c>
      <c r="E911" s="104">
        <v>0</v>
      </c>
      <c r="F911" s="104">
        <v>1.0600706713780919E-2</v>
      </c>
      <c r="G911" s="35">
        <f>SUM(B911*'5. Control'!$F$24,'6. Scoring &amp; assessment'!C911*'5. Control'!$F$25,'6. Scoring &amp; assessment'!D911*'5. Control'!$F$26,'6. Scoring &amp; assessment'!E911*'5. Control'!$F$27,'6. Scoring &amp; assessment'!F911*'5. Control'!$F$28)</f>
        <v>0.28115961818269031</v>
      </c>
      <c r="H911" s="36">
        <f t="shared" si="56"/>
        <v>4</v>
      </c>
      <c r="I911" s="36" cm="1">
        <f t="array" ref="I911">_xlfn.XLOOKUP(A911,Table1[Sample_ID],quality)</f>
        <v>6</v>
      </c>
      <c r="J911" s="36">
        <f t="shared" si="57"/>
        <v>2</v>
      </c>
      <c r="K911" s="36">
        <f t="shared" si="58"/>
        <v>4</v>
      </c>
      <c r="L911" s="36">
        <f t="shared" si="59"/>
        <v>0</v>
      </c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 spans="1:27" ht="13.2" x14ac:dyDescent="0.25">
      <c r="A912" s="34">
        <v>909</v>
      </c>
      <c r="B912" s="104">
        <v>0.36923076923076931</v>
      </c>
      <c r="C912" s="104">
        <v>0.28000000000000003</v>
      </c>
      <c r="D912" s="104">
        <v>0.17058823529411765</v>
      </c>
      <c r="E912" s="104">
        <v>0.13</v>
      </c>
      <c r="F912" s="104">
        <v>0.19434628975265017</v>
      </c>
      <c r="G912" s="35">
        <f>SUM(B912*'5. Control'!$F$24,'6. Scoring &amp; assessment'!C912*'5. Control'!$F$25,'6. Scoring &amp; assessment'!D912*'5. Control'!$F$26,'6. Scoring &amp; assessment'!E912*'5. Control'!$F$27,'6. Scoring &amp; assessment'!F912*'5. Control'!$F$28)</f>
        <v>0.27125363350015197</v>
      </c>
      <c r="H912" s="36">
        <f t="shared" si="56"/>
        <v>4</v>
      </c>
      <c r="I912" s="36" cm="1">
        <f t="array" ref="I912">_xlfn.XLOOKUP(A912,Table1[Sample_ID],quality)</f>
        <v>6</v>
      </c>
      <c r="J912" s="36">
        <f t="shared" si="57"/>
        <v>2</v>
      </c>
      <c r="K912" s="36">
        <f t="shared" si="58"/>
        <v>4</v>
      </c>
      <c r="L912" s="36">
        <f t="shared" si="59"/>
        <v>0</v>
      </c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 spans="1:27" ht="13.2" x14ac:dyDescent="0.25">
      <c r="A913" s="34">
        <v>910</v>
      </c>
      <c r="B913" s="104">
        <v>0.47692307692307689</v>
      </c>
      <c r="C913" s="104">
        <v>0.13666666666666666</v>
      </c>
      <c r="D913" s="104">
        <v>0.12941176470588237</v>
      </c>
      <c r="E913" s="104">
        <v>0.39</v>
      </c>
      <c r="F913" s="104">
        <v>1.7667844522968199E-2</v>
      </c>
      <c r="G913" s="35">
        <f>SUM(B913*'5. Control'!$F$24,'6. Scoring &amp; assessment'!C913*'5. Control'!$F$25,'6. Scoring &amp; assessment'!D913*'5. Control'!$F$26,'6. Scoring &amp; assessment'!E913*'5. Control'!$F$27,'6. Scoring &amp; assessment'!F913*'5. Control'!$F$28)</f>
        <v>0.26810162608125609</v>
      </c>
      <c r="H913" s="36">
        <f t="shared" si="56"/>
        <v>4</v>
      </c>
      <c r="I913" s="36" cm="1">
        <f t="array" ref="I913">_xlfn.XLOOKUP(A913,Table1[Sample_ID],quality)</f>
        <v>6</v>
      </c>
      <c r="J913" s="36">
        <f t="shared" si="57"/>
        <v>2</v>
      </c>
      <c r="K913" s="36">
        <f t="shared" si="58"/>
        <v>4</v>
      </c>
      <c r="L913" s="36">
        <f t="shared" si="59"/>
        <v>0</v>
      </c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 spans="1:27" ht="13.2" x14ac:dyDescent="0.25">
      <c r="A914" s="34">
        <v>911</v>
      </c>
      <c r="B914" s="104">
        <v>0.73846153846153828</v>
      </c>
      <c r="C914" s="104">
        <v>0.18666666666666668</v>
      </c>
      <c r="D914" s="104">
        <v>0.1588235294117647</v>
      </c>
      <c r="E914" s="104">
        <v>0.48</v>
      </c>
      <c r="F914" s="104">
        <v>1.7667844522968199E-2</v>
      </c>
      <c r="G914" s="35">
        <f>SUM(B914*'5. Control'!$F$24,'6. Scoring &amp; assessment'!C914*'5. Control'!$F$25,'6. Scoring &amp; assessment'!D914*'5. Control'!$F$26,'6. Scoring &amp; assessment'!E914*'5. Control'!$F$27,'6. Scoring &amp; assessment'!F914*'5. Control'!$F$28)</f>
        <v>0.38805185232559991</v>
      </c>
      <c r="H914" s="36">
        <f t="shared" si="56"/>
        <v>5</v>
      </c>
      <c r="I914" s="36" cm="1">
        <f t="array" ref="I914">_xlfn.XLOOKUP(A914,Table1[Sample_ID],quality)</f>
        <v>6</v>
      </c>
      <c r="J914" s="36">
        <f t="shared" si="57"/>
        <v>1</v>
      </c>
      <c r="K914" s="36">
        <f t="shared" si="58"/>
        <v>1</v>
      </c>
      <c r="L914" s="36">
        <f t="shared" si="59"/>
        <v>0</v>
      </c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 spans="1:27" ht="13.2" x14ac:dyDescent="0.25">
      <c r="A915" s="34">
        <v>912</v>
      </c>
      <c r="B915" s="104">
        <v>0.38461538461538464</v>
      </c>
      <c r="C915" s="104">
        <v>0.12000000000000001</v>
      </c>
      <c r="D915" s="104">
        <v>0.17647058823529413</v>
      </c>
      <c r="E915" s="104">
        <v>0.46</v>
      </c>
      <c r="F915" s="104">
        <v>1.0600706713780919E-2</v>
      </c>
      <c r="G915" s="35">
        <f>SUM(B915*'5. Control'!$F$24,'6. Scoring &amp; assessment'!C915*'5. Control'!$F$25,'6. Scoring &amp; assessment'!D915*'5. Control'!$F$26,'6. Scoring &amp; assessment'!E915*'5. Control'!$F$27,'6. Scoring &amp; assessment'!F915*'5. Control'!$F$28)</f>
        <v>0.24414604352205682</v>
      </c>
      <c r="H915" s="36">
        <f t="shared" si="56"/>
        <v>4</v>
      </c>
      <c r="I915" s="36" cm="1">
        <f t="array" ref="I915">_xlfn.XLOOKUP(A915,Table1[Sample_ID],quality)</f>
        <v>6</v>
      </c>
      <c r="J915" s="36">
        <f t="shared" si="57"/>
        <v>2</v>
      </c>
      <c r="K915" s="36">
        <f t="shared" si="58"/>
        <v>4</v>
      </c>
      <c r="L915" s="36">
        <f t="shared" si="59"/>
        <v>0</v>
      </c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 spans="1:27" ht="13.2" x14ac:dyDescent="0.25">
      <c r="A916" s="34">
        <v>913</v>
      </c>
      <c r="B916" s="104">
        <v>0.58461538461538443</v>
      </c>
      <c r="C916" s="104">
        <v>0.24</v>
      </c>
      <c r="D916" s="104">
        <v>0.18823529411764706</v>
      </c>
      <c r="E916" s="104">
        <v>0.44</v>
      </c>
      <c r="F916" s="104">
        <v>7.0671378091872791E-3</v>
      </c>
      <c r="G916" s="35">
        <f>SUM(B916*'5. Control'!$F$24,'6. Scoring &amp; assessment'!C916*'5. Control'!$F$25,'6. Scoring &amp; assessment'!D916*'5. Control'!$F$26,'6. Scoring &amp; assessment'!E916*'5. Control'!$F$27,'6. Scoring &amp; assessment'!F916*'5. Control'!$F$28)</f>
        <v>0.34955739251395035</v>
      </c>
      <c r="H916" s="36">
        <f t="shared" si="56"/>
        <v>5</v>
      </c>
      <c r="I916" s="36" cm="1">
        <f t="array" ref="I916">_xlfn.XLOOKUP(A916,Table1[Sample_ID],quality)</f>
        <v>6</v>
      </c>
      <c r="J916" s="36">
        <f t="shared" si="57"/>
        <v>1</v>
      </c>
      <c r="K916" s="36">
        <f t="shared" si="58"/>
        <v>1</v>
      </c>
      <c r="L916" s="36">
        <f t="shared" si="59"/>
        <v>0</v>
      </c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 spans="1:27" ht="13.2" x14ac:dyDescent="0.25">
      <c r="A917" s="34">
        <v>914</v>
      </c>
      <c r="B917" s="104">
        <v>0.58461538461538443</v>
      </c>
      <c r="C917" s="104">
        <v>0.19666666666666668</v>
      </c>
      <c r="D917" s="104">
        <v>0.2</v>
      </c>
      <c r="E917" s="104">
        <v>0.46</v>
      </c>
      <c r="F917" s="104">
        <v>1.4134275618374558E-2</v>
      </c>
      <c r="G917" s="35">
        <f>SUM(B917*'5. Control'!$F$24,'6. Scoring &amp; assessment'!C917*'5. Control'!$F$25,'6. Scoring &amp; assessment'!D917*'5. Control'!$F$26,'6. Scoring &amp; assessment'!E917*'5. Control'!$F$27,'6. Scoring &amp; assessment'!F917*'5. Control'!$F$28)</f>
        <v>0.34102881217722192</v>
      </c>
      <c r="H917" s="36">
        <f t="shared" si="56"/>
        <v>5</v>
      </c>
      <c r="I917" s="36" cm="1">
        <f t="array" ref="I917">_xlfn.XLOOKUP(A917,Table1[Sample_ID],quality)</f>
        <v>7</v>
      </c>
      <c r="J917" s="36">
        <f t="shared" si="57"/>
        <v>2</v>
      </c>
      <c r="K917" s="36">
        <f t="shared" si="58"/>
        <v>4</v>
      </c>
      <c r="L917" s="36">
        <f t="shared" si="59"/>
        <v>0</v>
      </c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 spans="1:27" ht="13.2" x14ac:dyDescent="0.25">
      <c r="A918" s="34">
        <v>915</v>
      </c>
      <c r="B918" s="104">
        <v>0.47692307692307689</v>
      </c>
      <c r="C918" s="104">
        <v>0.13666666666666666</v>
      </c>
      <c r="D918" s="104">
        <v>0.12941176470588237</v>
      </c>
      <c r="E918" s="104">
        <v>0.39</v>
      </c>
      <c r="F918" s="104">
        <v>1.7667844522968199E-2</v>
      </c>
      <c r="G918" s="35">
        <f>SUM(B918*'5. Control'!$F$24,'6. Scoring &amp; assessment'!C918*'5. Control'!$F$25,'6. Scoring &amp; assessment'!D918*'5. Control'!$F$26,'6. Scoring &amp; assessment'!E918*'5. Control'!$F$27,'6. Scoring &amp; assessment'!F918*'5. Control'!$F$28)</f>
        <v>0.26810162608125609</v>
      </c>
      <c r="H918" s="36">
        <f t="shared" si="56"/>
        <v>4</v>
      </c>
      <c r="I918" s="36" cm="1">
        <f t="array" ref="I918">_xlfn.XLOOKUP(A918,Table1[Sample_ID],quality)</f>
        <v>6</v>
      </c>
      <c r="J918" s="36">
        <f t="shared" si="57"/>
        <v>2</v>
      </c>
      <c r="K918" s="36">
        <f t="shared" si="58"/>
        <v>4</v>
      </c>
      <c r="L918" s="36">
        <f t="shared" si="59"/>
        <v>0</v>
      </c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 spans="1:27" ht="13.2" x14ac:dyDescent="0.25">
      <c r="A919" s="34">
        <v>916</v>
      </c>
      <c r="B919" s="104">
        <v>0.53846153846153844</v>
      </c>
      <c r="C919" s="104">
        <v>0.14333333333333334</v>
      </c>
      <c r="D919" s="104">
        <v>0.21764705882352944</v>
      </c>
      <c r="E919" s="104">
        <v>0.4</v>
      </c>
      <c r="F919" s="104">
        <v>0</v>
      </c>
      <c r="G919" s="35">
        <f>SUM(B919*'5. Control'!$F$24,'6. Scoring &amp; assessment'!C919*'5. Control'!$F$25,'6. Scoring &amp; assessment'!D919*'5. Control'!$F$26,'6. Scoring &amp; assessment'!E919*'5. Control'!$F$27,'6. Scoring &amp; assessment'!F919*'5. Control'!$F$28)</f>
        <v>0.30410859728506789</v>
      </c>
      <c r="H919" s="36">
        <f t="shared" si="56"/>
        <v>5</v>
      </c>
      <c r="I919" s="36" cm="1">
        <f t="array" ref="I919">_xlfn.XLOOKUP(A919,Table1[Sample_ID],quality)</f>
        <v>6</v>
      </c>
      <c r="J919" s="36">
        <f t="shared" si="57"/>
        <v>1</v>
      </c>
      <c r="K919" s="36">
        <f t="shared" si="58"/>
        <v>1</v>
      </c>
      <c r="L919" s="36">
        <f t="shared" si="59"/>
        <v>0</v>
      </c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 spans="1:27" ht="13.2" x14ac:dyDescent="0.25">
      <c r="A920" s="34">
        <v>917</v>
      </c>
      <c r="B920" s="104">
        <v>0.39999999999999997</v>
      </c>
      <c r="C920" s="104">
        <v>0.41</v>
      </c>
      <c r="D920" s="104">
        <v>0.18235294117647058</v>
      </c>
      <c r="E920" s="104">
        <v>0.19</v>
      </c>
      <c r="F920" s="104">
        <v>0.19787985865724381</v>
      </c>
      <c r="G920" s="35">
        <f>SUM(B920*'5. Control'!$F$24,'6. Scoring &amp; assessment'!C920*'5. Control'!$F$25,'6. Scoring &amp; assessment'!D920*'5. Control'!$F$26,'6. Scoring &amp; assessment'!E920*'5. Control'!$F$27,'6. Scoring &amp; assessment'!F920*'5. Control'!$F$28)</f>
        <v>0.32914092704219494</v>
      </c>
      <c r="H920" s="36">
        <f t="shared" si="56"/>
        <v>5</v>
      </c>
      <c r="I920" s="36" cm="1">
        <f t="array" ref="I920">_xlfn.XLOOKUP(A920,Table1[Sample_ID],quality)</f>
        <v>5</v>
      </c>
      <c r="J920" s="36">
        <f t="shared" si="57"/>
        <v>0</v>
      </c>
      <c r="K920" s="36">
        <f t="shared" si="58"/>
        <v>0</v>
      </c>
      <c r="L920" s="36">
        <f t="shared" si="59"/>
        <v>1</v>
      </c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 spans="1:27" ht="13.2" x14ac:dyDescent="0.25">
      <c r="A921" s="34">
        <v>918</v>
      </c>
      <c r="B921" s="104">
        <v>0.26153846153846144</v>
      </c>
      <c r="C921" s="104">
        <v>0.20666666666666664</v>
      </c>
      <c r="D921" s="104">
        <v>0.2</v>
      </c>
      <c r="E921" s="104">
        <v>0.31</v>
      </c>
      <c r="F921" s="104">
        <v>0.13780918727915195</v>
      </c>
      <c r="G921" s="35">
        <f>SUM(B921*'5. Control'!$F$24,'6. Scoring &amp; assessment'!C921*'5. Control'!$F$25,'6. Scoring &amp; assessment'!D921*'5. Control'!$F$26,'6. Scoring &amp; assessment'!E921*'5. Control'!$F$27,'6. Scoring &amp; assessment'!F921*'5. Control'!$F$28)</f>
        <v>0.22831938026637669</v>
      </c>
      <c r="H921" s="36">
        <f t="shared" si="56"/>
        <v>4</v>
      </c>
      <c r="I921" s="36" cm="1">
        <f t="array" ref="I921">_xlfn.XLOOKUP(A921,Table1[Sample_ID],quality)</f>
        <v>6</v>
      </c>
      <c r="J921" s="36">
        <f t="shared" si="57"/>
        <v>2</v>
      </c>
      <c r="K921" s="36">
        <f t="shared" si="58"/>
        <v>4</v>
      </c>
      <c r="L921" s="36">
        <f t="shared" si="59"/>
        <v>0</v>
      </c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 spans="1:27" ht="13.2" x14ac:dyDescent="0.25">
      <c r="A922" s="34">
        <v>919</v>
      </c>
      <c r="B922" s="104">
        <v>0.39999999999999997</v>
      </c>
      <c r="C922" s="104">
        <v>0.17333333333333334</v>
      </c>
      <c r="D922" s="104">
        <v>0.24705882352941178</v>
      </c>
      <c r="E922" s="104">
        <v>0.32</v>
      </c>
      <c r="F922" s="104">
        <v>0.25795053003533569</v>
      </c>
      <c r="G922" s="35">
        <f>SUM(B922*'5. Control'!$F$24,'6. Scoring &amp; assessment'!C922*'5. Control'!$F$25,'6. Scoring &amp; assessment'!D922*'5. Control'!$F$26,'6. Scoring &amp; assessment'!E922*'5. Control'!$F$27,'6. Scoring &amp; assessment'!F922*'5. Control'!$F$28)</f>
        <v>0.28685387653294531</v>
      </c>
      <c r="H922" s="36">
        <f t="shared" si="56"/>
        <v>4</v>
      </c>
      <c r="I922" s="36" cm="1">
        <f t="array" ref="I922">_xlfn.XLOOKUP(A922,Table1[Sample_ID],quality)</f>
        <v>6</v>
      </c>
      <c r="J922" s="36">
        <f t="shared" si="57"/>
        <v>2</v>
      </c>
      <c r="K922" s="36">
        <f t="shared" si="58"/>
        <v>4</v>
      </c>
      <c r="L922" s="36">
        <f t="shared" si="59"/>
        <v>0</v>
      </c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 spans="1:27" ht="13.2" x14ac:dyDescent="0.25">
      <c r="A923" s="34">
        <v>920</v>
      </c>
      <c r="B923" s="104">
        <v>0.52307692307692311</v>
      </c>
      <c r="C923" s="104">
        <v>0.34666666666666668</v>
      </c>
      <c r="D923" s="104">
        <v>0.34705882352941181</v>
      </c>
      <c r="E923" s="104">
        <v>0.12</v>
      </c>
      <c r="F923" s="104">
        <v>0.14134275618374559</v>
      </c>
      <c r="G923" s="35">
        <f>SUM(B923*'5. Control'!$F$24,'6. Scoring &amp; assessment'!C923*'5. Control'!$F$25,'6. Scoring &amp; assessment'!D923*'5. Control'!$F$26,'6. Scoring &amp; assessment'!E923*'5. Control'!$F$27,'6. Scoring &amp; assessment'!F923*'5. Control'!$F$28)</f>
        <v>0.36527002222470939</v>
      </c>
      <c r="H923" s="36">
        <f t="shared" si="56"/>
        <v>5</v>
      </c>
      <c r="I923" s="36" cm="1">
        <f t="array" ref="I923">_xlfn.XLOOKUP(A923,Table1[Sample_ID],quality)</f>
        <v>6</v>
      </c>
      <c r="J923" s="36">
        <f t="shared" si="57"/>
        <v>1</v>
      </c>
      <c r="K923" s="36">
        <f t="shared" si="58"/>
        <v>1</v>
      </c>
      <c r="L923" s="36">
        <f t="shared" si="59"/>
        <v>0</v>
      </c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 spans="1:27" ht="13.2" x14ac:dyDescent="0.25">
      <c r="A924" s="34">
        <v>921</v>
      </c>
      <c r="B924" s="104">
        <v>0.32307692307692304</v>
      </c>
      <c r="C924" s="104">
        <v>0.20666666666666664</v>
      </c>
      <c r="D924" s="104">
        <v>0.15294117647058827</v>
      </c>
      <c r="E924" s="104">
        <v>0.37</v>
      </c>
      <c r="F924" s="104">
        <v>6.0070671378091869E-2</v>
      </c>
      <c r="G924" s="35">
        <f>SUM(B924*'5. Control'!$F$24,'6. Scoring &amp; assessment'!C924*'5. Control'!$F$25,'6. Scoring &amp; assessment'!D924*'5. Control'!$F$26,'6. Scoring &amp; assessment'!E924*'5. Control'!$F$27,'6. Scoring &amp; assessment'!F924*'5. Control'!$F$28)</f>
        <v>0.24102516668532048</v>
      </c>
      <c r="H924" s="36">
        <f t="shared" si="56"/>
        <v>4</v>
      </c>
      <c r="I924" s="36" cm="1">
        <f t="array" ref="I924">_xlfn.XLOOKUP(A924,Table1[Sample_ID],quality)</f>
        <v>5</v>
      </c>
      <c r="J924" s="36">
        <f t="shared" si="57"/>
        <v>1</v>
      </c>
      <c r="K924" s="36">
        <f t="shared" si="58"/>
        <v>1</v>
      </c>
      <c r="L924" s="36">
        <f t="shared" si="59"/>
        <v>0</v>
      </c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 spans="1:27" ht="13.2" x14ac:dyDescent="0.25">
      <c r="A925" s="34">
        <v>922</v>
      </c>
      <c r="B925" s="104">
        <v>0.39999999999999997</v>
      </c>
      <c r="C925" s="104">
        <v>0.17333333333333334</v>
      </c>
      <c r="D925" s="104">
        <v>0.24705882352941178</v>
      </c>
      <c r="E925" s="104">
        <v>0.32</v>
      </c>
      <c r="F925" s="104">
        <v>0.25795053003533569</v>
      </c>
      <c r="G925" s="35">
        <f>SUM(B925*'5. Control'!$F$24,'6. Scoring &amp; assessment'!C925*'5. Control'!$F$25,'6. Scoring &amp; assessment'!D925*'5. Control'!$F$26,'6. Scoring &amp; assessment'!E925*'5. Control'!$F$27,'6. Scoring &amp; assessment'!F925*'5. Control'!$F$28)</f>
        <v>0.28685387653294531</v>
      </c>
      <c r="H925" s="36">
        <f t="shared" si="56"/>
        <v>4</v>
      </c>
      <c r="I925" s="36" cm="1">
        <f t="array" ref="I925">_xlfn.XLOOKUP(A925,Table1[Sample_ID],quality)</f>
        <v>6</v>
      </c>
      <c r="J925" s="36">
        <f t="shared" si="57"/>
        <v>2</v>
      </c>
      <c r="K925" s="36">
        <f t="shared" si="58"/>
        <v>4</v>
      </c>
      <c r="L925" s="36">
        <f t="shared" si="59"/>
        <v>0</v>
      </c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 spans="1:27" ht="13.2" x14ac:dyDescent="0.25">
      <c r="A926" s="34">
        <v>923</v>
      </c>
      <c r="B926" s="104">
        <v>0.52307692307692311</v>
      </c>
      <c r="C926" s="104">
        <v>0.34666666666666668</v>
      </c>
      <c r="D926" s="104">
        <v>0.34705882352941181</v>
      </c>
      <c r="E926" s="104">
        <v>0.12</v>
      </c>
      <c r="F926" s="104">
        <v>0.14134275618374559</v>
      </c>
      <c r="G926" s="35">
        <f>SUM(B926*'5. Control'!$F$24,'6. Scoring &amp; assessment'!C926*'5. Control'!$F$25,'6. Scoring &amp; assessment'!D926*'5. Control'!$F$26,'6. Scoring &amp; assessment'!E926*'5. Control'!$F$27,'6. Scoring &amp; assessment'!F926*'5. Control'!$F$28)</f>
        <v>0.36527002222470939</v>
      </c>
      <c r="H926" s="36">
        <f t="shared" si="56"/>
        <v>5</v>
      </c>
      <c r="I926" s="36" cm="1">
        <f t="array" ref="I926">_xlfn.XLOOKUP(A926,Table1[Sample_ID],quality)</f>
        <v>6</v>
      </c>
      <c r="J926" s="36">
        <f t="shared" si="57"/>
        <v>1</v>
      </c>
      <c r="K926" s="36">
        <f t="shared" si="58"/>
        <v>1</v>
      </c>
      <c r="L926" s="36">
        <f t="shared" si="59"/>
        <v>0</v>
      </c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 spans="1:27" ht="13.2" x14ac:dyDescent="0.25">
      <c r="A927" s="34">
        <v>924</v>
      </c>
      <c r="B927" s="104">
        <v>0.26153846153846144</v>
      </c>
      <c r="C927" s="104">
        <v>0.20666666666666664</v>
      </c>
      <c r="D927" s="104">
        <v>0.2</v>
      </c>
      <c r="E927" s="104">
        <v>0.31</v>
      </c>
      <c r="F927" s="104">
        <v>0.13780918727915195</v>
      </c>
      <c r="G927" s="35">
        <f>SUM(B927*'5. Control'!$F$24,'6. Scoring &amp; assessment'!C927*'5. Control'!$F$25,'6. Scoring &amp; assessment'!D927*'5. Control'!$F$26,'6. Scoring &amp; assessment'!E927*'5. Control'!$F$27,'6. Scoring &amp; assessment'!F927*'5. Control'!$F$28)</f>
        <v>0.22831938026637669</v>
      </c>
      <c r="H927" s="36">
        <f t="shared" si="56"/>
        <v>4</v>
      </c>
      <c r="I927" s="36" cm="1">
        <f t="array" ref="I927">_xlfn.XLOOKUP(A927,Table1[Sample_ID],quality)</f>
        <v>6</v>
      </c>
      <c r="J927" s="36">
        <f t="shared" si="57"/>
        <v>2</v>
      </c>
      <c r="K927" s="36">
        <f t="shared" si="58"/>
        <v>4</v>
      </c>
      <c r="L927" s="36">
        <f t="shared" si="59"/>
        <v>0</v>
      </c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 spans="1:27" ht="13.2" x14ac:dyDescent="0.25">
      <c r="A928" s="34">
        <v>925</v>
      </c>
      <c r="B928" s="104">
        <v>0.43076923076923063</v>
      </c>
      <c r="C928" s="104">
        <v>0.24666666666666667</v>
      </c>
      <c r="D928" s="104">
        <v>0.29411764705882354</v>
      </c>
      <c r="E928" s="104">
        <v>0.27</v>
      </c>
      <c r="F928" s="104">
        <v>7.7738515901060068E-2</v>
      </c>
      <c r="G928" s="35">
        <f>SUM(B928*'5. Control'!$F$24,'6. Scoring &amp; assessment'!C928*'5. Control'!$F$25,'6. Scoring &amp; assessment'!D928*'5. Control'!$F$26,'6. Scoring &amp; assessment'!E928*'5. Control'!$F$27,'6. Scoring &amp; assessment'!F928*'5. Control'!$F$28)</f>
        <v>0.3036607294181603</v>
      </c>
      <c r="H928" s="36">
        <f t="shared" si="56"/>
        <v>5</v>
      </c>
      <c r="I928" s="36" cm="1">
        <f t="array" ref="I928">_xlfn.XLOOKUP(A928,Table1[Sample_ID],quality)</f>
        <v>5</v>
      </c>
      <c r="J928" s="36">
        <f t="shared" si="57"/>
        <v>0</v>
      </c>
      <c r="K928" s="36">
        <f t="shared" si="58"/>
        <v>0</v>
      </c>
      <c r="L928" s="36">
        <f t="shared" si="59"/>
        <v>1</v>
      </c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 spans="1:27" ht="13.2" x14ac:dyDescent="0.25">
      <c r="A929" s="34">
        <v>926</v>
      </c>
      <c r="B929" s="104">
        <v>0.39999999999999997</v>
      </c>
      <c r="C929" s="104">
        <v>0.08</v>
      </c>
      <c r="D929" s="104">
        <v>0.33529411764705885</v>
      </c>
      <c r="E929" s="104">
        <v>0.36</v>
      </c>
      <c r="F929" s="104">
        <v>0.25088339222614842</v>
      </c>
      <c r="G929" s="35">
        <f>SUM(B929*'5. Control'!$F$24,'6. Scoring &amp; assessment'!C929*'5. Control'!$F$25,'6. Scoring &amp; assessment'!D929*'5. Control'!$F$26,'6. Scoring &amp; assessment'!E929*'5. Control'!$F$27,'6. Scoring &amp; assessment'!F929*'5. Control'!$F$28)</f>
        <v>0.27538245686967361</v>
      </c>
      <c r="H929" s="36">
        <f t="shared" si="56"/>
        <v>4</v>
      </c>
      <c r="I929" s="36" cm="1">
        <f t="array" ref="I929">_xlfn.XLOOKUP(A929,Table1[Sample_ID],quality)</f>
        <v>7</v>
      </c>
      <c r="J929" s="36">
        <f t="shared" si="57"/>
        <v>3</v>
      </c>
      <c r="K929" s="36">
        <f t="shared" si="58"/>
        <v>9</v>
      </c>
      <c r="L929" s="36">
        <f t="shared" si="59"/>
        <v>0</v>
      </c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 spans="1:27" ht="13.2" x14ac:dyDescent="0.25">
      <c r="A930" s="34">
        <v>927</v>
      </c>
      <c r="B930" s="104">
        <v>0.27692307692307677</v>
      </c>
      <c r="C930" s="104">
        <v>9.3333333333333324E-2</v>
      </c>
      <c r="D930" s="104">
        <v>0.35294117647058831</v>
      </c>
      <c r="E930" s="104">
        <v>0.33</v>
      </c>
      <c r="F930" s="104">
        <v>0.23674911660777384</v>
      </c>
      <c r="G930" s="35">
        <f>SUM(B930*'5. Control'!$F$24,'6. Scoring &amp; assessment'!C930*'5. Control'!$F$25,'6. Scoring &amp; assessment'!D930*'5. Control'!$F$26,'6. Scoring &amp; assessment'!E930*'5. Control'!$F$27,'6. Scoring &amp; assessment'!F930*'5. Control'!$F$28)</f>
        <v>0.2345391650544425</v>
      </c>
      <c r="H930" s="36">
        <f t="shared" si="56"/>
        <v>4</v>
      </c>
      <c r="I930" s="36" cm="1">
        <f t="array" ref="I930">_xlfn.XLOOKUP(A930,Table1[Sample_ID],quality)</f>
        <v>6</v>
      </c>
      <c r="J930" s="36">
        <f t="shared" si="57"/>
        <v>2</v>
      </c>
      <c r="K930" s="36">
        <f t="shared" si="58"/>
        <v>4</v>
      </c>
      <c r="L930" s="36">
        <f t="shared" si="59"/>
        <v>0</v>
      </c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 spans="1:27" ht="13.2" x14ac:dyDescent="0.25">
      <c r="A931" s="34">
        <v>928</v>
      </c>
      <c r="B931" s="104">
        <v>0.12307692307692292</v>
      </c>
      <c r="C931" s="104">
        <v>0.38000000000000006</v>
      </c>
      <c r="D931" s="104">
        <v>0.17058823529411765</v>
      </c>
      <c r="E931" s="104">
        <v>0.19</v>
      </c>
      <c r="F931" s="104">
        <v>0.24381625441696114</v>
      </c>
      <c r="G931" s="35">
        <f>SUM(B931*'5. Control'!$F$24,'6. Scoring &amp; assessment'!C931*'5. Control'!$F$25,'6. Scoring &amp; assessment'!D931*'5. Control'!$F$26,'6. Scoring &amp; assessment'!E931*'5. Control'!$F$27,'6. Scoring &amp; assessment'!F931*'5. Control'!$F$28)</f>
        <v>0.22604678381273682</v>
      </c>
      <c r="H931" s="36">
        <f t="shared" si="56"/>
        <v>4</v>
      </c>
      <c r="I931" s="36" cm="1">
        <f t="array" ref="I931">_xlfn.XLOOKUP(A931,Table1[Sample_ID],quality)</f>
        <v>4</v>
      </c>
      <c r="J931" s="36">
        <f t="shared" si="57"/>
        <v>0</v>
      </c>
      <c r="K931" s="36">
        <f t="shared" si="58"/>
        <v>0</v>
      </c>
      <c r="L931" s="36">
        <f t="shared" si="59"/>
        <v>1</v>
      </c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 spans="1:27" ht="13.2" x14ac:dyDescent="0.25">
      <c r="A932" s="34">
        <v>929</v>
      </c>
      <c r="B932" s="104">
        <v>0.43076923076923063</v>
      </c>
      <c r="C932" s="104">
        <v>0.24666666666666667</v>
      </c>
      <c r="D932" s="104">
        <v>0.29411764705882354</v>
      </c>
      <c r="E932" s="104">
        <v>0.27</v>
      </c>
      <c r="F932" s="104">
        <v>7.7738515901060068E-2</v>
      </c>
      <c r="G932" s="35">
        <f>SUM(B932*'5. Control'!$F$24,'6. Scoring &amp; assessment'!C932*'5. Control'!$F$25,'6. Scoring &amp; assessment'!D932*'5. Control'!$F$26,'6. Scoring &amp; assessment'!E932*'5. Control'!$F$27,'6. Scoring &amp; assessment'!F932*'5. Control'!$F$28)</f>
        <v>0.3036607294181603</v>
      </c>
      <c r="H932" s="36">
        <f t="shared" si="56"/>
        <v>5</v>
      </c>
      <c r="I932" s="36" cm="1">
        <f t="array" ref="I932">_xlfn.XLOOKUP(A932,Table1[Sample_ID],quality)</f>
        <v>5</v>
      </c>
      <c r="J932" s="36">
        <f t="shared" si="57"/>
        <v>0</v>
      </c>
      <c r="K932" s="36">
        <f t="shared" si="58"/>
        <v>0</v>
      </c>
      <c r="L932" s="36">
        <f t="shared" si="59"/>
        <v>1</v>
      </c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 spans="1:27" ht="13.2" x14ac:dyDescent="0.25">
      <c r="A933" s="34">
        <v>930</v>
      </c>
      <c r="B933" s="104">
        <v>0.55384615384615377</v>
      </c>
      <c r="C933" s="104">
        <v>0.15333333333333335</v>
      </c>
      <c r="D933" s="104">
        <v>0.25294117647058822</v>
      </c>
      <c r="E933" s="104">
        <v>0.38</v>
      </c>
      <c r="F933" s="104">
        <v>4.5936395759717315E-2</v>
      </c>
      <c r="G933" s="35">
        <f>SUM(B933*'5. Control'!$F$24,'6. Scoring &amp; assessment'!C933*'5. Control'!$F$25,'6. Scoring &amp; assessment'!D933*'5. Control'!$F$26,'6. Scoring &amp; assessment'!E933*'5. Control'!$F$27,'6. Scoring &amp; assessment'!F933*'5. Control'!$F$28)</f>
        <v>0.32038096989271386</v>
      </c>
      <c r="H933" s="36">
        <f t="shared" si="56"/>
        <v>5</v>
      </c>
      <c r="I933" s="36" cm="1">
        <f t="array" ref="I933">_xlfn.XLOOKUP(A933,Table1[Sample_ID],quality)</f>
        <v>7</v>
      </c>
      <c r="J933" s="36">
        <f t="shared" si="57"/>
        <v>2</v>
      </c>
      <c r="K933" s="36">
        <f t="shared" si="58"/>
        <v>4</v>
      </c>
      <c r="L933" s="36">
        <f t="shared" si="59"/>
        <v>0</v>
      </c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 spans="1:27" ht="13.2" x14ac:dyDescent="0.25">
      <c r="A934" s="34">
        <v>931</v>
      </c>
      <c r="B934" s="104">
        <v>0.32307692307692304</v>
      </c>
      <c r="C934" s="104">
        <v>0.34</v>
      </c>
      <c r="D934" s="104">
        <v>0.25294117647058822</v>
      </c>
      <c r="E934" s="104">
        <v>0.01</v>
      </c>
      <c r="F934" s="104">
        <v>6.7137809187279157E-2</v>
      </c>
      <c r="G934" s="35">
        <f>SUM(B934*'5. Control'!$F$24,'6. Scoring &amp; assessment'!C934*'5. Control'!$F$25,'6. Scoring &amp; assessment'!D934*'5. Control'!$F$26,'6. Scoring &amp; assessment'!E934*'5. Control'!$F$27,'6. Scoring &amp; assessment'!F934*'5. Control'!$F$28)</f>
        <v>0.26073188046623924</v>
      </c>
      <c r="H934" s="36">
        <f t="shared" si="56"/>
        <v>4</v>
      </c>
      <c r="I934" s="36" cm="1">
        <f t="array" ref="I934">_xlfn.XLOOKUP(A934,Table1[Sample_ID],quality)</f>
        <v>5</v>
      </c>
      <c r="J934" s="36">
        <f t="shared" si="57"/>
        <v>1</v>
      </c>
      <c r="K934" s="36">
        <f t="shared" si="58"/>
        <v>1</v>
      </c>
      <c r="L934" s="36">
        <f t="shared" si="59"/>
        <v>0</v>
      </c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 spans="1:27" ht="13.2" x14ac:dyDescent="0.25">
      <c r="A935" s="34">
        <v>932</v>
      </c>
      <c r="B935" s="104">
        <v>0.21538461538461545</v>
      </c>
      <c r="C935" s="104">
        <v>0.34</v>
      </c>
      <c r="D935" s="104">
        <v>0.20588235294117649</v>
      </c>
      <c r="E935" s="104">
        <v>0.01</v>
      </c>
      <c r="F935" s="104">
        <v>0.11307420494699646</v>
      </c>
      <c r="G935" s="35">
        <f>SUM(B935*'5. Control'!$F$24,'6. Scoring &amp; assessment'!C935*'5. Control'!$F$25,'6. Scoring &amp; assessment'!D935*'5. Control'!$F$26,'6. Scoring &amp; assessment'!E935*'5. Control'!$F$27,'6. Scoring &amp; assessment'!F935*'5. Control'!$F$28)</f>
        <v>0.22057438882049155</v>
      </c>
      <c r="H935" s="36">
        <f t="shared" si="56"/>
        <v>4</v>
      </c>
      <c r="I935" s="36" cm="1">
        <f t="array" ref="I935">_xlfn.XLOOKUP(A935,Table1[Sample_ID],quality)</f>
        <v>5</v>
      </c>
      <c r="J935" s="36">
        <f t="shared" si="57"/>
        <v>1</v>
      </c>
      <c r="K935" s="36">
        <f t="shared" si="58"/>
        <v>1</v>
      </c>
      <c r="L935" s="36">
        <f t="shared" si="59"/>
        <v>0</v>
      </c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 spans="1:27" ht="13.2" x14ac:dyDescent="0.25">
      <c r="A936" s="34">
        <v>933</v>
      </c>
      <c r="B936" s="104">
        <v>0.16923076923076918</v>
      </c>
      <c r="C936" s="104">
        <v>0.20000000000000004</v>
      </c>
      <c r="D936" s="104">
        <v>0.17058823529411765</v>
      </c>
      <c r="E936" s="104">
        <v>0.28999999999999998</v>
      </c>
      <c r="F936" s="104">
        <v>0.21201413427561838</v>
      </c>
      <c r="G936" s="35">
        <f>SUM(B936*'5. Control'!$F$24,'6. Scoring &amp; assessment'!C936*'5. Control'!$F$25,'6. Scoring &amp; assessment'!D936*'5. Control'!$F$26,'6. Scoring &amp; assessment'!E936*'5. Control'!$F$27,'6. Scoring &amp; assessment'!F936*'5. Control'!$F$28)</f>
        <v>0.19502041795244873</v>
      </c>
      <c r="H936" s="36">
        <f t="shared" si="56"/>
        <v>4</v>
      </c>
      <c r="I936" s="36" cm="1">
        <f t="array" ref="I936">_xlfn.XLOOKUP(A936,Table1[Sample_ID],quality)</f>
        <v>6</v>
      </c>
      <c r="J936" s="36">
        <f t="shared" si="57"/>
        <v>2</v>
      </c>
      <c r="K936" s="36">
        <f t="shared" si="58"/>
        <v>4</v>
      </c>
      <c r="L936" s="36">
        <f t="shared" si="59"/>
        <v>0</v>
      </c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 spans="1:27" ht="13.2" x14ac:dyDescent="0.25">
      <c r="A937" s="34">
        <v>934</v>
      </c>
      <c r="B937" s="104">
        <v>0.21538461538461545</v>
      </c>
      <c r="C937" s="104">
        <v>0.34</v>
      </c>
      <c r="D937" s="104">
        <v>0.20588235294117649</v>
      </c>
      <c r="E937" s="104">
        <v>0.01</v>
      </c>
      <c r="F937" s="104">
        <v>0.11307420494699646</v>
      </c>
      <c r="G937" s="35">
        <f>SUM(B937*'5. Control'!$F$24,'6. Scoring &amp; assessment'!C937*'5. Control'!$F$25,'6. Scoring &amp; assessment'!D937*'5. Control'!$F$26,'6. Scoring &amp; assessment'!E937*'5. Control'!$F$27,'6. Scoring &amp; assessment'!F937*'5. Control'!$F$28)</f>
        <v>0.22057438882049155</v>
      </c>
      <c r="H937" s="36">
        <f t="shared" si="56"/>
        <v>4</v>
      </c>
      <c r="I937" s="36" cm="1">
        <f t="array" ref="I937">_xlfn.XLOOKUP(A937,Table1[Sample_ID],quality)</f>
        <v>5</v>
      </c>
      <c r="J937" s="36">
        <f t="shared" si="57"/>
        <v>1</v>
      </c>
      <c r="K937" s="36">
        <f t="shared" si="58"/>
        <v>1</v>
      </c>
      <c r="L937" s="36">
        <f t="shared" si="59"/>
        <v>0</v>
      </c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 spans="1:27" ht="13.2" x14ac:dyDescent="0.25">
      <c r="A938" s="34">
        <v>935</v>
      </c>
      <c r="B938" s="104">
        <v>0.32307692307692304</v>
      </c>
      <c r="C938" s="104">
        <v>0.34</v>
      </c>
      <c r="D938" s="104">
        <v>0.25294117647058822</v>
      </c>
      <c r="E938" s="104">
        <v>0.01</v>
      </c>
      <c r="F938" s="104">
        <v>6.7137809187279157E-2</v>
      </c>
      <c r="G938" s="35">
        <f>SUM(B938*'5. Control'!$F$24,'6. Scoring &amp; assessment'!C938*'5. Control'!$F$25,'6. Scoring &amp; assessment'!D938*'5. Control'!$F$26,'6. Scoring &amp; assessment'!E938*'5. Control'!$F$27,'6. Scoring &amp; assessment'!F938*'5. Control'!$F$28)</f>
        <v>0.26073188046623924</v>
      </c>
      <c r="H938" s="36">
        <f t="shared" si="56"/>
        <v>4</v>
      </c>
      <c r="I938" s="36" cm="1">
        <f t="array" ref="I938">_xlfn.XLOOKUP(A938,Table1[Sample_ID],quality)</f>
        <v>5</v>
      </c>
      <c r="J938" s="36">
        <f t="shared" si="57"/>
        <v>1</v>
      </c>
      <c r="K938" s="36">
        <f t="shared" si="58"/>
        <v>1</v>
      </c>
      <c r="L938" s="36">
        <f t="shared" si="59"/>
        <v>0</v>
      </c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 spans="1:27" ht="13.2" x14ac:dyDescent="0.25">
      <c r="A939" s="34">
        <v>936</v>
      </c>
      <c r="B939" s="104">
        <v>0.52307692307692311</v>
      </c>
      <c r="C939" s="104">
        <v>0.13333333333333333</v>
      </c>
      <c r="D939" s="104">
        <v>0.24705882352941178</v>
      </c>
      <c r="E939" s="104">
        <v>0.38</v>
      </c>
      <c r="F939" s="104">
        <v>0.2332155477031802</v>
      </c>
      <c r="G939" s="35">
        <f>SUM(B939*'5. Control'!$F$24,'6. Scoring &amp; assessment'!C939*'5. Control'!$F$25,'6. Scoring &amp; assessment'!D939*'5. Control'!$F$26,'6. Scoring &amp; assessment'!E939*'5. Control'!$F$27,'6. Scoring &amp; assessment'!F939*'5. Control'!$F$28)</f>
        <v>0.3214573013766529</v>
      </c>
      <c r="H939" s="36">
        <f t="shared" si="56"/>
        <v>5</v>
      </c>
      <c r="I939" s="36" cm="1">
        <f t="array" ref="I939">_xlfn.XLOOKUP(A939,Table1[Sample_ID],quality)</f>
        <v>6</v>
      </c>
      <c r="J939" s="36">
        <f t="shared" si="57"/>
        <v>1</v>
      </c>
      <c r="K939" s="36">
        <f t="shared" si="58"/>
        <v>1</v>
      </c>
      <c r="L939" s="36">
        <f t="shared" si="59"/>
        <v>0</v>
      </c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 spans="1:27" ht="13.2" x14ac:dyDescent="0.25">
      <c r="A940" s="34">
        <v>937</v>
      </c>
      <c r="B940" s="104">
        <v>0.52307692307692311</v>
      </c>
      <c r="C940" s="104">
        <v>0.13333333333333333</v>
      </c>
      <c r="D940" s="104">
        <v>0.24705882352941178</v>
      </c>
      <c r="E940" s="104">
        <v>0.38</v>
      </c>
      <c r="F940" s="104">
        <v>0.2332155477031802</v>
      </c>
      <c r="G940" s="35">
        <f>SUM(B940*'5. Control'!$F$24,'6. Scoring &amp; assessment'!C940*'5. Control'!$F$25,'6. Scoring &amp; assessment'!D940*'5. Control'!$F$26,'6. Scoring &amp; assessment'!E940*'5. Control'!$F$27,'6. Scoring &amp; assessment'!F940*'5. Control'!$F$28)</f>
        <v>0.3214573013766529</v>
      </c>
      <c r="H940" s="36">
        <f t="shared" si="56"/>
        <v>5</v>
      </c>
      <c r="I940" s="36" cm="1">
        <f t="array" ref="I940">_xlfn.XLOOKUP(A940,Table1[Sample_ID],quality)</f>
        <v>6</v>
      </c>
      <c r="J940" s="36">
        <f t="shared" si="57"/>
        <v>1</v>
      </c>
      <c r="K940" s="36">
        <f t="shared" si="58"/>
        <v>1</v>
      </c>
      <c r="L940" s="36">
        <f t="shared" si="59"/>
        <v>0</v>
      </c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 spans="1:27" ht="13.2" x14ac:dyDescent="0.25">
      <c r="A941" s="34">
        <v>938</v>
      </c>
      <c r="B941" s="104">
        <v>0.30769230769230771</v>
      </c>
      <c r="C941" s="104">
        <v>0.35333333333333333</v>
      </c>
      <c r="D941" s="104">
        <v>0.17647058823529413</v>
      </c>
      <c r="E941" s="104">
        <v>0.5</v>
      </c>
      <c r="F941" s="104">
        <v>7.0671378091872794E-2</v>
      </c>
      <c r="G941" s="35">
        <f>SUM(B941*'5. Control'!$F$24,'6. Scoring &amp; assessment'!C941*'5. Control'!$F$25,'6. Scoring &amp; assessment'!D941*'5. Control'!$F$26,'6. Scoring &amp; assessment'!E941*'5. Control'!$F$27,'6. Scoring &amp; assessment'!F941*'5. Control'!$F$28)</f>
        <v>0.29723003373678908</v>
      </c>
      <c r="H941" s="36">
        <f t="shared" si="56"/>
        <v>4</v>
      </c>
      <c r="I941" s="36" cm="1">
        <f t="array" ref="I941">_xlfn.XLOOKUP(A941,Table1[Sample_ID],quality)</f>
        <v>4</v>
      </c>
      <c r="J941" s="36">
        <f t="shared" si="57"/>
        <v>0</v>
      </c>
      <c r="K941" s="36">
        <f t="shared" si="58"/>
        <v>0</v>
      </c>
      <c r="L941" s="36">
        <f t="shared" si="59"/>
        <v>1</v>
      </c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 spans="1:27" ht="13.2" x14ac:dyDescent="0.25">
      <c r="A942" s="34">
        <v>939</v>
      </c>
      <c r="B942" s="104">
        <v>0.69230769230769229</v>
      </c>
      <c r="C942" s="104">
        <v>0.18666666666666668</v>
      </c>
      <c r="D942" s="104">
        <v>0.24705882352941178</v>
      </c>
      <c r="E942" s="104">
        <v>0.38</v>
      </c>
      <c r="F942" s="104">
        <v>0.12720848056537101</v>
      </c>
      <c r="G942" s="35">
        <f>SUM(B942*'5. Control'!$F$24,'6. Scoring &amp; assessment'!C942*'5. Control'!$F$25,'6. Scoring &amp; assessment'!D942*'5. Control'!$F$26,'6. Scoring &amp; assessment'!E942*'5. Control'!$F$27,'6. Scoring &amp; assessment'!F942*'5. Control'!$F$28)</f>
        <v>0.38608736389364112</v>
      </c>
      <c r="H942" s="36">
        <f t="shared" si="56"/>
        <v>5</v>
      </c>
      <c r="I942" s="36" cm="1">
        <f t="array" ref="I942">_xlfn.XLOOKUP(A942,Table1[Sample_ID],quality)</f>
        <v>7</v>
      </c>
      <c r="J942" s="36">
        <f t="shared" si="57"/>
        <v>2</v>
      </c>
      <c r="K942" s="36">
        <f t="shared" si="58"/>
        <v>4</v>
      </c>
      <c r="L942" s="36">
        <f t="shared" si="59"/>
        <v>0</v>
      </c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 spans="1:27" ht="13.2" x14ac:dyDescent="0.25">
      <c r="A943" s="34">
        <v>940</v>
      </c>
      <c r="B943" s="104">
        <v>0.46153846153846156</v>
      </c>
      <c r="C943" s="104">
        <v>0.24</v>
      </c>
      <c r="D943" s="104">
        <v>0.14117647058823532</v>
      </c>
      <c r="E943" s="104">
        <v>0.17</v>
      </c>
      <c r="F943" s="104">
        <v>1.7667844522968199E-2</v>
      </c>
      <c r="G943" s="35">
        <f>SUM(B943*'5. Control'!$F$24,'6. Scoring &amp; assessment'!C943*'5. Control'!$F$25,'6. Scoring &amp; assessment'!D943*'5. Control'!$F$26,'6. Scoring &amp; assessment'!E943*'5. Control'!$F$27,'6. Scoring &amp; assessment'!F943*'5. Control'!$F$28)</f>
        <v>0.27348171657899367</v>
      </c>
      <c r="H943" s="36">
        <f t="shared" si="56"/>
        <v>4</v>
      </c>
      <c r="I943" s="36" cm="1">
        <f t="array" ref="I943">_xlfn.XLOOKUP(A943,Table1[Sample_ID],quality)</f>
        <v>5</v>
      </c>
      <c r="J943" s="36">
        <f t="shared" si="57"/>
        <v>1</v>
      </c>
      <c r="K943" s="36">
        <f t="shared" si="58"/>
        <v>1</v>
      </c>
      <c r="L943" s="36">
        <f t="shared" si="59"/>
        <v>0</v>
      </c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 spans="1:27" ht="13.2" x14ac:dyDescent="0.25">
      <c r="A944" s="34">
        <v>941</v>
      </c>
      <c r="B944" s="104">
        <v>0.61538461538461542</v>
      </c>
      <c r="C944" s="104">
        <v>0.15333333333333335</v>
      </c>
      <c r="D944" s="104">
        <v>0.27058823529411768</v>
      </c>
      <c r="E944" s="104">
        <v>0.52</v>
      </c>
      <c r="F944" s="104">
        <v>6.7137809187279157E-2</v>
      </c>
      <c r="G944" s="35">
        <f>SUM(B944*'5. Control'!$F$24,'6. Scoring &amp; assessment'!C944*'5. Control'!$F$25,'6. Scoring &amp; assessment'!D944*'5. Control'!$F$26,'6. Scoring &amp; assessment'!E944*'5. Control'!$F$27,'6. Scoring &amp; assessment'!F944*'5. Control'!$F$28)</f>
        <v>0.36068663159746095</v>
      </c>
      <c r="H944" s="36">
        <f t="shared" si="56"/>
        <v>5</v>
      </c>
      <c r="I944" s="36" cm="1">
        <f t="array" ref="I944">_xlfn.XLOOKUP(A944,Table1[Sample_ID],quality)</f>
        <v>7</v>
      </c>
      <c r="J944" s="36">
        <f t="shared" si="57"/>
        <v>2</v>
      </c>
      <c r="K944" s="36">
        <f t="shared" si="58"/>
        <v>4</v>
      </c>
      <c r="L944" s="36">
        <f t="shared" si="59"/>
        <v>0</v>
      </c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 spans="1:27" ht="13.2" x14ac:dyDescent="0.25">
      <c r="A945" s="34">
        <v>942</v>
      </c>
      <c r="B945" s="104">
        <v>0.63076923076923075</v>
      </c>
      <c r="C945" s="104">
        <v>0.11333333333333334</v>
      </c>
      <c r="D945" s="104">
        <v>0.12941176470588237</v>
      </c>
      <c r="E945" s="104">
        <v>0.49</v>
      </c>
      <c r="F945" s="104">
        <v>3.8869257950530034E-2</v>
      </c>
      <c r="G945" s="35">
        <f>SUM(B945*'5. Control'!$F$24,'6. Scoring &amp; assessment'!C945*'5. Control'!$F$25,'6. Scoring &amp; assessment'!D945*'5. Control'!$F$26,'6. Scoring &amp; assessment'!E945*'5. Control'!$F$27,'6. Scoring &amp; assessment'!F945*'5. Control'!$F$28)</f>
        <v>0.3270679212701661</v>
      </c>
      <c r="H945" s="36">
        <f t="shared" si="56"/>
        <v>5</v>
      </c>
      <c r="I945" s="36" cm="1">
        <f t="array" ref="I945">_xlfn.XLOOKUP(A945,Table1[Sample_ID],quality)</f>
        <v>7</v>
      </c>
      <c r="J945" s="36">
        <f t="shared" si="57"/>
        <v>2</v>
      </c>
      <c r="K945" s="36">
        <f t="shared" si="58"/>
        <v>4</v>
      </c>
      <c r="L945" s="36">
        <f t="shared" si="59"/>
        <v>0</v>
      </c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 spans="1:27" ht="13.2" x14ac:dyDescent="0.25">
      <c r="A946" s="34">
        <v>943</v>
      </c>
      <c r="B946" s="104">
        <v>0.24615384615384611</v>
      </c>
      <c r="C946" s="104">
        <v>0.21999999999999997</v>
      </c>
      <c r="D946" s="104">
        <v>0.2</v>
      </c>
      <c r="E946" s="104">
        <v>0.4</v>
      </c>
      <c r="F946" s="104">
        <v>0.16254416961130741</v>
      </c>
      <c r="G946" s="35">
        <f>SUM(B946*'5. Control'!$F$24,'6. Scoring &amp; assessment'!C946*'5. Control'!$F$25,'6. Scoring &amp; assessment'!D946*'5. Control'!$F$26,'6. Scoring &amp; assessment'!E946*'5. Control'!$F$27,'6. Scoring &amp; assessment'!F946*'5. Control'!$F$28)</f>
        <v>0.2384082631149769</v>
      </c>
      <c r="H946" s="36">
        <f t="shared" si="56"/>
        <v>4</v>
      </c>
      <c r="I946" s="36" cm="1">
        <f t="array" ref="I946">_xlfn.XLOOKUP(A946,Table1[Sample_ID],quality)</f>
        <v>7</v>
      </c>
      <c r="J946" s="36">
        <f t="shared" si="57"/>
        <v>3</v>
      </c>
      <c r="K946" s="36">
        <f t="shared" si="58"/>
        <v>9</v>
      </c>
      <c r="L946" s="36">
        <f t="shared" si="59"/>
        <v>0</v>
      </c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 spans="1:27" ht="13.2" x14ac:dyDescent="0.25">
      <c r="A947" s="34">
        <v>944</v>
      </c>
      <c r="B947" s="104">
        <v>0.19999999999999984</v>
      </c>
      <c r="C947" s="104">
        <v>0.26666666666666666</v>
      </c>
      <c r="D947" s="104">
        <v>0.17647058823529413</v>
      </c>
      <c r="E947" s="104">
        <v>0.34</v>
      </c>
      <c r="F947" s="104">
        <v>0.13780918727915195</v>
      </c>
      <c r="G947" s="35">
        <f>SUM(B947*'5. Control'!$F$24,'6. Scoring &amp; assessment'!C947*'5. Control'!$F$25,'6. Scoring &amp; assessment'!D947*'5. Control'!$F$26,'6. Scoring &amp; assessment'!E947*'5. Control'!$F$27,'6. Scoring &amp; assessment'!F947*'5. Control'!$F$28)</f>
        <v>0.22425150696320925</v>
      </c>
      <c r="H947" s="36">
        <f t="shared" si="56"/>
        <v>4</v>
      </c>
      <c r="I947" s="36" cm="1">
        <f t="array" ref="I947">_xlfn.XLOOKUP(A947,Table1[Sample_ID],quality)</f>
        <v>7</v>
      </c>
      <c r="J947" s="36">
        <f t="shared" si="57"/>
        <v>3</v>
      </c>
      <c r="K947" s="36">
        <f t="shared" si="58"/>
        <v>9</v>
      </c>
      <c r="L947" s="36">
        <f t="shared" si="59"/>
        <v>0</v>
      </c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 spans="1:27" ht="13.2" x14ac:dyDescent="0.25">
      <c r="A948" s="34">
        <v>945</v>
      </c>
      <c r="B948" s="104">
        <v>0.5692307692307691</v>
      </c>
      <c r="C948" s="104">
        <v>0.13333333333333333</v>
      </c>
      <c r="D948" s="104">
        <v>0.2</v>
      </c>
      <c r="E948" s="104">
        <v>0.49</v>
      </c>
      <c r="F948" s="104">
        <v>6.3604240282685506E-2</v>
      </c>
      <c r="G948" s="35">
        <f>SUM(B948*'5. Control'!$F$24,'6. Scoring &amp; assessment'!C948*'5. Control'!$F$25,'6. Scoring &amp; assessment'!D948*'5. Control'!$F$26,'6. Scoring &amp; assessment'!E948*'5. Control'!$F$27,'6. Scoring &amp; assessment'!F948*'5. Control'!$F$28)</f>
        <v>0.32459119325903768</v>
      </c>
      <c r="H948" s="36">
        <f t="shared" si="56"/>
        <v>5</v>
      </c>
      <c r="I948" s="36" cm="1">
        <f t="array" ref="I948">_xlfn.XLOOKUP(A948,Table1[Sample_ID],quality)</f>
        <v>7</v>
      </c>
      <c r="J948" s="36">
        <f t="shared" si="57"/>
        <v>2</v>
      </c>
      <c r="K948" s="36">
        <f t="shared" si="58"/>
        <v>4</v>
      </c>
      <c r="L948" s="36">
        <f t="shared" si="59"/>
        <v>0</v>
      </c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 spans="1:27" ht="13.2" x14ac:dyDescent="0.25">
      <c r="A949" s="34">
        <v>946</v>
      </c>
      <c r="B949" s="104">
        <v>0.4153846153846153</v>
      </c>
      <c r="C949" s="104">
        <v>0.22666666666666666</v>
      </c>
      <c r="D949" s="104">
        <v>0.28823529411764709</v>
      </c>
      <c r="E949" s="104">
        <v>0.42</v>
      </c>
      <c r="F949" s="104">
        <v>4.9469964664310952E-2</v>
      </c>
      <c r="G949" s="35">
        <f>SUM(B949*'5. Control'!$F$24,'6. Scoring &amp; assessment'!C949*'5. Control'!$F$25,'6. Scoring &amp; assessment'!D949*'5. Control'!$F$26,'6. Scoring &amp; assessment'!E949*'5. Control'!$F$27,'6. Scoring &amp; assessment'!F949*'5. Control'!$F$28)</f>
        <v>0.30356690596869346</v>
      </c>
      <c r="H949" s="36">
        <f t="shared" si="56"/>
        <v>5</v>
      </c>
      <c r="I949" s="36" cm="1">
        <f t="array" ref="I949">_xlfn.XLOOKUP(A949,Table1[Sample_ID],quality)</f>
        <v>7</v>
      </c>
      <c r="J949" s="36">
        <f t="shared" si="57"/>
        <v>2</v>
      </c>
      <c r="K949" s="36">
        <f t="shared" si="58"/>
        <v>4</v>
      </c>
      <c r="L949" s="36">
        <f t="shared" si="59"/>
        <v>0</v>
      </c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 spans="1:27" ht="13.2" x14ac:dyDescent="0.25">
      <c r="A950" s="34">
        <v>947</v>
      </c>
      <c r="B950" s="104">
        <v>0.55384615384615377</v>
      </c>
      <c r="C950" s="104">
        <v>0.22666666666666666</v>
      </c>
      <c r="D950" s="104">
        <v>0.40588235294117647</v>
      </c>
      <c r="E950" s="104">
        <v>0.57999999999999996</v>
      </c>
      <c r="F950" s="104">
        <v>6.3604240282685506E-2</v>
      </c>
      <c r="G950" s="35">
        <f>SUM(B950*'5. Control'!$F$24,'6. Scoring &amp; assessment'!C950*'5. Control'!$F$25,'6. Scoring &amp; assessment'!D950*'5. Control'!$F$26,'6. Scoring &amp; assessment'!E950*'5. Control'!$F$27,'6. Scoring &amp; assessment'!F950*'5. Control'!$F$28)</f>
        <v>0.38708893081559875</v>
      </c>
      <c r="H950" s="36">
        <f t="shared" si="56"/>
        <v>5</v>
      </c>
      <c r="I950" s="36" cm="1">
        <f t="array" ref="I950">_xlfn.XLOOKUP(A950,Table1[Sample_ID],quality)</f>
        <v>7</v>
      </c>
      <c r="J950" s="36">
        <f t="shared" si="57"/>
        <v>2</v>
      </c>
      <c r="K950" s="36">
        <f t="shared" si="58"/>
        <v>4</v>
      </c>
      <c r="L950" s="36">
        <f t="shared" si="59"/>
        <v>0</v>
      </c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 spans="1:27" ht="13.2" x14ac:dyDescent="0.25">
      <c r="A951" s="34">
        <v>948</v>
      </c>
      <c r="B951" s="104">
        <v>0.61538461538461542</v>
      </c>
      <c r="C951" s="104">
        <v>0.12000000000000001</v>
      </c>
      <c r="D951" s="104">
        <v>0.18823529411764706</v>
      </c>
      <c r="E951" s="104">
        <v>0.48</v>
      </c>
      <c r="F951" s="104">
        <v>2.1201413427561839E-2</v>
      </c>
      <c r="G951" s="35">
        <f>SUM(B951*'5. Control'!$F$24,'6. Scoring &amp; assessment'!C951*'5. Control'!$F$25,'6. Scoring &amp; assessment'!D951*'5. Control'!$F$26,'6. Scoring &amp; assessment'!E951*'5. Control'!$F$27,'6. Scoring &amp; assessment'!F951*'5. Control'!$F$28)</f>
        <v>0.32974005084501867</v>
      </c>
      <c r="H951" s="36">
        <f t="shared" si="56"/>
        <v>5</v>
      </c>
      <c r="I951" s="36" cm="1">
        <f t="array" ref="I951">_xlfn.XLOOKUP(A951,Table1[Sample_ID],quality)</f>
        <v>7</v>
      </c>
      <c r="J951" s="36">
        <f t="shared" si="57"/>
        <v>2</v>
      </c>
      <c r="K951" s="36">
        <f t="shared" si="58"/>
        <v>4</v>
      </c>
      <c r="L951" s="36">
        <f t="shared" si="59"/>
        <v>0</v>
      </c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 spans="1:27" ht="13.2" x14ac:dyDescent="0.25">
      <c r="A952" s="34">
        <v>949</v>
      </c>
      <c r="B952" s="104">
        <v>0.53846153846153844</v>
      </c>
      <c r="C952" s="104">
        <v>1.3333333333333327E-2</v>
      </c>
      <c r="D952" s="104">
        <v>0.27058823529411768</v>
      </c>
      <c r="E952" s="104">
        <v>0.45</v>
      </c>
      <c r="F952" s="104">
        <v>5.3003533568904596E-2</v>
      </c>
      <c r="G952" s="35">
        <f>SUM(B952*'5. Control'!$F$24,'6. Scoring &amp; assessment'!C952*'5. Control'!$F$25,'6. Scoring &amp; assessment'!D952*'5. Control'!$F$26,'6. Scoring &amp; assessment'!E952*'5. Control'!$F$27,'6. Scoring &amp; assessment'!F952*'5. Control'!$F$28)</f>
        <v>0.28335012711254653</v>
      </c>
      <c r="H952" s="36">
        <f t="shared" si="56"/>
        <v>4</v>
      </c>
      <c r="I952" s="36" cm="1">
        <f t="array" ref="I952">_xlfn.XLOOKUP(A952,Table1[Sample_ID],quality)</f>
        <v>7</v>
      </c>
      <c r="J952" s="36">
        <f t="shared" si="57"/>
        <v>3</v>
      </c>
      <c r="K952" s="36">
        <f t="shared" si="58"/>
        <v>9</v>
      </c>
      <c r="L952" s="36">
        <f t="shared" si="59"/>
        <v>0</v>
      </c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 spans="1:27" ht="13.2" x14ac:dyDescent="0.25">
      <c r="A953" s="34">
        <v>950</v>
      </c>
      <c r="B953" s="104">
        <v>0.53846153846153844</v>
      </c>
      <c r="C953" s="104">
        <v>1.3333333333333327E-2</v>
      </c>
      <c r="D953" s="104">
        <v>0.27058823529411768</v>
      </c>
      <c r="E953" s="104">
        <v>0.45</v>
      </c>
      <c r="F953" s="104">
        <v>5.3003533568904596E-2</v>
      </c>
      <c r="G953" s="35">
        <f>SUM(B953*'5. Control'!$F$24,'6. Scoring &amp; assessment'!C953*'5. Control'!$F$25,'6. Scoring &amp; assessment'!D953*'5. Control'!$F$26,'6. Scoring &amp; assessment'!E953*'5. Control'!$F$27,'6. Scoring &amp; assessment'!F953*'5. Control'!$F$28)</f>
        <v>0.28335012711254653</v>
      </c>
      <c r="H953" s="36">
        <f t="shared" si="56"/>
        <v>4</v>
      </c>
      <c r="I953" s="36" cm="1">
        <f t="array" ref="I953">_xlfn.XLOOKUP(A953,Table1[Sample_ID],quality)</f>
        <v>7</v>
      </c>
      <c r="J953" s="36">
        <f t="shared" si="57"/>
        <v>3</v>
      </c>
      <c r="K953" s="36">
        <f t="shared" si="58"/>
        <v>9</v>
      </c>
      <c r="L953" s="36">
        <f t="shared" si="59"/>
        <v>0</v>
      </c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 spans="1:27" ht="13.2" x14ac:dyDescent="0.25">
      <c r="A954" s="34">
        <v>951</v>
      </c>
      <c r="B954" s="104">
        <v>0.53846153846153844</v>
      </c>
      <c r="C954" s="104">
        <v>1.3333333333333327E-2</v>
      </c>
      <c r="D954" s="104">
        <v>0.27058823529411768</v>
      </c>
      <c r="E954" s="104">
        <v>0.45</v>
      </c>
      <c r="F954" s="104">
        <v>5.3003533568904596E-2</v>
      </c>
      <c r="G954" s="35">
        <f>SUM(B954*'5. Control'!$F$24,'6. Scoring &amp; assessment'!C954*'5. Control'!$F$25,'6. Scoring &amp; assessment'!D954*'5. Control'!$F$26,'6. Scoring &amp; assessment'!E954*'5. Control'!$F$27,'6. Scoring &amp; assessment'!F954*'5. Control'!$F$28)</f>
        <v>0.28335012711254653</v>
      </c>
      <c r="H954" s="36">
        <f t="shared" si="56"/>
        <v>4</v>
      </c>
      <c r="I954" s="36" cm="1">
        <f t="array" ref="I954">_xlfn.XLOOKUP(A954,Table1[Sample_ID],quality)</f>
        <v>7</v>
      </c>
      <c r="J954" s="36">
        <f t="shared" si="57"/>
        <v>3</v>
      </c>
      <c r="K954" s="36">
        <f t="shared" si="58"/>
        <v>9</v>
      </c>
      <c r="L954" s="36">
        <f t="shared" si="59"/>
        <v>0</v>
      </c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 spans="1:27" ht="13.2" x14ac:dyDescent="0.25">
      <c r="A955" s="34">
        <v>952</v>
      </c>
      <c r="B955" s="104">
        <v>0.61538461538461542</v>
      </c>
      <c r="C955" s="104">
        <v>0.12000000000000001</v>
      </c>
      <c r="D955" s="104">
        <v>0.18823529411764706</v>
      </c>
      <c r="E955" s="104">
        <v>0.48</v>
      </c>
      <c r="F955" s="104">
        <v>2.1201413427561839E-2</v>
      </c>
      <c r="G955" s="35">
        <f>SUM(B955*'5. Control'!$F$24,'6. Scoring &amp; assessment'!C955*'5. Control'!$F$25,'6. Scoring &amp; assessment'!D955*'5. Control'!$F$26,'6. Scoring &amp; assessment'!E955*'5. Control'!$F$27,'6. Scoring &amp; assessment'!F955*'5. Control'!$F$28)</f>
        <v>0.32974005084501867</v>
      </c>
      <c r="H955" s="36">
        <f t="shared" si="56"/>
        <v>5</v>
      </c>
      <c r="I955" s="36" cm="1">
        <f t="array" ref="I955">_xlfn.XLOOKUP(A955,Table1[Sample_ID],quality)</f>
        <v>7</v>
      </c>
      <c r="J955" s="36">
        <f t="shared" si="57"/>
        <v>2</v>
      </c>
      <c r="K955" s="36">
        <f t="shared" si="58"/>
        <v>4</v>
      </c>
      <c r="L955" s="36">
        <f t="shared" si="59"/>
        <v>0</v>
      </c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 spans="1:27" ht="13.2" x14ac:dyDescent="0.25">
      <c r="A956" s="34">
        <v>953</v>
      </c>
      <c r="B956" s="104">
        <v>0.43076923076923063</v>
      </c>
      <c r="C956" s="104">
        <v>0.13999999999999999</v>
      </c>
      <c r="D956" s="104">
        <v>0.22352941176470592</v>
      </c>
      <c r="E956" s="104">
        <v>0.4</v>
      </c>
      <c r="F956" s="104">
        <v>1.4134275618374558E-2</v>
      </c>
      <c r="G956" s="35">
        <f>SUM(B956*'5. Control'!$F$24,'6. Scoring &amp; assessment'!C956*'5. Control'!$F$25,'6. Scoring &amp; assessment'!D956*'5. Control'!$F$26,'6. Scoring &amp; assessment'!E956*'5. Control'!$F$27,'6. Scoring &amp; assessment'!F956*'5. Control'!$F$28)</f>
        <v>0.26771207009577402</v>
      </c>
      <c r="H956" s="36">
        <f t="shared" si="56"/>
        <v>4</v>
      </c>
      <c r="I956" s="36" cm="1">
        <f t="array" ref="I956">_xlfn.XLOOKUP(A956,Table1[Sample_ID],quality)</f>
        <v>7</v>
      </c>
      <c r="J956" s="36">
        <f t="shared" si="57"/>
        <v>3</v>
      </c>
      <c r="K956" s="36">
        <f t="shared" si="58"/>
        <v>9</v>
      </c>
      <c r="L956" s="36">
        <f t="shared" si="59"/>
        <v>0</v>
      </c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 spans="1:27" ht="13.2" x14ac:dyDescent="0.25">
      <c r="A957" s="34">
        <v>954</v>
      </c>
      <c r="B957" s="104">
        <v>0.5692307692307691</v>
      </c>
      <c r="C957" s="104">
        <v>0.16</v>
      </c>
      <c r="D957" s="104">
        <v>0.22941176470588234</v>
      </c>
      <c r="E957" s="104">
        <v>0.48</v>
      </c>
      <c r="F957" s="104">
        <v>1.0600706713780919E-2</v>
      </c>
      <c r="G957" s="35">
        <f>SUM(B957*'5. Control'!$F$24,'6. Scoring &amp; assessment'!C957*'5. Control'!$F$25,'6. Scoring &amp; assessment'!D957*'5. Control'!$F$26,'6. Scoring &amp; assessment'!E957*'5. Control'!$F$27,'6. Scoring &amp; assessment'!F957*'5. Control'!$F$28)</f>
        <v>0.33070260460802964</v>
      </c>
      <c r="H957" s="36">
        <f t="shared" si="56"/>
        <v>5</v>
      </c>
      <c r="I957" s="36" cm="1">
        <f t="array" ref="I957">_xlfn.XLOOKUP(A957,Table1[Sample_ID],quality)</f>
        <v>7</v>
      </c>
      <c r="J957" s="36">
        <f t="shared" si="57"/>
        <v>2</v>
      </c>
      <c r="K957" s="36">
        <f t="shared" si="58"/>
        <v>4</v>
      </c>
      <c r="L957" s="36">
        <f t="shared" si="59"/>
        <v>0</v>
      </c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 spans="1:27" ht="13.2" x14ac:dyDescent="0.25">
      <c r="A958" s="34">
        <v>955</v>
      </c>
      <c r="B958" s="104">
        <v>0.58461538461538443</v>
      </c>
      <c r="C958" s="104">
        <v>0.21999999999999997</v>
      </c>
      <c r="D958" s="104">
        <v>0.14117647058823532</v>
      </c>
      <c r="E958" s="104">
        <v>0.4</v>
      </c>
      <c r="F958" s="104">
        <v>1.7667844522968199E-2</v>
      </c>
      <c r="G958" s="35">
        <f>SUM(B958*'5. Control'!$F$24,'6. Scoring &amp; assessment'!C958*'5. Control'!$F$25,'6. Scoring &amp; assessment'!D958*'5. Control'!$F$26,'6. Scoring &amp; assessment'!E958*'5. Control'!$F$27,'6. Scoring &amp; assessment'!F958*'5. Control'!$F$28)</f>
        <v>0.3335586396559167</v>
      </c>
      <c r="H958" s="36">
        <f t="shared" si="56"/>
        <v>5</v>
      </c>
      <c r="I958" s="36" cm="1">
        <f t="array" ref="I958">_xlfn.XLOOKUP(A958,Table1[Sample_ID],quality)</f>
        <v>6</v>
      </c>
      <c r="J958" s="36">
        <f t="shared" si="57"/>
        <v>1</v>
      </c>
      <c r="K958" s="36">
        <f t="shared" si="58"/>
        <v>1</v>
      </c>
      <c r="L958" s="36">
        <f t="shared" si="59"/>
        <v>0</v>
      </c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 spans="1:27" ht="13.2" x14ac:dyDescent="0.25">
      <c r="A959" s="34">
        <v>956</v>
      </c>
      <c r="B959" s="104">
        <v>0.30769230769230771</v>
      </c>
      <c r="C959" s="104">
        <v>7.333333333333332E-2</v>
      </c>
      <c r="D959" s="104">
        <v>0.21764705882352944</v>
      </c>
      <c r="E959" s="104">
        <v>0.52</v>
      </c>
      <c r="F959" s="104">
        <v>6.0070671378091869E-2</v>
      </c>
      <c r="G959" s="35">
        <f>SUM(B959*'5. Control'!$F$24,'6. Scoring &amp; assessment'!C959*'5. Control'!$F$25,'6. Scoring &amp; assessment'!D959*'5. Control'!$F$26,'6. Scoring &amp; assessment'!E959*'5. Control'!$F$27,'6. Scoring &amp; assessment'!F959*'5. Control'!$F$28)</f>
        <v>0.22034643365364631</v>
      </c>
      <c r="H959" s="36">
        <f t="shared" si="56"/>
        <v>4</v>
      </c>
      <c r="I959" s="36" cm="1">
        <f t="array" ref="I959">_xlfn.XLOOKUP(A959,Table1[Sample_ID],quality)</f>
        <v>5</v>
      </c>
      <c r="J959" s="36">
        <f t="shared" si="57"/>
        <v>1</v>
      </c>
      <c r="K959" s="36">
        <f t="shared" si="58"/>
        <v>1</v>
      </c>
      <c r="L959" s="36">
        <f t="shared" si="59"/>
        <v>0</v>
      </c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 spans="1:27" ht="13.2" x14ac:dyDescent="0.25">
      <c r="A960" s="34">
        <v>957</v>
      </c>
      <c r="B960" s="104">
        <v>0.44615384615384623</v>
      </c>
      <c r="C960" s="104">
        <v>0.17333333333333334</v>
      </c>
      <c r="D960" s="104">
        <v>0.18823529411764706</v>
      </c>
      <c r="E960" s="104">
        <v>0.52</v>
      </c>
      <c r="F960" s="104">
        <v>1.4134275618374558E-2</v>
      </c>
      <c r="G960" s="35">
        <f>SUM(B960*'5. Control'!$F$24,'6. Scoring &amp; assessment'!C960*'5. Control'!$F$25,'6. Scoring &amp; assessment'!D960*'5. Control'!$F$26,'6. Scoring &amp; assessment'!E960*'5. Control'!$F$27,'6. Scoring &amp; assessment'!F960*'5. Control'!$F$28)</f>
        <v>0.28980256783333064</v>
      </c>
      <c r="H960" s="36">
        <f t="shared" si="56"/>
        <v>4</v>
      </c>
      <c r="I960" s="36" cm="1">
        <f t="array" ref="I960">_xlfn.XLOOKUP(A960,Table1[Sample_ID],quality)</f>
        <v>6</v>
      </c>
      <c r="J960" s="36">
        <f t="shared" si="57"/>
        <v>2</v>
      </c>
      <c r="K960" s="36">
        <f t="shared" si="58"/>
        <v>4</v>
      </c>
      <c r="L960" s="36">
        <f t="shared" si="59"/>
        <v>0</v>
      </c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 spans="1:27" ht="13.2" x14ac:dyDescent="0.25">
      <c r="A961" s="34">
        <v>958</v>
      </c>
      <c r="B961" s="104">
        <v>0.4153846153846153</v>
      </c>
      <c r="C961" s="104">
        <v>0.18000000000000002</v>
      </c>
      <c r="D961" s="104">
        <v>0.16470588235294117</v>
      </c>
      <c r="E961" s="104">
        <v>0.52</v>
      </c>
      <c r="F961" s="104">
        <v>0.15901060070671377</v>
      </c>
      <c r="G961" s="35">
        <f>SUM(B961*'5. Control'!$F$24,'6. Scoring &amp; assessment'!C961*'5. Control'!$F$25,'6. Scoring &amp; assessment'!D961*'5. Control'!$F$26,'6. Scoring &amp; assessment'!E961*'5. Control'!$F$27,'6. Scoring &amp; assessment'!F961*'5. Control'!$F$28)</f>
        <v>0.29199155780822789</v>
      </c>
      <c r="H961" s="36">
        <f t="shared" si="56"/>
        <v>4</v>
      </c>
      <c r="I961" s="36" cm="1">
        <f t="array" ref="I961">_xlfn.XLOOKUP(A961,Table1[Sample_ID],quality)</f>
        <v>6</v>
      </c>
      <c r="J961" s="36">
        <f t="shared" si="57"/>
        <v>2</v>
      </c>
      <c r="K961" s="36">
        <f t="shared" si="58"/>
        <v>4</v>
      </c>
      <c r="L961" s="36">
        <f t="shared" si="59"/>
        <v>0</v>
      </c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 spans="1:27" ht="13.2" x14ac:dyDescent="0.25">
      <c r="A962" s="34">
        <v>959</v>
      </c>
      <c r="B962" s="104">
        <v>0.44615384615384623</v>
      </c>
      <c r="C962" s="104">
        <v>0.3133333333333333</v>
      </c>
      <c r="D962" s="104">
        <v>0.2411764705882353</v>
      </c>
      <c r="E962" s="104">
        <v>0.12</v>
      </c>
      <c r="F962" s="104">
        <v>0.10600706713780919</v>
      </c>
      <c r="G962" s="35">
        <f>SUM(B962*'5. Control'!$F$24,'6. Scoring &amp; assessment'!C962*'5. Control'!$F$25,'6. Scoring &amp; assessment'!D962*'5. Control'!$F$26,'6. Scoring &amp; assessment'!E962*'5. Control'!$F$27,'6. Scoring &amp; assessment'!F962*'5. Control'!$F$28)</f>
        <v>0.30893102345586243</v>
      </c>
      <c r="H962" s="36">
        <f t="shared" si="56"/>
        <v>5</v>
      </c>
      <c r="I962" s="36" cm="1">
        <f t="array" ref="I962">_xlfn.XLOOKUP(A962,Table1[Sample_ID],quality)</f>
        <v>7</v>
      </c>
      <c r="J962" s="36">
        <f t="shared" si="57"/>
        <v>2</v>
      </c>
      <c r="K962" s="36">
        <f t="shared" si="58"/>
        <v>4</v>
      </c>
      <c r="L962" s="36">
        <f t="shared" si="59"/>
        <v>0</v>
      </c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 spans="1:27" ht="13.2" x14ac:dyDescent="0.25">
      <c r="A963" s="34">
        <v>960</v>
      </c>
      <c r="B963" s="104">
        <v>0.24615384615384611</v>
      </c>
      <c r="C963" s="104">
        <v>0.32666666666666666</v>
      </c>
      <c r="D963" s="104">
        <v>0.18235294117647058</v>
      </c>
      <c r="E963" s="104">
        <v>0.05</v>
      </c>
      <c r="F963" s="104">
        <v>9.187279151943463E-2</v>
      </c>
      <c r="G963" s="35">
        <f>SUM(B963*'5. Control'!$F$24,'6. Scoring &amp; assessment'!C963*'5. Control'!$F$25,'6. Scoring &amp; assessment'!D963*'5. Control'!$F$26,'6. Scoring &amp; assessment'!E963*'5. Control'!$F$27,'6. Scoring &amp; assessment'!F963*'5. Control'!$F$28)</f>
        <v>0.22569406648226015</v>
      </c>
      <c r="H963" s="36">
        <f t="shared" si="56"/>
        <v>4</v>
      </c>
      <c r="I963" s="36" cm="1">
        <f t="array" ref="I963">_xlfn.XLOOKUP(A963,Table1[Sample_ID],quality)</f>
        <v>5</v>
      </c>
      <c r="J963" s="36">
        <f t="shared" si="57"/>
        <v>1</v>
      </c>
      <c r="K963" s="36">
        <f t="shared" si="58"/>
        <v>1</v>
      </c>
      <c r="L963" s="36">
        <f t="shared" si="59"/>
        <v>0</v>
      </c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 spans="1:27" ht="13.2" x14ac:dyDescent="0.25">
      <c r="A964" s="34">
        <v>961</v>
      </c>
      <c r="B964" s="104">
        <v>0.4153846153846153</v>
      </c>
      <c r="C964" s="104">
        <v>0.24666666666666667</v>
      </c>
      <c r="D964" s="104">
        <v>0.3235294117647059</v>
      </c>
      <c r="E964" s="104">
        <v>0.27</v>
      </c>
      <c r="F964" s="104">
        <v>0.11307420494699646</v>
      </c>
      <c r="G964" s="35">
        <f>SUM(B964*'5. Control'!$F$24,'6. Scoring &amp; assessment'!C964*'5. Control'!$F$25,'6. Scoring &amp; assessment'!D964*'5. Control'!$F$26,'6. Scoring &amp; assessment'!E964*'5. Control'!$F$27,'6. Scoring &amp; assessment'!F964*'5. Control'!$F$28)</f>
        <v>0.30622144764402087</v>
      </c>
      <c r="H964" s="36">
        <f t="shared" si="56"/>
        <v>5</v>
      </c>
      <c r="I964" s="36" cm="1">
        <f t="array" ref="I964">_xlfn.XLOOKUP(A964,Table1[Sample_ID],quality)</f>
        <v>6</v>
      </c>
      <c r="J964" s="36">
        <f t="shared" si="57"/>
        <v>1</v>
      </c>
      <c r="K964" s="36">
        <f t="shared" si="58"/>
        <v>1</v>
      </c>
      <c r="L964" s="36">
        <f t="shared" si="59"/>
        <v>0</v>
      </c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 spans="1:27" ht="13.2" x14ac:dyDescent="0.25">
      <c r="A965" s="34">
        <v>962</v>
      </c>
      <c r="B965" s="104">
        <v>0.13846153846153852</v>
      </c>
      <c r="C965" s="104">
        <v>0.3066666666666667</v>
      </c>
      <c r="D965" s="104">
        <v>0.18823529411764706</v>
      </c>
      <c r="E965" s="104">
        <v>0.14000000000000001</v>
      </c>
      <c r="F965" s="104">
        <v>4.2402826855123678E-2</v>
      </c>
      <c r="G965" s="35">
        <f>SUM(B965*'5. Control'!$F$24,'6. Scoring &amp; assessment'!C965*'5. Control'!$F$25,'6. Scoring &amp; assessment'!D965*'5. Control'!$F$26,'6. Scoring &amp; assessment'!E965*'5. Control'!$F$27,'6. Scoring &amp; assessment'!F965*'5. Control'!$F$28)</f>
        <v>0.18693711526469795</v>
      </c>
      <c r="H965" s="36">
        <f t="shared" ref="H965:H1028" si="60">ROUND(3+G965*5,0)</f>
        <v>4</v>
      </c>
      <c r="I965" s="36" cm="1">
        <f t="array" ref="I965">_xlfn.XLOOKUP(A965,Table1[Sample_ID],quality)</f>
        <v>5</v>
      </c>
      <c r="J965" s="36">
        <f t="shared" ref="J965:J1028" si="61">ABS(H965-I965)</f>
        <v>1</v>
      </c>
      <c r="K965" s="36">
        <f t="shared" ref="K965:K1028" si="62">J965^2</f>
        <v>1</v>
      </c>
      <c r="L965" s="36">
        <f t="shared" ref="L965:L1028" si="63">IF(J965=0,1,0)</f>
        <v>0</v>
      </c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 spans="1:27" ht="13.2" x14ac:dyDescent="0.25">
      <c r="A966" s="34">
        <v>963</v>
      </c>
      <c r="B966" s="104">
        <v>0.16923076923076918</v>
      </c>
      <c r="C966" s="104">
        <v>0.3133333333333333</v>
      </c>
      <c r="D966" s="104">
        <v>0.22941176470588234</v>
      </c>
      <c r="E966" s="104">
        <v>0.02</v>
      </c>
      <c r="F966" s="104">
        <v>3.5335689045936397E-2</v>
      </c>
      <c r="G966" s="35">
        <f>SUM(B966*'5. Control'!$F$24,'6. Scoring &amp; assessment'!C966*'5. Control'!$F$25,'6. Scoring &amp; assessment'!D966*'5. Control'!$F$26,'6. Scoring &amp; assessment'!E966*'5. Control'!$F$27,'6. Scoring &amp; assessment'!F966*'5. Control'!$F$28)</f>
        <v>0.19317610284124517</v>
      </c>
      <c r="H966" s="36">
        <f t="shared" si="60"/>
        <v>4</v>
      </c>
      <c r="I966" s="36" cm="1">
        <f t="array" ref="I966">_xlfn.XLOOKUP(A966,Table1[Sample_ID],quality)</f>
        <v>5</v>
      </c>
      <c r="J966" s="36">
        <f t="shared" si="61"/>
        <v>1</v>
      </c>
      <c r="K966" s="36">
        <f t="shared" si="62"/>
        <v>1</v>
      </c>
      <c r="L966" s="36">
        <f t="shared" si="63"/>
        <v>0</v>
      </c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 spans="1:27" ht="13.2" x14ac:dyDescent="0.25">
      <c r="A967" s="34">
        <v>964</v>
      </c>
      <c r="B967" s="104">
        <v>0.43076923076923063</v>
      </c>
      <c r="C967" s="104">
        <v>0.11333333333333334</v>
      </c>
      <c r="D967" s="104">
        <v>0.22941176470588234</v>
      </c>
      <c r="E967" s="104">
        <v>0.39</v>
      </c>
      <c r="F967" s="104">
        <v>7.4204946996466431E-2</v>
      </c>
      <c r="G967" s="35">
        <f>SUM(B967*'5. Control'!$F$24,'6. Scoring &amp; assessment'!C967*'5. Control'!$F$25,'6. Scoring &amp; assessment'!D967*'5. Control'!$F$26,'6. Scoring &amp; assessment'!E967*'5. Control'!$F$27,'6. Scoring &amp; assessment'!F967*'5. Control'!$F$28)</f>
        <v>0.2656014901747597</v>
      </c>
      <c r="H967" s="36">
        <f t="shared" si="60"/>
        <v>4</v>
      </c>
      <c r="I967" s="36" cm="1">
        <f t="array" ref="I967">_xlfn.XLOOKUP(A967,Table1[Sample_ID],quality)</f>
        <v>6</v>
      </c>
      <c r="J967" s="36">
        <f t="shared" si="61"/>
        <v>2</v>
      </c>
      <c r="K967" s="36">
        <f t="shared" si="62"/>
        <v>4</v>
      </c>
      <c r="L967" s="36">
        <f t="shared" si="63"/>
        <v>0</v>
      </c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 spans="1:27" ht="13.2" x14ac:dyDescent="0.25">
      <c r="A968" s="34">
        <v>965</v>
      </c>
      <c r="B968" s="104">
        <v>0.4153846153846153</v>
      </c>
      <c r="C968" s="104">
        <v>0.24666666666666667</v>
      </c>
      <c r="D968" s="104">
        <v>0.3235294117647059</v>
      </c>
      <c r="E968" s="104">
        <v>0.27</v>
      </c>
      <c r="F968" s="104">
        <v>0.11307420494699646</v>
      </c>
      <c r="G968" s="35">
        <f>SUM(B968*'5. Control'!$F$24,'6. Scoring &amp; assessment'!C968*'5. Control'!$F$25,'6. Scoring &amp; assessment'!D968*'5. Control'!$F$26,'6. Scoring &amp; assessment'!E968*'5. Control'!$F$27,'6. Scoring &amp; assessment'!F968*'5. Control'!$F$28)</f>
        <v>0.30622144764402087</v>
      </c>
      <c r="H968" s="36">
        <f t="shared" si="60"/>
        <v>5</v>
      </c>
      <c r="I968" s="36" cm="1">
        <f t="array" ref="I968">_xlfn.XLOOKUP(A968,Table1[Sample_ID],quality)</f>
        <v>6</v>
      </c>
      <c r="J968" s="36">
        <f t="shared" si="61"/>
        <v>1</v>
      </c>
      <c r="K968" s="36">
        <f t="shared" si="62"/>
        <v>1</v>
      </c>
      <c r="L968" s="36">
        <f t="shared" si="63"/>
        <v>0</v>
      </c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 spans="1:27" ht="13.2" x14ac:dyDescent="0.25">
      <c r="A969" s="34">
        <v>966</v>
      </c>
      <c r="B969" s="104">
        <v>0.39999999999999997</v>
      </c>
      <c r="C969" s="104">
        <v>0.16</v>
      </c>
      <c r="D969" s="104">
        <v>0.3294117647058824</v>
      </c>
      <c r="E969" s="104">
        <v>0.4</v>
      </c>
      <c r="F969" s="104">
        <v>0.14840989399293286</v>
      </c>
      <c r="G969" s="35">
        <f>SUM(B969*'5. Control'!$F$24,'6. Scoring &amp; assessment'!C969*'5. Control'!$F$25,'6. Scoring &amp; assessment'!D969*'5. Control'!$F$26,'6. Scoring &amp; assessment'!E969*'5. Control'!$F$27,'6. Scoring &amp; assessment'!F969*'5. Control'!$F$28)</f>
        <v>0.29225275410517565</v>
      </c>
      <c r="H969" s="36">
        <f t="shared" si="60"/>
        <v>4</v>
      </c>
      <c r="I969" s="36" cm="1">
        <f t="array" ref="I969">_xlfn.XLOOKUP(A969,Table1[Sample_ID],quality)</f>
        <v>6</v>
      </c>
      <c r="J969" s="36">
        <f t="shared" si="61"/>
        <v>2</v>
      </c>
      <c r="K969" s="36">
        <f t="shared" si="62"/>
        <v>4</v>
      </c>
      <c r="L969" s="36">
        <f t="shared" si="63"/>
        <v>0</v>
      </c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 spans="1:27" ht="13.2" x14ac:dyDescent="0.25">
      <c r="A970" s="34">
        <v>967</v>
      </c>
      <c r="B970" s="104">
        <v>0.53846153846153844</v>
      </c>
      <c r="C970" s="104">
        <v>0.18666666666666668</v>
      </c>
      <c r="D970" s="104">
        <v>0.16470588235294117</v>
      </c>
      <c r="E970" s="104">
        <v>0.41</v>
      </c>
      <c r="F970" s="104">
        <v>1.4134275618374558E-2</v>
      </c>
      <c r="G970" s="35">
        <f>SUM(B970*'5. Control'!$F$24,'6. Scoring &amp; assessment'!C970*'5. Control'!$F$25,'6. Scoring &amp; assessment'!D970*'5. Control'!$F$26,'6. Scoring &amp; assessment'!E970*'5. Control'!$F$27,'6. Scoring &amp; assessment'!F970*'5. Control'!$F$28)</f>
        <v>0.311580848376317</v>
      </c>
      <c r="H970" s="36">
        <f t="shared" si="60"/>
        <v>5</v>
      </c>
      <c r="I970" s="36" cm="1">
        <f t="array" ref="I970">_xlfn.XLOOKUP(A970,Table1[Sample_ID],quality)</f>
        <v>7</v>
      </c>
      <c r="J970" s="36">
        <f t="shared" si="61"/>
        <v>2</v>
      </c>
      <c r="K970" s="36">
        <f t="shared" si="62"/>
        <v>4</v>
      </c>
      <c r="L970" s="36">
        <f t="shared" si="63"/>
        <v>0</v>
      </c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 spans="1:27" ht="13.2" x14ac:dyDescent="0.25">
      <c r="A971" s="34">
        <v>968</v>
      </c>
      <c r="B971" s="104">
        <v>0.12307692307692292</v>
      </c>
      <c r="C971" s="104">
        <v>0.37333333333333335</v>
      </c>
      <c r="D971" s="104">
        <v>0.10588235294117647</v>
      </c>
      <c r="E971" s="104">
        <v>0.2</v>
      </c>
      <c r="F971" s="104">
        <v>0.37809187279151946</v>
      </c>
      <c r="G971" s="35">
        <f>SUM(B971*'5. Control'!$F$24,'6. Scoring &amp; assessment'!C971*'5. Control'!$F$25,'6. Scoring &amp; assessment'!D971*'5. Control'!$F$26,'6. Scoring &amp; assessment'!E971*'5. Control'!$F$27,'6. Scoring &amp; assessment'!F971*'5. Control'!$F$28)</f>
        <v>0.22876846329725142</v>
      </c>
      <c r="H971" s="36">
        <f t="shared" si="60"/>
        <v>4</v>
      </c>
      <c r="I971" s="36" cm="1">
        <f t="array" ref="I971">_xlfn.XLOOKUP(A971,Table1[Sample_ID],quality)</f>
        <v>5</v>
      </c>
      <c r="J971" s="36">
        <f t="shared" si="61"/>
        <v>1</v>
      </c>
      <c r="K971" s="36">
        <f t="shared" si="62"/>
        <v>1</v>
      </c>
      <c r="L971" s="36">
        <f t="shared" si="63"/>
        <v>0</v>
      </c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 spans="1:27" ht="13.2" x14ac:dyDescent="0.25">
      <c r="A972" s="34">
        <v>969</v>
      </c>
      <c r="B972" s="104">
        <v>0.58461538461538443</v>
      </c>
      <c r="C972" s="104">
        <v>0.20000000000000004</v>
      </c>
      <c r="D972" s="104">
        <v>0.17647058823529413</v>
      </c>
      <c r="E972" s="104">
        <v>0.43</v>
      </c>
      <c r="F972" s="104">
        <v>0.14134275618374559</v>
      </c>
      <c r="G972" s="35">
        <f>SUM(B972*'5. Control'!$F$24,'6. Scoring &amp; assessment'!C972*'5. Control'!$F$25,'6. Scoring &amp; assessment'!D972*'5. Control'!$F$26,'6. Scoring &amp; assessment'!E972*'5. Control'!$F$27,'6. Scoring &amp; assessment'!F972*'5. Control'!$F$28)</f>
        <v>0.3482202484690532</v>
      </c>
      <c r="H972" s="36">
        <f t="shared" si="60"/>
        <v>5</v>
      </c>
      <c r="I972" s="36" cm="1">
        <f t="array" ref="I972">_xlfn.XLOOKUP(A972,Table1[Sample_ID],quality)</f>
        <v>6</v>
      </c>
      <c r="J972" s="36">
        <f t="shared" si="61"/>
        <v>1</v>
      </c>
      <c r="K972" s="36">
        <f t="shared" si="62"/>
        <v>1</v>
      </c>
      <c r="L972" s="36">
        <f t="shared" si="63"/>
        <v>0</v>
      </c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 spans="1:27" ht="13.2" x14ac:dyDescent="0.25">
      <c r="A973" s="34">
        <v>970</v>
      </c>
      <c r="B973" s="104">
        <v>0.27692307692307677</v>
      </c>
      <c r="C973" s="104">
        <v>0.3066666666666667</v>
      </c>
      <c r="D973" s="104">
        <v>0.18235294117647058</v>
      </c>
      <c r="E973" s="104">
        <v>0.09</v>
      </c>
      <c r="F973" s="104">
        <v>5.6537102473498232E-2</v>
      </c>
      <c r="G973" s="35">
        <f>SUM(B973*'5. Control'!$F$24,'6. Scoring &amp; assessment'!C973*'5. Control'!$F$25,'6. Scoring &amp; assessment'!D973*'5. Control'!$F$26,'6. Scoring &amp; assessment'!E973*'5. Control'!$F$27,'6. Scoring &amp; assessment'!F973*'5. Control'!$F$28)</f>
        <v>0.23092972834689726</v>
      </c>
      <c r="H973" s="36">
        <f t="shared" si="60"/>
        <v>4</v>
      </c>
      <c r="I973" s="36" cm="1">
        <f t="array" ref="I973">_xlfn.XLOOKUP(A973,Table1[Sample_ID],quality)</f>
        <v>5</v>
      </c>
      <c r="J973" s="36">
        <f t="shared" si="61"/>
        <v>1</v>
      </c>
      <c r="K973" s="36">
        <f t="shared" si="62"/>
        <v>1</v>
      </c>
      <c r="L973" s="36">
        <f t="shared" si="63"/>
        <v>0</v>
      </c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 spans="1:27" ht="13.2" x14ac:dyDescent="0.25">
      <c r="A974" s="34">
        <v>971</v>
      </c>
      <c r="B974" s="104">
        <v>0.38461538461538464</v>
      </c>
      <c r="C974" s="104">
        <v>0.10666666666666667</v>
      </c>
      <c r="D974" s="104">
        <v>0.33529411764705885</v>
      </c>
      <c r="E974" s="104">
        <v>0.48</v>
      </c>
      <c r="F974" s="104">
        <v>1.4134275618374558E-2</v>
      </c>
      <c r="G974" s="35">
        <f>SUM(B974*'5. Control'!$F$24,'6. Scoring &amp; assessment'!C974*'5. Control'!$F$25,'6. Scoring &amp; assessment'!D974*'5. Control'!$F$26,'6. Scoring &amp; assessment'!E974*'5. Control'!$F$27,'6. Scoring &amp; assessment'!F974*'5. Control'!$F$28)</f>
        <v>0.26632292982428085</v>
      </c>
      <c r="H974" s="36">
        <f t="shared" si="60"/>
        <v>4</v>
      </c>
      <c r="I974" s="36" cm="1">
        <f t="array" ref="I974">_xlfn.XLOOKUP(A974,Table1[Sample_ID],quality)</f>
        <v>6</v>
      </c>
      <c r="J974" s="36">
        <f t="shared" si="61"/>
        <v>2</v>
      </c>
      <c r="K974" s="36">
        <f t="shared" si="62"/>
        <v>4</v>
      </c>
      <c r="L974" s="36">
        <f t="shared" si="63"/>
        <v>0</v>
      </c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 spans="1:27" ht="13.2" x14ac:dyDescent="0.25">
      <c r="A975" s="34">
        <v>972</v>
      </c>
      <c r="B975" s="104">
        <v>0.38461538461538464</v>
      </c>
      <c r="C975" s="104">
        <v>0.10666666666666667</v>
      </c>
      <c r="D975" s="104">
        <v>0.33529411764705885</v>
      </c>
      <c r="E975" s="104">
        <v>0.48</v>
      </c>
      <c r="F975" s="104">
        <v>1.4134275618374558E-2</v>
      </c>
      <c r="G975" s="35">
        <f>SUM(B975*'5. Control'!$F$24,'6. Scoring &amp; assessment'!C975*'5. Control'!$F$25,'6. Scoring &amp; assessment'!D975*'5. Control'!$F$26,'6. Scoring &amp; assessment'!E975*'5. Control'!$F$27,'6. Scoring &amp; assessment'!F975*'5. Control'!$F$28)</f>
        <v>0.26632292982428085</v>
      </c>
      <c r="H975" s="36">
        <f t="shared" si="60"/>
        <v>4</v>
      </c>
      <c r="I975" s="36" cm="1">
        <f t="array" ref="I975">_xlfn.XLOOKUP(A975,Table1[Sample_ID],quality)</f>
        <v>6</v>
      </c>
      <c r="J975" s="36">
        <f t="shared" si="61"/>
        <v>2</v>
      </c>
      <c r="K975" s="36">
        <f t="shared" si="62"/>
        <v>4</v>
      </c>
      <c r="L975" s="36">
        <f t="shared" si="63"/>
        <v>0</v>
      </c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 spans="1:27" ht="13.2" x14ac:dyDescent="0.25">
      <c r="A976" s="34">
        <v>973</v>
      </c>
      <c r="B976" s="104">
        <v>0.49230769230769222</v>
      </c>
      <c r="C976" s="104">
        <v>0.18666666666666668</v>
      </c>
      <c r="D976" s="104">
        <v>0.20588235294117649</v>
      </c>
      <c r="E976" s="104">
        <v>0.5</v>
      </c>
      <c r="F976" s="104">
        <v>2.4734982332155476E-2</v>
      </c>
      <c r="G976" s="35">
        <f>SUM(B976*'5. Control'!$F$24,'6. Scoring &amp; assessment'!C976*'5. Control'!$F$25,'6. Scoring &amp; assessment'!D976*'5. Control'!$F$26,'6. Scoring &amp; assessment'!E976*'5. Control'!$F$27,'6. Scoring &amp; assessment'!F976*'5. Control'!$F$28)</f>
        <v>0.31166354348208425</v>
      </c>
      <c r="H976" s="36">
        <f t="shared" si="60"/>
        <v>5</v>
      </c>
      <c r="I976" s="36" cm="1">
        <f t="array" ref="I976">_xlfn.XLOOKUP(A976,Table1[Sample_ID],quality)</f>
        <v>7</v>
      </c>
      <c r="J976" s="36">
        <f t="shared" si="61"/>
        <v>2</v>
      </c>
      <c r="K976" s="36">
        <f t="shared" si="62"/>
        <v>4</v>
      </c>
      <c r="L976" s="36">
        <f t="shared" si="63"/>
        <v>0</v>
      </c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 spans="1:27" ht="13.2" x14ac:dyDescent="0.25">
      <c r="A977" s="34">
        <v>974</v>
      </c>
      <c r="B977" s="104">
        <v>0.3538461538461537</v>
      </c>
      <c r="C977" s="104">
        <v>0.16</v>
      </c>
      <c r="D977" s="104">
        <v>0.19411764705882353</v>
      </c>
      <c r="E977" s="104">
        <v>0.44</v>
      </c>
      <c r="F977" s="104">
        <v>2.1201413427561839E-2</v>
      </c>
      <c r="G977" s="35">
        <f>SUM(B977*'5. Control'!$F$24,'6. Scoring &amp; assessment'!C977*'5. Control'!$F$25,'6. Scoring &amp; assessment'!D977*'5. Control'!$F$26,'6. Scoring &amp; assessment'!E977*'5. Control'!$F$27,'6. Scoring &amp; assessment'!F977*'5. Control'!$F$28)</f>
        <v>0.2470839422477335</v>
      </c>
      <c r="H977" s="36">
        <f t="shared" si="60"/>
        <v>4</v>
      </c>
      <c r="I977" s="36" cm="1">
        <f t="array" ref="I977">_xlfn.XLOOKUP(A977,Table1[Sample_ID],quality)</f>
        <v>5</v>
      </c>
      <c r="J977" s="36">
        <f t="shared" si="61"/>
        <v>1</v>
      </c>
      <c r="K977" s="36">
        <f t="shared" si="62"/>
        <v>1</v>
      </c>
      <c r="L977" s="36">
        <f t="shared" si="63"/>
        <v>0</v>
      </c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 spans="1:27" ht="13.2" x14ac:dyDescent="0.25">
      <c r="A978" s="34">
        <v>975</v>
      </c>
      <c r="B978" s="104">
        <v>0.5692307692307691</v>
      </c>
      <c r="C978" s="104">
        <v>0.15333333333333335</v>
      </c>
      <c r="D978" s="104">
        <v>0.18823529411764706</v>
      </c>
      <c r="E978" s="104">
        <v>0.41</v>
      </c>
      <c r="F978" s="104">
        <v>2.4734982332155476E-2</v>
      </c>
      <c r="G978" s="35">
        <f>SUM(B978*'5. Control'!$F$24,'6. Scoring &amp; assessment'!C978*'5. Control'!$F$25,'6. Scoring &amp; assessment'!D978*'5. Control'!$F$26,'6. Scoring &amp; assessment'!E978*'5. Control'!$F$27,'6. Scoring &amp; assessment'!F978*'5. Control'!$F$28)</f>
        <v>0.31693956158163178</v>
      </c>
      <c r="H978" s="36">
        <f t="shared" si="60"/>
        <v>5</v>
      </c>
      <c r="I978" s="36" cm="1">
        <f t="array" ref="I978">_xlfn.XLOOKUP(A978,Table1[Sample_ID],quality)</f>
        <v>7</v>
      </c>
      <c r="J978" s="36">
        <f t="shared" si="61"/>
        <v>2</v>
      </c>
      <c r="K978" s="36">
        <f t="shared" si="62"/>
        <v>4</v>
      </c>
      <c r="L978" s="36">
        <f t="shared" si="63"/>
        <v>0</v>
      </c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 spans="1:27" ht="13.2" x14ac:dyDescent="0.25">
      <c r="A979" s="34">
        <v>976</v>
      </c>
      <c r="B979" s="104">
        <v>0.15384615384615385</v>
      </c>
      <c r="C979" s="104">
        <v>0.20666666666666664</v>
      </c>
      <c r="D979" s="104">
        <v>0.12941176470588237</v>
      </c>
      <c r="E979" s="104">
        <v>0.3</v>
      </c>
      <c r="F979" s="104">
        <v>0.2332155477031802</v>
      </c>
      <c r="G979" s="35">
        <f>SUM(B979*'5. Control'!$F$24,'6. Scoring &amp; assessment'!C979*'5. Control'!$F$25,'6. Scoring &amp; assessment'!D979*'5. Control'!$F$26,'6. Scoring &amp; assessment'!E979*'5. Control'!$F$27,'6. Scoring &amp; assessment'!F979*'5. Control'!$F$28)</f>
        <v>0.18857947332235422</v>
      </c>
      <c r="H979" s="36">
        <f t="shared" si="60"/>
        <v>4</v>
      </c>
      <c r="I979" s="36" cm="1">
        <f t="array" ref="I979">_xlfn.XLOOKUP(A979,Table1[Sample_ID],quality)</f>
        <v>5</v>
      </c>
      <c r="J979" s="36">
        <f t="shared" si="61"/>
        <v>1</v>
      </c>
      <c r="K979" s="36">
        <f t="shared" si="62"/>
        <v>1</v>
      </c>
      <c r="L979" s="36">
        <f t="shared" si="63"/>
        <v>0</v>
      </c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 spans="1:27" ht="13.2" x14ac:dyDescent="0.25">
      <c r="A980" s="34">
        <v>977</v>
      </c>
      <c r="B980" s="104">
        <v>0.15384615384615385</v>
      </c>
      <c r="C980" s="104">
        <v>0.20666666666666664</v>
      </c>
      <c r="D980" s="104">
        <v>0.12941176470588237</v>
      </c>
      <c r="E980" s="104">
        <v>0.3</v>
      </c>
      <c r="F980" s="104">
        <v>0.2332155477031802</v>
      </c>
      <c r="G980" s="35">
        <f>SUM(B980*'5. Control'!$F$24,'6. Scoring &amp; assessment'!C980*'5. Control'!$F$25,'6. Scoring &amp; assessment'!D980*'5. Control'!$F$26,'6. Scoring &amp; assessment'!E980*'5. Control'!$F$27,'6. Scoring &amp; assessment'!F980*'5. Control'!$F$28)</f>
        <v>0.18857947332235422</v>
      </c>
      <c r="H980" s="36">
        <f t="shared" si="60"/>
        <v>4</v>
      </c>
      <c r="I980" s="36" cm="1">
        <f t="array" ref="I980">_xlfn.XLOOKUP(A980,Table1[Sample_ID],quality)</f>
        <v>5</v>
      </c>
      <c r="J980" s="36">
        <f t="shared" si="61"/>
        <v>1</v>
      </c>
      <c r="K980" s="36">
        <f t="shared" si="62"/>
        <v>1</v>
      </c>
      <c r="L980" s="36">
        <f t="shared" si="63"/>
        <v>0</v>
      </c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 spans="1:27" ht="13.2" x14ac:dyDescent="0.25">
      <c r="A981" s="34">
        <v>978</v>
      </c>
      <c r="B981" s="104">
        <v>0.10769230769230759</v>
      </c>
      <c r="C981" s="104">
        <v>0.32666666666666666</v>
      </c>
      <c r="D981" s="104">
        <v>0.11764705882352942</v>
      </c>
      <c r="E981" s="104">
        <v>0.28999999999999998</v>
      </c>
      <c r="F981" s="104">
        <v>0.39929328621908128</v>
      </c>
      <c r="G981" s="35">
        <f>SUM(B981*'5. Control'!$F$24,'6. Scoring &amp; assessment'!C981*'5. Control'!$F$25,'6. Scoring &amp; assessment'!D981*'5. Control'!$F$26,'6. Scoring &amp; assessment'!E981*'5. Control'!$F$27,'6. Scoring &amp; assessment'!F981*'5. Control'!$F$28)</f>
        <v>0.22226869513774516</v>
      </c>
      <c r="H981" s="36">
        <f t="shared" si="60"/>
        <v>4</v>
      </c>
      <c r="I981" s="36" cm="1">
        <f t="array" ref="I981">_xlfn.XLOOKUP(A981,Table1[Sample_ID],quality)</f>
        <v>5</v>
      </c>
      <c r="J981" s="36">
        <f t="shared" si="61"/>
        <v>1</v>
      </c>
      <c r="K981" s="36">
        <f t="shared" si="62"/>
        <v>1</v>
      </c>
      <c r="L981" s="36">
        <f t="shared" si="63"/>
        <v>0</v>
      </c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 spans="1:27" ht="13.2" x14ac:dyDescent="0.25">
      <c r="A982" s="34">
        <v>979</v>
      </c>
      <c r="B982" s="104">
        <v>0.44615384615384623</v>
      </c>
      <c r="C982" s="104">
        <v>0.20000000000000004</v>
      </c>
      <c r="D982" s="104">
        <v>0.11176470588235295</v>
      </c>
      <c r="E982" s="104">
        <v>0.32</v>
      </c>
      <c r="F982" s="104">
        <v>8.1272084805653705E-2</v>
      </c>
      <c r="G982" s="35">
        <f>SUM(B982*'5. Control'!$F$24,'6. Scoring &amp; assessment'!C982*'5. Control'!$F$25,'6. Scoring &amp; assessment'!D982*'5. Control'!$F$26,'6. Scoring &amp; assessment'!E982*'5. Control'!$F$27,'6. Scoring &amp; assessment'!F982*'5. Control'!$F$28)</f>
        <v>0.27304576051676449</v>
      </c>
      <c r="H982" s="36">
        <f t="shared" si="60"/>
        <v>4</v>
      </c>
      <c r="I982" s="36" cm="1">
        <f t="array" ref="I982">_xlfn.XLOOKUP(A982,Table1[Sample_ID],quality)</f>
        <v>7</v>
      </c>
      <c r="J982" s="36">
        <f t="shared" si="61"/>
        <v>3</v>
      </c>
      <c r="K982" s="36">
        <f t="shared" si="62"/>
        <v>9</v>
      </c>
      <c r="L982" s="36">
        <f t="shared" si="63"/>
        <v>0</v>
      </c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 spans="1:27" ht="13.2" x14ac:dyDescent="0.25">
      <c r="A983" s="34">
        <v>980</v>
      </c>
      <c r="B983" s="104">
        <v>0.30769230769230771</v>
      </c>
      <c r="C983" s="104">
        <v>0.23333333333333331</v>
      </c>
      <c r="D983" s="104">
        <v>0.19411764705882353</v>
      </c>
      <c r="E983" s="104">
        <v>0.49</v>
      </c>
      <c r="F983" s="104">
        <v>0</v>
      </c>
      <c r="G983" s="35">
        <f>SUM(B983*'5. Control'!$F$24,'6. Scoring &amp; assessment'!C983*'5. Control'!$F$25,'6. Scoring &amp; assessment'!D983*'5. Control'!$F$26,'6. Scoring &amp; assessment'!E983*'5. Control'!$F$27,'6. Scoring &amp; assessment'!F983*'5. Control'!$F$28)</f>
        <v>0.25580995475113122</v>
      </c>
      <c r="H983" s="36">
        <f t="shared" si="60"/>
        <v>4</v>
      </c>
      <c r="I983" s="36" cm="1">
        <f t="array" ref="I983">_xlfn.XLOOKUP(A983,Table1[Sample_ID],quality)</f>
        <v>5</v>
      </c>
      <c r="J983" s="36">
        <f t="shared" si="61"/>
        <v>1</v>
      </c>
      <c r="K983" s="36">
        <f t="shared" si="62"/>
        <v>1</v>
      </c>
      <c r="L983" s="36">
        <f t="shared" si="63"/>
        <v>0</v>
      </c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 spans="1:27" ht="13.2" x14ac:dyDescent="0.25">
      <c r="A984" s="34">
        <v>981</v>
      </c>
      <c r="B984" s="104">
        <v>0.32307692307692304</v>
      </c>
      <c r="C984" s="104">
        <v>0.26666666666666666</v>
      </c>
      <c r="D984" s="104">
        <v>0.2411764705882353</v>
      </c>
      <c r="E984" s="104">
        <v>0.3</v>
      </c>
      <c r="F984" s="104">
        <v>3.8869257950530034E-2</v>
      </c>
      <c r="G984" s="35">
        <f>SUM(B984*'5. Control'!$F$24,'6. Scoring &amp; assessment'!C984*'5. Control'!$F$25,'6. Scoring &amp; assessment'!D984*'5. Control'!$F$26,'6. Scoring &amp; assessment'!E984*'5. Control'!$F$27,'6. Scoring &amp; assessment'!F984*'5. Control'!$F$28)</f>
        <v>0.26314031946021132</v>
      </c>
      <c r="H984" s="36">
        <f t="shared" si="60"/>
        <v>4</v>
      </c>
      <c r="I984" s="36" cm="1">
        <f t="array" ref="I984">_xlfn.XLOOKUP(A984,Table1[Sample_ID],quality)</f>
        <v>6</v>
      </c>
      <c r="J984" s="36">
        <f t="shared" si="61"/>
        <v>2</v>
      </c>
      <c r="K984" s="36">
        <f t="shared" si="62"/>
        <v>4</v>
      </c>
      <c r="L984" s="36">
        <f t="shared" si="63"/>
        <v>0</v>
      </c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 spans="1:27" ht="13.2" x14ac:dyDescent="0.25">
      <c r="A985" s="34">
        <v>982</v>
      </c>
      <c r="B985" s="104">
        <v>0.24615384615384611</v>
      </c>
      <c r="C985" s="104">
        <v>0.50666666666666671</v>
      </c>
      <c r="D985" s="104">
        <v>0.18823529411764706</v>
      </c>
      <c r="E985" s="104">
        <v>0.26</v>
      </c>
      <c r="F985" s="104">
        <v>7.7738515901060068E-2</v>
      </c>
      <c r="G985" s="35">
        <f>SUM(B985*'5. Control'!$F$24,'6. Scoring &amp; assessment'!C985*'5. Control'!$F$25,'6. Scoring &amp; assessment'!D985*'5. Control'!$F$26,'6. Scoring &amp; assessment'!E985*'5. Control'!$F$27,'6. Scoring &amp; assessment'!F985*'5. Control'!$F$28)</f>
        <v>0.30016299186159923</v>
      </c>
      <c r="H985" s="36">
        <f t="shared" si="60"/>
        <v>5</v>
      </c>
      <c r="I985" s="36" cm="1">
        <f t="array" ref="I985">_xlfn.XLOOKUP(A985,Table1[Sample_ID],quality)</f>
        <v>5</v>
      </c>
      <c r="J985" s="36">
        <f t="shared" si="61"/>
        <v>0</v>
      </c>
      <c r="K985" s="36">
        <f t="shared" si="62"/>
        <v>0</v>
      </c>
      <c r="L985" s="36">
        <f t="shared" si="63"/>
        <v>1</v>
      </c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 spans="1:27" ht="13.2" x14ac:dyDescent="0.25">
      <c r="A986" s="34">
        <v>983</v>
      </c>
      <c r="B986" s="104">
        <v>0.69230769230769229</v>
      </c>
      <c r="C986" s="104">
        <v>0.28000000000000003</v>
      </c>
      <c r="D986" s="104">
        <v>0.30588235294117649</v>
      </c>
      <c r="E986" s="104">
        <v>0.32</v>
      </c>
      <c r="F986" s="104">
        <v>0.22614840989399293</v>
      </c>
      <c r="G986" s="35">
        <f>SUM(B986*'5. Control'!$F$24,'6. Scoring &amp; assessment'!C986*'5. Control'!$F$25,'6. Scoring &amp; assessment'!D986*'5. Control'!$F$26,'6. Scoring &amp; assessment'!E986*'5. Control'!$F$27,'6. Scoring &amp; assessment'!F986*'5. Control'!$F$28)</f>
        <v>0.42680488623826812</v>
      </c>
      <c r="H986" s="36">
        <f t="shared" si="60"/>
        <v>5</v>
      </c>
      <c r="I986" s="36" cm="1">
        <f t="array" ref="I986">_xlfn.XLOOKUP(A986,Table1[Sample_ID],quality)</f>
        <v>6</v>
      </c>
      <c r="J986" s="36">
        <f t="shared" si="61"/>
        <v>1</v>
      </c>
      <c r="K986" s="36">
        <f t="shared" si="62"/>
        <v>1</v>
      </c>
      <c r="L986" s="36">
        <f t="shared" si="63"/>
        <v>0</v>
      </c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 spans="1:27" ht="13.2" x14ac:dyDescent="0.25">
      <c r="A987" s="34">
        <v>984</v>
      </c>
      <c r="B987" s="104">
        <v>0.32307692307692304</v>
      </c>
      <c r="C987" s="104">
        <v>0.26666666666666666</v>
      </c>
      <c r="D987" s="104">
        <v>0.2411764705882353</v>
      </c>
      <c r="E987" s="104">
        <v>0.3</v>
      </c>
      <c r="F987" s="104">
        <v>3.8869257950530034E-2</v>
      </c>
      <c r="G987" s="35">
        <f>SUM(B987*'5. Control'!$F$24,'6. Scoring &amp; assessment'!C987*'5. Control'!$F$25,'6. Scoring &amp; assessment'!D987*'5. Control'!$F$26,'6. Scoring &amp; assessment'!E987*'5. Control'!$F$27,'6. Scoring &amp; assessment'!F987*'5. Control'!$F$28)</f>
        <v>0.26314031946021132</v>
      </c>
      <c r="H987" s="36">
        <f t="shared" si="60"/>
        <v>4</v>
      </c>
      <c r="I987" s="36" cm="1">
        <f t="array" ref="I987">_xlfn.XLOOKUP(A987,Table1[Sample_ID],quality)</f>
        <v>6</v>
      </c>
      <c r="J987" s="36">
        <f t="shared" si="61"/>
        <v>2</v>
      </c>
      <c r="K987" s="36">
        <f t="shared" si="62"/>
        <v>4</v>
      </c>
      <c r="L987" s="36">
        <f t="shared" si="63"/>
        <v>0</v>
      </c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 spans="1:27" ht="13.2" x14ac:dyDescent="0.25">
      <c r="A988" s="34">
        <v>985</v>
      </c>
      <c r="B988" s="104">
        <v>0.30769230769230771</v>
      </c>
      <c r="C988" s="104">
        <v>0.23333333333333331</v>
      </c>
      <c r="D988" s="104">
        <v>0.19411764705882353</v>
      </c>
      <c r="E988" s="104">
        <v>0.49</v>
      </c>
      <c r="F988" s="104">
        <v>0</v>
      </c>
      <c r="G988" s="35">
        <f>SUM(B988*'5. Control'!$F$24,'6. Scoring &amp; assessment'!C988*'5. Control'!$F$25,'6. Scoring &amp; assessment'!D988*'5. Control'!$F$26,'6. Scoring &amp; assessment'!E988*'5. Control'!$F$27,'6. Scoring &amp; assessment'!F988*'5. Control'!$F$28)</f>
        <v>0.25580995475113122</v>
      </c>
      <c r="H988" s="36">
        <f t="shared" si="60"/>
        <v>4</v>
      </c>
      <c r="I988" s="36" cm="1">
        <f t="array" ref="I988">_xlfn.XLOOKUP(A988,Table1[Sample_ID],quality)</f>
        <v>5</v>
      </c>
      <c r="J988" s="36">
        <f t="shared" si="61"/>
        <v>1</v>
      </c>
      <c r="K988" s="36">
        <f t="shared" si="62"/>
        <v>1</v>
      </c>
      <c r="L988" s="36">
        <f t="shared" si="63"/>
        <v>0</v>
      </c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 spans="1:27" ht="13.2" x14ac:dyDescent="0.25">
      <c r="A989" s="34">
        <v>986</v>
      </c>
      <c r="B989" s="104">
        <v>0.44615384615384623</v>
      </c>
      <c r="C989" s="104">
        <v>0.32</v>
      </c>
      <c r="D989" s="104">
        <v>0.16470588235294117</v>
      </c>
      <c r="E989" s="104">
        <v>0</v>
      </c>
      <c r="F989" s="104">
        <v>1.7667844522968199E-2</v>
      </c>
      <c r="G989" s="35">
        <f>SUM(B989*'5. Control'!$F$24,'6. Scoring &amp; assessment'!C989*'5. Control'!$F$25,'6. Scoring &amp; assessment'!D989*'5. Control'!$F$26,'6. Scoring &amp; assessment'!E989*'5. Control'!$F$27,'6. Scoring &amp; assessment'!F989*'5. Control'!$F$28)</f>
        <v>0.27862651295908419</v>
      </c>
      <c r="H989" s="36">
        <f t="shared" si="60"/>
        <v>4</v>
      </c>
      <c r="I989" s="36" cm="1">
        <f t="array" ref="I989">_xlfn.XLOOKUP(A989,Table1[Sample_ID],quality)</f>
        <v>6</v>
      </c>
      <c r="J989" s="36">
        <f t="shared" si="61"/>
        <v>2</v>
      </c>
      <c r="K989" s="36">
        <f t="shared" si="62"/>
        <v>4</v>
      </c>
      <c r="L989" s="36">
        <f t="shared" si="63"/>
        <v>0</v>
      </c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 spans="1:27" ht="13.2" x14ac:dyDescent="0.25">
      <c r="A990" s="34">
        <v>987</v>
      </c>
      <c r="B990" s="104">
        <v>0.46153846153846156</v>
      </c>
      <c r="C990" s="104">
        <v>0.16</v>
      </c>
      <c r="D990" s="104">
        <v>0.1470588235294118</v>
      </c>
      <c r="E990" s="104">
        <v>0.39</v>
      </c>
      <c r="F990" s="104">
        <v>3.5335689045936395E-3</v>
      </c>
      <c r="G990" s="35">
        <f>SUM(B990*'5. Control'!$F$24,'6. Scoring &amp; assessment'!C990*'5. Control'!$F$25,'6. Scoring &amp; assessment'!D990*'5. Control'!$F$26,'6. Scoring &amp; assessment'!E990*'5. Control'!$F$27,'6. Scoring &amp; assessment'!F990*'5. Control'!$F$28)</f>
        <v>0.27095064195833268</v>
      </c>
      <c r="H990" s="36">
        <f t="shared" si="60"/>
        <v>4</v>
      </c>
      <c r="I990" s="36" cm="1">
        <f t="array" ref="I990">_xlfn.XLOOKUP(A990,Table1[Sample_ID],quality)</f>
        <v>7</v>
      </c>
      <c r="J990" s="36">
        <f t="shared" si="61"/>
        <v>3</v>
      </c>
      <c r="K990" s="36">
        <f t="shared" si="62"/>
        <v>9</v>
      </c>
      <c r="L990" s="36">
        <f t="shared" si="63"/>
        <v>0</v>
      </c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 spans="1:27" ht="13.2" x14ac:dyDescent="0.25">
      <c r="A991" s="34">
        <v>988</v>
      </c>
      <c r="B991" s="104">
        <v>0.15384615384615385</v>
      </c>
      <c r="C991" s="104">
        <v>0.17333333333333334</v>
      </c>
      <c r="D991" s="104">
        <v>0.11764705882352942</v>
      </c>
      <c r="E991" s="104">
        <v>0.3</v>
      </c>
      <c r="F991" s="104">
        <v>0.22614840989399293</v>
      </c>
      <c r="G991" s="35">
        <f>SUM(B991*'5. Control'!$F$24,'6. Scoring &amp; assessment'!C991*'5. Control'!$F$25,'6. Scoring &amp; assessment'!D991*'5. Control'!$F$26,'6. Scoring &amp; assessment'!E991*'5. Control'!$F$27,'6. Scoring &amp; assessment'!F991*'5. Control'!$F$28)</f>
        <v>0.17610805365908255</v>
      </c>
      <c r="H991" s="36">
        <f t="shared" si="60"/>
        <v>4</v>
      </c>
      <c r="I991" s="36" cm="1">
        <f t="array" ref="I991">_xlfn.XLOOKUP(A991,Table1[Sample_ID],quality)</f>
        <v>5</v>
      </c>
      <c r="J991" s="36">
        <f t="shared" si="61"/>
        <v>1</v>
      </c>
      <c r="K991" s="36">
        <f t="shared" si="62"/>
        <v>1</v>
      </c>
      <c r="L991" s="36">
        <f t="shared" si="63"/>
        <v>0</v>
      </c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 spans="1:27" ht="13.2" x14ac:dyDescent="0.25">
      <c r="A992" s="34">
        <v>989</v>
      </c>
      <c r="B992" s="104">
        <v>0.15384615384615385</v>
      </c>
      <c r="C992" s="104">
        <v>0.19333333333333336</v>
      </c>
      <c r="D992" s="104">
        <v>0.11176470588235295</v>
      </c>
      <c r="E992" s="104">
        <v>0.12</v>
      </c>
      <c r="F992" s="104">
        <v>7.4204946996466431E-2</v>
      </c>
      <c r="G992" s="35">
        <f>SUM(B992*'5. Control'!$F$24,'6. Scoring &amp; assessment'!C992*'5. Control'!$F$25,'6. Scoring &amp; assessment'!D992*'5. Control'!$F$26,'6. Scoring &amp; assessment'!E992*'5. Control'!$F$27,'6. Scoring &amp; assessment'!F992*'5. Control'!$F$28)</f>
        <v>0.14803135442815343</v>
      </c>
      <c r="H992" s="36">
        <f t="shared" si="60"/>
        <v>4</v>
      </c>
      <c r="I992" s="36" cm="1">
        <f t="array" ref="I992">_xlfn.XLOOKUP(A992,Table1[Sample_ID],quality)</f>
        <v>5</v>
      </c>
      <c r="J992" s="36">
        <f t="shared" si="61"/>
        <v>1</v>
      </c>
      <c r="K992" s="36">
        <f t="shared" si="62"/>
        <v>1</v>
      </c>
      <c r="L992" s="36">
        <f t="shared" si="63"/>
        <v>0</v>
      </c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 spans="1:27" ht="13.2" x14ac:dyDescent="0.25">
      <c r="A993" s="34">
        <v>990</v>
      </c>
      <c r="B993" s="104">
        <v>0.38461538461538464</v>
      </c>
      <c r="C993" s="104">
        <v>0.12999999999999998</v>
      </c>
      <c r="D993" s="104">
        <v>0.1235294117647059</v>
      </c>
      <c r="E993" s="104">
        <v>0.4</v>
      </c>
      <c r="F993" s="104">
        <v>5.3003533568904596E-2</v>
      </c>
      <c r="G993" s="35">
        <f>SUM(B993*'5. Control'!$F$24,'6. Scoring &amp; assessment'!C993*'5. Control'!$F$25,'6. Scoring &amp; assessment'!D993*'5. Control'!$F$26,'6. Scoring &amp; assessment'!E993*'5. Control'!$F$27,'6. Scoring &amp; assessment'!F993*'5. Control'!$F$28)</f>
        <v>0.23744514973698097</v>
      </c>
      <c r="H993" s="36">
        <f t="shared" si="60"/>
        <v>4</v>
      </c>
      <c r="I993" s="36" cm="1">
        <f t="array" ref="I993">_xlfn.XLOOKUP(A993,Table1[Sample_ID],quality)</f>
        <v>6</v>
      </c>
      <c r="J993" s="36">
        <f t="shared" si="61"/>
        <v>2</v>
      </c>
      <c r="K993" s="36">
        <f t="shared" si="62"/>
        <v>4</v>
      </c>
      <c r="L993" s="36">
        <f t="shared" si="63"/>
        <v>0</v>
      </c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 spans="1:27" ht="13.2" x14ac:dyDescent="0.25">
      <c r="A994" s="34">
        <v>991</v>
      </c>
      <c r="B994" s="104">
        <v>0.15384615384615385</v>
      </c>
      <c r="C994" s="104">
        <v>0.19333333333333336</v>
      </c>
      <c r="D994" s="104">
        <v>0.11176470588235295</v>
      </c>
      <c r="E994" s="104">
        <v>0.12</v>
      </c>
      <c r="F994" s="104">
        <v>7.4204946996466431E-2</v>
      </c>
      <c r="G994" s="35">
        <f>SUM(B994*'5. Control'!$F$24,'6. Scoring &amp; assessment'!C994*'5. Control'!$F$25,'6. Scoring &amp; assessment'!D994*'5. Control'!$F$26,'6. Scoring &amp; assessment'!E994*'5. Control'!$F$27,'6. Scoring &amp; assessment'!F994*'5. Control'!$F$28)</f>
        <v>0.14803135442815343</v>
      </c>
      <c r="H994" s="36">
        <f t="shared" si="60"/>
        <v>4</v>
      </c>
      <c r="I994" s="36" cm="1">
        <f t="array" ref="I994">_xlfn.XLOOKUP(A994,Table1[Sample_ID],quality)</f>
        <v>5</v>
      </c>
      <c r="J994" s="36">
        <f t="shared" si="61"/>
        <v>1</v>
      </c>
      <c r="K994" s="36">
        <f t="shared" si="62"/>
        <v>1</v>
      </c>
      <c r="L994" s="36">
        <f t="shared" si="63"/>
        <v>0</v>
      </c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 spans="1:27" ht="13.2" x14ac:dyDescent="0.25">
      <c r="A995" s="34">
        <v>992</v>
      </c>
      <c r="B995" s="104">
        <v>0.15384615384615385</v>
      </c>
      <c r="C995" s="104">
        <v>0.16</v>
      </c>
      <c r="D995" s="104">
        <v>0.10588235294117647</v>
      </c>
      <c r="E995" s="104">
        <v>0.28000000000000003</v>
      </c>
      <c r="F995" s="104">
        <v>0.21908127208480566</v>
      </c>
      <c r="G995" s="35">
        <f>SUM(B995*'5. Control'!$F$24,'6. Scoring &amp; assessment'!C995*'5. Control'!$F$25,'6. Scoring &amp; assessment'!D995*'5. Control'!$F$26,'6. Scoring &amp; assessment'!E995*'5. Control'!$F$27,'6. Scoring &amp; assessment'!F995*'5. Control'!$F$28)</f>
        <v>0.16763663399581089</v>
      </c>
      <c r="H995" s="36">
        <f t="shared" si="60"/>
        <v>4</v>
      </c>
      <c r="I995" s="36" cm="1">
        <f t="array" ref="I995">_xlfn.XLOOKUP(A995,Table1[Sample_ID],quality)</f>
        <v>5</v>
      </c>
      <c r="J995" s="36">
        <f t="shared" si="61"/>
        <v>1</v>
      </c>
      <c r="K995" s="36">
        <f t="shared" si="62"/>
        <v>1</v>
      </c>
      <c r="L995" s="36">
        <f t="shared" si="63"/>
        <v>0</v>
      </c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 spans="1:27" ht="13.2" x14ac:dyDescent="0.25">
      <c r="A996" s="34">
        <v>993</v>
      </c>
      <c r="B996" s="104">
        <v>0.15384615384615385</v>
      </c>
      <c r="C996" s="104">
        <v>0.20000000000000004</v>
      </c>
      <c r="D996" s="104">
        <v>0.10588235294117647</v>
      </c>
      <c r="E996" s="104">
        <v>0.1</v>
      </c>
      <c r="F996" s="104">
        <v>0.14487632508833923</v>
      </c>
      <c r="G996" s="35">
        <f>SUM(B996*'5. Control'!$F$24,'6. Scoring &amp; assessment'!C996*'5. Control'!$F$25,'6. Scoring &amp; assessment'!D996*'5. Control'!$F$26,'6. Scoring &amp; assessment'!E996*'5. Control'!$F$27,'6. Scoring &amp; assessment'!F996*'5. Control'!$F$28)</f>
        <v>0.15421613929616426</v>
      </c>
      <c r="H996" s="36">
        <f t="shared" si="60"/>
        <v>4</v>
      </c>
      <c r="I996" s="36" cm="1">
        <f t="array" ref="I996">_xlfn.XLOOKUP(A996,Table1[Sample_ID],quality)</f>
        <v>6</v>
      </c>
      <c r="J996" s="36">
        <f t="shared" si="61"/>
        <v>2</v>
      </c>
      <c r="K996" s="36">
        <f t="shared" si="62"/>
        <v>4</v>
      </c>
      <c r="L996" s="36">
        <f t="shared" si="63"/>
        <v>0</v>
      </c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 spans="1:27" ht="13.2" x14ac:dyDescent="0.25">
      <c r="A997" s="34">
        <v>994</v>
      </c>
      <c r="B997" s="104">
        <v>0.15384615384615385</v>
      </c>
      <c r="C997" s="104">
        <v>0.16</v>
      </c>
      <c r="D997" s="104">
        <v>0.10588235294117647</v>
      </c>
      <c r="E997" s="104">
        <v>0.28000000000000003</v>
      </c>
      <c r="F997" s="104">
        <v>0.21908127208480566</v>
      </c>
      <c r="G997" s="35">
        <f>SUM(B997*'5. Control'!$F$24,'6. Scoring &amp; assessment'!C997*'5. Control'!$F$25,'6. Scoring &amp; assessment'!D997*'5. Control'!$F$26,'6. Scoring &amp; assessment'!E997*'5. Control'!$F$27,'6. Scoring &amp; assessment'!F997*'5. Control'!$F$28)</f>
        <v>0.16763663399581089</v>
      </c>
      <c r="H997" s="36">
        <f t="shared" si="60"/>
        <v>4</v>
      </c>
      <c r="I997" s="36" cm="1">
        <f t="array" ref="I997">_xlfn.XLOOKUP(A997,Table1[Sample_ID],quality)</f>
        <v>5</v>
      </c>
      <c r="J997" s="36">
        <f t="shared" si="61"/>
        <v>1</v>
      </c>
      <c r="K997" s="36">
        <f t="shared" si="62"/>
        <v>1</v>
      </c>
      <c r="L997" s="36">
        <f t="shared" si="63"/>
        <v>0</v>
      </c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 spans="1:27" ht="13.2" x14ac:dyDescent="0.25">
      <c r="A998" s="34">
        <v>995</v>
      </c>
      <c r="B998" s="104">
        <v>0.15384615384615385</v>
      </c>
      <c r="C998" s="104">
        <v>0.16666666666666666</v>
      </c>
      <c r="D998" s="104">
        <v>7.6470588235294124E-2</v>
      </c>
      <c r="E998" s="104">
        <v>0.45</v>
      </c>
      <c r="F998" s="104">
        <v>0.28975265017667845</v>
      </c>
      <c r="G998" s="35">
        <f>SUM(B998*'5. Control'!$F$24,'6. Scoring &amp; assessment'!C998*'5. Control'!$F$25,'6. Scoring &amp; assessment'!D998*'5. Control'!$F$26,'6. Scoring &amp; assessment'!E998*'5. Control'!$F$27,'6. Scoring &amp; assessment'!F998*'5. Control'!$F$28)</f>
        <v>0.18929200709911581</v>
      </c>
      <c r="H998" s="36">
        <f t="shared" si="60"/>
        <v>4</v>
      </c>
      <c r="I998" s="36" cm="1">
        <f t="array" ref="I998">_xlfn.XLOOKUP(A998,Table1[Sample_ID],quality)</f>
        <v>5</v>
      </c>
      <c r="J998" s="36">
        <f t="shared" si="61"/>
        <v>1</v>
      </c>
      <c r="K998" s="36">
        <f t="shared" si="62"/>
        <v>1</v>
      </c>
      <c r="L998" s="36">
        <f t="shared" si="63"/>
        <v>0</v>
      </c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 spans="1:27" ht="13.2" x14ac:dyDescent="0.25">
      <c r="A999" s="34">
        <v>996</v>
      </c>
      <c r="B999" s="104">
        <v>0.26153846153846144</v>
      </c>
      <c r="C999" s="104">
        <v>0.33333333333333331</v>
      </c>
      <c r="D999" s="104">
        <v>0.18823529411764706</v>
      </c>
      <c r="E999" s="104">
        <v>0.06</v>
      </c>
      <c r="F999" s="104">
        <v>0.12367491166077739</v>
      </c>
      <c r="G999" s="35">
        <f>SUM(B999*'5. Control'!$F$24,'6. Scoring &amp; assessment'!C999*'5. Control'!$F$25,'6. Scoring &amp; assessment'!D999*'5. Control'!$F$26,'6. Scoring &amp; assessment'!E999*'5. Control'!$F$27,'6. Scoring &amp; assessment'!F999*'5. Control'!$F$28)</f>
        <v>0.23814124682218629</v>
      </c>
      <c r="H999" s="36">
        <f t="shared" si="60"/>
        <v>4</v>
      </c>
      <c r="I999" s="36" cm="1">
        <f t="array" ref="I999">_xlfn.XLOOKUP(A999,Table1[Sample_ID],quality)</f>
        <v>6</v>
      </c>
      <c r="J999" s="36">
        <f t="shared" si="61"/>
        <v>2</v>
      </c>
      <c r="K999" s="36">
        <f t="shared" si="62"/>
        <v>4</v>
      </c>
      <c r="L999" s="36">
        <f t="shared" si="63"/>
        <v>0</v>
      </c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 spans="1:27" ht="13.2" x14ac:dyDescent="0.25">
      <c r="A1000" s="34">
        <v>997</v>
      </c>
      <c r="B1000" s="104">
        <v>0.67692307692307696</v>
      </c>
      <c r="C1000" s="104">
        <v>0.37333333333333335</v>
      </c>
      <c r="D1000" s="104">
        <v>0.19411764705882353</v>
      </c>
      <c r="E1000" s="104">
        <v>0</v>
      </c>
      <c r="F1000" s="104">
        <v>1.7667844522968199E-2</v>
      </c>
      <c r="G1000" s="35">
        <f>SUM(B1000*'5. Control'!$F$24,'6. Scoring &amp; assessment'!C1000*'5. Control'!$F$25,'6. Scoring &amp; assessment'!D1000*'5. Control'!$F$26,'6. Scoring &amp; assessment'!E1000*'5. Control'!$F$27,'6. Scoring &amp; assessment'!F1000*'5. Control'!$F$28)</f>
        <v>0.37980750843419731</v>
      </c>
      <c r="H1000" s="36">
        <f t="shared" si="60"/>
        <v>5</v>
      </c>
      <c r="I1000" s="36" cm="1">
        <f t="array" ref="I1000">_xlfn.XLOOKUP(A1000,Table1[Sample_ID],quality)</f>
        <v>7</v>
      </c>
      <c r="J1000" s="36">
        <f t="shared" si="61"/>
        <v>2</v>
      </c>
      <c r="K1000" s="36">
        <f t="shared" si="62"/>
        <v>4</v>
      </c>
      <c r="L1000" s="36">
        <f t="shared" si="63"/>
        <v>0</v>
      </c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 spans="1:27" ht="13.2" x14ac:dyDescent="0.25">
      <c r="A1001" s="34">
        <v>998</v>
      </c>
      <c r="B1001" s="104">
        <v>0.67692307692307696</v>
      </c>
      <c r="C1001" s="104">
        <v>0.37333333333333335</v>
      </c>
      <c r="D1001" s="104">
        <v>0.19411764705882353</v>
      </c>
      <c r="E1001" s="104">
        <v>0</v>
      </c>
      <c r="F1001" s="104">
        <v>1.7667844522968199E-2</v>
      </c>
      <c r="G1001" s="35">
        <f>SUM(B1001*'5. Control'!$F$24,'6. Scoring &amp; assessment'!C1001*'5. Control'!$F$25,'6. Scoring &amp; assessment'!D1001*'5. Control'!$F$26,'6. Scoring &amp; assessment'!E1001*'5. Control'!$F$27,'6. Scoring &amp; assessment'!F1001*'5. Control'!$F$28)</f>
        <v>0.37980750843419731</v>
      </c>
      <c r="H1001" s="36">
        <f t="shared" si="60"/>
        <v>5</v>
      </c>
      <c r="I1001" s="36" cm="1">
        <f t="array" ref="I1001">_xlfn.XLOOKUP(A1001,Table1[Sample_ID],quality)</f>
        <v>7</v>
      </c>
      <c r="J1001" s="36">
        <f t="shared" si="61"/>
        <v>2</v>
      </c>
      <c r="K1001" s="36">
        <f t="shared" si="62"/>
        <v>4</v>
      </c>
      <c r="L1001" s="36">
        <f t="shared" si="63"/>
        <v>0</v>
      </c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 spans="1:27" ht="13.2" x14ac:dyDescent="0.25">
      <c r="A1002" s="34">
        <v>999</v>
      </c>
      <c r="B1002" s="104">
        <v>0.10769230769230759</v>
      </c>
      <c r="C1002" s="104">
        <v>0.49333333333333335</v>
      </c>
      <c r="D1002" s="104">
        <v>0.10588235294117647</v>
      </c>
      <c r="E1002" s="104">
        <v>0.34</v>
      </c>
      <c r="F1002" s="104">
        <v>1.4134275618374558E-2</v>
      </c>
      <c r="G1002" s="35">
        <f>SUM(B1002*'5. Control'!$F$24,'6. Scoring &amp; assessment'!C1002*'5. Control'!$F$25,'6. Scoring &amp; assessment'!D1002*'5. Control'!$F$26,'6. Scoring &amp; assessment'!E1002*'5. Control'!$F$27,'6. Scoring &amp; assessment'!F1002*'5. Control'!$F$28)</f>
        <v>0.23698808819532158</v>
      </c>
      <c r="H1002" s="36">
        <f t="shared" si="60"/>
        <v>4</v>
      </c>
      <c r="I1002" s="36" cm="1">
        <f t="array" ref="I1002">_xlfn.XLOOKUP(A1002,Table1[Sample_ID],quality)</f>
        <v>6</v>
      </c>
      <c r="J1002" s="36">
        <f t="shared" si="61"/>
        <v>2</v>
      </c>
      <c r="K1002" s="36">
        <f t="shared" si="62"/>
        <v>4</v>
      </c>
      <c r="L1002" s="36">
        <f t="shared" si="63"/>
        <v>0</v>
      </c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 spans="1:27" ht="13.2" x14ac:dyDescent="0.25">
      <c r="A1003" s="34">
        <v>1000</v>
      </c>
      <c r="B1003" s="104">
        <v>0.69230769230769229</v>
      </c>
      <c r="C1003" s="104">
        <v>0.39333333333333331</v>
      </c>
      <c r="D1003" s="104">
        <v>0.13529411764705884</v>
      </c>
      <c r="E1003" s="104">
        <v>0</v>
      </c>
      <c r="F1003" s="104">
        <v>2.1201413427561839E-2</v>
      </c>
      <c r="G1003" s="35">
        <f>SUM(B1003*'5. Control'!$F$24,'6. Scoring &amp; assessment'!C1003*'5. Control'!$F$25,'6. Scoring &amp; assessment'!D1003*'5. Control'!$F$26,'6. Scoring &amp; assessment'!E1003*'5. Control'!$F$27,'6. Scoring &amp; assessment'!F1003*'5. Control'!$F$28)</f>
        <v>0.3827219512975073</v>
      </c>
      <c r="H1003" s="36">
        <f t="shared" si="60"/>
        <v>5</v>
      </c>
      <c r="I1003" s="36" cm="1">
        <f t="array" ref="I1003">_xlfn.XLOOKUP(A1003,Table1[Sample_ID],quality)</f>
        <v>6</v>
      </c>
      <c r="J1003" s="36">
        <f t="shared" si="61"/>
        <v>1</v>
      </c>
      <c r="K1003" s="36">
        <f t="shared" si="62"/>
        <v>1</v>
      </c>
      <c r="L1003" s="36">
        <f t="shared" si="63"/>
        <v>0</v>
      </c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 spans="1:27" ht="13.2" x14ac:dyDescent="0.25">
      <c r="A1004" s="34">
        <v>1001</v>
      </c>
      <c r="B1004" s="104">
        <v>0.47692307692307689</v>
      </c>
      <c r="C1004" s="104">
        <v>0.21999999999999997</v>
      </c>
      <c r="D1004" s="104">
        <v>0.24705882352941178</v>
      </c>
      <c r="E1004" s="104">
        <v>0.3</v>
      </c>
      <c r="F1004" s="104">
        <v>2.1201413427561839E-2</v>
      </c>
      <c r="G1004" s="35">
        <f>SUM(B1004*'5. Control'!$F$24,'6. Scoring &amp; assessment'!C1004*'5. Control'!$F$25,'6. Scoring &amp; assessment'!D1004*'5. Control'!$F$26,'6. Scoring &amp; assessment'!E1004*'5. Control'!$F$27,'6. Scoring &amp; assessment'!F1004*'5. Control'!$F$28)</f>
        <v>0.3021020417952448</v>
      </c>
      <c r="H1004" s="36">
        <f t="shared" si="60"/>
        <v>5</v>
      </c>
      <c r="I1004" s="36" cm="1">
        <f t="array" ref="I1004">_xlfn.XLOOKUP(A1004,Table1[Sample_ID],quality)</f>
        <v>7</v>
      </c>
      <c r="J1004" s="36">
        <f t="shared" si="61"/>
        <v>2</v>
      </c>
      <c r="K1004" s="36">
        <f t="shared" si="62"/>
        <v>4</v>
      </c>
      <c r="L1004" s="36">
        <f t="shared" si="63"/>
        <v>0</v>
      </c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 spans="1:27" ht="13.2" x14ac:dyDescent="0.25">
      <c r="A1005" s="34">
        <v>1002</v>
      </c>
      <c r="B1005" s="104">
        <v>0.33846153846153837</v>
      </c>
      <c r="C1005" s="104">
        <v>0.16666666666666666</v>
      </c>
      <c r="D1005" s="104">
        <v>0.30588235294117649</v>
      </c>
      <c r="E1005" s="104">
        <v>0.38</v>
      </c>
      <c r="F1005" s="104">
        <v>0.14487632508833923</v>
      </c>
      <c r="G1005" s="35">
        <f>SUM(B1005*'5. Control'!$F$24,'6. Scoring &amp; assessment'!C1005*'5. Control'!$F$25,'6. Scoring &amp; assessment'!D1005*'5. Control'!$F$26,'6. Scoring &amp; assessment'!E1005*'5. Control'!$F$27,'6. Scoring &amp; assessment'!F1005*'5. Control'!$F$28)</f>
        <v>0.2668315239115488</v>
      </c>
      <c r="H1005" s="36">
        <f t="shared" si="60"/>
        <v>4</v>
      </c>
      <c r="I1005" s="36" cm="1">
        <f t="array" ref="I1005">_xlfn.XLOOKUP(A1005,Table1[Sample_ID],quality)</f>
        <v>7</v>
      </c>
      <c r="J1005" s="36">
        <f t="shared" si="61"/>
        <v>3</v>
      </c>
      <c r="K1005" s="36">
        <f t="shared" si="62"/>
        <v>9</v>
      </c>
      <c r="L1005" s="36">
        <f t="shared" si="63"/>
        <v>0</v>
      </c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 spans="1:27" ht="13.2" x14ac:dyDescent="0.25">
      <c r="A1006" s="34">
        <v>1003</v>
      </c>
      <c r="B1006" s="104">
        <v>0.50769230769230755</v>
      </c>
      <c r="C1006" s="104">
        <v>0.12666666666666665</v>
      </c>
      <c r="D1006" s="104">
        <v>0.31764705882352945</v>
      </c>
      <c r="E1006" s="104">
        <v>0.33</v>
      </c>
      <c r="F1006" s="104">
        <v>7.4204946996466431E-2</v>
      </c>
      <c r="G1006" s="35">
        <f>SUM(B1006*'5. Control'!$F$24,'6. Scoring &amp; assessment'!C1006*'5. Control'!$F$25,'6. Scoring &amp; assessment'!D1006*'5. Control'!$F$26,'6. Scoring &amp; assessment'!E1006*'5. Control'!$F$27,'6. Scoring &amp; assessment'!F1006*'5. Control'!$F$28)</f>
        <v>0.30375986121548365</v>
      </c>
      <c r="H1006" s="36">
        <f t="shared" si="60"/>
        <v>5</v>
      </c>
      <c r="I1006" s="36" cm="1">
        <f t="array" ref="I1006">_xlfn.XLOOKUP(A1006,Table1[Sample_ID],quality)</f>
        <v>7</v>
      </c>
      <c r="J1006" s="36">
        <f t="shared" si="61"/>
        <v>2</v>
      </c>
      <c r="K1006" s="36">
        <f t="shared" si="62"/>
        <v>4</v>
      </c>
      <c r="L1006" s="36">
        <f t="shared" si="63"/>
        <v>0</v>
      </c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 spans="1:27" ht="13.2" x14ac:dyDescent="0.25">
      <c r="A1007" s="34">
        <v>1004</v>
      </c>
      <c r="B1007" s="104">
        <v>0.67692307692307696</v>
      </c>
      <c r="C1007" s="104">
        <v>0.17333333333333334</v>
      </c>
      <c r="D1007" s="104">
        <v>0.1470588235294118</v>
      </c>
      <c r="E1007" s="104">
        <v>0.32</v>
      </c>
      <c r="F1007" s="104">
        <v>7.0671378091872791E-3</v>
      </c>
      <c r="G1007" s="35">
        <f>SUM(B1007*'5. Control'!$F$24,'6. Scoring &amp; assessment'!C1007*'5. Control'!$F$25,'6. Scoring &amp; assessment'!D1007*'5. Control'!$F$26,'6. Scoring &amp; assessment'!E1007*'5. Control'!$F$27,'6. Scoring &amp; assessment'!F1007*'5. Control'!$F$28)</f>
        <v>0.34368861423340752</v>
      </c>
      <c r="H1007" s="36">
        <f t="shared" si="60"/>
        <v>5</v>
      </c>
      <c r="I1007" s="36" cm="1">
        <f t="array" ref="I1007">_xlfn.XLOOKUP(A1007,Table1[Sample_ID],quality)</f>
        <v>7</v>
      </c>
      <c r="J1007" s="36">
        <f t="shared" si="61"/>
        <v>2</v>
      </c>
      <c r="K1007" s="36">
        <f t="shared" si="62"/>
        <v>4</v>
      </c>
      <c r="L1007" s="36">
        <f t="shared" si="63"/>
        <v>0</v>
      </c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 spans="1:27" ht="13.2" x14ac:dyDescent="0.25">
      <c r="A1008" s="34">
        <v>1005</v>
      </c>
      <c r="B1008" s="104">
        <v>0.29230769230769238</v>
      </c>
      <c r="C1008" s="104">
        <v>0.21999999999999997</v>
      </c>
      <c r="D1008" s="104">
        <v>0.14117647058823532</v>
      </c>
      <c r="E1008" s="104">
        <v>0.28999999999999998</v>
      </c>
      <c r="F1008" s="104">
        <v>0.13780918727915195</v>
      </c>
      <c r="G1008" s="35">
        <f>SUM(B1008*'5. Control'!$F$24,'6. Scoring &amp; assessment'!C1008*'5. Control'!$F$25,'6. Scoring &amp; assessment'!D1008*'5. Control'!$F$26,'6. Scoring &amp; assessment'!E1008*'5. Control'!$F$27,'6. Scoring &amp; assessment'!F1008*'5. Control'!$F$28)</f>
        <v>0.23226508162384282</v>
      </c>
      <c r="H1008" s="36">
        <f t="shared" si="60"/>
        <v>4</v>
      </c>
      <c r="I1008" s="36" cm="1">
        <f t="array" ref="I1008">_xlfn.XLOOKUP(A1008,Table1[Sample_ID],quality)</f>
        <v>5</v>
      </c>
      <c r="J1008" s="36">
        <f t="shared" si="61"/>
        <v>1</v>
      </c>
      <c r="K1008" s="36">
        <f t="shared" si="62"/>
        <v>1</v>
      </c>
      <c r="L1008" s="36">
        <f t="shared" si="63"/>
        <v>0</v>
      </c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 spans="1:27" ht="13.2" x14ac:dyDescent="0.25">
      <c r="A1009" s="34">
        <v>1006</v>
      </c>
      <c r="B1009" s="104">
        <v>0.67692307692307696</v>
      </c>
      <c r="C1009" s="104">
        <v>0.17333333333333334</v>
      </c>
      <c r="D1009" s="104">
        <v>0.1470588235294118</v>
      </c>
      <c r="E1009" s="104">
        <v>0.32</v>
      </c>
      <c r="F1009" s="104">
        <v>7.0671378091872791E-3</v>
      </c>
      <c r="G1009" s="35">
        <f>SUM(B1009*'5. Control'!$F$24,'6. Scoring &amp; assessment'!C1009*'5. Control'!$F$25,'6. Scoring &amp; assessment'!D1009*'5. Control'!$F$26,'6. Scoring &amp; assessment'!E1009*'5. Control'!$F$27,'6. Scoring &amp; assessment'!F1009*'5. Control'!$F$28)</f>
        <v>0.34368861423340752</v>
      </c>
      <c r="H1009" s="36">
        <f t="shared" si="60"/>
        <v>5</v>
      </c>
      <c r="I1009" s="36" cm="1">
        <f t="array" ref="I1009">_xlfn.XLOOKUP(A1009,Table1[Sample_ID],quality)</f>
        <v>7</v>
      </c>
      <c r="J1009" s="36">
        <f t="shared" si="61"/>
        <v>2</v>
      </c>
      <c r="K1009" s="36">
        <f t="shared" si="62"/>
        <v>4</v>
      </c>
      <c r="L1009" s="36">
        <f t="shared" si="63"/>
        <v>0</v>
      </c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 spans="1:27" ht="13.2" x14ac:dyDescent="0.25">
      <c r="A1010" s="34">
        <v>1007</v>
      </c>
      <c r="B1010" s="104">
        <v>0.50769230769230755</v>
      </c>
      <c r="C1010" s="104">
        <v>0.12666666666666665</v>
      </c>
      <c r="D1010" s="104">
        <v>0.31764705882352945</v>
      </c>
      <c r="E1010" s="104">
        <v>0.33</v>
      </c>
      <c r="F1010" s="104">
        <v>7.4204946996466431E-2</v>
      </c>
      <c r="G1010" s="35">
        <f>SUM(B1010*'5. Control'!$F$24,'6. Scoring &amp; assessment'!C1010*'5. Control'!$F$25,'6. Scoring &amp; assessment'!D1010*'5. Control'!$F$26,'6. Scoring &amp; assessment'!E1010*'5. Control'!$F$27,'6. Scoring &amp; assessment'!F1010*'5. Control'!$F$28)</f>
        <v>0.30375986121548365</v>
      </c>
      <c r="H1010" s="36">
        <f t="shared" si="60"/>
        <v>5</v>
      </c>
      <c r="I1010" s="36" cm="1">
        <f t="array" ref="I1010">_xlfn.XLOOKUP(A1010,Table1[Sample_ID],quality)</f>
        <v>7</v>
      </c>
      <c r="J1010" s="36">
        <f t="shared" si="61"/>
        <v>2</v>
      </c>
      <c r="K1010" s="36">
        <f t="shared" si="62"/>
        <v>4</v>
      </c>
      <c r="L1010" s="36">
        <f t="shared" si="63"/>
        <v>0</v>
      </c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</row>
    <row r="1011" spans="1:27" ht="13.2" x14ac:dyDescent="0.25">
      <c r="A1011" s="34">
        <v>1008</v>
      </c>
      <c r="B1011" s="104">
        <v>0.50769230769230755</v>
      </c>
      <c r="C1011" s="104">
        <v>0.13333333333333333</v>
      </c>
      <c r="D1011" s="104">
        <v>0.31764705882352945</v>
      </c>
      <c r="E1011" s="104">
        <v>0.34</v>
      </c>
      <c r="F1011" s="104">
        <v>6.7137809187279157E-2</v>
      </c>
      <c r="G1011" s="35">
        <f>SUM(B1011*'5. Control'!$F$24,'6. Scoring &amp; assessment'!C1011*'5. Control'!$F$25,'6. Scoring &amp; assessment'!D1011*'5. Control'!$F$26,'6. Scoring &amp; assessment'!E1011*'5. Control'!$F$27,'6. Scoring &amp; assessment'!F1011*'5. Control'!$F$28)</f>
        <v>0.30605314743456496</v>
      </c>
      <c r="H1011" s="36">
        <f t="shared" si="60"/>
        <v>5</v>
      </c>
      <c r="I1011" s="36" cm="1">
        <f t="array" ref="I1011">_xlfn.XLOOKUP(A1011,Table1[Sample_ID],quality)</f>
        <v>7</v>
      </c>
      <c r="J1011" s="36">
        <f t="shared" si="61"/>
        <v>2</v>
      </c>
      <c r="K1011" s="36">
        <f t="shared" si="62"/>
        <v>4</v>
      </c>
      <c r="L1011" s="36">
        <f t="shared" si="63"/>
        <v>0</v>
      </c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</row>
    <row r="1012" spans="1:27" ht="13.2" x14ac:dyDescent="0.25">
      <c r="A1012" s="34">
        <v>1009</v>
      </c>
      <c r="B1012" s="104">
        <v>0.55384615384615377</v>
      </c>
      <c r="C1012" s="104">
        <v>0.16666666666666666</v>
      </c>
      <c r="D1012" s="104">
        <v>0.23529411764705882</v>
      </c>
      <c r="E1012" s="104">
        <v>0.4</v>
      </c>
      <c r="F1012" s="104">
        <v>6.3604240282685506E-2</v>
      </c>
      <c r="G1012" s="35">
        <f>SUM(B1012*'5. Control'!$F$24,'6. Scoring &amp; assessment'!C1012*'5. Control'!$F$25,'6. Scoring &amp; assessment'!D1012*'5. Control'!$F$26,'6. Scoring &amp; assessment'!E1012*'5. Control'!$F$27,'6. Scoring &amp; assessment'!F1012*'5. Control'!$F$28)</f>
        <v>0.3255006955214812</v>
      </c>
      <c r="H1012" s="36">
        <f t="shared" si="60"/>
        <v>5</v>
      </c>
      <c r="I1012" s="36" cm="1">
        <f t="array" ref="I1012">_xlfn.XLOOKUP(A1012,Table1[Sample_ID],quality)</f>
        <v>7</v>
      </c>
      <c r="J1012" s="36">
        <f t="shared" si="61"/>
        <v>2</v>
      </c>
      <c r="K1012" s="36">
        <f t="shared" si="62"/>
        <v>4</v>
      </c>
      <c r="L1012" s="36">
        <f t="shared" si="63"/>
        <v>0</v>
      </c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</row>
    <row r="1013" spans="1:27" ht="13.2" x14ac:dyDescent="0.25">
      <c r="A1013" s="34">
        <v>1010</v>
      </c>
      <c r="B1013" s="104">
        <v>0.38461538461538464</v>
      </c>
      <c r="C1013" s="104">
        <v>0.26666666666666666</v>
      </c>
      <c r="D1013" s="104">
        <v>0.22352941176470592</v>
      </c>
      <c r="E1013" s="104">
        <v>0.36</v>
      </c>
      <c r="F1013" s="104">
        <v>0.17314487632508835</v>
      </c>
      <c r="G1013" s="35">
        <f>SUM(B1013*'5. Control'!$F$24,'6. Scoring &amp; assessment'!C1013*'5. Control'!$F$25,'6. Scoring &amp; assessment'!D1013*'5. Control'!$F$26,'6. Scoring &amp; assessment'!E1013*'5. Control'!$F$27,'6. Scoring &amp; assessment'!F1013*'5. Control'!$F$28)</f>
        <v>0.3014592840125993</v>
      </c>
      <c r="H1013" s="36">
        <f t="shared" si="60"/>
        <v>5</v>
      </c>
      <c r="I1013" s="36" cm="1">
        <f t="array" ref="I1013">_xlfn.XLOOKUP(A1013,Table1[Sample_ID],quality)</f>
        <v>5</v>
      </c>
      <c r="J1013" s="36">
        <f t="shared" si="61"/>
        <v>0</v>
      </c>
      <c r="K1013" s="36">
        <f t="shared" si="62"/>
        <v>0</v>
      </c>
      <c r="L1013" s="36">
        <f t="shared" si="63"/>
        <v>1</v>
      </c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</row>
    <row r="1014" spans="1:27" ht="13.2" x14ac:dyDescent="0.25">
      <c r="A1014" s="34">
        <v>1011</v>
      </c>
      <c r="B1014" s="104">
        <v>0.60000000000000009</v>
      </c>
      <c r="C1014" s="104">
        <v>0.12000000000000001</v>
      </c>
      <c r="D1014" s="104">
        <v>0.1470588235294118</v>
      </c>
      <c r="E1014" s="104">
        <v>0.45</v>
      </c>
      <c r="F1014" s="104">
        <v>2.1201413427561839E-2</v>
      </c>
      <c r="G1014" s="35">
        <f>SUM(B1014*'5. Control'!$F$24,'6. Scoring &amp; assessment'!C1014*'5. Control'!$F$25,'6. Scoring &amp; assessment'!D1014*'5. Control'!$F$26,'6. Scoring &amp; assessment'!E1014*'5. Control'!$F$27,'6. Scoring &amp; assessment'!F1014*'5. Control'!$F$28)</f>
        <v>0.31517896487216795</v>
      </c>
      <c r="H1014" s="36">
        <f t="shared" si="60"/>
        <v>5</v>
      </c>
      <c r="I1014" s="36" cm="1">
        <f t="array" ref="I1014">_xlfn.XLOOKUP(A1014,Table1[Sample_ID],quality)</f>
        <v>7</v>
      </c>
      <c r="J1014" s="36">
        <f t="shared" si="61"/>
        <v>2</v>
      </c>
      <c r="K1014" s="36">
        <f t="shared" si="62"/>
        <v>4</v>
      </c>
      <c r="L1014" s="36">
        <f t="shared" si="63"/>
        <v>0</v>
      </c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</row>
    <row r="1015" spans="1:27" ht="13.2" x14ac:dyDescent="0.25">
      <c r="A1015" s="34">
        <v>1012</v>
      </c>
      <c r="B1015" s="104">
        <v>0.30769230769230771</v>
      </c>
      <c r="C1015" s="104">
        <v>0.14666666666666667</v>
      </c>
      <c r="D1015" s="104">
        <v>0.1470588235294118</v>
      </c>
      <c r="E1015" s="104">
        <v>0.31</v>
      </c>
      <c r="F1015" s="104">
        <v>4.5936395759717315E-2</v>
      </c>
      <c r="G1015" s="35">
        <f>SUM(B1015*'5. Control'!$F$24,'6. Scoring &amp; assessment'!C1015*'5. Control'!$F$25,'6. Scoring &amp; assessment'!D1015*'5. Control'!$F$26,'6. Scoring &amp; assessment'!E1015*'5. Control'!$F$27,'6. Scoring &amp; assessment'!F1015*'5. Control'!$F$28)</f>
        <v>0.20934477079769118</v>
      </c>
      <c r="H1015" s="36">
        <f t="shared" si="60"/>
        <v>4</v>
      </c>
      <c r="I1015" s="36" cm="1">
        <f t="array" ref="I1015">_xlfn.XLOOKUP(A1015,Table1[Sample_ID],quality)</f>
        <v>6</v>
      </c>
      <c r="J1015" s="36">
        <f t="shared" si="61"/>
        <v>2</v>
      </c>
      <c r="K1015" s="36">
        <f t="shared" si="62"/>
        <v>4</v>
      </c>
      <c r="L1015" s="36">
        <f t="shared" si="63"/>
        <v>0</v>
      </c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</row>
    <row r="1016" spans="1:27" ht="13.2" x14ac:dyDescent="0.25">
      <c r="A1016" s="34">
        <v>1013</v>
      </c>
      <c r="B1016" s="104">
        <v>0.24615384615384611</v>
      </c>
      <c r="C1016" s="104">
        <v>0.60333333333333328</v>
      </c>
      <c r="D1016" s="104">
        <v>0.10588235294117647</v>
      </c>
      <c r="E1016" s="104">
        <v>0.15</v>
      </c>
      <c r="F1016" s="104">
        <v>9.187279151943463E-2</v>
      </c>
      <c r="G1016" s="35">
        <f>SUM(B1016*'5. Control'!$F$24,'6. Scoring &amp; assessment'!C1016*'5. Control'!$F$25,'6. Scoring &amp; assessment'!D1016*'5. Control'!$F$26,'6. Scoring &amp; assessment'!E1016*'5. Control'!$F$27,'6. Scoring &amp; assessment'!F1016*'5. Control'!$F$28)</f>
        <v>0.307223478246966</v>
      </c>
      <c r="H1016" s="36">
        <f t="shared" si="60"/>
        <v>5</v>
      </c>
      <c r="I1016" s="36" cm="1">
        <f t="array" ref="I1016">_xlfn.XLOOKUP(A1016,Table1[Sample_ID],quality)</f>
        <v>5</v>
      </c>
      <c r="J1016" s="36">
        <f t="shared" si="61"/>
        <v>0</v>
      </c>
      <c r="K1016" s="36">
        <f t="shared" si="62"/>
        <v>0</v>
      </c>
      <c r="L1016" s="36">
        <f t="shared" si="63"/>
        <v>1</v>
      </c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</row>
    <row r="1017" spans="1:27" ht="13.2" x14ac:dyDescent="0.25">
      <c r="A1017" s="34">
        <v>1014</v>
      </c>
      <c r="B1017" s="104">
        <v>0.24615384615384611</v>
      </c>
      <c r="C1017" s="104">
        <v>0.40666666666666668</v>
      </c>
      <c r="D1017" s="104">
        <v>0.16470588235294117</v>
      </c>
      <c r="E1017" s="104">
        <v>0</v>
      </c>
      <c r="F1017" s="104">
        <v>8.8339222614840993E-2</v>
      </c>
      <c r="G1017" s="35">
        <f>SUM(B1017*'5. Control'!$F$24,'6. Scoring &amp; assessment'!C1017*'5. Control'!$F$25,'6. Scoring &amp; assessment'!D1017*'5. Control'!$F$26,'6. Scoring &amp; assessment'!E1017*'5. Control'!$F$27,'6. Scoring &amp; assessment'!F1017*'5. Control'!$F$28)</f>
        <v>0.24169365076827143</v>
      </c>
      <c r="H1017" s="36">
        <f t="shared" si="60"/>
        <v>4</v>
      </c>
      <c r="I1017" s="36" cm="1">
        <f t="array" ref="I1017">_xlfn.XLOOKUP(A1017,Table1[Sample_ID],quality)</f>
        <v>6</v>
      </c>
      <c r="J1017" s="36">
        <f t="shared" si="61"/>
        <v>2</v>
      </c>
      <c r="K1017" s="36">
        <f t="shared" si="62"/>
        <v>4</v>
      </c>
      <c r="L1017" s="36">
        <f t="shared" si="63"/>
        <v>0</v>
      </c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</row>
    <row r="1018" spans="1:27" ht="13.2" x14ac:dyDescent="0.25">
      <c r="A1018" s="34">
        <v>1015</v>
      </c>
      <c r="B1018" s="104">
        <v>0.43076923076923063</v>
      </c>
      <c r="C1018" s="104">
        <v>0.32</v>
      </c>
      <c r="D1018" s="104">
        <v>0.16470588235294117</v>
      </c>
      <c r="E1018" s="104">
        <v>0.16</v>
      </c>
      <c r="F1018" s="104">
        <v>3.5335689045936395E-3</v>
      </c>
      <c r="G1018" s="35">
        <f>SUM(B1018*'5. Control'!$F$24,'6. Scoring &amp; assessment'!C1018*'5. Control'!$F$25,'6. Scoring &amp; assessment'!D1018*'5. Control'!$F$26,'6. Scoring &amp; assessment'!E1018*'5. Control'!$F$27,'6. Scoring &amp; assessment'!F1018*'5. Control'!$F$28)</f>
        <v>0.28782847001263123</v>
      </c>
      <c r="H1018" s="36">
        <f t="shared" si="60"/>
        <v>4</v>
      </c>
      <c r="I1018" s="36" cm="1">
        <f t="array" ref="I1018">_xlfn.XLOOKUP(A1018,Table1[Sample_ID],quality)</f>
        <v>6</v>
      </c>
      <c r="J1018" s="36">
        <f t="shared" si="61"/>
        <v>2</v>
      </c>
      <c r="K1018" s="36">
        <f t="shared" si="62"/>
        <v>4</v>
      </c>
      <c r="L1018" s="36">
        <f t="shared" si="63"/>
        <v>0</v>
      </c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</row>
    <row r="1019" spans="1:27" ht="13.2" x14ac:dyDescent="0.25">
      <c r="A1019" s="34">
        <v>1016</v>
      </c>
      <c r="B1019" s="104">
        <v>0.46153846153846156</v>
      </c>
      <c r="C1019" s="104">
        <v>0.19333333333333336</v>
      </c>
      <c r="D1019" s="104">
        <v>0.31764705882352945</v>
      </c>
      <c r="E1019" s="104">
        <v>0.46</v>
      </c>
      <c r="F1019" s="104">
        <v>7.4204946996466431E-2</v>
      </c>
      <c r="G1019" s="35">
        <f>SUM(B1019*'5. Control'!$F$24,'6. Scoring &amp; assessment'!C1019*'5. Control'!$F$25,'6. Scoring &amp; assessment'!D1019*'5. Control'!$F$26,'6. Scoring &amp; assessment'!E1019*'5. Control'!$F$27,'6. Scoring &amp; assessment'!F1019*'5. Control'!$F$28)</f>
        <v>0.32060601506163755</v>
      </c>
      <c r="H1019" s="36">
        <f t="shared" si="60"/>
        <v>5</v>
      </c>
      <c r="I1019" s="36" cm="1">
        <f t="array" ref="I1019">_xlfn.XLOOKUP(A1019,Table1[Sample_ID],quality)</f>
        <v>6</v>
      </c>
      <c r="J1019" s="36">
        <f t="shared" si="61"/>
        <v>1</v>
      </c>
      <c r="K1019" s="36">
        <f t="shared" si="62"/>
        <v>1</v>
      </c>
      <c r="L1019" s="36">
        <f t="shared" si="63"/>
        <v>0</v>
      </c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</row>
    <row r="1020" spans="1:27" ht="13.2" x14ac:dyDescent="0.25">
      <c r="A1020" s="34">
        <v>1017</v>
      </c>
      <c r="B1020" s="104">
        <v>0.64615384615384608</v>
      </c>
      <c r="C1020" s="104">
        <v>0.18666666666666668</v>
      </c>
      <c r="D1020" s="104">
        <v>0.26470588235294118</v>
      </c>
      <c r="E1020" s="104">
        <v>0.4</v>
      </c>
      <c r="F1020" s="104">
        <v>7.7738515901060068E-2</v>
      </c>
      <c r="G1020" s="35">
        <f>SUM(B1020*'5. Control'!$F$24,'6. Scoring &amp; assessment'!C1020*'5. Control'!$F$25,'6. Scoring &amp; assessment'!D1020*'5. Control'!$F$26,'6. Scoring &amp; assessment'!E1020*'5. Control'!$F$27,'6. Scoring &amp; assessment'!F1020*'5. Control'!$F$28)</f>
        <v>0.3696335800968934</v>
      </c>
      <c r="H1020" s="36">
        <f t="shared" si="60"/>
        <v>5</v>
      </c>
      <c r="I1020" s="36" cm="1">
        <f t="array" ref="I1020">_xlfn.XLOOKUP(A1020,Table1[Sample_ID],quality)</f>
        <v>7</v>
      </c>
      <c r="J1020" s="36">
        <f t="shared" si="61"/>
        <v>2</v>
      </c>
      <c r="K1020" s="36">
        <f t="shared" si="62"/>
        <v>4</v>
      </c>
      <c r="L1020" s="36">
        <f t="shared" si="63"/>
        <v>0</v>
      </c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</row>
    <row r="1021" spans="1:27" ht="13.2" x14ac:dyDescent="0.25">
      <c r="A1021" s="34">
        <v>1018</v>
      </c>
      <c r="B1021" s="104">
        <v>0.66153846153846141</v>
      </c>
      <c r="C1021" s="104">
        <v>5.3333333333333323E-2</v>
      </c>
      <c r="D1021" s="104">
        <v>8.2352941176470601E-2</v>
      </c>
      <c r="E1021" s="104">
        <v>0.37</v>
      </c>
      <c r="F1021" s="104">
        <v>0.36395759717314485</v>
      </c>
      <c r="G1021" s="35">
        <f>SUM(B1021*'5. Control'!$F$24,'6. Scoring &amp; assessment'!C1021*'5. Control'!$F$25,'6. Scoring &amp; assessment'!D1021*'5. Control'!$F$26,'6. Scoring &amp; assessment'!E1021*'5. Control'!$F$27,'6. Scoring &amp; assessment'!F1021*'5. Control'!$F$28)</f>
        <v>0.33328716243224654</v>
      </c>
      <c r="H1021" s="36">
        <f t="shared" si="60"/>
        <v>5</v>
      </c>
      <c r="I1021" s="36" cm="1">
        <f t="array" ref="I1021">_xlfn.XLOOKUP(A1021,Table1[Sample_ID],quality)</f>
        <v>6</v>
      </c>
      <c r="J1021" s="36">
        <f t="shared" si="61"/>
        <v>1</v>
      </c>
      <c r="K1021" s="36">
        <f t="shared" si="62"/>
        <v>1</v>
      </c>
      <c r="L1021" s="36">
        <f t="shared" si="63"/>
        <v>0</v>
      </c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</row>
    <row r="1022" spans="1:27" ht="13.2" x14ac:dyDescent="0.25">
      <c r="A1022" s="34">
        <v>1019</v>
      </c>
      <c r="B1022" s="104">
        <v>0.66153846153846141</v>
      </c>
      <c r="C1022" s="104">
        <v>5.3333333333333323E-2</v>
      </c>
      <c r="D1022" s="104">
        <v>8.2352941176470601E-2</v>
      </c>
      <c r="E1022" s="104">
        <v>0.37</v>
      </c>
      <c r="F1022" s="104">
        <v>0.36395759717314485</v>
      </c>
      <c r="G1022" s="35">
        <f>SUM(B1022*'5. Control'!$F$24,'6. Scoring &amp; assessment'!C1022*'5. Control'!$F$25,'6. Scoring &amp; assessment'!D1022*'5. Control'!$F$26,'6. Scoring &amp; assessment'!E1022*'5. Control'!$F$27,'6. Scoring &amp; assessment'!F1022*'5. Control'!$F$28)</f>
        <v>0.33328716243224654</v>
      </c>
      <c r="H1022" s="36">
        <f t="shared" si="60"/>
        <v>5</v>
      </c>
      <c r="I1022" s="36" cm="1">
        <f t="array" ref="I1022">_xlfn.XLOOKUP(A1022,Table1[Sample_ID],quality)</f>
        <v>6</v>
      </c>
      <c r="J1022" s="36">
        <f t="shared" si="61"/>
        <v>1</v>
      </c>
      <c r="K1022" s="36">
        <f t="shared" si="62"/>
        <v>1</v>
      </c>
      <c r="L1022" s="36">
        <f t="shared" si="63"/>
        <v>0</v>
      </c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</row>
    <row r="1023" spans="1:27" ht="13.2" x14ac:dyDescent="0.25">
      <c r="A1023" s="34">
        <v>1020</v>
      </c>
      <c r="B1023" s="104">
        <v>0.30769230769230771</v>
      </c>
      <c r="C1023" s="104">
        <v>0.26666666666666666</v>
      </c>
      <c r="D1023" s="104">
        <v>0.18235294117647058</v>
      </c>
      <c r="E1023" s="104">
        <v>0.14000000000000001</v>
      </c>
      <c r="F1023" s="104">
        <v>6.0070671378091869E-2</v>
      </c>
      <c r="G1023" s="35">
        <f>SUM(B1023*'5. Control'!$F$24,'6. Scoring &amp; assessment'!C1023*'5. Control'!$F$25,'6. Scoring &amp; assessment'!D1023*'5. Control'!$F$26,'6. Scoring &amp; assessment'!E1023*'5. Control'!$F$27,'6. Scoring &amp; assessment'!F1023*'5. Control'!$F$28)</f>
        <v>0.23505231600658749</v>
      </c>
      <c r="H1023" s="36">
        <f t="shared" si="60"/>
        <v>4</v>
      </c>
      <c r="I1023" s="36" cm="1">
        <f t="array" ref="I1023">_xlfn.XLOOKUP(A1023,Table1[Sample_ID],quality)</f>
        <v>5</v>
      </c>
      <c r="J1023" s="36">
        <f t="shared" si="61"/>
        <v>1</v>
      </c>
      <c r="K1023" s="36">
        <f t="shared" si="62"/>
        <v>1</v>
      </c>
      <c r="L1023" s="36">
        <f t="shared" si="63"/>
        <v>0</v>
      </c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</row>
    <row r="1024" spans="1:27" ht="13.2" x14ac:dyDescent="0.25">
      <c r="A1024" s="34">
        <v>1021</v>
      </c>
      <c r="B1024" s="104">
        <v>0.53846153846153844</v>
      </c>
      <c r="C1024" s="104">
        <v>0.17333333333333334</v>
      </c>
      <c r="D1024" s="104">
        <v>0.13529411764705884</v>
      </c>
      <c r="E1024" s="104">
        <v>0.66</v>
      </c>
      <c r="F1024" s="104">
        <v>7.0671378091872791E-3</v>
      </c>
      <c r="G1024" s="35">
        <f>SUM(B1024*'5. Control'!$F$24,'6. Scoring &amp; assessment'!C1024*'5. Control'!$F$25,'6. Scoring &amp; assessment'!D1024*'5. Control'!$F$26,'6. Scoring &amp; assessment'!E1024*'5. Control'!$F$27,'6. Scoring &amp; assessment'!F1024*'5. Control'!$F$28)</f>
        <v>0.32746236988951599</v>
      </c>
      <c r="H1024" s="36">
        <f t="shared" si="60"/>
        <v>5</v>
      </c>
      <c r="I1024" s="36" cm="1">
        <f t="array" ref="I1024">_xlfn.XLOOKUP(A1024,Table1[Sample_ID],quality)</f>
        <v>6</v>
      </c>
      <c r="J1024" s="36">
        <f t="shared" si="61"/>
        <v>1</v>
      </c>
      <c r="K1024" s="36">
        <f t="shared" si="62"/>
        <v>1</v>
      </c>
      <c r="L1024" s="36">
        <f t="shared" si="63"/>
        <v>0</v>
      </c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</row>
    <row r="1025" spans="1:27" ht="13.2" x14ac:dyDescent="0.25">
      <c r="A1025" s="34">
        <v>1022</v>
      </c>
      <c r="B1025" s="104">
        <v>0.53846153846153844</v>
      </c>
      <c r="C1025" s="104">
        <v>0.17333333333333334</v>
      </c>
      <c r="D1025" s="104">
        <v>0.13529411764705884</v>
      </c>
      <c r="E1025" s="104">
        <v>0.66</v>
      </c>
      <c r="F1025" s="104">
        <v>7.0671378091872791E-3</v>
      </c>
      <c r="G1025" s="35">
        <f>SUM(B1025*'5. Control'!$F$24,'6. Scoring &amp; assessment'!C1025*'5. Control'!$F$25,'6. Scoring &amp; assessment'!D1025*'5. Control'!$F$26,'6. Scoring &amp; assessment'!E1025*'5. Control'!$F$27,'6. Scoring &amp; assessment'!F1025*'5. Control'!$F$28)</f>
        <v>0.32746236988951599</v>
      </c>
      <c r="H1025" s="36">
        <f t="shared" si="60"/>
        <v>5</v>
      </c>
      <c r="I1025" s="36" cm="1">
        <f t="array" ref="I1025">_xlfn.XLOOKUP(A1025,Table1[Sample_ID],quality)</f>
        <v>6</v>
      </c>
      <c r="J1025" s="36">
        <f t="shared" si="61"/>
        <v>1</v>
      </c>
      <c r="K1025" s="36">
        <f t="shared" si="62"/>
        <v>1</v>
      </c>
      <c r="L1025" s="36">
        <f t="shared" si="63"/>
        <v>0</v>
      </c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</row>
    <row r="1026" spans="1:27" ht="13.2" x14ac:dyDescent="0.25">
      <c r="A1026" s="34">
        <v>1023</v>
      </c>
      <c r="B1026" s="104">
        <v>0.32307692307692304</v>
      </c>
      <c r="C1026" s="104">
        <v>0.27333333333333337</v>
      </c>
      <c r="D1026" s="104">
        <v>0.14117647058823532</v>
      </c>
      <c r="E1026" s="104">
        <v>0.09</v>
      </c>
      <c r="F1026" s="104">
        <v>1.0600706713780919E-2</v>
      </c>
      <c r="G1026" s="35">
        <f>SUM(B1026*'5. Control'!$F$24,'6. Scoring &amp; assessment'!C1026*'5. Control'!$F$25,'6. Scoring &amp; assessment'!D1026*'5. Control'!$F$26,'6. Scoring &amp; assessment'!E1026*'5. Control'!$F$27,'6. Scoring &amp; assessment'!F1026*'5. Control'!$F$28)</f>
        <v>0.22631346433653646</v>
      </c>
      <c r="H1026" s="36">
        <f t="shared" si="60"/>
        <v>4</v>
      </c>
      <c r="I1026" s="36" cm="1">
        <f t="array" ref="I1026">_xlfn.XLOOKUP(A1026,Table1[Sample_ID],quality)</f>
        <v>5</v>
      </c>
      <c r="J1026" s="36">
        <f t="shared" si="61"/>
        <v>1</v>
      </c>
      <c r="K1026" s="36">
        <f t="shared" si="62"/>
        <v>1</v>
      </c>
      <c r="L1026" s="36">
        <f t="shared" si="63"/>
        <v>0</v>
      </c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</row>
    <row r="1027" spans="1:27" ht="13.2" x14ac:dyDescent="0.25">
      <c r="A1027" s="34">
        <v>1024</v>
      </c>
      <c r="B1027" s="104">
        <v>0.60000000000000009</v>
      </c>
      <c r="C1027" s="104">
        <v>0.14666666666666667</v>
      </c>
      <c r="D1027" s="104">
        <v>0.1470588235294118</v>
      </c>
      <c r="E1027" s="104">
        <v>0.42</v>
      </c>
      <c r="F1027" s="104">
        <v>1.0600706713780919E-2</v>
      </c>
      <c r="G1027" s="35">
        <f>SUM(B1027*'5. Control'!$F$24,'6. Scoring &amp; assessment'!C1027*'5. Control'!$F$25,'6. Scoring &amp; assessment'!D1027*'5. Control'!$F$26,'6. Scoring &amp; assessment'!E1027*'5. Control'!$F$27,'6. Scoring &amp; assessment'!F1027*'5. Control'!$F$28)</f>
        <v>0.31911889420078987</v>
      </c>
      <c r="H1027" s="36">
        <f t="shared" si="60"/>
        <v>5</v>
      </c>
      <c r="I1027" s="36" cm="1">
        <f t="array" ref="I1027">_xlfn.XLOOKUP(A1027,Table1[Sample_ID],quality)</f>
        <v>6</v>
      </c>
      <c r="J1027" s="36">
        <f t="shared" si="61"/>
        <v>1</v>
      </c>
      <c r="K1027" s="36">
        <f t="shared" si="62"/>
        <v>1</v>
      </c>
      <c r="L1027" s="36">
        <f t="shared" si="63"/>
        <v>0</v>
      </c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</row>
    <row r="1028" spans="1:27" ht="13.2" x14ac:dyDescent="0.25">
      <c r="A1028" s="34">
        <v>1025</v>
      </c>
      <c r="B1028" s="104">
        <v>0.32307692307692304</v>
      </c>
      <c r="C1028" s="104">
        <v>0.32</v>
      </c>
      <c r="D1028" s="104">
        <v>0.15294117647058827</v>
      </c>
      <c r="E1028" s="104">
        <v>0.01</v>
      </c>
      <c r="F1028" s="104">
        <v>4.2402826855123678E-2</v>
      </c>
      <c r="G1028" s="35">
        <f>SUM(B1028*'5. Control'!$F$24,'6. Scoring &amp; assessment'!C1028*'5. Control'!$F$25,'6. Scoring &amp; assessment'!D1028*'5. Control'!$F$26,'6. Scoring &amp; assessment'!E1028*'5. Control'!$F$27,'6. Scoring &amp; assessment'!F1028*'5. Control'!$F$28)</f>
        <v>0.23725838223302367</v>
      </c>
      <c r="H1028" s="36">
        <f t="shared" si="60"/>
        <v>4</v>
      </c>
      <c r="I1028" s="36" cm="1">
        <f t="array" ref="I1028">_xlfn.XLOOKUP(A1028,Table1[Sample_ID],quality)</f>
        <v>7</v>
      </c>
      <c r="J1028" s="36">
        <f t="shared" si="61"/>
        <v>3</v>
      </c>
      <c r="K1028" s="36">
        <f t="shared" si="62"/>
        <v>9</v>
      </c>
      <c r="L1028" s="36">
        <f t="shared" si="63"/>
        <v>0</v>
      </c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</row>
    <row r="1029" spans="1:27" ht="13.2" x14ac:dyDescent="0.25">
      <c r="A1029" s="34">
        <v>1026</v>
      </c>
      <c r="B1029" s="104">
        <v>0.30769230769230771</v>
      </c>
      <c r="C1029" s="104">
        <v>0.48666666666666664</v>
      </c>
      <c r="D1029" s="104">
        <v>0.17647058823529413</v>
      </c>
      <c r="E1029" s="104">
        <v>0</v>
      </c>
      <c r="F1029" s="104">
        <v>0.13074204946996468</v>
      </c>
      <c r="G1029" s="35">
        <f>SUM(B1029*'5. Control'!$F$24,'6. Scoring &amp; assessment'!C1029*'5. Control'!$F$25,'6. Scoring &amp; assessment'!D1029*'5. Control'!$F$26,'6. Scoring &amp; assessment'!E1029*'5. Control'!$F$27,'6. Scoring &amp; assessment'!F1029*'5. Control'!$F$28)</f>
        <v>0.29323710087459826</v>
      </c>
      <c r="H1029" s="36">
        <f t="shared" ref="H1029:H1092" si="64">ROUND(3+G1029*5,0)</f>
        <v>4</v>
      </c>
      <c r="I1029" s="36" cm="1">
        <f t="array" ref="I1029">_xlfn.XLOOKUP(A1029,Table1[Sample_ID],quality)</f>
        <v>6</v>
      </c>
      <c r="J1029" s="36">
        <f t="shared" ref="J1029:J1092" si="65">ABS(H1029-I1029)</f>
        <v>2</v>
      </c>
      <c r="K1029" s="36">
        <f t="shared" ref="K1029:K1092" si="66">J1029^2</f>
        <v>4</v>
      </c>
      <c r="L1029" s="36">
        <f t="shared" ref="L1029:L1092" si="67">IF(J1029=0,1,0)</f>
        <v>0</v>
      </c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</row>
    <row r="1030" spans="1:27" ht="13.2" x14ac:dyDescent="0.25">
      <c r="A1030" s="34">
        <v>1027</v>
      </c>
      <c r="B1030" s="104">
        <v>0.64615384615384608</v>
      </c>
      <c r="C1030" s="104">
        <v>0.13999999999999999</v>
      </c>
      <c r="D1030" s="104">
        <v>0.15294117647058827</v>
      </c>
      <c r="E1030" s="104">
        <v>0.32</v>
      </c>
      <c r="F1030" s="104">
        <v>0.10600706713780919</v>
      </c>
      <c r="G1030" s="35">
        <f>SUM(B1030*'5. Control'!$F$24,'6. Scoring &amp; assessment'!C1030*'5. Control'!$F$25,'6. Scoring &amp; assessment'!D1030*'5. Control'!$F$26,'6. Scoring &amp; assessment'!E1030*'5. Control'!$F$27,'6. Scoring &amp; assessment'!F1030*'5. Control'!$F$28)</f>
        <v>0.33369572933821529</v>
      </c>
      <c r="H1030" s="36">
        <f t="shared" si="64"/>
        <v>5</v>
      </c>
      <c r="I1030" s="36" cm="1">
        <f t="array" ref="I1030">_xlfn.XLOOKUP(A1030,Table1[Sample_ID],quality)</f>
        <v>6</v>
      </c>
      <c r="J1030" s="36">
        <f t="shared" si="65"/>
        <v>1</v>
      </c>
      <c r="K1030" s="36">
        <f t="shared" si="66"/>
        <v>1</v>
      </c>
      <c r="L1030" s="36">
        <f t="shared" si="67"/>
        <v>0</v>
      </c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</row>
    <row r="1031" spans="1:27" ht="13.2" x14ac:dyDescent="0.25">
      <c r="A1031" s="34">
        <v>1028</v>
      </c>
      <c r="B1031" s="104">
        <v>0.49230769230769222</v>
      </c>
      <c r="C1031" s="104">
        <v>0.46333333333333337</v>
      </c>
      <c r="D1031" s="104">
        <v>0.12941176470588237</v>
      </c>
      <c r="E1031" s="104">
        <v>0</v>
      </c>
      <c r="F1031" s="104">
        <v>0.16254416961130741</v>
      </c>
      <c r="G1031" s="35">
        <f>SUM(B1031*'5. Control'!$F$24,'6. Scoring &amp; assessment'!C1031*'5. Control'!$F$25,'6. Scoring &amp; assessment'!D1031*'5. Control'!$F$26,'6. Scoring &amp; assessment'!E1031*'5. Control'!$F$27,'6. Scoring &amp; assessment'!F1031*'5. Control'!$F$28)</f>
        <v>0.34697387397470536</v>
      </c>
      <c r="H1031" s="36">
        <f t="shared" si="64"/>
        <v>5</v>
      </c>
      <c r="I1031" s="36" cm="1">
        <f t="array" ref="I1031">_xlfn.XLOOKUP(A1031,Table1[Sample_ID],quality)</f>
        <v>5</v>
      </c>
      <c r="J1031" s="36">
        <f t="shared" si="65"/>
        <v>0</v>
      </c>
      <c r="K1031" s="36">
        <f t="shared" si="66"/>
        <v>0</v>
      </c>
      <c r="L1031" s="36">
        <f t="shared" si="67"/>
        <v>1</v>
      </c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</row>
    <row r="1032" spans="1:27" ht="13.2" x14ac:dyDescent="0.25">
      <c r="A1032" s="34">
        <v>1029</v>
      </c>
      <c r="B1032" s="104">
        <v>0.26153846153846144</v>
      </c>
      <c r="C1032" s="104">
        <v>0.16</v>
      </c>
      <c r="D1032" s="104">
        <v>0.14117647058823532</v>
      </c>
      <c r="E1032" s="104">
        <v>0.21</v>
      </c>
      <c r="F1032" s="104">
        <v>0.21908127208480566</v>
      </c>
      <c r="G1032" s="35">
        <f>SUM(B1032*'5. Control'!$F$24,'6. Scoring &amp; assessment'!C1032*'5. Control'!$F$25,'6. Scoring &amp; assessment'!D1032*'5. Control'!$F$26,'6. Scoring &amp; assessment'!E1032*'5. Control'!$F$27,'6. Scoring &amp; assessment'!F1032*'5. Control'!$F$28)</f>
        <v>0.20362305933517735</v>
      </c>
      <c r="H1032" s="36">
        <f t="shared" si="64"/>
        <v>4</v>
      </c>
      <c r="I1032" s="36" cm="1">
        <f t="array" ref="I1032">_xlfn.XLOOKUP(A1032,Table1[Sample_ID],quality)</f>
        <v>6</v>
      </c>
      <c r="J1032" s="36">
        <f t="shared" si="65"/>
        <v>2</v>
      </c>
      <c r="K1032" s="36">
        <f t="shared" si="66"/>
        <v>4</v>
      </c>
      <c r="L1032" s="36">
        <f t="shared" si="67"/>
        <v>0</v>
      </c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</row>
    <row r="1033" spans="1:27" ht="13.2" x14ac:dyDescent="0.25">
      <c r="A1033" s="34">
        <v>1030</v>
      </c>
      <c r="B1033" s="104">
        <v>0.32307692307692304</v>
      </c>
      <c r="C1033" s="104">
        <v>0.32</v>
      </c>
      <c r="D1033" s="104">
        <v>0.15294117647058827</v>
      </c>
      <c r="E1033" s="104">
        <v>0.01</v>
      </c>
      <c r="F1033" s="104">
        <v>4.2402826855123678E-2</v>
      </c>
      <c r="G1033" s="35">
        <f>SUM(B1033*'5. Control'!$F$24,'6. Scoring &amp; assessment'!C1033*'5. Control'!$F$25,'6. Scoring &amp; assessment'!D1033*'5. Control'!$F$26,'6. Scoring &amp; assessment'!E1033*'5. Control'!$F$27,'6. Scoring &amp; assessment'!F1033*'5. Control'!$F$28)</f>
        <v>0.23725838223302367</v>
      </c>
      <c r="H1033" s="36">
        <f t="shared" si="64"/>
        <v>4</v>
      </c>
      <c r="I1033" s="36" cm="1">
        <f t="array" ref="I1033">_xlfn.XLOOKUP(A1033,Table1[Sample_ID],quality)</f>
        <v>7</v>
      </c>
      <c r="J1033" s="36">
        <f t="shared" si="65"/>
        <v>3</v>
      </c>
      <c r="K1033" s="36">
        <f t="shared" si="66"/>
        <v>9</v>
      </c>
      <c r="L1033" s="36">
        <f t="shared" si="67"/>
        <v>0</v>
      </c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</row>
    <row r="1034" spans="1:27" ht="13.2" x14ac:dyDescent="0.25">
      <c r="A1034" s="34">
        <v>1031</v>
      </c>
      <c r="B1034" s="104">
        <v>0.47692307692307689</v>
      </c>
      <c r="C1034" s="104">
        <v>0.32666666666666666</v>
      </c>
      <c r="D1034" s="104">
        <v>0.1470588235294118</v>
      </c>
      <c r="E1034" s="104">
        <v>0</v>
      </c>
      <c r="F1034" s="104">
        <v>2.8268551236749116E-2</v>
      </c>
      <c r="G1034" s="35">
        <f>SUM(B1034*'5. Control'!$F$24,'6. Scoring &amp; assessment'!C1034*'5. Control'!$F$25,'6. Scoring &amp; assessment'!D1034*'5. Control'!$F$26,'6. Scoring &amp; assessment'!E1034*'5. Control'!$F$27,'6. Scoring &amp; assessment'!F1034*'5. Control'!$F$28)</f>
        <v>0.28980875557616353</v>
      </c>
      <c r="H1034" s="36">
        <f t="shared" si="64"/>
        <v>4</v>
      </c>
      <c r="I1034" s="36" cm="1">
        <f t="array" ref="I1034">_xlfn.XLOOKUP(A1034,Table1[Sample_ID],quality)</f>
        <v>7</v>
      </c>
      <c r="J1034" s="36">
        <f t="shared" si="65"/>
        <v>3</v>
      </c>
      <c r="K1034" s="36">
        <f t="shared" si="66"/>
        <v>9</v>
      </c>
      <c r="L1034" s="36">
        <f t="shared" si="67"/>
        <v>0</v>
      </c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</row>
    <row r="1035" spans="1:27" ht="13.2" x14ac:dyDescent="0.25">
      <c r="A1035" s="34">
        <v>1032</v>
      </c>
      <c r="B1035" s="104">
        <v>0.39999999999999997</v>
      </c>
      <c r="C1035" s="104">
        <v>0.30000000000000004</v>
      </c>
      <c r="D1035" s="104">
        <v>0.16470588235294117</v>
      </c>
      <c r="E1035" s="104">
        <v>0.01</v>
      </c>
      <c r="F1035" s="104">
        <v>3.1802120141342753E-2</v>
      </c>
      <c r="G1035" s="35">
        <f>SUM(B1035*'5. Control'!$F$24,'6. Scoring &amp; assessment'!C1035*'5. Control'!$F$25,'6. Scoring &amp; assessment'!D1035*'5. Control'!$F$26,'6. Scoring &amp; assessment'!E1035*'5. Control'!$F$27,'6. Scoring &amp; assessment'!F1035*'5. Control'!$F$28)</f>
        <v>0.25888609436707544</v>
      </c>
      <c r="H1035" s="36">
        <f t="shared" si="64"/>
        <v>4</v>
      </c>
      <c r="I1035" s="36" cm="1">
        <f t="array" ref="I1035">_xlfn.XLOOKUP(A1035,Table1[Sample_ID],quality)</f>
        <v>7</v>
      </c>
      <c r="J1035" s="36">
        <f t="shared" si="65"/>
        <v>3</v>
      </c>
      <c r="K1035" s="36">
        <f t="shared" si="66"/>
        <v>9</v>
      </c>
      <c r="L1035" s="36">
        <f t="shared" si="67"/>
        <v>0</v>
      </c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</row>
    <row r="1036" spans="1:27" ht="13.2" x14ac:dyDescent="0.25">
      <c r="A1036" s="34">
        <v>1033</v>
      </c>
      <c r="B1036" s="104">
        <v>0.18461538461538451</v>
      </c>
      <c r="C1036" s="104">
        <v>0.48</v>
      </c>
      <c r="D1036" s="104">
        <v>0.13529411764705884</v>
      </c>
      <c r="E1036" s="104">
        <v>0</v>
      </c>
      <c r="F1036" s="104">
        <v>2.8268551236749116E-2</v>
      </c>
      <c r="G1036" s="35">
        <f>SUM(B1036*'5. Control'!$F$24,'6. Scoring &amp; assessment'!C1036*'5. Control'!$F$25,'6. Scoring &amp; assessment'!D1036*'5. Control'!$F$26,'6. Scoring &amp; assessment'!E1036*'5. Control'!$F$27,'6. Scoring &amp; assessment'!F1036*'5. Control'!$F$28)</f>
        <v>0.23173635738611831</v>
      </c>
      <c r="H1036" s="36">
        <f t="shared" si="64"/>
        <v>4</v>
      </c>
      <c r="I1036" s="36" cm="1">
        <f t="array" ref="I1036">_xlfn.XLOOKUP(A1036,Table1[Sample_ID],quality)</f>
        <v>5</v>
      </c>
      <c r="J1036" s="36">
        <f t="shared" si="65"/>
        <v>1</v>
      </c>
      <c r="K1036" s="36">
        <f t="shared" si="66"/>
        <v>1</v>
      </c>
      <c r="L1036" s="36">
        <f t="shared" si="67"/>
        <v>0</v>
      </c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</row>
    <row r="1037" spans="1:27" ht="13.2" x14ac:dyDescent="0.25">
      <c r="A1037" s="34">
        <v>1034</v>
      </c>
      <c r="B1037" s="104">
        <v>0.30769230769230771</v>
      </c>
      <c r="C1037" s="104">
        <v>0.3133333333333333</v>
      </c>
      <c r="D1037" s="104">
        <v>0.17058823529411765</v>
      </c>
      <c r="E1037" s="104">
        <v>0.08</v>
      </c>
      <c r="F1037" s="104">
        <v>7.4204946996466431E-2</v>
      </c>
      <c r="G1037" s="35">
        <f>SUM(B1037*'5. Control'!$F$24,'6. Scoring &amp; assessment'!C1037*'5. Control'!$F$25,'6. Scoring &amp; assessment'!D1037*'5. Control'!$F$26,'6. Scoring &amp; assessment'!E1037*'5. Control'!$F$27,'6. Scoring &amp; assessment'!F1037*'5. Control'!$F$28)</f>
        <v>0.24270103768607196</v>
      </c>
      <c r="H1037" s="36">
        <f t="shared" si="64"/>
        <v>4</v>
      </c>
      <c r="I1037" s="36" cm="1">
        <f t="array" ref="I1037">_xlfn.XLOOKUP(A1037,Table1[Sample_ID],quality)</f>
        <v>6</v>
      </c>
      <c r="J1037" s="36">
        <f t="shared" si="65"/>
        <v>2</v>
      </c>
      <c r="K1037" s="36">
        <f t="shared" si="66"/>
        <v>4</v>
      </c>
      <c r="L1037" s="36">
        <f t="shared" si="67"/>
        <v>0</v>
      </c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</row>
    <row r="1038" spans="1:27" ht="13.2" x14ac:dyDescent="0.25">
      <c r="A1038" s="34">
        <v>1035</v>
      </c>
      <c r="B1038" s="104">
        <v>0.19999999999999984</v>
      </c>
      <c r="C1038" s="104">
        <v>0.43</v>
      </c>
      <c r="D1038" s="104">
        <v>9.9999999999999992E-2</v>
      </c>
      <c r="E1038" s="104">
        <v>0.18</v>
      </c>
      <c r="F1038" s="104">
        <v>0.14840989399293286</v>
      </c>
      <c r="G1038" s="35">
        <f>SUM(B1038*'5. Control'!$F$24,'6. Scoring &amp; assessment'!C1038*'5. Control'!$F$25,'6. Scoring &amp; assessment'!D1038*'5. Control'!$F$26,'6. Scoring &amp; assessment'!E1038*'5. Control'!$F$27,'6. Scoring &amp; assessment'!F1038*'5. Control'!$F$28)</f>
        <v>0.24684098939929322</v>
      </c>
      <c r="H1038" s="36">
        <f t="shared" si="64"/>
        <v>4</v>
      </c>
      <c r="I1038" s="36" cm="1">
        <f t="array" ref="I1038">_xlfn.XLOOKUP(A1038,Table1[Sample_ID],quality)</f>
        <v>6</v>
      </c>
      <c r="J1038" s="36">
        <f t="shared" si="65"/>
        <v>2</v>
      </c>
      <c r="K1038" s="36">
        <f t="shared" si="66"/>
        <v>4</v>
      </c>
      <c r="L1038" s="36">
        <f t="shared" si="67"/>
        <v>0</v>
      </c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</row>
    <row r="1039" spans="1:27" ht="13.2" x14ac:dyDescent="0.25">
      <c r="A1039" s="34">
        <v>1036</v>
      </c>
      <c r="B1039" s="104">
        <v>0.33846153846153837</v>
      </c>
      <c r="C1039" s="104">
        <v>0.18000000000000002</v>
      </c>
      <c r="D1039" s="104">
        <v>0.20588235294117649</v>
      </c>
      <c r="E1039" s="104">
        <v>0.34</v>
      </c>
      <c r="F1039" s="104">
        <v>3.8869257950530034E-2</v>
      </c>
      <c r="G1039" s="35">
        <f>SUM(B1039*'5. Control'!$F$24,'6. Scoring &amp; assessment'!C1039*'5. Control'!$F$25,'6. Scoring &amp; assessment'!D1039*'5. Control'!$F$26,'6. Scoring &amp; assessment'!E1039*'5. Control'!$F$27,'6. Scoring &amp; assessment'!F1039*'5. Control'!$F$28)</f>
        <v>0.24123081719776793</v>
      </c>
      <c r="H1039" s="36">
        <f t="shared" si="64"/>
        <v>4</v>
      </c>
      <c r="I1039" s="36" cm="1">
        <f t="array" ref="I1039">_xlfn.XLOOKUP(A1039,Table1[Sample_ID],quality)</f>
        <v>7</v>
      </c>
      <c r="J1039" s="36">
        <f t="shared" si="65"/>
        <v>3</v>
      </c>
      <c r="K1039" s="36">
        <f t="shared" si="66"/>
        <v>9</v>
      </c>
      <c r="L1039" s="36">
        <f t="shared" si="67"/>
        <v>0</v>
      </c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</row>
    <row r="1040" spans="1:27" ht="13.2" x14ac:dyDescent="0.25">
      <c r="A1040" s="34">
        <v>1037</v>
      </c>
      <c r="B1040" s="104">
        <v>0.63076923076923075</v>
      </c>
      <c r="C1040" s="104">
        <v>0.13999999999999999</v>
      </c>
      <c r="D1040" s="104">
        <v>0.17058823529411765</v>
      </c>
      <c r="E1040" s="104">
        <v>0.34</v>
      </c>
      <c r="F1040" s="104">
        <v>0.10247349823321555</v>
      </c>
      <c r="G1040" s="35">
        <f>SUM(B1040*'5. Control'!$F$24,'6. Scoring &amp; assessment'!C1040*'5. Control'!$F$25,'6. Scoring &amp; assessment'!D1040*'5. Control'!$F$26,'6. Scoring &amp; assessment'!E1040*'5. Control'!$F$27,'6. Scoring &amp; assessment'!F1040*'5. Control'!$F$28)</f>
        <v>0.3326048158866699</v>
      </c>
      <c r="H1040" s="36">
        <f t="shared" si="64"/>
        <v>5</v>
      </c>
      <c r="I1040" s="36" cm="1">
        <f t="array" ref="I1040">_xlfn.XLOOKUP(A1040,Table1[Sample_ID],quality)</f>
        <v>7</v>
      </c>
      <c r="J1040" s="36">
        <f t="shared" si="65"/>
        <v>2</v>
      </c>
      <c r="K1040" s="36">
        <f t="shared" si="66"/>
        <v>4</v>
      </c>
      <c r="L1040" s="36">
        <f t="shared" si="67"/>
        <v>0</v>
      </c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</row>
    <row r="1041" spans="1:27" ht="13.2" x14ac:dyDescent="0.25">
      <c r="A1041" s="34">
        <v>1038</v>
      </c>
      <c r="B1041" s="104">
        <v>0.12307692307692292</v>
      </c>
      <c r="C1041" s="104">
        <v>0.54</v>
      </c>
      <c r="D1041" s="104">
        <v>0.15294117647058827</v>
      </c>
      <c r="E1041" s="104">
        <v>0.1</v>
      </c>
      <c r="F1041" s="104">
        <v>0.17667844522968199</v>
      </c>
      <c r="G1041" s="35">
        <f>SUM(B1041*'5. Control'!$F$24,'6. Scoring &amp; assessment'!C1041*'5. Control'!$F$25,'6. Scoring &amp; assessment'!D1041*'5. Control'!$F$26,'6. Scoring &amp; assessment'!E1041*'5. Control'!$F$27,'6. Scoring &amp; assessment'!F1041*'5. Control'!$F$28)</f>
        <v>0.25568594407047945</v>
      </c>
      <c r="H1041" s="36">
        <f t="shared" si="64"/>
        <v>4</v>
      </c>
      <c r="I1041" s="36" cm="1">
        <f t="array" ref="I1041">_xlfn.XLOOKUP(A1041,Table1[Sample_ID],quality)</f>
        <v>5</v>
      </c>
      <c r="J1041" s="36">
        <f t="shared" si="65"/>
        <v>1</v>
      </c>
      <c r="K1041" s="36">
        <f t="shared" si="66"/>
        <v>1</v>
      </c>
      <c r="L1041" s="36">
        <f t="shared" si="67"/>
        <v>0</v>
      </c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</row>
    <row r="1042" spans="1:27" ht="13.2" x14ac:dyDescent="0.25">
      <c r="A1042" s="34">
        <v>1039</v>
      </c>
      <c r="B1042" s="104">
        <v>0.64615384615384608</v>
      </c>
      <c r="C1042" s="104">
        <v>0.20666666666666664</v>
      </c>
      <c r="D1042" s="104">
        <v>0.27647058823529413</v>
      </c>
      <c r="E1042" s="104">
        <v>0.41</v>
      </c>
      <c r="F1042" s="104">
        <v>0.12720848056537101</v>
      </c>
      <c r="G1042" s="35">
        <f>SUM(B1042*'5. Control'!$F$24,'6. Scoring &amp; assessment'!C1042*'5. Control'!$F$25,'6. Scoring &amp; assessment'!D1042*'5. Control'!$F$26,'6. Scoring &amp; assessment'!E1042*'5. Control'!$F$27,'6. Scoring &amp; assessment'!F1042*'5. Control'!$F$28)</f>
        <v>0.38334528244567734</v>
      </c>
      <c r="H1042" s="36">
        <f t="shared" si="64"/>
        <v>5</v>
      </c>
      <c r="I1042" s="36" cm="1">
        <f t="array" ref="I1042">_xlfn.XLOOKUP(A1042,Table1[Sample_ID],quality)</f>
        <v>7</v>
      </c>
      <c r="J1042" s="36">
        <f t="shared" si="65"/>
        <v>2</v>
      </c>
      <c r="K1042" s="36">
        <f t="shared" si="66"/>
        <v>4</v>
      </c>
      <c r="L1042" s="36">
        <f t="shared" si="67"/>
        <v>0</v>
      </c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</row>
    <row r="1043" spans="1:27" ht="13.2" x14ac:dyDescent="0.25">
      <c r="A1043" s="34">
        <v>1040</v>
      </c>
      <c r="B1043" s="104">
        <v>0.4153846153846153</v>
      </c>
      <c r="C1043" s="104">
        <v>0.26666666666666666</v>
      </c>
      <c r="D1043" s="104">
        <v>0.31176470588235294</v>
      </c>
      <c r="E1043" s="104">
        <v>0.21</v>
      </c>
      <c r="F1043" s="104">
        <v>0.1166077738515901</v>
      </c>
      <c r="G1043" s="35">
        <f>SUM(B1043*'5. Control'!$F$24,'6. Scoring &amp; assessment'!C1043*'5. Control'!$F$25,'6. Scoring &amp; assessment'!D1043*'5. Control'!$F$26,'6. Scoring &amp; assessment'!E1043*'5. Control'!$F$27,'6. Scoring &amp; assessment'!F1043*'5. Control'!$F$28)</f>
        <v>0.30481009865212733</v>
      </c>
      <c r="H1043" s="36">
        <f t="shared" si="64"/>
        <v>5</v>
      </c>
      <c r="I1043" s="36" cm="1">
        <f t="array" ref="I1043">_xlfn.XLOOKUP(A1043,Table1[Sample_ID],quality)</f>
        <v>6</v>
      </c>
      <c r="J1043" s="36">
        <f t="shared" si="65"/>
        <v>1</v>
      </c>
      <c r="K1043" s="36">
        <f t="shared" si="66"/>
        <v>1</v>
      </c>
      <c r="L1043" s="36">
        <f t="shared" si="67"/>
        <v>0</v>
      </c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</row>
    <row r="1044" spans="1:27" ht="13.2" x14ac:dyDescent="0.25">
      <c r="A1044" s="34">
        <v>1041</v>
      </c>
      <c r="B1044" s="104">
        <v>0.27692307692307677</v>
      </c>
      <c r="C1044" s="104">
        <v>0.57666666666666666</v>
      </c>
      <c r="D1044" s="104">
        <v>0.21764705882352944</v>
      </c>
      <c r="E1044" s="104">
        <v>0</v>
      </c>
      <c r="F1044" s="104">
        <v>9.187279151943463E-2</v>
      </c>
      <c r="G1044" s="35">
        <f>SUM(B1044*'5. Control'!$F$24,'6. Scoring &amp; assessment'!C1044*'5. Control'!$F$25,'6. Scoring &amp; assessment'!D1044*'5. Control'!$F$26,'6. Scoring &amp; assessment'!E1044*'5. Control'!$F$27,'6. Scoring &amp; assessment'!F1044*'5. Control'!$F$28)</f>
        <v>0.31175741489854969</v>
      </c>
      <c r="H1044" s="36">
        <f t="shared" si="64"/>
        <v>5</v>
      </c>
      <c r="I1044" s="36" cm="1">
        <f t="array" ref="I1044">_xlfn.XLOOKUP(A1044,Table1[Sample_ID],quality)</f>
        <v>5</v>
      </c>
      <c r="J1044" s="36">
        <f t="shared" si="65"/>
        <v>0</v>
      </c>
      <c r="K1044" s="36">
        <f t="shared" si="66"/>
        <v>0</v>
      </c>
      <c r="L1044" s="36">
        <f t="shared" si="67"/>
        <v>1</v>
      </c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</row>
    <row r="1045" spans="1:27" ht="13.2" x14ac:dyDescent="0.25">
      <c r="A1045" s="34">
        <v>1042</v>
      </c>
      <c r="B1045" s="104">
        <v>0.21538461538461545</v>
      </c>
      <c r="C1045" s="104">
        <v>0.26</v>
      </c>
      <c r="D1045" s="104">
        <v>0.2</v>
      </c>
      <c r="E1045" s="104">
        <v>0.19</v>
      </c>
      <c r="F1045" s="104">
        <v>7.0671378091872794E-2</v>
      </c>
      <c r="G1045" s="35">
        <f>SUM(B1045*'5. Control'!$F$24,'6. Scoring &amp; assessment'!C1045*'5. Control'!$F$25,'6. Scoring &amp; assessment'!D1045*'5. Control'!$F$26,'6. Scoring &amp; assessment'!E1045*'5. Control'!$F$27,'6. Scoring &amp; assessment'!F1045*'5. Control'!$F$28)</f>
        <v>0.20945175319380266</v>
      </c>
      <c r="H1045" s="36">
        <f t="shared" si="64"/>
        <v>4</v>
      </c>
      <c r="I1045" s="36" cm="1">
        <f t="array" ref="I1045">_xlfn.XLOOKUP(A1045,Table1[Sample_ID],quality)</f>
        <v>6</v>
      </c>
      <c r="J1045" s="36">
        <f t="shared" si="65"/>
        <v>2</v>
      </c>
      <c r="K1045" s="36">
        <f t="shared" si="66"/>
        <v>4</v>
      </c>
      <c r="L1045" s="36">
        <f t="shared" si="67"/>
        <v>0</v>
      </c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</row>
    <row r="1046" spans="1:27" ht="13.2" x14ac:dyDescent="0.25">
      <c r="A1046" s="34">
        <v>1043</v>
      </c>
      <c r="B1046" s="104">
        <v>0.4153846153846153</v>
      </c>
      <c r="C1046" s="104">
        <v>0.26666666666666666</v>
      </c>
      <c r="D1046" s="104">
        <v>0.31176470588235294</v>
      </c>
      <c r="E1046" s="104">
        <v>0.21</v>
      </c>
      <c r="F1046" s="104">
        <v>0.1166077738515901</v>
      </c>
      <c r="G1046" s="35">
        <f>SUM(B1046*'5. Control'!$F$24,'6. Scoring &amp; assessment'!C1046*'5. Control'!$F$25,'6. Scoring &amp; assessment'!D1046*'5. Control'!$F$26,'6. Scoring &amp; assessment'!E1046*'5. Control'!$F$27,'6. Scoring &amp; assessment'!F1046*'5. Control'!$F$28)</f>
        <v>0.30481009865212733</v>
      </c>
      <c r="H1046" s="36">
        <f t="shared" si="64"/>
        <v>5</v>
      </c>
      <c r="I1046" s="36" cm="1">
        <f t="array" ref="I1046">_xlfn.XLOOKUP(A1046,Table1[Sample_ID],quality)</f>
        <v>6</v>
      </c>
      <c r="J1046" s="36">
        <f t="shared" si="65"/>
        <v>1</v>
      </c>
      <c r="K1046" s="36">
        <f t="shared" si="66"/>
        <v>1</v>
      </c>
      <c r="L1046" s="36">
        <f t="shared" si="67"/>
        <v>0</v>
      </c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</row>
    <row r="1047" spans="1:27" ht="13.2" x14ac:dyDescent="0.25">
      <c r="A1047" s="34">
        <v>1044</v>
      </c>
      <c r="B1047" s="104">
        <v>0.38461538461538464</v>
      </c>
      <c r="C1047" s="104">
        <v>0.19333333333333336</v>
      </c>
      <c r="D1047" s="104">
        <v>0.3</v>
      </c>
      <c r="E1047" s="104">
        <v>0.41</v>
      </c>
      <c r="F1047" s="104">
        <v>0.1166077738515901</v>
      </c>
      <c r="G1047" s="35">
        <f>SUM(B1047*'5. Control'!$F$24,'6. Scoring &amp; assessment'!C1047*'5. Control'!$F$25,'6. Scoring &amp; assessment'!D1047*'5. Control'!$F$26,'6. Scoring &amp; assessment'!E1047*'5. Control'!$F$27,'6. Scoring &amp; assessment'!F1047*'5. Control'!$F$28)</f>
        <v>0.29027616200054362</v>
      </c>
      <c r="H1047" s="36">
        <f t="shared" si="64"/>
        <v>4</v>
      </c>
      <c r="I1047" s="36" cm="1">
        <f t="array" ref="I1047">_xlfn.XLOOKUP(A1047,Table1[Sample_ID],quality)</f>
        <v>7</v>
      </c>
      <c r="J1047" s="36">
        <f t="shared" si="65"/>
        <v>3</v>
      </c>
      <c r="K1047" s="36">
        <f t="shared" si="66"/>
        <v>9</v>
      </c>
      <c r="L1047" s="36">
        <f t="shared" si="67"/>
        <v>0</v>
      </c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</row>
    <row r="1048" spans="1:27" ht="13.2" x14ac:dyDescent="0.25">
      <c r="A1048" s="34">
        <v>1045</v>
      </c>
      <c r="B1048" s="104">
        <v>0.58461538461538443</v>
      </c>
      <c r="C1048" s="104">
        <v>0.19333333333333336</v>
      </c>
      <c r="D1048" s="104">
        <v>0.18823529411764706</v>
      </c>
      <c r="E1048" s="104">
        <v>0.33</v>
      </c>
      <c r="F1048" s="104">
        <v>0.16607773851590105</v>
      </c>
      <c r="G1048" s="35">
        <f>SUM(B1048*'5. Control'!$F$24,'6. Scoring &amp; assessment'!C1048*'5. Control'!$F$25,'6. Scoring &amp; assessment'!D1048*'5. Control'!$F$26,'6. Scoring &amp; assessment'!E1048*'5. Control'!$F$27,'6. Scoring &amp; assessment'!F1048*'5. Control'!$F$28)</f>
        <v>0.34045845258462176</v>
      </c>
      <c r="H1048" s="36">
        <f t="shared" si="64"/>
        <v>5</v>
      </c>
      <c r="I1048" s="36" cm="1">
        <f t="array" ref="I1048">_xlfn.XLOOKUP(A1048,Table1[Sample_ID],quality)</f>
        <v>6</v>
      </c>
      <c r="J1048" s="36">
        <f t="shared" si="65"/>
        <v>1</v>
      </c>
      <c r="K1048" s="36">
        <f t="shared" si="66"/>
        <v>1</v>
      </c>
      <c r="L1048" s="36">
        <f t="shared" si="67"/>
        <v>0</v>
      </c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</row>
    <row r="1049" spans="1:27" ht="13.2" x14ac:dyDescent="0.25">
      <c r="A1049" s="34">
        <v>1046</v>
      </c>
      <c r="B1049" s="104">
        <v>0.46153846153846156</v>
      </c>
      <c r="C1049" s="104">
        <v>0.22666666666666666</v>
      </c>
      <c r="D1049" s="104">
        <v>0.16470588235294117</v>
      </c>
      <c r="E1049" s="104">
        <v>0</v>
      </c>
      <c r="F1049" s="104">
        <v>0.11307420494699646</v>
      </c>
      <c r="G1049" s="35">
        <f>SUM(B1049*'5. Control'!$F$24,'6. Scoring &amp; assessment'!C1049*'5. Control'!$F$25,'6. Scoring &amp; assessment'!D1049*'5. Control'!$F$26,'6. Scoring &amp; assessment'!E1049*'5. Control'!$F$27,'6. Scoring &amp; assessment'!F1049*'5. Control'!$F$28)</f>
        <v>0.26555176438610234</v>
      </c>
      <c r="H1049" s="36">
        <f t="shared" si="64"/>
        <v>4</v>
      </c>
      <c r="I1049" s="36" cm="1">
        <f t="array" ref="I1049">_xlfn.XLOOKUP(A1049,Table1[Sample_ID],quality)</f>
        <v>6</v>
      </c>
      <c r="J1049" s="36">
        <f t="shared" si="65"/>
        <v>2</v>
      </c>
      <c r="K1049" s="36">
        <f t="shared" si="66"/>
        <v>4</v>
      </c>
      <c r="L1049" s="36">
        <f t="shared" si="67"/>
        <v>0</v>
      </c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</row>
    <row r="1050" spans="1:27" ht="13.2" x14ac:dyDescent="0.25">
      <c r="A1050" s="34">
        <v>1047</v>
      </c>
      <c r="B1050" s="104">
        <v>0.3538461538461537</v>
      </c>
      <c r="C1050" s="104">
        <v>0.45333333333333337</v>
      </c>
      <c r="D1050" s="104">
        <v>0.18823529411764706</v>
      </c>
      <c r="E1050" s="104">
        <v>0</v>
      </c>
      <c r="F1050" s="104">
        <v>0.13780918727915195</v>
      </c>
      <c r="G1050" s="35">
        <f>SUM(B1050*'5. Control'!$F$24,'6. Scoring &amp; assessment'!C1050*'5. Control'!$F$25,'6. Scoring &amp; assessment'!D1050*'5. Control'!$F$26,'6. Scoring &amp; assessment'!E1050*'5. Control'!$F$27,'6. Scoring &amp; assessment'!F1050*'5. Control'!$F$28)</f>
        <v>0.30186236669171607</v>
      </c>
      <c r="H1050" s="36">
        <f t="shared" si="64"/>
        <v>5</v>
      </c>
      <c r="I1050" s="36" cm="1">
        <f t="array" ref="I1050">_xlfn.XLOOKUP(A1050,Table1[Sample_ID],quality)</f>
        <v>6</v>
      </c>
      <c r="J1050" s="36">
        <f t="shared" si="65"/>
        <v>1</v>
      </c>
      <c r="K1050" s="36">
        <f t="shared" si="66"/>
        <v>1</v>
      </c>
      <c r="L1050" s="36">
        <f t="shared" si="67"/>
        <v>0</v>
      </c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</row>
    <row r="1051" spans="1:27" ht="13.2" x14ac:dyDescent="0.25">
      <c r="A1051" s="34">
        <v>1048</v>
      </c>
      <c r="B1051" s="104">
        <v>0.30769230769230771</v>
      </c>
      <c r="C1051" s="104">
        <v>0.21999999999999997</v>
      </c>
      <c r="D1051" s="104">
        <v>0.2</v>
      </c>
      <c r="E1051" s="104">
        <v>0.17</v>
      </c>
      <c r="F1051" s="104">
        <v>0.15901060070671377</v>
      </c>
      <c r="G1051" s="35">
        <f>SUM(B1051*'5. Control'!$F$24,'6. Scoring &amp; assessment'!C1051*'5. Control'!$F$25,'6. Scoring &amp; assessment'!D1051*'5. Control'!$F$26,'6. Scoring &amp; assessment'!E1051*'5. Control'!$F$27,'6. Scoring &amp; assessment'!F1051*'5. Control'!$F$28)</f>
        <v>0.23659336776297907</v>
      </c>
      <c r="H1051" s="36">
        <f t="shared" si="64"/>
        <v>4</v>
      </c>
      <c r="I1051" s="36" cm="1">
        <f t="array" ref="I1051">_xlfn.XLOOKUP(A1051,Table1[Sample_ID],quality)</f>
        <v>5</v>
      </c>
      <c r="J1051" s="36">
        <f t="shared" si="65"/>
        <v>1</v>
      </c>
      <c r="K1051" s="36">
        <f t="shared" si="66"/>
        <v>1</v>
      </c>
      <c r="L1051" s="36">
        <f t="shared" si="67"/>
        <v>0</v>
      </c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</row>
    <row r="1052" spans="1:27" ht="13.2" x14ac:dyDescent="0.25">
      <c r="A1052" s="34">
        <v>1049</v>
      </c>
      <c r="B1052" s="104">
        <v>0.38461538461538464</v>
      </c>
      <c r="C1052" s="104">
        <v>0.26</v>
      </c>
      <c r="D1052" s="104">
        <v>0.28235294117647064</v>
      </c>
      <c r="E1052" s="104">
        <v>0.36</v>
      </c>
      <c r="F1052" s="104">
        <v>2.8268551236749116E-2</v>
      </c>
      <c r="G1052" s="35">
        <f>SUM(B1052*'5. Control'!$F$24,'6. Scoring &amp; assessment'!C1052*'5. Control'!$F$25,'6. Scoring &amp; assessment'!D1052*'5. Control'!$F$26,'6. Scoring &amp; assessment'!E1052*'5. Control'!$F$27,'6. Scoring &amp; assessment'!F1052*'5. Control'!$F$28)</f>
        <v>0.29379518091553009</v>
      </c>
      <c r="H1052" s="36">
        <f t="shared" si="64"/>
        <v>4</v>
      </c>
      <c r="I1052" s="36" cm="1">
        <f t="array" ref="I1052">_xlfn.XLOOKUP(A1052,Table1[Sample_ID],quality)</f>
        <v>6</v>
      </c>
      <c r="J1052" s="36">
        <f t="shared" si="65"/>
        <v>2</v>
      </c>
      <c r="K1052" s="36">
        <f t="shared" si="66"/>
        <v>4</v>
      </c>
      <c r="L1052" s="36">
        <f t="shared" si="67"/>
        <v>0</v>
      </c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</row>
    <row r="1053" spans="1:27" ht="13.2" x14ac:dyDescent="0.25">
      <c r="A1053" s="34">
        <v>1050</v>
      </c>
      <c r="B1053" s="104">
        <v>0.36923076923076931</v>
      </c>
      <c r="C1053" s="104">
        <v>0.26666666666666666</v>
      </c>
      <c r="D1053" s="104">
        <v>0.27647058823529413</v>
      </c>
      <c r="E1053" s="104">
        <v>0.36</v>
      </c>
      <c r="F1053" s="104">
        <v>3.8869257950530034E-2</v>
      </c>
      <c r="G1053" s="35">
        <f>SUM(B1053*'5. Control'!$F$24,'6. Scoring &amp; assessment'!C1053*'5. Control'!$F$25,'6. Scoring &amp; assessment'!D1053*'5. Control'!$F$26,'6. Scoring &amp; assessment'!E1053*'5. Control'!$F$27,'6. Scoring &amp; assessment'!F1053*'5. Control'!$F$28)</f>
        <v>0.29058828326111635</v>
      </c>
      <c r="H1053" s="36">
        <f t="shared" si="64"/>
        <v>4</v>
      </c>
      <c r="I1053" s="36" cm="1">
        <f t="array" ref="I1053">_xlfn.XLOOKUP(A1053,Table1[Sample_ID],quality)</f>
        <v>6</v>
      </c>
      <c r="J1053" s="36">
        <f t="shared" si="65"/>
        <v>2</v>
      </c>
      <c r="K1053" s="36">
        <f t="shared" si="66"/>
        <v>4</v>
      </c>
      <c r="L1053" s="36">
        <f t="shared" si="67"/>
        <v>0</v>
      </c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</row>
    <row r="1054" spans="1:27" ht="13.2" x14ac:dyDescent="0.25">
      <c r="A1054" s="34">
        <v>1051</v>
      </c>
      <c r="B1054" s="104">
        <v>0.30769230769230771</v>
      </c>
      <c r="C1054" s="104">
        <v>0.21999999999999997</v>
      </c>
      <c r="D1054" s="104">
        <v>0.2</v>
      </c>
      <c r="E1054" s="104">
        <v>0.17</v>
      </c>
      <c r="F1054" s="104">
        <v>0.15901060070671377</v>
      </c>
      <c r="G1054" s="35">
        <f>SUM(B1054*'5. Control'!$F$24,'6. Scoring &amp; assessment'!C1054*'5. Control'!$F$25,'6. Scoring &amp; assessment'!D1054*'5. Control'!$F$26,'6. Scoring &amp; assessment'!E1054*'5. Control'!$F$27,'6. Scoring &amp; assessment'!F1054*'5. Control'!$F$28)</f>
        <v>0.23659336776297907</v>
      </c>
      <c r="H1054" s="36">
        <f t="shared" si="64"/>
        <v>4</v>
      </c>
      <c r="I1054" s="36" cm="1">
        <f t="array" ref="I1054">_xlfn.XLOOKUP(A1054,Table1[Sample_ID],quality)</f>
        <v>5</v>
      </c>
      <c r="J1054" s="36">
        <f t="shared" si="65"/>
        <v>1</v>
      </c>
      <c r="K1054" s="36">
        <f t="shared" si="66"/>
        <v>1</v>
      </c>
      <c r="L1054" s="36">
        <f t="shared" si="67"/>
        <v>0</v>
      </c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</row>
    <row r="1055" spans="1:27" ht="13.2" x14ac:dyDescent="0.25">
      <c r="A1055" s="34">
        <v>1052</v>
      </c>
      <c r="B1055" s="104">
        <v>0.12307692307692292</v>
      </c>
      <c r="C1055" s="104">
        <v>0.24</v>
      </c>
      <c r="D1055" s="104">
        <v>0.61176470588235299</v>
      </c>
      <c r="E1055" s="104">
        <v>0.59</v>
      </c>
      <c r="F1055" s="104">
        <v>0.13780918727915195</v>
      </c>
      <c r="G1055" s="35">
        <f>SUM(B1055*'5. Control'!$F$24,'6. Scoring &amp; assessment'!C1055*'5. Control'!$F$25,'6. Scoring &amp; assessment'!D1055*'5. Control'!$F$26,'6. Scoring &amp; assessment'!E1055*'5. Control'!$F$27,'6. Scoring &amp; assessment'!F1055*'5. Control'!$F$28)</f>
        <v>0.27962254768719119</v>
      </c>
      <c r="H1055" s="36">
        <f t="shared" si="64"/>
        <v>4</v>
      </c>
      <c r="I1055" s="36" cm="1">
        <f t="array" ref="I1055">_xlfn.XLOOKUP(A1055,Table1[Sample_ID],quality)</f>
        <v>5</v>
      </c>
      <c r="J1055" s="36">
        <f t="shared" si="65"/>
        <v>1</v>
      </c>
      <c r="K1055" s="36">
        <f t="shared" si="66"/>
        <v>1</v>
      </c>
      <c r="L1055" s="36">
        <f t="shared" si="67"/>
        <v>0</v>
      </c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</row>
    <row r="1056" spans="1:27" ht="13.2" x14ac:dyDescent="0.25">
      <c r="A1056" s="34">
        <v>1053</v>
      </c>
      <c r="B1056" s="104">
        <v>0.69230769230769229</v>
      </c>
      <c r="C1056" s="104">
        <v>0.33666666666666667</v>
      </c>
      <c r="D1056" s="104">
        <v>0.1470588235294118</v>
      </c>
      <c r="E1056" s="104">
        <v>0.05</v>
      </c>
      <c r="F1056" s="104">
        <v>6.7137809187279157E-2</v>
      </c>
      <c r="G1056" s="35">
        <f>SUM(B1056*'5. Control'!$F$24,'6. Scoring &amp; assessment'!C1056*'5. Control'!$F$25,'6. Scoring &amp; assessment'!D1056*'5. Control'!$F$26,'6. Scoring &amp; assessment'!E1056*'5. Control'!$F$27,'6. Scoring &amp; assessment'!F1056*'5. Control'!$F$28)</f>
        <v>0.37708029675583193</v>
      </c>
      <c r="H1056" s="36">
        <f t="shared" si="64"/>
        <v>5</v>
      </c>
      <c r="I1056" s="36" cm="1">
        <f t="array" ref="I1056">_xlfn.XLOOKUP(A1056,Table1[Sample_ID],quality)</f>
        <v>5</v>
      </c>
      <c r="J1056" s="36">
        <f t="shared" si="65"/>
        <v>0</v>
      </c>
      <c r="K1056" s="36">
        <f t="shared" si="66"/>
        <v>0</v>
      </c>
      <c r="L1056" s="36">
        <f t="shared" si="67"/>
        <v>1</v>
      </c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</row>
    <row r="1057" spans="1:27" ht="13.2" x14ac:dyDescent="0.25">
      <c r="A1057" s="34">
        <v>1054</v>
      </c>
      <c r="B1057" s="104">
        <v>0.66153846153846141</v>
      </c>
      <c r="C1057" s="104">
        <v>0.15333333333333335</v>
      </c>
      <c r="D1057" s="104">
        <v>0.27647058823529413</v>
      </c>
      <c r="E1057" s="104">
        <v>0.42</v>
      </c>
      <c r="F1057" s="104">
        <v>4.9469964664310952E-2</v>
      </c>
      <c r="G1057" s="35">
        <f>SUM(B1057*'5. Control'!$F$24,'6. Scoring &amp; assessment'!C1057*'5. Control'!$F$25,'6. Scoring &amp; assessment'!D1057*'5. Control'!$F$26,'6. Scoring &amp; assessment'!E1057*'5. Control'!$F$27,'6. Scoring &amp; assessment'!F1057*'5. Control'!$F$28)</f>
        <v>0.36595604624018663</v>
      </c>
      <c r="H1057" s="36">
        <f t="shared" si="64"/>
        <v>5</v>
      </c>
      <c r="I1057" s="36" cm="1">
        <f t="array" ref="I1057">_xlfn.XLOOKUP(A1057,Table1[Sample_ID],quality)</f>
        <v>7</v>
      </c>
      <c r="J1057" s="36">
        <f t="shared" si="65"/>
        <v>2</v>
      </c>
      <c r="K1057" s="36">
        <f t="shared" si="66"/>
        <v>4</v>
      </c>
      <c r="L1057" s="36">
        <f t="shared" si="67"/>
        <v>0</v>
      </c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</row>
    <row r="1058" spans="1:27" ht="13.2" x14ac:dyDescent="0.25">
      <c r="A1058" s="34">
        <v>1055</v>
      </c>
      <c r="B1058" s="104">
        <v>0.10769230769230759</v>
      </c>
      <c r="C1058" s="104">
        <v>0.36000000000000004</v>
      </c>
      <c r="D1058" s="104">
        <v>0.18823529411764706</v>
      </c>
      <c r="E1058" s="104">
        <v>0.27</v>
      </c>
      <c r="F1058" s="104">
        <v>0.25088339222614842</v>
      </c>
      <c r="G1058" s="35">
        <f>SUM(B1058*'5. Control'!$F$24,'6. Scoring &amp; assessment'!C1058*'5. Control'!$F$25,'6. Scoring &amp; assessment'!D1058*'5. Control'!$F$26,'6. Scoring &amp; assessment'!E1058*'5. Control'!$F$27,'6. Scoring &amp; assessment'!F1058*'5. Control'!$F$28)</f>
        <v>0.22601594103256956</v>
      </c>
      <c r="H1058" s="36">
        <f t="shared" si="64"/>
        <v>4</v>
      </c>
      <c r="I1058" s="36" cm="1">
        <f t="array" ref="I1058">_xlfn.XLOOKUP(A1058,Table1[Sample_ID],quality)</f>
        <v>6</v>
      </c>
      <c r="J1058" s="36">
        <f t="shared" si="65"/>
        <v>2</v>
      </c>
      <c r="K1058" s="36">
        <f t="shared" si="66"/>
        <v>4</v>
      </c>
      <c r="L1058" s="36">
        <f t="shared" si="67"/>
        <v>0</v>
      </c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</row>
    <row r="1059" spans="1:27" ht="13.2" x14ac:dyDescent="0.25">
      <c r="A1059" s="34">
        <v>1056</v>
      </c>
      <c r="B1059" s="104">
        <v>0.10769230769230759</v>
      </c>
      <c r="C1059" s="104">
        <v>0.36000000000000004</v>
      </c>
      <c r="D1059" s="104">
        <v>0.18823529411764706</v>
      </c>
      <c r="E1059" s="104">
        <v>0.27</v>
      </c>
      <c r="F1059" s="104">
        <v>0.25088339222614842</v>
      </c>
      <c r="G1059" s="35">
        <f>SUM(B1059*'5. Control'!$F$24,'6. Scoring &amp; assessment'!C1059*'5. Control'!$F$25,'6. Scoring &amp; assessment'!D1059*'5. Control'!$F$26,'6. Scoring &amp; assessment'!E1059*'5. Control'!$F$27,'6. Scoring &amp; assessment'!F1059*'5. Control'!$F$28)</f>
        <v>0.22601594103256956</v>
      </c>
      <c r="H1059" s="36">
        <f t="shared" si="64"/>
        <v>4</v>
      </c>
      <c r="I1059" s="36" cm="1">
        <f t="array" ref="I1059">_xlfn.XLOOKUP(A1059,Table1[Sample_ID],quality)</f>
        <v>6</v>
      </c>
      <c r="J1059" s="36">
        <f t="shared" si="65"/>
        <v>2</v>
      </c>
      <c r="K1059" s="36">
        <f t="shared" si="66"/>
        <v>4</v>
      </c>
      <c r="L1059" s="36">
        <f t="shared" si="67"/>
        <v>0</v>
      </c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</row>
    <row r="1060" spans="1:27" ht="13.2" x14ac:dyDescent="0.25">
      <c r="A1060" s="34">
        <v>1057</v>
      </c>
      <c r="B1060" s="104">
        <v>0.5692307692307691</v>
      </c>
      <c r="C1060" s="104">
        <v>0.25333333333333335</v>
      </c>
      <c r="D1060" s="104">
        <v>0.17058823529411765</v>
      </c>
      <c r="E1060" s="104">
        <v>0.53</v>
      </c>
      <c r="F1060" s="104">
        <v>1.4134275618374558E-2</v>
      </c>
      <c r="G1060" s="35">
        <f>SUM(B1060*'5. Control'!$F$24,'6. Scoring &amp; assessment'!C1060*'5. Control'!$F$25,'6. Scoring &amp; assessment'!D1060*'5. Control'!$F$26,'6. Scoring &amp; assessment'!E1060*'5. Control'!$F$27,'6. Scoring &amp; assessment'!F1060*'5. Control'!$F$28)</f>
        <v>0.35523243208672423</v>
      </c>
      <c r="H1060" s="36">
        <f t="shared" si="64"/>
        <v>5</v>
      </c>
      <c r="I1060" s="36" cm="1">
        <f t="array" ref="I1060">_xlfn.XLOOKUP(A1060,Table1[Sample_ID],quality)</f>
        <v>7</v>
      </c>
      <c r="J1060" s="36">
        <f t="shared" si="65"/>
        <v>2</v>
      </c>
      <c r="K1060" s="36">
        <f t="shared" si="66"/>
        <v>4</v>
      </c>
      <c r="L1060" s="36">
        <f t="shared" si="67"/>
        <v>0</v>
      </c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</row>
    <row r="1061" spans="1:27" ht="13.2" x14ac:dyDescent="0.25">
      <c r="A1061" s="34">
        <v>1058</v>
      </c>
      <c r="B1061" s="104">
        <v>0.10769230769230759</v>
      </c>
      <c r="C1061" s="104">
        <v>0.21333333333333329</v>
      </c>
      <c r="D1061" s="104">
        <v>0.1588235294117647</v>
      </c>
      <c r="E1061" s="104">
        <v>0.25</v>
      </c>
      <c r="F1061" s="104">
        <v>0.29681978798586572</v>
      </c>
      <c r="G1061" s="35">
        <f>SUM(B1061*'5. Control'!$F$24,'6. Scoring &amp; assessment'!C1061*'5. Control'!$F$25,'6. Scoring &amp; assessment'!D1061*'5. Control'!$F$26,'6. Scoring &amp; assessment'!E1061*'5. Control'!$F$27,'6. Scoring &amp; assessment'!F1061*'5. Control'!$F$28)</f>
        <v>0.18019781590265893</v>
      </c>
      <c r="H1061" s="36">
        <f t="shared" si="64"/>
        <v>4</v>
      </c>
      <c r="I1061" s="36" cm="1">
        <f t="array" ref="I1061">_xlfn.XLOOKUP(A1061,Table1[Sample_ID],quality)</f>
        <v>5</v>
      </c>
      <c r="J1061" s="36">
        <f t="shared" si="65"/>
        <v>1</v>
      </c>
      <c r="K1061" s="36">
        <f t="shared" si="66"/>
        <v>1</v>
      </c>
      <c r="L1061" s="36">
        <f t="shared" si="67"/>
        <v>0</v>
      </c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</row>
    <row r="1062" spans="1:27" ht="13.2" x14ac:dyDescent="0.25">
      <c r="A1062" s="34">
        <v>1059</v>
      </c>
      <c r="B1062" s="104">
        <v>0.49230769230769222</v>
      </c>
      <c r="C1062" s="104">
        <v>0.28666666666666668</v>
      </c>
      <c r="D1062" s="104">
        <v>0.27058823529411768</v>
      </c>
      <c r="E1062" s="104">
        <v>0.56999999999999995</v>
      </c>
      <c r="F1062" s="104">
        <v>0.16254416961130741</v>
      </c>
      <c r="G1062" s="35">
        <f>SUM(B1062*'5. Control'!$F$24,'6. Scoring &amp; assessment'!C1062*'5. Control'!$F$25,'6. Scoring &amp; assessment'!D1062*'5. Control'!$F$26,'6. Scoring &amp; assessment'!E1062*'5. Control'!$F$27,'6. Scoring &amp; assessment'!F1062*'5. Control'!$F$28)</f>
        <v>0.37215034456294066</v>
      </c>
      <c r="H1062" s="36">
        <f t="shared" si="64"/>
        <v>5</v>
      </c>
      <c r="I1062" s="36" cm="1">
        <f t="array" ref="I1062">_xlfn.XLOOKUP(A1062,Table1[Sample_ID],quality)</f>
        <v>7</v>
      </c>
      <c r="J1062" s="36">
        <f t="shared" si="65"/>
        <v>2</v>
      </c>
      <c r="K1062" s="36">
        <f t="shared" si="66"/>
        <v>4</v>
      </c>
      <c r="L1062" s="36">
        <f t="shared" si="67"/>
        <v>0</v>
      </c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</row>
    <row r="1063" spans="1:27" ht="13.2" x14ac:dyDescent="0.25">
      <c r="A1063" s="34">
        <v>1060</v>
      </c>
      <c r="B1063" s="104">
        <v>0.5692307692307691</v>
      </c>
      <c r="C1063" s="104">
        <v>0.25333333333333335</v>
      </c>
      <c r="D1063" s="104">
        <v>0.17058823529411765</v>
      </c>
      <c r="E1063" s="104">
        <v>0.53</v>
      </c>
      <c r="F1063" s="104">
        <v>1.4134275618374558E-2</v>
      </c>
      <c r="G1063" s="35">
        <f>SUM(B1063*'5. Control'!$F$24,'6. Scoring &amp; assessment'!C1063*'5. Control'!$F$25,'6. Scoring &amp; assessment'!D1063*'5. Control'!$F$26,'6. Scoring &amp; assessment'!E1063*'5. Control'!$F$27,'6. Scoring &amp; assessment'!F1063*'5. Control'!$F$28)</f>
        <v>0.35523243208672423</v>
      </c>
      <c r="H1063" s="36">
        <f t="shared" si="64"/>
        <v>5</v>
      </c>
      <c r="I1063" s="36" cm="1">
        <f t="array" ref="I1063">_xlfn.XLOOKUP(A1063,Table1[Sample_ID],quality)</f>
        <v>7</v>
      </c>
      <c r="J1063" s="36">
        <f t="shared" si="65"/>
        <v>2</v>
      </c>
      <c r="K1063" s="36">
        <f t="shared" si="66"/>
        <v>4</v>
      </c>
      <c r="L1063" s="36">
        <f t="shared" si="67"/>
        <v>0</v>
      </c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</row>
    <row r="1064" spans="1:27" ht="13.2" x14ac:dyDescent="0.25">
      <c r="A1064" s="34">
        <v>1061</v>
      </c>
      <c r="B1064" s="104">
        <v>0.23076923076923078</v>
      </c>
      <c r="C1064" s="104">
        <v>8.666666666666667E-2</v>
      </c>
      <c r="D1064" s="104">
        <v>0.23529411764705882</v>
      </c>
      <c r="E1064" s="104">
        <v>0.56999999999999995</v>
      </c>
      <c r="F1064" s="104">
        <v>7.0671378091872791E-3</v>
      </c>
      <c r="G1064" s="35">
        <f>SUM(B1064*'5. Control'!$F$24,'6. Scoring &amp; assessment'!C1064*'5. Control'!$F$25,'6. Scoring &amp; assessment'!D1064*'5. Control'!$F$26,'6. Scoring &amp; assessment'!E1064*'5. Control'!$F$27,'6. Scoring &amp; assessment'!F1064*'5. Control'!$F$28)</f>
        <v>0.1997700621972083</v>
      </c>
      <c r="H1064" s="36">
        <f t="shared" si="64"/>
        <v>4</v>
      </c>
      <c r="I1064" s="36" cm="1">
        <f t="array" ref="I1064">_xlfn.XLOOKUP(A1064,Table1[Sample_ID],quality)</f>
        <v>6</v>
      </c>
      <c r="J1064" s="36">
        <f t="shared" si="65"/>
        <v>2</v>
      </c>
      <c r="K1064" s="36">
        <f t="shared" si="66"/>
        <v>4</v>
      </c>
      <c r="L1064" s="36">
        <f t="shared" si="67"/>
        <v>0</v>
      </c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</row>
    <row r="1065" spans="1:27" ht="13.2" x14ac:dyDescent="0.25">
      <c r="A1065" s="34">
        <v>1062</v>
      </c>
      <c r="B1065" s="104">
        <v>0.63076923076923075</v>
      </c>
      <c r="C1065" s="104">
        <v>0.20000000000000004</v>
      </c>
      <c r="D1065" s="104">
        <v>0.22941176470588234</v>
      </c>
      <c r="E1065" s="104">
        <v>0.5</v>
      </c>
      <c r="F1065" s="104">
        <v>3.5335689045936397E-2</v>
      </c>
      <c r="G1065" s="35">
        <f>SUM(B1065*'5. Control'!$F$24,'6. Scoring &amp; assessment'!C1065*'5. Control'!$F$25,'6. Scoring &amp; assessment'!D1065*'5. Control'!$F$26,'6. Scoring &amp; assessment'!E1065*'5. Control'!$F$27,'6. Scoring &amp; assessment'!F1065*'5. Control'!$F$28)</f>
        <v>0.36871456437970679</v>
      </c>
      <c r="H1065" s="36">
        <f t="shared" si="64"/>
        <v>5</v>
      </c>
      <c r="I1065" s="36" cm="1">
        <f t="array" ref="I1065">_xlfn.XLOOKUP(A1065,Table1[Sample_ID],quality)</f>
        <v>8</v>
      </c>
      <c r="J1065" s="36">
        <f t="shared" si="65"/>
        <v>3</v>
      </c>
      <c r="K1065" s="36">
        <f t="shared" si="66"/>
        <v>9</v>
      </c>
      <c r="L1065" s="36">
        <f t="shared" si="67"/>
        <v>0</v>
      </c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</row>
    <row r="1066" spans="1:27" ht="13.2" x14ac:dyDescent="0.25">
      <c r="A1066" s="34">
        <v>1063</v>
      </c>
      <c r="B1066" s="104">
        <v>0.46153846153846156</v>
      </c>
      <c r="C1066" s="104">
        <v>0.18666666666666668</v>
      </c>
      <c r="D1066" s="104">
        <v>0.2</v>
      </c>
      <c r="E1066" s="104">
        <v>0.44</v>
      </c>
      <c r="F1066" s="104">
        <v>3.1802120141342753E-2</v>
      </c>
      <c r="G1066" s="35">
        <f>SUM(B1066*'5. Control'!$F$24,'6. Scoring &amp; assessment'!C1066*'5. Control'!$F$25,'6. Scoring &amp; assessment'!D1066*'5. Control'!$F$26,'6. Scoring &amp; assessment'!E1066*'5. Control'!$F$27,'6. Scoring &amp; assessment'!F1066*'5. Control'!$F$28)</f>
        <v>0.29471867355259579</v>
      </c>
      <c r="H1066" s="36">
        <f t="shared" si="64"/>
        <v>4</v>
      </c>
      <c r="I1066" s="36" cm="1">
        <f t="array" ref="I1066">_xlfn.XLOOKUP(A1066,Table1[Sample_ID],quality)</f>
        <v>6</v>
      </c>
      <c r="J1066" s="36">
        <f t="shared" si="65"/>
        <v>2</v>
      </c>
      <c r="K1066" s="36">
        <f t="shared" si="66"/>
        <v>4</v>
      </c>
      <c r="L1066" s="36">
        <f t="shared" si="67"/>
        <v>0</v>
      </c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</row>
    <row r="1067" spans="1:27" ht="13.2" x14ac:dyDescent="0.25">
      <c r="A1067" s="34">
        <v>1064</v>
      </c>
      <c r="B1067" s="104">
        <v>0.52307692307692311</v>
      </c>
      <c r="C1067" s="104">
        <v>0.12666666666666665</v>
      </c>
      <c r="D1067" s="104">
        <v>0.19411764705882353</v>
      </c>
      <c r="E1067" s="104">
        <v>0.65</v>
      </c>
      <c r="F1067" s="104">
        <v>3.8869257950530034E-2</v>
      </c>
      <c r="G1067" s="35">
        <f>SUM(B1067*'5. Control'!$F$24,'6. Scoring &amp; assessment'!C1067*'5. Control'!$F$25,'6. Scoring &amp; assessment'!D1067*'5. Control'!$F$26,'6. Scoring &amp; assessment'!E1067*'5. Control'!$F$27,'6. Scoring &amp; assessment'!F1067*'5. Control'!$F$28)</f>
        <v>0.3190814959307996</v>
      </c>
      <c r="H1067" s="36">
        <f t="shared" si="64"/>
        <v>5</v>
      </c>
      <c r="I1067" s="36" cm="1">
        <f t="array" ref="I1067">_xlfn.XLOOKUP(A1067,Table1[Sample_ID],quality)</f>
        <v>6</v>
      </c>
      <c r="J1067" s="36">
        <f t="shared" si="65"/>
        <v>1</v>
      </c>
      <c r="K1067" s="36">
        <f t="shared" si="66"/>
        <v>1</v>
      </c>
      <c r="L1067" s="36">
        <f t="shared" si="67"/>
        <v>0</v>
      </c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</row>
    <row r="1068" spans="1:27" ht="13.2" x14ac:dyDescent="0.25">
      <c r="A1068" s="34">
        <v>1065</v>
      </c>
      <c r="B1068" s="104">
        <v>0.52307692307692311</v>
      </c>
      <c r="C1068" s="104">
        <v>0.42666666666666669</v>
      </c>
      <c r="D1068" s="104">
        <v>0.1588235294117647</v>
      </c>
      <c r="E1068" s="104">
        <v>0.09</v>
      </c>
      <c r="F1068" s="104">
        <v>1.4134275618374558E-2</v>
      </c>
      <c r="G1068" s="35">
        <f>SUM(B1068*'5. Control'!$F$24,'6. Scoring &amp; assessment'!C1068*'5. Control'!$F$25,'6. Scoring &amp; assessment'!D1068*'5. Control'!$F$26,'6. Scoring &amp; assessment'!E1068*'5. Control'!$F$27,'6. Scoring &amp; assessment'!F1068*'5. Control'!$F$28)</f>
        <v>0.34531388005052521</v>
      </c>
      <c r="H1068" s="36">
        <f t="shared" si="64"/>
        <v>5</v>
      </c>
      <c r="I1068" s="36" cm="1">
        <f t="array" ref="I1068">_xlfn.XLOOKUP(A1068,Table1[Sample_ID],quality)</f>
        <v>6</v>
      </c>
      <c r="J1068" s="36">
        <f t="shared" si="65"/>
        <v>1</v>
      </c>
      <c r="K1068" s="36">
        <f t="shared" si="66"/>
        <v>1</v>
      </c>
      <c r="L1068" s="36">
        <f t="shared" si="67"/>
        <v>0</v>
      </c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</row>
    <row r="1069" spans="1:27" ht="13.2" x14ac:dyDescent="0.25">
      <c r="A1069" s="34">
        <v>1066</v>
      </c>
      <c r="B1069" s="104">
        <v>0.27692307692307677</v>
      </c>
      <c r="C1069" s="104">
        <v>0.34</v>
      </c>
      <c r="D1069" s="104">
        <v>0.17647058823529413</v>
      </c>
      <c r="E1069" s="104">
        <v>0.18</v>
      </c>
      <c r="F1069" s="104">
        <v>4.9469964664310952E-2</v>
      </c>
      <c r="G1069" s="35">
        <f>SUM(B1069*'5. Control'!$F$24,'6. Scoring &amp; assessment'!C1069*'5. Control'!$F$25,'6. Scoring &amp; assessment'!D1069*'5. Control'!$F$26,'6. Scoring &amp; assessment'!E1069*'5. Control'!$F$27,'6. Scoring &amp; assessment'!F1069*'5. Control'!$F$28)</f>
        <v>0.24834066162480206</v>
      </c>
      <c r="H1069" s="36">
        <f t="shared" si="64"/>
        <v>4</v>
      </c>
      <c r="I1069" s="36" cm="1">
        <f t="array" ref="I1069">_xlfn.XLOOKUP(A1069,Table1[Sample_ID],quality)</f>
        <v>6</v>
      </c>
      <c r="J1069" s="36">
        <f t="shared" si="65"/>
        <v>2</v>
      </c>
      <c r="K1069" s="36">
        <f t="shared" si="66"/>
        <v>4</v>
      </c>
      <c r="L1069" s="36">
        <f t="shared" si="67"/>
        <v>0</v>
      </c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</row>
    <row r="1070" spans="1:27" ht="13.2" x14ac:dyDescent="0.25">
      <c r="A1070" s="34">
        <v>1067</v>
      </c>
      <c r="B1070" s="104">
        <v>0.63076923076923075</v>
      </c>
      <c r="C1070" s="104">
        <v>0.28000000000000003</v>
      </c>
      <c r="D1070" s="104">
        <v>0.24705882352941178</v>
      </c>
      <c r="E1070" s="104">
        <v>0.08</v>
      </c>
      <c r="F1070" s="104">
        <v>7.0671378091872794E-2</v>
      </c>
      <c r="G1070" s="35">
        <f>SUM(B1070*'5. Control'!$F$24,'6. Scoring &amp; assessment'!C1070*'5. Control'!$F$25,'6. Scoring &amp; assessment'!D1070*'5. Control'!$F$26,'6. Scoring &amp; assessment'!E1070*'5. Control'!$F$27,'6. Scoring &amp; assessment'!F1070*'5. Control'!$F$28)</f>
        <v>0.35689519210782977</v>
      </c>
      <c r="H1070" s="36">
        <f t="shared" si="64"/>
        <v>5</v>
      </c>
      <c r="I1070" s="36" cm="1">
        <f t="array" ref="I1070">_xlfn.XLOOKUP(A1070,Table1[Sample_ID],quality)</f>
        <v>7</v>
      </c>
      <c r="J1070" s="36">
        <f t="shared" si="65"/>
        <v>2</v>
      </c>
      <c r="K1070" s="36">
        <f t="shared" si="66"/>
        <v>4</v>
      </c>
      <c r="L1070" s="36">
        <f t="shared" si="67"/>
        <v>0</v>
      </c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</row>
    <row r="1071" spans="1:27" ht="13.2" x14ac:dyDescent="0.25">
      <c r="A1071" s="34">
        <v>1068</v>
      </c>
      <c r="B1071" s="104">
        <v>0.38461538461538464</v>
      </c>
      <c r="C1071" s="104">
        <v>0.13999999999999999</v>
      </c>
      <c r="D1071" s="104">
        <v>0.31176470588235294</v>
      </c>
      <c r="E1071" s="104">
        <v>0.53</v>
      </c>
      <c r="F1071" s="104">
        <v>1.4134275618374558E-2</v>
      </c>
      <c r="G1071" s="35">
        <f>SUM(B1071*'5. Control'!$F$24,'6. Scoring &amp; assessment'!C1071*'5. Control'!$F$25,'6. Scoring &amp; assessment'!D1071*'5. Control'!$F$26,'6. Scoring &amp; assessment'!E1071*'5. Control'!$F$27,'6. Scoring &amp; assessment'!F1071*'5. Control'!$F$28)</f>
        <v>0.27779351805957497</v>
      </c>
      <c r="H1071" s="36">
        <f t="shared" si="64"/>
        <v>4</v>
      </c>
      <c r="I1071" s="36" cm="1">
        <f t="array" ref="I1071">_xlfn.XLOOKUP(A1071,Table1[Sample_ID],quality)</f>
        <v>7</v>
      </c>
      <c r="J1071" s="36">
        <f t="shared" si="65"/>
        <v>3</v>
      </c>
      <c r="K1071" s="36">
        <f t="shared" si="66"/>
        <v>9</v>
      </c>
      <c r="L1071" s="36">
        <f t="shared" si="67"/>
        <v>0</v>
      </c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</row>
    <row r="1072" spans="1:27" ht="13.2" x14ac:dyDescent="0.25">
      <c r="A1072" s="34">
        <v>1069</v>
      </c>
      <c r="B1072" s="104">
        <v>0.38461538461538464</v>
      </c>
      <c r="C1072" s="104">
        <v>0.13999999999999999</v>
      </c>
      <c r="D1072" s="104">
        <v>0.31176470588235294</v>
      </c>
      <c r="E1072" s="104">
        <v>0.53</v>
      </c>
      <c r="F1072" s="104">
        <v>1.4134275618374558E-2</v>
      </c>
      <c r="G1072" s="35">
        <f>SUM(B1072*'5. Control'!$F$24,'6. Scoring &amp; assessment'!C1072*'5. Control'!$F$25,'6. Scoring &amp; assessment'!D1072*'5. Control'!$F$26,'6. Scoring &amp; assessment'!E1072*'5. Control'!$F$27,'6. Scoring &amp; assessment'!F1072*'5. Control'!$F$28)</f>
        <v>0.27779351805957497</v>
      </c>
      <c r="H1072" s="36">
        <f t="shared" si="64"/>
        <v>4</v>
      </c>
      <c r="I1072" s="36" cm="1">
        <f t="array" ref="I1072">_xlfn.XLOOKUP(A1072,Table1[Sample_ID],quality)</f>
        <v>7</v>
      </c>
      <c r="J1072" s="36">
        <f t="shared" si="65"/>
        <v>3</v>
      </c>
      <c r="K1072" s="36">
        <f t="shared" si="66"/>
        <v>9</v>
      </c>
      <c r="L1072" s="36">
        <f t="shared" si="67"/>
        <v>0</v>
      </c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</row>
    <row r="1073" spans="1:27" ht="13.2" x14ac:dyDescent="0.25">
      <c r="A1073" s="34">
        <v>1070</v>
      </c>
      <c r="B1073" s="104">
        <v>0.36923076923076931</v>
      </c>
      <c r="C1073" s="104">
        <v>0.34666666666666668</v>
      </c>
      <c r="D1073" s="104">
        <v>0.18823529411764706</v>
      </c>
      <c r="E1073" s="104">
        <v>0.35</v>
      </c>
      <c r="F1073" s="104">
        <v>0.16254416961130741</v>
      </c>
      <c r="G1073" s="35">
        <f>SUM(B1073*'5. Control'!$F$24,'6. Scoring &amp; assessment'!C1073*'5. Control'!$F$25,'6. Scoring &amp; assessment'!D1073*'5. Control'!$F$26,'6. Scoring &amp; assessment'!E1073*'5. Control'!$F$27,'6. Scoring &amp; assessment'!F1073*'5. Control'!$F$28)</f>
        <v>0.31272048030954702</v>
      </c>
      <c r="H1073" s="36">
        <f t="shared" si="64"/>
        <v>5</v>
      </c>
      <c r="I1073" s="36" cm="1">
        <f t="array" ref="I1073">_xlfn.XLOOKUP(A1073,Table1[Sample_ID],quality)</f>
        <v>5</v>
      </c>
      <c r="J1073" s="36">
        <f t="shared" si="65"/>
        <v>0</v>
      </c>
      <c r="K1073" s="36">
        <f t="shared" si="66"/>
        <v>0</v>
      </c>
      <c r="L1073" s="36">
        <f t="shared" si="67"/>
        <v>1</v>
      </c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</row>
    <row r="1074" spans="1:27" ht="13.2" x14ac:dyDescent="0.25">
      <c r="A1074" s="34">
        <v>1071</v>
      </c>
      <c r="B1074" s="104">
        <v>0.4153846153846153</v>
      </c>
      <c r="C1074" s="104">
        <v>0.15333333333333335</v>
      </c>
      <c r="D1074" s="104">
        <v>0.34705882352941181</v>
      </c>
      <c r="E1074" s="104">
        <v>0.45</v>
      </c>
      <c r="F1074" s="104">
        <v>0.10954063604240283</v>
      </c>
      <c r="G1074" s="35">
        <f>SUM(B1074*'5. Control'!$F$24,'6. Scoring &amp; assessment'!C1074*'5. Control'!$F$25,'6. Scoring &amp; assessment'!D1074*'5. Control'!$F$26,'6. Scoring &amp; assessment'!E1074*'5. Control'!$F$27,'6. Scoring &amp; assessment'!F1074*'5. Control'!$F$28)</f>
        <v>0.29939750251826741</v>
      </c>
      <c r="H1074" s="36">
        <f t="shared" si="64"/>
        <v>4</v>
      </c>
      <c r="I1074" s="36" cm="1">
        <f t="array" ref="I1074">_xlfn.XLOOKUP(A1074,Table1[Sample_ID],quality)</f>
        <v>7</v>
      </c>
      <c r="J1074" s="36">
        <f t="shared" si="65"/>
        <v>3</v>
      </c>
      <c r="K1074" s="36">
        <f t="shared" si="66"/>
        <v>9</v>
      </c>
      <c r="L1074" s="36">
        <f t="shared" si="67"/>
        <v>0</v>
      </c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</row>
    <row r="1075" spans="1:27" ht="13.2" x14ac:dyDescent="0.25">
      <c r="A1075" s="34">
        <v>1072</v>
      </c>
      <c r="B1075" s="104">
        <v>0.12307692307692292</v>
      </c>
      <c r="C1075" s="104">
        <v>0.44666666666666671</v>
      </c>
      <c r="D1075" s="104">
        <v>0.16470588235294117</v>
      </c>
      <c r="E1075" s="104">
        <v>0.2</v>
      </c>
      <c r="F1075" s="104">
        <v>0.303886925795053</v>
      </c>
      <c r="G1075" s="35">
        <f>SUM(B1075*'5. Control'!$F$24,'6. Scoring &amp; assessment'!C1075*'5. Control'!$F$25,'6. Scoring &amp; assessment'!D1075*'5. Control'!$F$26,'6. Scoring &amp; assessment'!E1075*'5. Control'!$F$27,'6. Scoring &amp; assessment'!F1075*'5. Control'!$F$28)</f>
        <v>0.25217149800936955</v>
      </c>
      <c r="H1075" s="36">
        <f t="shared" si="64"/>
        <v>4</v>
      </c>
      <c r="I1075" s="36" cm="1">
        <f t="array" ref="I1075">_xlfn.XLOOKUP(A1075,Table1[Sample_ID],quality)</f>
        <v>5</v>
      </c>
      <c r="J1075" s="36">
        <f t="shared" si="65"/>
        <v>1</v>
      </c>
      <c r="K1075" s="36">
        <f t="shared" si="66"/>
        <v>1</v>
      </c>
      <c r="L1075" s="36">
        <f t="shared" si="67"/>
        <v>0</v>
      </c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</row>
    <row r="1076" spans="1:27" ht="13.2" x14ac:dyDescent="0.25">
      <c r="A1076" s="34">
        <v>1073</v>
      </c>
      <c r="B1076" s="104">
        <v>0.16923076923076918</v>
      </c>
      <c r="C1076" s="104">
        <v>0.16666666666666666</v>
      </c>
      <c r="D1076" s="104">
        <v>0.16470588235294117</v>
      </c>
      <c r="E1076" s="104">
        <v>0.26</v>
      </c>
      <c r="F1076" s="104">
        <v>0.24381625441696114</v>
      </c>
      <c r="G1076" s="35">
        <f>SUM(B1076*'5. Control'!$F$24,'6. Scoring &amp; assessment'!C1076*'5. Control'!$F$25,'6. Scoring &amp; assessment'!D1076*'5. Control'!$F$26,'6. Scoring &amp; assessment'!E1076*'5. Control'!$F$27,'6. Scoring &amp; assessment'!F1076*'5. Control'!$F$28)</f>
        <v>0.18431827702540649</v>
      </c>
      <c r="H1076" s="36">
        <f t="shared" si="64"/>
        <v>4</v>
      </c>
      <c r="I1076" s="36" cm="1">
        <f t="array" ref="I1076">_xlfn.XLOOKUP(A1076,Table1[Sample_ID],quality)</f>
        <v>6</v>
      </c>
      <c r="J1076" s="36">
        <f t="shared" si="65"/>
        <v>2</v>
      </c>
      <c r="K1076" s="36">
        <f t="shared" si="66"/>
        <v>4</v>
      </c>
      <c r="L1076" s="36">
        <f t="shared" si="67"/>
        <v>0</v>
      </c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</row>
    <row r="1077" spans="1:27" ht="13.2" x14ac:dyDescent="0.25">
      <c r="A1077" s="34">
        <v>1074</v>
      </c>
      <c r="B1077" s="104">
        <v>0.3538461538461537</v>
      </c>
      <c r="C1077" s="104">
        <v>0.34666666666666668</v>
      </c>
      <c r="D1077" s="104">
        <v>0.16470588235294117</v>
      </c>
      <c r="E1077" s="104">
        <v>0.33</v>
      </c>
      <c r="F1077" s="104">
        <v>0.10954063604240283</v>
      </c>
      <c r="G1077" s="35">
        <f>SUM(B1077*'5. Control'!$F$24,'6. Scoring &amp; assessment'!C1077*'5. Control'!$F$25,'6. Scoring &amp; assessment'!D1077*'5. Control'!$F$26,'6. Scoring &amp; assessment'!E1077*'5. Control'!$F$27,'6. Scoring &amp; assessment'!F1077*'5. Control'!$F$28)</f>
        <v>0.29650609980333525</v>
      </c>
      <c r="H1077" s="36">
        <f t="shared" si="64"/>
        <v>4</v>
      </c>
      <c r="I1077" s="36" cm="1">
        <f t="array" ref="I1077">_xlfn.XLOOKUP(A1077,Table1[Sample_ID],quality)</f>
        <v>6</v>
      </c>
      <c r="J1077" s="36">
        <f t="shared" si="65"/>
        <v>2</v>
      </c>
      <c r="K1077" s="36">
        <f t="shared" si="66"/>
        <v>4</v>
      </c>
      <c r="L1077" s="36">
        <f t="shared" si="67"/>
        <v>0</v>
      </c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</row>
    <row r="1078" spans="1:27" ht="13.2" x14ac:dyDescent="0.25">
      <c r="A1078" s="34">
        <v>1075</v>
      </c>
      <c r="B1078" s="104">
        <v>0.12307692307692292</v>
      </c>
      <c r="C1078" s="104">
        <v>0.44666666666666671</v>
      </c>
      <c r="D1078" s="104">
        <v>0.16470588235294117</v>
      </c>
      <c r="E1078" s="104">
        <v>0.2</v>
      </c>
      <c r="F1078" s="104">
        <v>0.303886925795053</v>
      </c>
      <c r="G1078" s="35">
        <f>SUM(B1078*'5. Control'!$F$24,'6. Scoring &amp; assessment'!C1078*'5. Control'!$F$25,'6. Scoring &amp; assessment'!D1078*'5. Control'!$F$26,'6. Scoring &amp; assessment'!E1078*'5. Control'!$F$27,'6. Scoring &amp; assessment'!F1078*'5. Control'!$F$28)</f>
        <v>0.25217149800936955</v>
      </c>
      <c r="H1078" s="36">
        <f t="shared" si="64"/>
        <v>4</v>
      </c>
      <c r="I1078" s="36" cm="1">
        <f t="array" ref="I1078">_xlfn.XLOOKUP(A1078,Table1[Sample_ID],quality)</f>
        <v>5</v>
      </c>
      <c r="J1078" s="36">
        <f t="shared" si="65"/>
        <v>1</v>
      </c>
      <c r="K1078" s="36">
        <f t="shared" si="66"/>
        <v>1</v>
      </c>
      <c r="L1078" s="36">
        <f t="shared" si="67"/>
        <v>0</v>
      </c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</row>
    <row r="1079" spans="1:27" ht="13.2" x14ac:dyDescent="0.25">
      <c r="A1079" s="34">
        <v>1076</v>
      </c>
      <c r="B1079" s="104">
        <v>0.27692307692307677</v>
      </c>
      <c r="C1079" s="104">
        <v>9.9999999999999992E-2</v>
      </c>
      <c r="D1079" s="104">
        <v>0.3294117647058824</v>
      </c>
      <c r="E1079" s="104">
        <v>0.34</v>
      </c>
      <c r="F1079" s="104">
        <v>0.21554770318021202</v>
      </c>
      <c r="G1079" s="35">
        <f>SUM(B1079*'5. Control'!$F$24,'6. Scoring &amp; assessment'!C1079*'5. Control'!$F$25,'6. Scoring &amp; assessment'!D1079*'5. Control'!$F$26,'6. Scoring &amp; assessment'!E1079*'5. Control'!$F$27,'6. Scoring &amp; assessment'!F1079*'5. Control'!$F$28)</f>
        <v>0.23188961194698041</v>
      </c>
      <c r="H1079" s="36">
        <f t="shared" si="64"/>
        <v>4</v>
      </c>
      <c r="I1079" s="36" cm="1">
        <f t="array" ref="I1079">_xlfn.XLOOKUP(A1079,Table1[Sample_ID],quality)</f>
        <v>7</v>
      </c>
      <c r="J1079" s="36">
        <f t="shared" si="65"/>
        <v>3</v>
      </c>
      <c r="K1079" s="36">
        <f t="shared" si="66"/>
        <v>9</v>
      </c>
      <c r="L1079" s="36">
        <f t="shared" si="67"/>
        <v>0</v>
      </c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</row>
    <row r="1080" spans="1:27" ht="13.2" x14ac:dyDescent="0.25">
      <c r="A1080" s="34">
        <v>1077</v>
      </c>
      <c r="B1080" s="104">
        <v>0.46153846153846156</v>
      </c>
      <c r="C1080" s="104">
        <v>0.14666666666666667</v>
      </c>
      <c r="D1080" s="104">
        <v>0.25294117647058822</v>
      </c>
      <c r="E1080" s="104">
        <v>0.56000000000000005</v>
      </c>
      <c r="F1080" s="104">
        <v>7.0671378091872791E-3</v>
      </c>
      <c r="G1080" s="35">
        <f>SUM(B1080*'5. Control'!$F$24,'6. Scoring &amp; assessment'!C1080*'5. Control'!$F$25,'6. Scoring &amp; assessment'!D1080*'5. Control'!$F$26,'6. Scoring &amp; assessment'!E1080*'5. Control'!$F$27,'6. Scoring &amp; assessment'!F1080*'5. Control'!$F$28)</f>
        <v>0.30018635178996855</v>
      </c>
      <c r="H1080" s="36">
        <f t="shared" si="64"/>
        <v>5</v>
      </c>
      <c r="I1080" s="36" cm="1">
        <f t="array" ref="I1080">_xlfn.XLOOKUP(A1080,Table1[Sample_ID],quality)</f>
        <v>6</v>
      </c>
      <c r="J1080" s="36">
        <f t="shared" si="65"/>
        <v>1</v>
      </c>
      <c r="K1080" s="36">
        <f t="shared" si="66"/>
        <v>1</v>
      </c>
      <c r="L1080" s="36">
        <f t="shared" si="67"/>
        <v>0</v>
      </c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</row>
    <row r="1081" spans="1:27" ht="13.2" x14ac:dyDescent="0.25">
      <c r="A1081" s="34">
        <v>1078</v>
      </c>
      <c r="B1081" s="104">
        <v>0.39999999999999997</v>
      </c>
      <c r="C1081" s="104">
        <v>0.18000000000000002</v>
      </c>
      <c r="D1081" s="104">
        <v>0.16470588235294117</v>
      </c>
      <c r="E1081" s="104">
        <v>0.65</v>
      </c>
      <c r="F1081" s="104">
        <v>7.0671378091872791E-3</v>
      </c>
      <c r="G1081" s="35">
        <f>SUM(B1081*'5. Control'!$F$24,'6. Scoring &amp; assessment'!C1081*'5. Control'!$F$25,'6. Scoring &amp; assessment'!D1081*'5. Control'!$F$26,'6. Scoring &amp; assessment'!E1081*'5. Control'!$F$27,'6. Scoring &amp; assessment'!F1081*'5. Control'!$F$28)</f>
        <v>0.28441259613385994</v>
      </c>
      <c r="H1081" s="36">
        <f t="shared" si="64"/>
        <v>4</v>
      </c>
      <c r="I1081" s="36" cm="1">
        <f t="array" ref="I1081">_xlfn.XLOOKUP(A1081,Table1[Sample_ID],quality)</f>
        <v>5</v>
      </c>
      <c r="J1081" s="36">
        <f t="shared" si="65"/>
        <v>1</v>
      </c>
      <c r="K1081" s="36">
        <f t="shared" si="66"/>
        <v>1</v>
      </c>
      <c r="L1081" s="36">
        <f t="shared" si="67"/>
        <v>0</v>
      </c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</row>
    <row r="1082" spans="1:27" ht="13.2" x14ac:dyDescent="0.25">
      <c r="A1082" s="34">
        <v>1079</v>
      </c>
      <c r="B1082" s="104">
        <v>0.39999999999999997</v>
      </c>
      <c r="C1082" s="104">
        <v>0.18000000000000002</v>
      </c>
      <c r="D1082" s="104">
        <v>0.16470588235294117</v>
      </c>
      <c r="E1082" s="104">
        <v>0.65</v>
      </c>
      <c r="F1082" s="104">
        <v>7.0671378091872791E-3</v>
      </c>
      <c r="G1082" s="35">
        <f>SUM(B1082*'5. Control'!$F$24,'6. Scoring &amp; assessment'!C1082*'5. Control'!$F$25,'6. Scoring &amp; assessment'!D1082*'5. Control'!$F$26,'6. Scoring &amp; assessment'!E1082*'5. Control'!$F$27,'6. Scoring &amp; assessment'!F1082*'5. Control'!$F$28)</f>
        <v>0.28441259613385994</v>
      </c>
      <c r="H1082" s="36">
        <f t="shared" si="64"/>
        <v>4</v>
      </c>
      <c r="I1082" s="36" cm="1">
        <f t="array" ref="I1082">_xlfn.XLOOKUP(A1082,Table1[Sample_ID],quality)</f>
        <v>5</v>
      </c>
      <c r="J1082" s="36">
        <f t="shared" si="65"/>
        <v>1</v>
      </c>
      <c r="K1082" s="36">
        <f t="shared" si="66"/>
        <v>1</v>
      </c>
      <c r="L1082" s="36">
        <f t="shared" si="67"/>
        <v>0</v>
      </c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</row>
    <row r="1083" spans="1:27" ht="13.2" x14ac:dyDescent="0.25">
      <c r="A1083" s="34">
        <v>1080</v>
      </c>
      <c r="B1083" s="104">
        <v>0.60000000000000009</v>
      </c>
      <c r="C1083" s="104">
        <v>0.13333333333333333</v>
      </c>
      <c r="D1083" s="104">
        <v>0.1235294117647059</v>
      </c>
      <c r="E1083" s="104">
        <v>0.68</v>
      </c>
      <c r="F1083" s="104">
        <v>0.96113074204946991</v>
      </c>
      <c r="G1083" s="35">
        <f>SUM(B1083*'5. Control'!$F$24,'6. Scoring &amp; assessment'!C1083*'5. Control'!$F$25,'6. Scoring &amp; assessment'!D1083*'5. Control'!$F$26,'6. Scoring &amp; assessment'!E1083*'5. Control'!$F$27,'6. Scoring &amp; assessment'!F1083*'5. Control'!$F$28)</f>
        <v>0.43264248596965293</v>
      </c>
      <c r="H1083" s="36">
        <f t="shared" si="64"/>
        <v>5</v>
      </c>
      <c r="I1083" s="36" cm="1">
        <f t="array" ref="I1083">_xlfn.XLOOKUP(A1083,Table1[Sample_ID],quality)</f>
        <v>7</v>
      </c>
      <c r="J1083" s="36">
        <f t="shared" si="65"/>
        <v>2</v>
      </c>
      <c r="K1083" s="36">
        <f t="shared" si="66"/>
        <v>4</v>
      </c>
      <c r="L1083" s="36">
        <f t="shared" si="67"/>
        <v>0</v>
      </c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</row>
    <row r="1084" spans="1:27" ht="13.2" x14ac:dyDescent="0.25">
      <c r="A1084" s="34">
        <v>1081</v>
      </c>
      <c r="B1084" s="104">
        <v>0.52307692307692311</v>
      </c>
      <c r="C1084" s="104">
        <v>0.11333333333333334</v>
      </c>
      <c r="D1084" s="104">
        <v>0.1235294117647059</v>
      </c>
      <c r="E1084" s="104">
        <v>0.56000000000000005</v>
      </c>
      <c r="F1084" s="104">
        <v>7.0671378091872791E-3</v>
      </c>
      <c r="G1084" s="35">
        <f>SUM(B1084*'5. Control'!$F$24,'6. Scoring &amp; assessment'!C1084*'5. Control'!$F$25,'6. Scoring &amp; assessment'!D1084*'5. Control'!$F$26,'6. Scoring &amp; assessment'!E1084*'5. Control'!$F$27,'6. Scoring &amp; assessment'!F1084*'5. Control'!$F$28)</f>
        <v>0.2923130486225477</v>
      </c>
      <c r="H1084" s="36">
        <f t="shared" si="64"/>
        <v>4</v>
      </c>
      <c r="I1084" s="36" cm="1">
        <f t="array" ref="I1084">_xlfn.XLOOKUP(A1084,Table1[Sample_ID],quality)</f>
        <v>6</v>
      </c>
      <c r="J1084" s="36">
        <f t="shared" si="65"/>
        <v>2</v>
      </c>
      <c r="K1084" s="36">
        <f t="shared" si="66"/>
        <v>4</v>
      </c>
      <c r="L1084" s="36">
        <f t="shared" si="67"/>
        <v>0</v>
      </c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</row>
    <row r="1085" spans="1:27" ht="13.2" x14ac:dyDescent="0.25">
      <c r="A1085" s="34">
        <v>1082</v>
      </c>
      <c r="B1085" s="104">
        <v>0.60000000000000009</v>
      </c>
      <c r="C1085" s="104">
        <v>0.13333333333333333</v>
      </c>
      <c r="D1085" s="104">
        <v>0.1235294117647059</v>
      </c>
      <c r="E1085" s="104">
        <v>0.68</v>
      </c>
      <c r="F1085" s="104">
        <v>1</v>
      </c>
      <c r="G1085" s="35">
        <f>SUM(B1085*'5. Control'!$F$24,'6. Scoring &amp; assessment'!C1085*'5. Control'!$F$25,'6. Scoring &amp; assessment'!D1085*'5. Control'!$F$26,'6. Scoring &amp; assessment'!E1085*'5. Control'!$F$27,'6. Scoring &amp; assessment'!F1085*'5. Control'!$F$28)</f>
        <v>0.43652941176470594</v>
      </c>
      <c r="H1085" s="36">
        <f t="shared" si="64"/>
        <v>5</v>
      </c>
      <c r="I1085" s="36" cm="1">
        <f t="array" ref="I1085">_xlfn.XLOOKUP(A1085,Table1[Sample_ID],quality)</f>
        <v>7</v>
      </c>
      <c r="J1085" s="36">
        <f t="shared" si="65"/>
        <v>2</v>
      </c>
      <c r="K1085" s="36">
        <f t="shared" si="66"/>
        <v>4</v>
      </c>
      <c r="L1085" s="36">
        <f t="shared" si="67"/>
        <v>0</v>
      </c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</row>
    <row r="1086" spans="1:27" ht="13.2" x14ac:dyDescent="0.25">
      <c r="A1086" s="34">
        <v>1083</v>
      </c>
      <c r="B1086" s="104">
        <v>0.16923076923076918</v>
      </c>
      <c r="C1086" s="104">
        <v>0.18666666666666668</v>
      </c>
      <c r="D1086" s="104">
        <v>0.17058823529411765</v>
      </c>
      <c r="E1086" s="104">
        <v>0.3</v>
      </c>
      <c r="F1086" s="104">
        <v>0.22614840989399293</v>
      </c>
      <c r="G1086" s="35">
        <f>SUM(B1086*'5. Control'!$F$24,'6. Scoring &amp; assessment'!C1086*'5. Control'!$F$25,'6. Scoring &amp; assessment'!D1086*'5. Control'!$F$26,'6. Scoring &amp; assessment'!E1086*'5. Control'!$F$27,'6. Scoring &amp; assessment'!F1086*'5. Control'!$F$28)</f>
        <v>0.19343384551428616</v>
      </c>
      <c r="H1086" s="36">
        <f t="shared" si="64"/>
        <v>4</v>
      </c>
      <c r="I1086" s="36" cm="1">
        <f t="array" ref="I1086">_xlfn.XLOOKUP(A1086,Table1[Sample_ID],quality)</f>
        <v>6</v>
      </c>
      <c r="J1086" s="36">
        <f t="shared" si="65"/>
        <v>2</v>
      </c>
      <c r="K1086" s="36">
        <f t="shared" si="66"/>
        <v>4</v>
      </c>
      <c r="L1086" s="36">
        <f t="shared" si="67"/>
        <v>0</v>
      </c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</row>
    <row r="1087" spans="1:27" ht="13.2" x14ac:dyDescent="0.25">
      <c r="A1087" s="34">
        <v>1084</v>
      </c>
      <c r="B1087" s="104">
        <v>0.55384615384615377</v>
      </c>
      <c r="C1087" s="104">
        <v>0.21333333333333329</v>
      </c>
      <c r="D1087" s="104">
        <v>0.27647058823529413</v>
      </c>
      <c r="E1087" s="104">
        <v>0.45</v>
      </c>
      <c r="F1087" s="104">
        <v>0.1872791519434629</v>
      </c>
      <c r="G1087" s="35">
        <f>SUM(B1087*'5. Control'!$F$24,'6. Scoring &amp; assessment'!C1087*'5. Control'!$F$25,'6. Scoring &amp; assessment'!D1087*'5. Control'!$F$26,'6. Scoring &amp; assessment'!E1087*'5. Control'!$F$27,'6. Scoring &amp; assessment'!F1087*'5. Control'!$F$28)</f>
        <v>0.36304465727579416</v>
      </c>
      <c r="H1087" s="36">
        <f t="shared" si="64"/>
        <v>5</v>
      </c>
      <c r="I1087" s="36" cm="1">
        <f t="array" ref="I1087">_xlfn.XLOOKUP(A1087,Table1[Sample_ID],quality)</f>
        <v>6</v>
      </c>
      <c r="J1087" s="36">
        <f t="shared" si="65"/>
        <v>1</v>
      </c>
      <c r="K1087" s="36">
        <f t="shared" si="66"/>
        <v>1</v>
      </c>
      <c r="L1087" s="36">
        <f t="shared" si="67"/>
        <v>0</v>
      </c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</row>
    <row r="1088" spans="1:27" ht="13.2" x14ac:dyDescent="0.25">
      <c r="A1088" s="34">
        <v>1085</v>
      </c>
      <c r="B1088" s="104">
        <v>0.16923076923076918</v>
      </c>
      <c r="C1088" s="104">
        <v>0.18666666666666668</v>
      </c>
      <c r="D1088" s="104">
        <v>0.17058823529411765</v>
      </c>
      <c r="E1088" s="104">
        <v>0.3</v>
      </c>
      <c r="F1088" s="104">
        <v>0.22614840989399293</v>
      </c>
      <c r="G1088" s="35">
        <f>SUM(B1088*'5. Control'!$F$24,'6. Scoring &amp; assessment'!C1088*'5. Control'!$F$25,'6. Scoring &amp; assessment'!D1088*'5. Control'!$F$26,'6. Scoring &amp; assessment'!E1088*'5. Control'!$F$27,'6. Scoring &amp; assessment'!F1088*'5. Control'!$F$28)</f>
        <v>0.19343384551428616</v>
      </c>
      <c r="H1088" s="36">
        <f t="shared" si="64"/>
        <v>4</v>
      </c>
      <c r="I1088" s="36" cm="1">
        <f t="array" ref="I1088">_xlfn.XLOOKUP(A1088,Table1[Sample_ID],quality)</f>
        <v>6</v>
      </c>
      <c r="J1088" s="36">
        <f t="shared" si="65"/>
        <v>2</v>
      </c>
      <c r="K1088" s="36">
        <f t="shared" si="66"/>
        <v>4</v>
      </c>
      <c r="L1088" s="36">
        <f t="shared" si="67"/>
        <v>0</v>
      </c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</row>
    <row r="1089" spans="1:27" ht="13.2" x14ac:dyDescent="0.25">
      <c r="A1089" s="34">
        <v>1086</v>
      </c>
      <c r="B1089" s="104">
        <v>0.18461538461538451</v>
      </c>
      <c r="C1089" s="104">
        <v>0.25333333333333335</v>
      </c>
      <c r="D1089" s="104">
        <v>0.11176470588235295</v>
      </c>
      <c r="E1089" s="104">
        <v>0.08</v>
      </c>
      <c r="F1089" s="104">
        <v>0.20494699646643111</v>
      </c>
      <c r="G1089" s="35">
        <f>SUM(B1089*'5. Control'!$F$24,'6. Scoring &amp; assessment'!C1089*'5. Control'!$F$25,'6. Scoring &amp; assessment'!D1089*'5. Control'!$F$26,'6. Scoring &amp; assessment'!E1089*'5. Control'!$F$27,'6. Scoring &amp; assessment'!F1089*'5. Control'!$F$28)</f>
        <v>0.18587479014438063</v>
      </c>
      <c r="H1089" s="36">
        <f t="shared" si="64"/>
        <v>4</v>
      </c>
      <c r="I1089" s="36" cm="1">
        <f t="array" ref="I1089">_xlfn.XLOOKUP(A1089,Table1[Sample_ID],quality)</f>
        <v>5</v>
      </c>
      <c r="J1089" s="36">
        <f t="shared" si="65"/>
        <v>1</v>
      </c>
      <c r="K1089" s="36">
        <f t="shared" si="66"/>
        <v>1</v>
      </c>
      <c r="L1089" s="36">
        <f t="shared" si="67"/>
        <v>0</v>
      </c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</row>
    <row r="1090" spans="1:27" ht="13.2" x14ac:dyDescent="0.25">
      <c r="A1090" s="34">
        <v>1087</v>
      </c>
      <c r="B1090" s="104">
        <v>0.49230769230769222</v>
      </c>
      <c r="C1090" s="104">
        <v>0.16</v>
      </c>
      <c r="D1090" s="104">
        <v>0.21176470588235297</v>
      </c>
      <c r="E1090" s="104">
        <v>0.4</v>
      </c>
      <c r="F1090" s="104">
        <v>1.0600706713780919E-2</v>
      </c>
      <c r="G1090" s="35">
        <f>SUM(B1090*'5. Control'!$F$24,'6. Scoring &amp; assessment'!C1090*'5. Control'!$F$25,'6. Scoring &amp; assessment'!D1090*'5. Control'!$F$26,'6. Scoring &amp; assessment'!E1090*'5. Control'!$F$27,'6. Scoring &amp; assessment'!F1090*'5. Control'!$F$28)</f>
        <v>0.29313246886142336</v>
      </c>
      <c r="H1090" s="36">
        <f t="shared" si="64"/>
        <v>4</v>
      </c>
      <c r="I1090" s="36" cm="1">
        <f t="array" ref="I1090">_xlfn.XLOOKUP(A1090,Table1[Sample_ID],quality)</f>
        <v>7</v>
      </c>
      <c r="J1090" s="36">
        <f t="shared" si="65"/>
        <v>3</v>
      </c>
      <c r="K1090" s="36">
        <f t="shared" si="66"/>
        <v>9</v>
      </c>
      <c r="L1090" s="36">
        <f t="shared" si="67"/>
        <v>0</v>
      </c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</row>
    <row r="1091" spans="1:27" ht="13.2" x14ac:dyDescent="0.25">
      <c r="A1091" s="34">
        <v>1088</v>
      </c>
      <c r="B1091" s="104">
        <v>0.43076923076923063</v>
      </c>
      <c r="C1091" s="104">
        <v>0.06</v>
      </c>
      <c r="D1091" s="104">
        <v>0.22941176470588234</v>
      </c>
      <c r="E1091" s="104">
        <v>0.42</v>
      </c>
      <c r="F1091" s="104">
        <v>8.4805653710247356E-2</v>
      </c>
      <c r="G1091" s="35">
        <f>SUM(B1091*'5. Control'!$F$24,'6. Scoring &amp; assessment'!C1091*'5. Control'!$F$25,'6. Scoring &amp; assessment'!D1091*'5. Control'!$F$26,'6. Scoring &amp; assessment'!E1091*'5. Control'!$F$27,'6. Scoring &amp; assessment'!F1091*'5. Control'!$F$28)</f>
        <v>0.25366156084613778</v>
      </c>
      <c r="H1091" s="36">
        <f t="shared" si="64"/>
        <v>4</v>
      </c>
      <c r="I1091" s="36" cm="1">
        <f t="array" ref="I1091">_xlfn.XLOOKUP(A1091,Table1[Sample_ID],quality)</f>
        <v>6</v>
      </c>
      <c r="J1091" s="36">
        <f t="shared" si="65"/>
        <v>2</v>
      </c>
      <c r="K1091" s="36">
        <f t="shared" si="66"/>
        <v>4</v>
      </c>
      <c r="L1091" s="36">
        <f t="shared" si="67"/>
        <v>0</v>
      </c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</row>
    <row r="1092" spans="1:27" ht="13.2" x14ac:dyDescent="0.25">
      <c r="A1092" s="34">
        <v>1089</v>
      </c>
      <c r="B1092" s="104">
        <v>0.23076923076923078</v>
      </c>
      <c r="C1092" s="104">
        <v>0.20666666666666664</v>
      </c>
      <c r="D1092" s="104">
        <v>0.27058823529411768</v>
      </c>
      <c r="E1092" s="104">
        <v>0.54</v>
      </c>
      <c r="F1092" s="104">
        <v>0.12367491166077739</v>
      </c>
      <c r="G1092" s="35">
        <f>SUM(B1092*'5. Control'!$F$24,'6. Scoring &amp; assessment'!C1092*'5. Control'!$F$25,'6. Scoring &amp; assessment'!D1092*'5. Control'!$F$26,'6. Scoring &amp; assessment'!E1092*'5. Control'!$F$27,'6. Scoring &amp; assessment'!F1092*'5. Control'!$F$28)</f>
        <v>0.24972495722942614</v>
      </c>
      <c r="H1092" s="36">
        <f t="shared" si="64"/>
        <v>4</v>
      </c>
      <c r="I1092" s="36" cm="1">
        <f t="array" ref="I1092">_xlfn.XLOOKUP(A1092,Table1[Sample_ID],quality)</f>
        <v>7</v>
      </c>
      <c r="J1092" s="36">
        <f t="shared" si="65"/>
        <v>3</v>
      </c>
      <c r="K1092" s="36">
        <f t="shared" si="66"/>
        <v>9</v>
      </c>
      <c r="L1092" s="36">
        <f t="shared" si="67"/>
        <v>0</v>
      </c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</row>
    <row r="1093" spans="1:27" ht="13.2" x14ac:dyDescent="0.25">
      <c r="A1093" s="34">
        <v>1090</v>
      </c>
      <c r="B1093" s="104">
        <v>0.23076923076923078</v>
      </c>
      <c r="C1093" s="104">
        <v>0.20666666666666664</v>
      </c>
      <c r="D1093" s="104">
        <v>0.27058823529411768</v>
      </c>
      <c r="E1093" s="104">
        <v>0.54</v>
      </c>
      <c r="F1093" s="104">
        <v>0.12367491166077739</v>
      </c>
      <c r="G1093" s="35">
        <f>SUM(B1093*'5. Control'!$F$24,'6. Scoring &amp; assessment'!C1093*'5. Control'!$F$25,'6. Scoring &amp; assessment'!D1093*'5. Control'!$F$26,'6. Scoring &amp; assessment'!E1093*'5. Control'!$F$27,'6. Scoring &amp; assessment'!F1093*'5. Control'!$F$28)</f>
        <v>0.24972495722942614</v>
      </c>
      <c r="H1093" s="36">
        <f t="shared" ref="H1093:H1156" si="68">ROUND(3+G1093*5,0)</f>
        <v>4</v>
      </c>
      <c r="I1093" s="36" cm="1">
        <f t="array" ref="I1093">_xlfn.XLOOKUP(A1093,Table1[Sample_ID],quality)</f>
        <v>7</v>
      </c>
      <c r="J1093" s="36">
        <f t="shared" ref="J1093:J1156" si="69">ABS(H1093-I1093)</f>
        <v>3</v>
      </c>
      <c r="K1093" s="36">
        <f t="shared" ref="K1093:K1156" si="70">J1093^2</f>
        <v>9</v>
      </c>
      <c r="L1093" s="36">
        <f t="shared" ref="L1093:L1156" si="71">IF(J1093=0,1,0)</f>
        <v>0</v>
      </c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</row>
    <row r="1094" spans="1:27" ht="13.2" x14ac:dyDescent="0.25">
      <c r="A1094" s="34">
        <v>1091</v>
      </c>
      <c r="B1094" s="104">
        <v>0.52307692307692311</v>
      </c>
      <c r="C1094" s="104">
        <v>0.10666666666666667</v>
      </c>
      <c r="D1094" s="104">
        <v>0.19411764705882353</v>
      </c>
      <c r="E1094" s="104">
        <v>0.54</v>
      </c>
      <c r="F1094" s="104">
        <v>0.24028268551236748</v>
      </c>
      <c r="G1094" s="35">
        <f>SUM(B1094*'5. Control'!$F$24,'6. Scoring &amp; assessment'!C1094*'5. Control'!$F$25,'6. Scoring &amp; assessment'!D1094*'5. Control'!$F$26,'6. Scoring &amp; assessment'!E1094*'5. Control'!$F$27,'6. Scoring &amp; assessment'!F1094*'5. Control'!$F$28)</f>
        <v>0.32222283868698337</v>
      </c>
      <c r="H1094" s="36">
        <f t="shared" si="68"/>
        <v>5</v>
      </c>
      <c r="I1094" s="36" cm="1">
        <f t="array" ref="I1094">_xlfn.XLOOKUP(A1094,Table1[Sample_ID],quality)</f>
        <v>8</v>
      </c>
      <c r="J1094" s="36">
        <f t="shared" si="69"/>
        <v>3</v>
      </c>
      <c r="K1094" s="36">
        <f t="shared" si="70"/>
        <v>9</v>
      </c>
      <c r="L1094" s="36">
        <f t="shared" si="71"/>
        <v>0</v>
      </c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</row>
    <row r="1095" spans="1:27" ht="13.2" x14ac:dyDescent="0.25">
      <c r="A1095" s="34">
        <v>1092</v>
      </c>
      <c r="B1095" s="104">
        <v>0.46153846153846156</v>
      </c>
      <c r="C1095" s="104">
        <v>0.16</v>
      </c>
      <c r="D1095" s="104">
        <v>0.17647058823529413</v>
      </c>
      <c r="E1095" s="104">
        <v>0.42</v>
      </c>
      <c r="F1095" s="104">
        <v>4.5936395759717315E-2</v>
      </c>
      <c r="G1095" s="35">
        <f>SUM(B1095*'5. Control'!$F$24,'6. Scoring &amp; assessment'!C1095*'5. Control'!$F$25,'6. Scoring &amp; assessment'!D1095*'5. Control'!$F$26,'6. Scoring &amp; assessment'!E1095*'5. Control'!$F$27,'6. Scoring &amp; assessment'!F1095*'5. Control'!$F$28)</f>
        <v>0.28260268934972743</v>
      </c>
      <c r="H1095" s="36">
        <f t="shared" si="68"/>
        <v>4</v>
      </c>
      <c r="I1095" s="36" cm="1">
        <f t="array" ref="I1095">_xlfn.XLOOKUP(A1095,Table1[Sample_ID],quality)</f>
        <v>6</v>
      </c>
      <c r="J1095" s="36">
        <f t="shared" si="69"/>
        <v>2</v>
      </c>
      <c r="K1095" s="36">
        <f t="shared" si="70"/>
        <v>4</v>
      </c>
      <c r="L1095" s="36">
        <f t="shared" si="71"/>
        <v>0</v>
      </c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</row>
    <row r="1096" spans="1:27" ht="13.2" x14ac:dyDescent="0.25">
      <c r="A1096" s="34">
        <v>1093</v>
      </c>
      <c r="B1096" s="104">
        <v>0.47692307692307689</v>
      </c>
      <c r="C1096" s="104">
        <v>0.29333333333333339</v>
      </c>
      <c r="D1096" s="104">
        <v>0.17058823529411765</v>
      </c>
      <c r="E1096" s="104">
        <v>0.09</v>
      </c>
      <c r="F1096" s="104">
        <v>3.5335689045936397E-2</v>
      </c>
      <c r="G1096" s="35">
        <f>SUM(B1096*'5. Control'!$F$24,'6. Scoring &amp; assessment'!C1096*'5. Control'!$F$25,'6. Scoring &amp; assessment'!D1096*'5. Control'!$F$26,'6. Scoring &amp; assessment'!E1096*'5. Control'!$F$27,'6. Scoring &amp; assessment'!F1096*'5. Control'!$F$28)</f>
        <v>0.29304488112178823</v>
      </c>
      <c r="H1096" s="36">
        <f t="shared" si="68"/>
        <v>4</v>
      </c>
      <c r="I1096" s="36" cm="1">
        <f t="array" ref="I1096">_xlfn.XLOOKUP(A1096,Table1[Sample_ID],quality)</f>
        <v>6</v>
      </c>
      <c r="J1096" s="36">
        <f t="shared" si="69"/>
        <v>2</v>
      </c>
      <c r="K1096" s="36">
        <f t="shared" si="70"/>
        <v>4</v>
      </c>
      <c r="L1096" s="36">
        <f t="shared" si="71"/>
        <v>0</v>
      </c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</row>
    <row r="1097" spans="1:27" ht="13.2" x14ac:dyDescent="0.25">
      <c r="A1097" s="34">
        <v>1094</v>
      </c>
      <c r="B1097" s="104">
        <v>0.55384615384615377</v>
      </c>
      <c r="C1097" s="104">
        <v>0.13999999999999999</v>
      </c>
      <c r="D1097" s="104">
        <v>0.3294117647058824</v>
      </c>
      <c r="E1097" s="104">
        <v>0.36</v>
      </c>
      <c r="F1097" s="104">
        <v>8.8339222614840993E-2</v>
      </c>
      <c r="G1097" s="35">
        <f>SUM(B1097*'5. Control'!$F$24,'6. Scoring &amp; assessment'!C1097*'5. Control'!$F$25,'6. Scoring &amp; assessment'!D1097*'5. Control'!$F$26,'6. Scoring &amp; assessment'!E1097*'5. Control'!$F$27,'6. Scoring &amp; assessment'!F1097*'5. Control'!$F$28)</f>
        <v>0.33009184081352028</v>
      </c>
      <c r="H1097" s="36">
        <f t="shared" si="68"/>
        <v>5</v>
      </c>
      <c r="I1097" s="36" cm="1">
        <f t="array" ref="I1097">_xlfn.XLOOKUP(A1097,Table1[Sample_ID],quality)</f>
        <v>7</v>
      </c>
      <c r="J1097" s="36">
        <f t="shared" si="69"/>
        <v>2</v>
      </c>
      <c r="K1097" s="36">
        <f t="shared" si="70"/>
        <v>4</v>
      </c>
      <c r="L1097" s="36">
        <f t="shared" si="71"/>
        <v>0</v>
      </c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</row>
    <row r="1098" spans="1:27" ht="13.2" x14ac:dyDescent="0.25">
      <c r="A1098" s="34">
        <v>1095</v>
      </c>
      <c r="B1098" s="104">
        <v>0.36923076923076931</v>
      </c>
      <c r="C1098" s="104">
        <v>0.41666666666666669</v>
      </c>
      <c r="D1098" s="104">
        <v>0.11176470588235295</v>
      </c>
      <c r="E1098" s="104">
        <v>0.09</v>
      </c>
      <c r="F1098" s="104">
        <v>3.8869257950530034E-2</v>
      </c>
      <c r="G1098" s="35">
        <f>SUM(B1098*'5. Control'!$F$24,'6. Scoring &amp; assessment'!C1098*'5. Control'!$F$25,'6. Scoring &amp; assessment'!D1098*'5. Control'!$F$26,'6. Scoring &amp; assessment'!E1098*'5. Control'!$F$27,'6. Scoring &amp; assessment'!F1098*'5. Control'!$F$28)</f>
        <v>0.28388240090817524</v>
      </c>
      <c r="H1098" s="36">
        <f t="shared" si="68"/>
        <v>4</v>
      </c>
      <c r="I1098" s="36" cm="1">
        <f t="array" ref="I1098">_xlfn.XLOOKUP(A1098,Table1[Sample_ID],quality)</f>
        <v>6</v>
      </c>
      <c r="J1098" s="36">
        <f t="shared" si="69"/>
        <v>2</v>
      </c>
      <c r="K1098" s="36">
        <f t="shared" si="70"/>
        <v>4</v>
      </c>
      <c r="L1098" s="36">
        <f t="shared" si="71"/>
        <v>0</v>
      </c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</row>
    <row r="1099" spans="1:27" ht="13.2" x14ac:dyDescent="0.25">
      <c r="A1099" s="34">
        <v>1096</v>
      </c>
      <c r="B1099" s="104">
        <v>0.32307692307692304</v>
      </c>
      <c r="C1099" s="104">
        <v>0.20000000000000004</v>
      </c>
      <c r="D1099" s="104">
        <v>0.11764705882352942</v>
      </c>
      <c r="E1099" s="104">
        <v>0.47</v>
      </c>
      <c r="F1099" s="104">
        <v>4.9469964664310952E-2</v>
      </c>
      <c r="G1099" s="35">
        <f>SUM(B1099*'5. Control'!$F$24,'6. Scoring &amp; assessment'!C1099*'5. Control'!$F$25,'6. Scoring &amp; assessment'!D1099*'5. Control'!$F$26,'6. Scoring &amp; assessment'!E1099*'5. Control'!$F$27,'6. Scoring &amp; assessment'!F1099*'5. Control'!$F$28)</f>
        <v>0.24267097836688356</v>
      </c>
      <c r="H1099" s="36">
        <f t="shared" si="68"/>
        <v>4</v>
      </c>
      <c r="I1099" s="36" cm="1">
        <f t="array" ref="I1099">_xlfn.XLOOKUP(A1099,Table1[Sample_ID],quality)</f>
        <v>5</v>
      </c>
      <c r="J1099" s="36">
        <f t="shared" si="69"/>
        <v>1</v>
      </c>
      <c r="K1099" s="36">
        <f t="shared" si="70"/>
        <v>1</v>
      </c>
      <c r="L1099" s="36">
        <f t="shared" si="71"/>
        <v>0</v>
      </c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</row>
    <row r="1100" spans="1:27" ht="13.2" x14ac:dyDescent="0.25">
      <c r="A1100" s="34">
        <v>1097</v>
      </c>
      <c r="B1100" s="104">
        <v>0.36923076923076931</v>
      </c>
      <c r="C1100" s="104">
        <v>0.41666666666666669</v>
      </c>
      <c r="D1100" s="104">
        <v>0.11176470588235295</v>
      </c>
      <c r="E1100" s="104">
        <v>0.09</v>
      </c>
      <c r="F1100" s="104">
        <v>3.8869257950530034E-2</v>
      </c>
      <c r="G1100" s="35">
        <f>SUM(B1100*'5. Control'!$F$24,'6. Scoring &amp; assessment'!C1100*'5. Control'!$F$25,'6. Scoring &amp; assessment'!D1100*'5. Control'!$F$26,'6. Scoring &amp; assessment'!E1100*'5. Control'!$F$27,'6. Scoring &amp; assessment'!F1100*'5. Control'!$F$28)</f>
        <v>0.28388240090817524</v>
      </c>
      <c r="H1100" s="36">
        <f t="shared" si="68"/>
        <v>4</v>
      </c>
      <c r="I1100" s="36" cm="1">
        <f t="array" ref="I1100">_xlfn.XLOOKUP(A1100,Table1[Sample_ID],quality)</f>
        <v>6</v>
      </c>
      <c r="J1100" s="36">
        <f t="shared" si="69"/>
        <v>2</v>
      </c>
      <c r="K1100" s="36">
        <f t="shared" si="70"/>
        <v>4</v>
      </c>
      <c r="L1100" s="36">
        <f t="shared" si="71"/>
        <v>0</v>
      </c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</row>
    <row r="1101" spans="1:27" ht="13.2" x14ac:dyDescent="0.25">
      <c r="A1101" s="34">
        <v>1098</v>
      </c>
      <c r="B1101" s="104">
        <v>0.15384615384615385</v>
      </c>
      <c r="C1101" s="104">
        <v>0.28000000000000003</v>
      </c>
      <c r="D1101" s="104">
        <v>0.12941176470588237</v>
      </c>
      <c r="E1101" s="104">
        <v>0.38</v>
      </c>
      <c r="F1101" s="104">
        <v>4.2402826855123678E-2</v>
      </c>
      <c r="G1101" s="35">
        <f>SUM(B1101*'5. Control'!$F$24,'6. Scoring &amp; assessment'!C1101*'5. Control'!$F$25,'6. Scoring &amp; assessment'!D1101*'5. Control'!$F$26,'6. Scoring &amp; assessment'!E1101*'5. Control'!$F$27,'6. Scoring &amp; assessment'!F1101*'5. Control'!$F$28)</f>
        <v>0.19949820123754858</v>
      </c>
      <c r="H1101" s="36">
        <f t="shared" si="68"/>
        <v>4</v>
      </c>
      <c r="I1101" s="36" cm="1">
        <f t="array" ref="I1101">_xlfn.XLOOKUP(A1101,Table1[Sample_ID],quality)</f>
        <v>5</v>
      </c>
      <c r="J1101" s="36">
        <f t="shared" si="69"/>
        <v>1</v>
      </c>
      <c r="K1101" s="36">
        <f t="shared" si="70"/>
        <v>1</v>
      </c>
      <c r="L1101" s="36">
        <f t="shared" si="71"/>
        <v>0</v>
      </c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</row>
    <row r="1102" spans="1:27" ht="13.2" x14ac:dyDescent="0.25">
      <c r="A1102" s="34">
        <v>1099</v>
      </c>
      <c r="B1102" s="104">
        <v>0.63076923076923075</v>
      </c>
      <c r="C1102" s="104">
        <v>0.13999999999999999</v>
      </c>
      <c r="D1102" s="104">
        <v>0.3</v>
      </c>
      <c r="E1102" s="104">
        <v>0.45</v>
      </c>
      <c r="F1102" s="104">
        <v>3.5335689045936397E-2</v>
      </c>
      <c r="G1102" s="35">
        <f>SUM(B1102*'5. Control'!$F$24,'6. Scoring &amp; assessment'!C1102*'5. Control'!$F$25,'6. Scoring &amp; assessment'!D1102*'5. Control'!$F$26,'6. Scoring &amp; assessment'!E1102*'5. Control'!$F$27,'6. Scoring &amp; assessment'!F1102*'5. Control'!$F$28)</f>
        <v>0.35630279967382439</v>
      </c>
      <c r="H1102" s="36">
        <f t="shared" si="68"/>
        <v>5</v>
      </c>
      <c r="I1102" s="36" cm="1">
        <f t="array" ref="I1102">_xlfn.XLOOKUP(A1102,Table1[Sample_ID],quality)</f>
        <v>7</v>
      </c>
      <c r="J1102" s="36">
        <f t="shared" si="69"/>
        <v>2</v>
      </c>
      <c r="K1102" s="36">
        <f t="shared" si="70"/>
        <v>4</v>
      </c>
      <c r="L1102" s="36">
        <f t="shared" si="71"/>
        <v>0</v>
      </c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</row>
    <row r="1103" spans="1:27" ht="13.2" x14ac:dyDescent="0.25">
      <c r="A1103" s="34">
        <v>1100</v>
      </c>
      <c r="B1103" s="104">
        <v>0.15384615384615385</v>
      </c>
      <c r="C1103" s="104">
        <v>0.28000000000000003</v>
      </c>
      <c r="D1103" s="104">
        <v>0.12941176470588237</v>
      </c>
      <c r="E1103" s="104">
        <v>0.38</v>
      </c>
      <c r="F1103" s="104">
        <v>4.2402826855123678E-2</v>
      </c>
      <c r="G1103" s="35">
        <f>SUM(B1103*'5. Control'!$F$24,'6. Scoring &amp; assessment'!C1103*'5. Control'!$F$25,'6. Scoring &amp; assessment'!D1103*'5. Control'!$F$26,'6. Scoring &amp; assessment'!E1103*'5. Control'!$F$27,'6. Scoring &amp; assessment'!F1103*'5. Control'!$F$28)</f>
        <v>0.19949820123754858</v>
      </c>
      <c r="H1103" s="36">
        <f t="shared" si="68"/>
        <v>4</v>
      </c>
      <c r="I1103" s="36" cm="1">
        <f t="array" ref="I1103">_xlfn.XLOOKUP(A1103,Table1[Sample_ID],quality)</f>
        <v>5</v>
      </c>
      <c r="J1103" s="36">
        <f t="shared" si="69"/>
        <v>1</v>
      </c>
      <c r="K1103" s="36">
        <f t="shared" si="70"/>
        <v>1</v>
      </c>
      <c r="L1103" s="36">
        <f t="shared" si="71"/>
        <v>0</v>
      </c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</row>
    <row r="1104" spans="1:27" ht="13.2" x14ac:dyDescent="0.25">
      <c r="A1104" s="34">
        <v>1101</v>
      </c>
      <c r="B1104" s="104">
        <v>0.61538461538461542</v>
      </c>
      <c r="C1104" s="104">
        <v>0.16</v>
      </c>
      <c r="D1104" s="104">
        <v>0.28235294117647064</v>
      </c>
      <c r="E1104" s="104">
        <v>0.42</v>
      </c>
      <c r="F1104" s="104">
        <v>0.10600706713780919</v>
      </c>
      <c r="G1104" s="35">
        <f>SUM(B1104*'5. Control'!$F$24,'6. Scoring &amp; assessment'!C1104*'5. Control'!$F$25,'6. Scoring &amp; assessment'!D1104*'5. Control'!$F$26,'6. Scoring &amp; assessment'!E1104*'5. Control'!$F$27,'6. Scoring &amp; assessment'!F1104*'5. Control'!$F$28)</f>
        <v>0.3583382632748669</v>
      </c>
      <c r="H1104" s="36">
        <f t="shared" si="68"/>
        <v>5</v>
      </c>
      <c r="I1104" s="36" cm="1">
        <f t="array" ref="I1104">_xlfn.XLOOKUP(A1104,Table1[Sample_ID],quality)</f>
        <v>6</v>
      </c>
      <c r="J1104" s="36">
        <f t="shared" si="69"/>
        <v>1</v>
      </c>
      <c r="K1104" s="36">
        <f t="shared" si="70"/>
        <v>1</v>
      </c>
      <c r="L1104" s="36">
        <f t="shared" si="71"/>
        <v>0</v>
      </c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</row>
    <row r="1105" spans="1:27" ht="13.2" x14ac:dyDescent="0.25">
      <c r="A1105" s="34">
        <v>1102</v>
      </c>
      <c r="B1105" s="104">
        <v>0.55384615384615377</v>
      </c>
      <c r="C1105" s="104">
        <v>0.26</v>
      </c>
      <c r="D1105" s="104">
        <v>0.19411764705882353</v>
      </c>
      <c r="E1105" s="104">
        <v>0.27</v>
      </c>
      <c r="F1105" s="104">
        <v>6.7137809187279157E-2</v>
      </c>
      <c r="G1105" s="35">
        <f>SUM(B1105*'5. Control'!$F$24,'6. Scoring &amp; assessment'!C1105*'5. Control'!$F$25,'6. Scoring &amp; assessment'!D1105*'5. Control'!$F$26,'6. Scoring &amp; assessment'!E1105*'5. Control'!$F$27,'6. Scoring &amp; assessment'!F1105*'5. Control'!$F$28)</f>
        <v>0.33467758182370527</v>
      </c>
      <c r="H1105" s="36">
        <f t="shared" si="68"/>
        <v>5</v>
      </c>
      <c r="I1105" s="36" cm="1">
        <f t="array" ref="I1105">_xlfn.XLOOKUP(A1105,Table1[Sample_ID],quality)</f>
        <v>6</v>
      </c>
      <c r="J1105" s="36">
        <f t="shared" si="69"/>
        <v>1</v>
      </c>
      <c r="K1105" s="36">
        <f t="shared" si="70"/>
        <v>1</v>
      </c>
      <c r="L1105" s="36">
        <f t="shared" si="71"/>
        <v>0</v>
      </c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</row>
    <row r="1106" spans="1:27" ht="13.2" x14ac:dyDescent="0.25">
      <c r="A1106" s="34">
        <v>1103</v>
      </c>
      <c r="B1106" s="104">
        <v>0.43076923076923063</v>
      </c>
      <c r="C1106" s="104">
        <v>0.25333333333333335</v>
      </c>
      <c r="D1106" s="104">
        <v>0.14117647058823532</v>
      </c>
      <c r="E1106" s="104">
        <v>0.09</v>
      </c>
      <c r="F1106" s="104">
        <v>8.4805653710247356E-2</v>
      </c>
      <c r="G1106" s="35">
        <f>SUM(B1106*'5. Control'!$F$24,'6. Scoring &amp; assessment'!C1106*'5. Control'!$F$25,'6. Scoring &amp; assessment'!D1106*'5. Control'!$F$26,'6. Scoring &amp; assessment'!E1106*'5. Control'!$F$27,'6. Scoring &amp; assessment'!F1106*'5. Control'!$F$28)</f>
        <v>0.26542626672849079</v>
      </c>
      <c r="H1106" s="36">
        <f t="shared" si="68"/>
        <v>4</v>
      </c>
      <c r="I1106" s="36" cm="1">
        <f t="array" ref="I1106">_xlfn.XLOOKUP(A1106,Table1[Sample_ID],quality)</f>
        <v>6</v>
      </c>
      <c r="J1106" s="36">
        <f t="shared" si="69"/>
        <v>2</v>
      </c>
      <c r="K1106" s="36">
        <f t="shared" si="70"/>
        <v>4</v>
      </c>
      <c r="L1106" s="36">
        <f t="shared" si="71"/>
        <v>0</v>
      </c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</row>
    <row r="1107" spans="1:27" ht="13.2" x14ac:dyDescent="0.25">
      <c r="A1107" s="34">
        <v>1104</v>
      </c>
      <c r="B1107" s="104">
        <v>0.55384615384615377</v>
      </c>
      <c r="C1107" s="104">
        <v>0.26</v>
      </c>
      <c r="D1107" s="104">
        <v>0.19411764705882353</v>
      </c>
      <c r="E1107" s="104">
        <v>0.27</v>
      </c>
      <c r="F1107" s="104">
        <v>6.7137809187279157E-2</v>
      </c>
      <c r="G1107" s="35">
        <f>SUM(B1107*'5. Control'!$F$24,'6. Scoring &amp; assessment'!C1107*'5. Control'!$F$25,'6. Scoring &amp; assessment'!D1107*'5. Control'!$F$26,'6. Scoring &amp; assessment'!E1107*'5. Control'!$F$27,'6. Scoring &amp; assessment'!F1107*'5. Control'!$F$28)</f>
        <v>0.33467758182370527</v>
      </c>
      <c r="H1107" s="36">
        <f t="shared" si="68"/>
        <v>5</v>
      </c>
      <c r="I1107" s="36" cm="1">
        <f t="array" ref="I1107">_xlfn.XLOOKUP(A1107,Table1[Sample_ID],quality)</f>
        <v>6</v>
      </c>
      <c r="J1107" s="36">
        <f t="shared" si="69"/>
        <v>1</v>
      </c>
      <c r="K1107" s="36">
        <f t="shared" si="70"/>
        <v>1</v>
      </c>
      <c r="L1107" s="36">
        <f t="shared" si="71"/>
        <v>0</v>
      </c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</row>
    <row r="1108" spans="1:27" ht="13.2" x14ac:dyDescent="0.25">
      <c r="A1108" s="34">
        <v>1105</v>
      </c>
      <c r="B1108" s="104">
        <v>0.61538461538461542</v>
      </c>
      <c r="C1108" s="104">
        <v>0.25333333333333335</v>
      </c>
      <c r="D1108" s="104">
        <v>0.21176470588235297</v>
      </c>
      <c r="E1108" s="104">
        <v>0.34</v>
      </c>
      <c r="F1108" s="104">
        <v>6.7137809187279157E-2</v>
      </c>
      <c r="G1108" s="35">
        <f>SUM(B1108*'5. Control'!$F$24,'6. Scoring &amp; assessment'!C1108*'5. Control'!$F$25,'6. Scoring &amp; assessment'!D1108*'5. Control'!$F$26,'6. Scoring &amp; assessment'!E1108*'5. Control'!$F$27,'6. Scoring &amp; assessment'!F1108*'5. Control'!$F$28)</f>
        <v>0.36386310218569634</v>
      </c>
      <c r="H1108" s="36">
        <f t="shared" si="68"/>
        <v>5</v>
      </c>
      <c r="I1108" s="36" cm="1">
        <f t="array" ref="I1108">_xlfn.XLOOKUP(A1108,Table1[Sample_ID],quality)</f>
        <v>6</v>
      </c>
      <c r="J1108" s="36">
        <f t="shared" si="69"/>
        <v>1</v>
      </c>
      <c r="K1108" s="36">
        <f t="shared" si="70"/>
        <v>1</v>
      </c>
      <c r="L1108" s="36">
        <f t="shared" si="71"/>
        <v>0</v>
      </c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</row>
    <row r="1109" spans="1:27" ht="13.2" x14ac:dyDescent="0.25">
      <c r="A1109" s="34">
        <v>1106</v>
      </c>
      <c r="B1109" s="104">
        <v>0.67692307692307696</v>
      </c>
      <c r="C1109" s="104">
        <v>0.3133333333333333</v>
      </c>
      <c r="D1109" s="104">
        <v>0.17647058823529413</v>
      </c>
      <c r="E1109" s="104">
        <v>0.28000000000000003</v>
      </c>
      <c r="F1109" s="104">
        <v>0.1519434628975265</v>
      </c>
      <c r="G1109" s="35">
        <f>SUM(B1109*'5. Control'!$F$24,'6. Scoring &amp; assessment'!C1109*'5. Control'!$F$25,'6. Scoring &amp; assessment'!D1109*'5. Control'!$F$26,'6. Scoring &amp; assessment'!E1109*'5. Control'!$F$27,'6. Scoring &amp; assessment'!F1109*'5. Control'!$F$28)</f>
        <v>0.40058801144812373</v>
      </c>
      <c r="H1109" s="36">
        <f t="shared" si="68"/>
        <v>5</v>
      </c>
      <c r="I1109" s="36" cm="1">
        <f t="array" ref="I1109">_xlfn.XLOOKUP(A1109,Table1[Sample_ID],quality)</f>
        <v>5</v>
      </c>
      <c r="J1109" s="36">
        <f t="shared" si="69"/>
        <v>0</v>
      </c>
      <c r="K1109" s="36">
        <f t="shared" si="70"/>
        <v>0</v>
      </c>
      <c r="L1109" s="36">
        <f t="shared" si="71"/>
        <v>1</v>
      </c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</row>
    <row r="1110" spans="1:27" ht="13.2" x14ac:dyDescent="0.25">
      <c r="A1110" s="34">
        <v>1107</v>
      </c>
      <c r="B1110" s="104">
        <v>0.60000000000000009</v>
      </c>
      <c r="C1110" s="104">
        <v>8.666666666666667E-2</v>
      </c>
      <c r="D1110" s="104">
        <v>0.14117647058823532</v>
      </c>
      <c r="E1110" s="104">
        <v>0.42</v>
      </c>
      <c r="F1110" s="104">
        <v>3.8869257950530034E-2</v>
      </c>
      <c r="G1110" s="35">
        <f>SUM(B1110*'5. Control'!$F$24,'6. Scoring &amp; assessment'!C1110*'5. Control'!$F$25,'6. Scoring &amp; assessment'!D1110*'5. Control'!$F$26,'6. Scoring &amp; assessment'!E1110*'5. Control'!$F$27,'6. Scoring &amp; assessment'!F1110*'5. Control'!$F$28)</f>
        <v>0.30306339638328833</v>
      </c>
      <c r="H1110" s="36">
        <f t="shared" si="68"/>
        <v>5</v>
      </c>
      <c r="I1110" s="36" cm="1">
        <f t="array" ref="I1110">_xlfn.XLOOKUP(A1110,Table1[Sample_ID],quality)</f>
        <v>6</v>
      </c>
      <c r="J1110" s="36">
        <f t="shared" si="69"/>
        <v>1</v>
      </c>
      <c r="K1110" s="36">
        <f t="shared" si="70"/>
        <v>1</v>
      </c>
      <c r="L1110" s="36">
        <f t="shared" si="71"/>
        <v>0</v>
      </c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</row>
    <row r="1111" spans="1:27" ht="13.2" x14ac:dyDescent="0.25">
      <c r="A1111" s="34">
        <v>1108</v>
      </c>
      <c r="B1111" s="104">
        <v>0.50769230769230755</v>
      </c>
      <c r="C1111" s="104">
        <v>0.13333333333333333</v>
      </c>
      <c r="D1111" s="104">
        <v>0.3235294117647059</v>
      </c>
      <c r="E1111" s="104">
        <v>0.41</v>
      </c>
      <c r="F1111" s="104">
        <v>6.3604240282685506E-2</v>
      </c>
      <c r="G1111" s="35">
        <f>SUM(B1111*'5. Control'!$F$24,'6. Scoring &amp; assessment'!C1111*'5. Control'!$F$25,'6. Scoring &amp; assessment'!D1111*'5. Control'!$F$26,'6. Scoring &amp; assessment'!E1111*'5. Control'!$F$27,'6. Scoring &amp; assessment'!F1111*'5. Control'!$F$28)</f>
        <v>0.31358214348528202</v>
      </c>
      <c r="H1111" s="36">
        <f t="shared" si="68"/>
        <v>5</v>
      </c>
      <c r="I1111" s="36" cm="1">
        <f t="array" ref="I1111">_xlfn.XLOOKUP(A1111,Table1[Sample_ID],quality)</f>
        <v>7</v>
      </c>
      <c r="J1111" s="36">
        <f t="shared" si="69"/>
        <v>2</v>
      </c>
      <c r="K1111" s="36">
        <f t="shared" si="70"/>
        <v>4</v>
      </c>
      <c r="L1111" s="36">
        <f t="shared" si="71"/>
        <v>0</v>
      </c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</row>
    <row r="1112" spans="1:27" ht="13.2" x14ac:dyDescent="0.25">
      <c r="A1112" s="34">
        <v>1109</v>
      </c>
      <c r="B1112" s="104">
        <v>0.16923076923076918</v>
      </c>
      <c r="C1112" s="104">
        <v>0.45333333333333337</v>
      </c>
      <c r="D1112" s="104">
        <v>0.11176470588235295</v>
      </c>
      <c r="E1112" s="104">
        <v>0.1</v>
      </c>
      <c r="F1112" s="104">
        <v>2.4734982332155476E-2</v>
      </c>
      <c r="G1112" s="35">
        <f>SUM(B1112*'5. Control'!$F$24,'6. Scoring &amp; assessment'!C1112*'5. Control'!$F$25,'6. Scoring &amp; assessment'!D1112*'5. Control'!$F$26,'6. Scoring &amp; assessment'!E1112*'5. Control'!$F$27,'6. Scoring &amp; assessment'!F1112*'5. Control'!$F$28)</f>
        <v>0.2244689733463377</v>
      </c>
      <c r="H1112" s="36">
        <f t="shared" si="68"/>
        <v>4</v>
      </c>
      <c r="I1112" s="36" cm="1">
        <f t="array" ref="I1112">_xlfn.XLOOKUP(A1112,Table1[Sample_ID],quality)</f>
        <v>5</v>
      </c>
      <c r="J1112" s="36">
        <f t="shared" si="69"/>
        <v>1</v>
      </c>
      <c r="K1112" s="36">
        <f t="shared" si="70"/>
        <v>1</v>
      </c>
      <c r="L1112" s="36">
        <f t="shared" si="71"/>
        <v>0</v>
      </c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</row>
    <row r="1113" spans="1:27" ht="13.2" x14ac:dyDescent="0.25">
      <c r="A1113" s="34">
        <v>1110</v>
      </c>
      <c r="B1113" s="104">
        <v>0.36923076923076931</v>
      </c>
      <c r="C1113" s="104">
        <v>0.24666666666666667</v>
      </c>
      <c r="D1113" s="104">
        <v>0.27058823529411768</v>
      </c>
      <c r="E1113" s="104">
        <v>0.43</v>
      </c>
      <c r="F1113" s="104">
        <v>0.21201413427561838</v>
      </c>
      <c r="G1113" s="35">
        <f>SUM(B1113*'5. Control'!$F$24,'6. Scoring &amp; assessment'!C1113*'5. Control'!$F$25,'6. Scoring &amp; assessment'!D1113*'5. Control'!$F$26,'6. Scoring &amp; assessment'!E1113*'5. Control'!$F$27,'6. Scoring &amp; assessment'!F1113*'5. Control'!$F$28)</f>
        <v>0.30802041795244872</v>
      </c>
      <c r="H1113" s="36">
        <f t="shared" si="68"/>
        <v>5</v>
      </c>
      <c r="I1113" s="36" cm="1">
        <f t="array" ref="I1113">_xlfn.XLOOKUP(A1113,Table1[Sample_ID],quality)</f>
        <v>6</v>
      </c>
      <c r="J1113" s="36">
        <f t="shared" si="69"/>
        <v>1</v>
      </c>
      <c r="K1113" s="36">
        <f t="shared" si="70"/>
        <v>1</v>
      </c>
      <c r="L1113" s="36">
        <f t="shared" si="71"/>
        <v>0</v>
      </c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</row>
    <row r="1114" spans="1:27" ht="13.2" x14ac:dyDescent="0.25">
      <c r="A1114" s="34">
        <v>1111</v>
      </c>
      <c r="B1114" s="104">
        <v>0.24615384615384611</v>
      </c>
      <c r="C1114" s="104">
        <v>0.28666666666666668</v>
      </c>
      <c r="D1114" s="104">
        <v>0.2</v>
      </c>
      <c r="E1114" s="104">
        <v>0</v>
      </c>
      <c r="F1114" s="104">
        <v>2.8268551236749116E-2</v>
      </c>
      <c r="G1114" s="35">
        <f>SUM(B1114*'5. Control'!$F$24,'6. Scoring &amp; assessment'!C1114*'5. Control'!$F$25,'6. Scoring &amp; assessment'!D1114*'5. Control'!$F$26,'6. Scoring &amp; assessment'!E1114*'5. Control'!$F$27,'6. Scoring &amp; assessment'!F1114*'5. Control'!$F$28)</f>
        <v>0.20498070127752108</v>
      </c>
      <c r="H1114" s="36">
        <f t="shared" si="68"/>
        <v>4</v>
      </c>
      <c r="I1114" s="36" cm="1">
        <f t="array" ref="I1114">_xlfn.XLOOKUP(A1114,Table1[Sample_ID],quality)</f>
        <v>6</v>
      </c>
      <c r="J1114" s="36">
        <f t="shared" si="69"/>
        <v>2</v>
      </c>
      <c r="K1114" s="36">
        <f t="shared" si="70"/>
        <v>4</v>
      </c>
      <c r="L1114" s="36">
        <f t="shared" si="71"/>
        <v>0</v>
      </c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</row>
    <row r="1115" spans="1:27" ht="13.2" x14ac:dyDescent="0.25">
      <c r="A1115" s="34">
        <v>1112</v>
      </c>
      <c r="B1115" s="104">
        <v>0.60000000000000009</v>
      </c>
      <c r="C1115" s="104">
        <v>0.21333333333333329</v>
      </c>
      <c r="D1115" s="104">
        <v>0.2</v>
      </c>
      <c r="E1115" s="104">
        <v>0.27</v>
      </c>
      <c r="F1115" s="104">
        <v>0.17314487632508835</v>
      </c>
      <c r="G1115" s="35">
        <f>SUM(B1115*'5. Control'!$F$24,'6. Scoring &amp; assessment'!C1115*'5. Control'!$F$25,'6. Scoring &amp; assessment'!D1115*'5. Control'!$F$26,'6. Scoring &amp; assessment'!E1115*'5. Control'!$F$27,'6. Scoring &amp; assessment'!F1115*'5. Control'!$F$28)</f>
        <v>0.34831448763250888</v>
      </c>
      <c r="H1115" s="36">
        <f t="shared" si="68"/>
        <v>5</v>
      </c>
      <c r="I1115" s="36" cm="1">
        <f t="array" ref="I1115">_xlfn.XLOOKUP(A1115,Table1[Sample_ID],quality)</f>
        <v>7</v>
      </c>
      <c r="J1115" s="36">
        <f t="shared" si="69"/>
        <v>2</v>
      </c>
      <c r="K1115" s="36">
        <f t="shared" si="70"/>
        <v>4</v>
      </c>
      <c r="L1115" s="36">
        <f t="shared" si="71"/>
        <v>0</v>
      </c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</row>
    <row r="1116" spans="1:27" ht="13.2" x14ac:dyDescent="0.25">
      <c r="A1116" s="34">
        <v>1113</v>
      </c>
      <c r="B1116" s="104">
        <v>0.39999999999999997</v>
      </c>
      <c r="C1116" s="104">
        <v>0.15333333333333335</v>
      </c>
      <c r="D1116" s="104">
        <v>0.2411764705882353</v>
      </c>
      <c r="E1116" s="104">
        <v>0.41</v>
      </c>
      <c r="F1116" s="104">
        <v>0.10247349823321555</v>
      </c>
      <c r="G1116" s="35">
        <f>SUM(B1116*'5. Control'!$F$24,'6. Scoring &amp; assessment'!C1116*'5. Control'!$F$25,'6. Scoring &amp; assessment'!D1116*'5. Control'!$F$26,'6. Scoring &amp; assessment'!E1116*'5. Control'!$F$27,'6. Scoring &amp; assessment'!F1116*'5. Control'!$F$28)</f>
        <v>0.27342382041155683</v>
      </c>
      <c r="H1116" s="36">
        <f t="shared" si="68"/>
        <v>4</v>
      </c>
      <c r="I1116" s="36" cm="1">
        <f t="array" ref="I1116">_xlfn.XLOOKUP(A1116,Table1[Sample_ID],quality)</f>
        <v>6</v>
      </c>
      <c r="J1116" s="36">
        <f t="shared" si="69"/>
        <v>2</v>
      </c>
      <c r="K1116" s="36">
        <f t="shared" si="70"/>
        <v>4</v>
      </c>
      <c r="L1116" s="36">
        <f t="shared" si="71"/>
        <v>0</v>
      </c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</row>
    <row r="1117" spans="1:27" ht="13.2" x14ac:dyDescent="0.25">
      <c r="A1117" s="34">
        <v>1114</v>
      </c>
      <c r="B1117" s="104">
        <v>0.16923076923076918</v>
      </c>
      <c r="C1117" s="104">
        <v>9.3333333333333324E-2</v>
      </c>
      <c r="D1117" s="104">
        <v>0.17058823529411765</v>
      </c>
      <c r="E1117" s="104">
        <v>0.39</v>
      </c>
      <c r="F1117" s="104">
        <v>1.4134275618374558E-2</v>
      </c>
      <c r="G1117" s="35">
        <f>SUM(B1117*'5. Control'!$F$24,'6. Scoring &amp; assessment'!C1117*'5. Control'!$F$25,'6. Scoring &amp; assessment'!D1117*'5. Control'!$F$26,'6. Scoring &amp; assessment'!E1117*'5. Control'!$F$27,'6. Scoring &amp; assessment'!F1117*'5. Control'!$F$28)</f>
        <v>0.15323243208672432</v>
      </c>
      <c r="H1117" s="36">
        <f t="shared" si="68"/>
        <v>4</v>
      </c>
      <c r="I1117" s="36" cm="1">
        <f t="array" ref="I1117">_xlfn.XLOOKUP(A1117,Table1[Sample_ID],quality)</f>
        <v>6</v>
      </c>
      <c r="J1117" s="36">
        <f t="shared" si="69"/>
        <v>2</v>
      </c>
      <c r="K1117" s="36">
        <f t="shared" si="70"/>
        <v>4</v>
      </c>
      <c r="L1117" s="36">
        <f t="shared" si="71"/>
        <v>0</v>
      </c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</row>
    <row r="1118" spans="1:27" ht="13.2" x14ac:dyDescent="0.25">
      <c r="A1118" s="34">
        <v>1115</v>
      </c>
      <c r="B1118" s="104">
        <v>0.79999999999999993</v>
      </c>
      <c r="C1118" s="104">
        <v>0.20000000000000004</v>
      </c>
      <c r="D1118" s="104">
        <v>0.21176470588235297</v>
      </c>
      <c r="E1118" s="104">
        <v>0.5</v>
      </c>
      <c r="F1118" s="104">
        <v>0.26148409893992935</v>
      </c>
      <c r="G1118" s="35">
        <f>SUM(B1118*'5. Control'!$F$24,'6. Scoring &amp; assessment'!C1118*'5. Control'!$F$25,'6. Scoring &amp; assessment'!D1118*'5. Control'!$F$26,'6. Scoring &amp; assessment'!E1118*'5. Control'!$F$27,'6. Scoring &amp; assessment'!F1118*'5. Control'!$F$28)</f>
        <v>0.44791311577634579</v>
      </c>
      <c r="H1118" s="36">
        <f t="shared" si="68"/>
        <v>5</v>
      </c>
      <c r="I1118" s="36" cm="1">
        <f t="array" ref="I1118">_xlfn.XLOOKUP(A1118,Table1[Sample_ID],quality)</f>
        <v>6</v>
      </c>
      <c r="J1118" s="36">
        <f t="shared" si="69"/>
        <v>1</v>
      </c>
      <c r="K1118" s="36">
        <f t="shared" si="70"/>
        <v>1</v>
      </c>
      <c r="L1118" s="36">
        <f t="shared" si="71"/>
        <v>0</v>
      </c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</row>
    <row r="1119" spans="1:27" ht="13.2" x14ac:dyDescent="0.25">
      <c r="A1119" s="34">
        <v>1116</v>
      </c>
      <c r="B1119" s="104">
        <v>0.44615384615384623</v>
      </c>
      <c r="C1119" s="104">
        <v>0.39333333333333331</v>
      </c>
      <c r="D1119" s="104">
        <v>0.17647058823529413</v>
      </c>
      <c r="E1119" s="104">
        <v>7.0000000000000007E-2</v>
      </c>
      <c r="F1119" s="104">
        <v>5.3003533568904596E-2</v>
      </c>
      <c r="G1119" s="35">
        <f>SUM(B1119*'5. Control'!$F$24,'6. Scoring &amp; assessment'!C1119*'5. Control'!$F$25,'6. Scoring &amp; assessment'!D1119*'5. Control'!$F$26,'6. Scoring &amp; assessment'!E1119*'5. Control'!$F$27,'6. Scoring &amp; assessment'!F1119*'5. Control'!$F$28)</f>
        <v>0.31292478774603077</v>
      </c>
      <c r="H1119" s="36">
        <f t="shared" si="68"/>
        <v>5</v>
      </c>
      <c r="I1119" s="36" cm="1">
        <f t="array" ref="I1119">_xlfn.XLOOKUP(A1119,Table1[Sample_ID],quality)</f>
        <v>6</v>
      </c>
      <c r="J1119" s="36">
        <f t="shared" si="69"/>
        <v>1</v>
      </c>
      <c r="K1119" s="36">
        <f t="shared" si="70"/>
        <v>1</v>
      </c>
      <c r="L1119" s="36">
        <f t="shared" si="71"/>
        <v>0</v>
      </c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</row>
    <row r="1120" spans="1:27" ht="13.2" x14ac:dyDescent="0.25">
      <c r="A1120" s="34">
        <v>1117</v>
      </c>
      <c r="B1120" s="104">
        <v>0.44615384615384623</v>
      </c>
      <c r="C1120" s="104">
        <v>0.39333333333333331</v>
      </c>
      <c r="D1120" s="104">
        <v>0.17647058823529413</v>
      </c>
      <c r="E1120" s="104">
        <v>7.0000000000000007E-2</v>
      </c>
      <c r="F1120" s="104">
        <v>5.3003533568904596E-2</v>
      </c>
      <c r="G1120" s="35">
        <f>SUM(B1120*'5. Control'!$F$24,'6. Scoring &amp; assessment'!C1120*'5. Control'!$F$25,'6. Scoring &amp; assessment'!D1120*'5. Control'!$F$26,'6. Scoring &amp; assessment'!E1120*'5. Control'!$F$27,'6. Scoring &amp; assessment'!F1120*'5. Control'!$F$28)</f>
        <v>0.31292478774603077</v>
      </c>
      <c r="H1120" s="36">
        <f t="shared" si="68"/>
        <v>5</v>
      </c>
      <c r="I1120" s="36" cm="1">
        <f t="array" ref="I1120">_xlfn.XLOOKUP(A1120,Table1[Sample_ID],quality)</f>
        <v>6</v>
      </c>
      <c r="J1120" s="36">
        <f t="shared" si="69"/>
        <v>1</v>
      </c>
      <c r="K1120" s="36">
        <f t="shared" si="70"/>
        <v>1</v>
      </c>
      <c r="L1120" s="36">
        <f t="shared" si="71"/>
        <v>0</v>
      </c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</row>
    <row r="1121" spans="1:27" ht="13.2" x14ac:dyDescent="0.25">
      <c r="A1121" s="34">
        <v>1118</v>
      </c>
      <c r="B1121" s="104">
        <v>0.44615384615384623</v>
      </c>
      <c r="C1121" s="104">
        <v>0.39333333333333331</v>
      </c>
      <c r="D1121" s="104">
        <v>0.17647058823529413</v>
      </c>
      <c r="E1121" s="104">
        <v>7.0000000000000007E-2</v>
      </c>
      <c r="F1121" s="104">
        <v>5.3003533568904596E-2</v>
      </c>
      <c r="G1121" s="35">
        <f>SUM(B1121*'5. Control'!$F$24,'6. Scoring &amp; assessment'!C1121*'5. Control'!$F$25,'6. Scoring &amp; assessment'!D1121*'5. Control'!$F$26,'6. Scoring &amp; assessment'!E1121*'5. Control'!$F$27,'6. Scoring &amp; assessment'!F1121*'5. Control'!$F$28)</f>
        <v>0.31292478774603077</v>
      </c>
      <c r="H1121" s="36">
        <f t="shared" si="68"/>
        <v>5</v>
      </c>
      <c r="I1121" s="36" cm="1">
        <f t="array" ref="I1121">_xlfn.XLOOKUP(A1121,Table1[Sample_ID],quality)</f>
        <v>6</v>
      </c>
      <c r="J1121" s="36">
        <f t="shared" si="69"/>
        <v>1</v>
      </c>
      <c r="K1121" s="36">
        <f t="shared" si="70"/>
        <v>1</v>
      </c>
      <c r="L1121" s="36">
        <f t="shared" si="71"/>
        <v>0</v>
      </c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</row>
    <row r="1122" spans="1:27" ht="13.2" x14ac:dyDescent="0.25">
      <c r="A1122" s="34">
        <v>1119</v>
      </c>
      <c r="B1122" s="104">
        <v>0.75384615384615394</v>
      </c>
      <c r="C1122" s="104">
        <v>0.19333333333333336</v>
      </c>
      <c r="D1122" s="104">
        <v>0.13529411764705884</v>
      </c>
      <c r="E1122" s="104">
        <v>0.12</v>
      </c>
      <c r="F1122" s="104">
        <v>6.3604240282685506E-2</v>
      </c>
      <c r="G1122" s="35">
        <f>SUM(B1122*'5. Control'!$F$24,'6. Scoring &amp; assessment'!C1122*'5. Control'!$F$25,'6. Scoring &amp; assessment'!D1122*'5. Control'!$F$26,'6. Scoring &amp; assessment'!E1122*'5. Control'!$F$27,'6. Scoring &amp; assessment'!F1122*'5. Control'!$F$28)</f>
        <v>0.36050069552148123</v>
      </c>
      <c r="H1122" s="36">
        <f t="shared" si="68"/>
        <v>5</v>
      </c>
      <c r="I1122" s="36" cm="1">
        <f t="array" ref="I1122">_xlfn.XLOOKUP(A1122,Table1[Sample_ID],quality)</f>
        <v>6</v>
      </c>
      <c r="J1122" s="36">
        <f t="shared" si="69"/>
        <v>1</v>
      </c>
      <c r="K1122" s="36">
        <f t="shared" si="70"/>
        <v>1</v>
      </c>
      <c r="L1122" s="36">
        <f t="shared" si="71"/>
        <v>0</v>
      </c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</row>
    <row r="1123" spans="1:27" ht="13.2" x14ac:dyDescent="0.25">
      <c r="A1123" s="34">
        <v>1120</v>
      </c>
      <c r="B1123" s="104">
        <v>0.69230769230769229</v>
      </c>
      <c r="C1123" s="104">
        <v>0.37333333333333335</v>
      </c>
      <c r="D1123" s="104">
        <v>0.16470588235294117</v>
      </c>
      <c r="E1123" s="104">
        <v>0</v>
      </c>
      <c r="F1123" s="104">
        <v>3.1802120141342753E-2</v>
      </c>
      <c r="G1123" s="35">
        <f>SUM(B1123*'5. Control'!$F$24,'6. Scoring &amp; assessment'!C1123*'5. Control'!$F$25,'6. Scoring &amp; assessment'!D1123*'5. Control'!$F$26,'6. Scoring &amp; assessment'!E1123*'5. Control'!$F$27,'6. Scoring &amp; assessment'!F1123*'5. Control'!$F$28)</f>
        <v>0.38219378667476772</v>
      </c>
      <c r="H1123" s="36">
        <f t="shared" si="68"/>
        <v>5</v>
      </c>
      <c r="I1123" s="36" cm="1">
        <f t="array" ref="I1123">_xlfn.XLOOKUP(A1123,Table1[Sample_ID],quality)</f>
        <v>5</v>
      </c>
      <c r="J1123" s="36">
        <f t="shared" si="69"/>
        <v>0</v>
      </c>
      <c r="K1123" s="36">
        <f t="shared" si="70"/>
        <v>0</v>
      </c>
      <c r="L1123" s="36">
        <f t="shared" si="71"/>
        <v>1</v>
      </c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</row>
    <row r="1124" spans="1:27" ht="13.2" x14ac:dyDescent="0.25">
      <c r="A1124" s="34">
        <v>1121</v>
      </c>
      <c r="B1124" s="104">
        <v>0.72307692307692295</v>
      </c>
      <c r="C1124" s="104">
        <v>0.29333333333333339</v>
      </c>
      <c r="D1124" s="104">
        <v>0.24705882352941178</v>
      </c>
      <c r="E1124" s="104">
        <v>0.34</v>
      </c>
      <c r="F1124" s="104">
        <v>3.8869257950530034E-2</v>
      </c>
      <c r="G1124" s="35">
        <f>SUM(B1124*'5. Control'!$F$24,'6. Scoring &amp; assessment'!C1124*'5. Control'!$F$25,'6. Scoring &amp; assessment'!D1124*'5. Control'!$F$26,'6. Scoring &amp; assessment'!E1124*'5. Control'!$F$27,'6. Scoring &amp; assessment'!F1124*'5. Control'!$F$28)</f>
        <v>0.41602267240138779</v>
      </c>
      <c r="H1124" s="36">
        <f t="shared" si="68"/>
        <v>5</v>
      </c>
      <c r="I1124" s="36" cm="1">
        <f t="array" ref="I1124">_xlfn.XLOOKUP(A1124,Table1[Sample_ID],quality)</f>
        <v>8</v>
      </c>
      <c r="J1124" s="36">
        <f t="shared" si="69"/>
        <v>3</v>
      </c>
      <c r="K1124" s="36">
        <f t="shared" si="70"/>
        <v>9</v>
      </c>
      <c r="L1124" s="36">
        <f t="shared" si="71"/>
        <v>0</v>
      </c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</row>
    <row r="1125" spans="1:27" ht="13.2" x14ac:dyDescent="0.25">
      <c r="A1125" s="34">
        <v>1122</v>
      </c>
      <c r="B1125" s="104">
        <v>0.60000000000000009</v>
      </c>
      <c r="C1125" s="104">
        <v>0.26666666666666666</v>
      </c>
      <c r="D1125" s="104">
        <v>0.1470588235294118</v>
      </c>
      <c r="E1125" s="104">
        <v>0</v>
      </c>
      <c r="F1125" s="104">
        <v>7.7738515901060068E-2</v>
      </c>
      <c r="G1125" s="35">
        <f>SUM(B1125*'5. Control'!$F$24,'6. Scoring &amp; assessment'!C1125*'5. Control'!$F$25,'6. Scoring &amp; assessment'!D1125*'5. Control'!$F$26,'6. Scoring &amp; assessment'!E1125*'5. Control'!$F$27,'6. Scoring &amp; assessment'!F1125*'5. Control'!$F$28)</f>
        <v>0.31983267511951785</v>
      </c>
      <c r="H1125" s="36">
        <f t="shared" si="68"/>
        <v>5</v>
      </c>
      <c r="I1125" s="36" cm="1">
        <f t="array" ref="I1125">_xlfn.XLOOKUP(A1125,Table1[Sample_ID],quality)</f>
        <v>6</v>
      </c>
      <c r="J1125" s="36">
        <f t="shared" si="69"/>
        <v>1</v>
      </c>
      <c r="K1125" s="36">
        <f t="shared" si="70"/>
        <v>1</v>
      </c>
      <c r="L1125" s="36">
        <f t="shared" si="71"/>
        <v>0</v>
      </c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</row>
    <row r="1126" spans="1:27" ht="13.2" x14ac:dyDescent="0.25">
      <c r="A1126" s="34">
        <v>1123</v>
      </c>
      <c r="B1126" s="104">
        <v>0.60000000000000009</v>
      </c>
      <c r="C1126" s="104">
        <v>0.24666666666666667</v>
      </c>
      <c r="D1126" s="104">
        <v>0.10588235294117647</v>
      </c>
      <c r="E1126" s="104">
        <v>0</v>
      </c>
      <c r="F1126" s="104">
        <v>9.5406360424028266E-2</v>
      </c>
      <c r="G1126" s="35">
        <f>SUM(B1126*'5. Control'!$F$24,'6. Scoring &amp; assessment'!C1126*'5. Control'!$F$25,'6. Scoring &amp; assessment'!D1126*'5. Control'!$F$26,'6. Scoring &amp; assessment'!E1126*'5. Control'!$F$27,'6. Scoring &amp; assessment'!F1126*'5. Control'!$F$28)</f>
        <v>0.30942298898357934</v>
      </c>
      <c r="H1126" s="36">
        <f t="shared" si="68"/>
        <v>5</v>
      </c>
      <c r="I1126" s="36" cm="1">
        <f t="array" ref="I1126">_xlfn.XLOOKUP(A1126,Table1[Sample_ID],quality)</f>
        <v>6</v>
      </c>
      <c r="J1126" s="36">
        <f t="shared" si="69"/>
        <v>1</v>
      </c>
      <c r="K1126" s="36">
        <f t="shared" si="70"/>
        <v>1</v>
      </c>
      <c r="L1126" s="36">
        <f t="shared" si="71"/>
        <v>0</v>
      </c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</row>
    <row r="1127" spans="1:27" ht="13.2" x14ac:dyDescent="0.25">
      <c r="A1127" s="34">
        <v>1124</v>
      </c>
      <c r="B1127" s="104">
        <v>0.43076923076923063</v>
      </c>
      <c r="C1127" s="104">
        <v>0.20000000000000004</v>
      </c>
      <c r="D1127" s="104">
        <v>0.20588235294117649</v>
      </c>
      <c r="E1127" s="104">
        <v>0.37</v>
      </c>
      <c r="F1127" s="104">
        <v>8.1272084805653705E-2</v>
      </c>
      <c r="G1127" s="35">
        <f>SUM(B1127*'5. Control'!$F$24,'6. Scoring &amp; assessment'!C1127*'5. Control'!$F$25,'6. Scoring &amp; assessment'!D1127*'5. Control'!$F$26,'6. Scoring &amp; assessment'!E1127*'5. Control'!$F$27,'6. Scoring &amp; assessment'!F1127*'5. Control'!$F$28)</f>
        <v>0.28677879219097252</v>
      </c>
      <c r="H1127" s="36">
        <f t="shared" si="68"/>
        <v>4</v>
      </c>
      <c r="I1127" s="36" cm="1">
        <f t="array" ref="I1127">_xlfn.XLOOKUP(A1127,Table1[Sample_ID],quality)</f>
        <v>6</v>
      </c>
      <c r="J1127" s="36">
        <f t="shared" si="69"/>
        <v>2</v>
      </c>
      <c r="K1127" s="36">
        <f t="shared" si="70"/>
        <v>4</v>
      </c>
      <c r="L1127" s="36">
        <f t="shared" si="71"/>
        <v>0</v>
      </c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</row>
    <row r="1128" spans="1:27" ht="13.2" x14ac:dyDescent="0.25">
      <c r="A1128" s="34">
        <v>1125</v>
      </c>
      <c r="B1128" s="104">
        <v>0.47692307692307689</v>
      </c>
      <c r="C1128" s="104">
        <v>0.32</v>
      </c>
      <c r="D1128" s="104">
        <v>0.18823529411764706</v>
      </c>
      <c r="E1128" s="104">
        <v>0</v>
      </c>
      <c r="F1128" s="104">
        <v>2.4734982332155476E-2</v>
      </c>
      <c r="G1128" s="35">
        <f>SUM(B1128*'5. Control'!$F$24,'6. Scoring &amp; assessment'!C1128*'5. Control'!$F$25,'6. Scoring &amp; assessment'!D1128*'5. Control'!$F$26,'6. Scoring &amp; assessment'!E1128*'5. Control'!$F$27,'6. Scoring &amp; assessment'!F1128*'5. Control'!$F$28)</f>
        <v>0.29363186927393953</v>
      </c>
      <c r="H1128" s="36">
        <f t="shared" si="68"/>
        <v>4</v>
      </c>
      <c r="I1128" s="36" cm="1">
        <f t="array" ref="I1128">_xlfn.XLOOKUP(A1128,Table1[Sample_ID],quality)</f>
        <v>4</v>
      </c>
      <c r="J1128" s="36">
        <f t="shared" si="69"/>
        <v>0</v>
      </c>
      <c r="K1128" s="36">
        <f t="shared" si="70"/>
        <v>0</v>
      </c>
      <c r="L1128" s="36">
        <f t="shared" si="71"/>
        <v>1</v>
      </c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</row>
    <row r="1129" spans="1:27" ht="13.2" x14ac:dyDescent="0.25">
      <c r="A1129" s="34">
        <v>1126</v>
      </c>
      <c r="B1129" s="104">
        <v>0.44615384615384623</v>
      </c>
      <c r="C1129" s="104">
        <v>9.3333333333333324E-2</v>
      </c>
      <c r="D1129" s="104">
        <v>0.17058823529411765</v>
      </c>
      <c r="E1129" s="104">
        <v>0.35</v>
      </c>
      <c r="F1129" s="104">
        <v>7.4204946996466431E-2</v>
      </c>
      <c r="G1129" s="35">
        <f>SUM(B1129*'5. Control'!$F$24,'6. Scoring &amp; assessment'!C1129*'5. Control'!$F$25,'6. Scoring &amp; assessment'!D1129*'5. Control'!$F$26,'6. Scoring &amp; assessment'!E1129*'5. Control'!$F$27,'6. Scoring &amp; assessment'!F1129*'5. Control'!$F$28)</f>
        <v>0.25216257614761045</v>
      </c>
      <c r="H1129" s="36">
        <f t="shared" si="68"/>
        <v>4</v>
      </c>
      <c r="I1129" s="36" cm="1">
        <f t="array" ref="I1129">_xlfn.XLOOKUP(A1129,Table1[Sample_ID],quality)</f>
        <v>7</v>
      </c>
      <c r="J1129" s="36">
        <f t="shared" si="69"/>
        <v>3</v>
      </c>
      <c r="K1129" s="36">
        <f t="shared" si="70"/>
        <v>9</v>
      </c>
      <c r="L1129" s="36">
        <f t="shared" si="71"/>
        <v>0</v>
      </c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</row>
    <row r="1130" spans="1:27" ht="13.2" x14ac:dyDescent="0.25">
      <c r="A1130" s="34">
        <v>1127</v>
      </c>
      <c r="B1130" s="104">
        <v>0.7846153846153846</v>
      </c>
      <c r="C1130" s="104">
        <v>0.12666666666666665</v>
      </c>
      <c r="D1130" s="104">
        <v>0.14117647058823532</v>
      </c>
      <c r="E1130" s="104">
        <v>0.26</v>
      </c>
      <c r="F1130" s="104">
        <v>1.7667844522968199E-2</v>
      </c>
      <c r="G1130" s="35">
        <f>SUM(B1130*'5. Control'!$F$24,'6. Scoring &amp; assessment'!C1130*'5. Control'!$F$25,'6. Scoring &amp; assessment'!D1130*'5. Control'!$F$26,'6. Scoring &amp; assessment'!E1130*'5. Control'!$F$27,'6. Scoring &amp; assessment'!F1130*'5. Control'!$F$28)</f>
        <v>0.36155863965591672</v>
      </c>
      <c r="H1130" s="36">
        <f t="shared" si="68"/>
        <v>5</v>
      </c>
      <c r="I1130" s="36" cm="1">
        <f t="array" ref="I1130">_xlfn.XLOOKUP(A1130,Table1[Sample_ID],quality)</f>
        <v>6</v>
      </c>
      <c r="J1130" s="36">
        <f t="shared" si="69"/>
        <v>1</v>
      </c>
      <c r="K1130" s="36">
        <f t="shared" si="70"/>
        <v>1</v>
      </c>
      <c r="L1130" s="36">
        <f t="shared" si="71"/>
        <v>0</v>
      </c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</row>
    <row r="1131" spans="1:27" ht="13.2" x14ac:dyDescent="0.25">
      <c r="A1131" s="34">
        <v>1128</v>
      </c>
      <c r="B1131" s="104">
        <v>0.47692307692307689</v>
      </c>
      <c r="C1131" s="104">
        <v>0.44</v>
      </c>
      <c r="D1131" s="104">
        <v>0.17647058823529413</v>
      </c>
      <c r="E1131" s="104">
        <v>0</v>
      </c>
      <c r="F1131" s="104">
        <v>0.16254416961130741</v>
      </c>
      <c r="G1131" s="35">
        <f>SUM(B1131*'5. Control'!$F$24,'6. Scoring &amp; assessment'!C1131*'5. Control'!$F$25,'6. Scoring &amp; assessment'!D1131*'5. Control'!$F$26,'6. Scoring &amp; assessment'!E1131*'5. Control'!$F$27,'6. Scoring &amp; assessment'!F1131*'5. Control'!$F$28)</f>
        <v>0.34164808211950176</v>
      </c>
      <c r="H1131" s="36">
        <f t="shared" si="68"/>
        <v>5</v>
      </c>
      <c r="I1131" s="36" cm="1">
        <f t="array" ref="I1131">_xlfn.XLOOKUP(A1131,Table1[Sample_ID],quality)</f>
        <v>6</v>
      </c>
      <c r="J1131" s="36">
        <f t="shared" si="69"/>
        <v>1</v>
      </c>
      <c r="K1131" s="36">
        <f t="shared" si="70"/>
        <v>1</v>
      </c>
      <c r="L1131" s="36">
        <f t="shared" si="71"/>
        <v>0</v>
      </c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</row>
    <row r="1132" spans="1:27" ht="13.2" x14ac:dyDescent="0.25">
      <c r="A1132" s="34">
        <v>1129</v>
      </c>
      <c r="B1132" s="104">
        <v>0.24615384615384611</v>
      </c>
      <c r="C1132" s="104">
        <v>0.21999999999999997</v>
      </c>
      <c r="D1132" s="104">
        <v>0.22352941176470592</v>
      </c>
      <c r="E1132" s="104">
        <v>0.33</v>
      </c>
      <c r="F1132" s="104">
        <v>0.29328621908127206</v>
      </c>
      <c r="G1132" s="35">
        <f>SUM(B1132*'5. Control'!$F$24,'6. Scoring &amp; assessment'!C1132*'5. Control'!$F$25,'6. Scoring &amp; assessment'!D1132*'5. Control'!$F$26,'6. Scoring &amp; assessment'!E1132*'5. Control'!$F$27,'6. Scoring &amp; assessment'!F1132*'5. Control'!$F$28)</f>
        <v>0.24801187982667924</v>
      </c>
      <c r="H1132" s="36">
        <f t="shared" si="68"/>
        <v>4</v>
      </c>
      <c r="I1132" s="36" cm="1">
        <f t="array" ref="I1132">_xlfn.XLOOKUP(A1132,Table1[Sample_ID],quality)</f>
        <v>5</v>
      </c>
      <c r="J1132" s="36">
        <f t="shared" si="69"/>
        <v>1</v>
      </c>
      <c r="K1132" s="36">
        <f t="shared" si="70"/>
        <v>1</v>
      </c>
      <c r="L1132" s="36">
        <f t="shared" si="71"/>
        <v>0</v>
      </c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</row>
    <row r="1133" spans="1:27" ht="13.2" x14ac:dyDescent="0.25">
      <c r="A1133" s="34">
        <v>1130</v>
      </c>
      <c r="B1133" s="104">
        <v>0.32307692307692304</v>
      </c>
      <c r="C1133" s="104">
        <v>0.21999999999999997</v>
      </c>
      <c r="D1133" s="104">
        <v>0.22941176470588234</v>
      </c>
      <c r="E1133" s="104">
        <v>0.35</v>
      </c>
      <c r="F1133" s="104">
        <v>0.22614840989399293</v>
      </c>
      <c r="G1133" s="35">
        <f>SUM(B1133*'5. Control'!$F$24,'6. Scoring &amp; assessment'!C1133*'5. Control'!$F$25,'6. Scoring &amp; assessment'!D1133*'5. Control'!$F$26,'6. Scoring &amp; assessment'!E1133*'5. Control'!$F$27,'6. Scoring &amp; assessment'!F1133*'5. Control'!$F$28)</f>
        <v>0.27110352877220467</v>
      </c>
      <c r="H1133" s="36">
        <f t="shared" si="68"/>
        <v>4</v>
      </c>
      <c r="I1133" s="36" cm="1">
        <f t="array" ref="I1133">_xlfn.XLOOKUP(A1133,Table1[Sample_ID],quality)</f>
        <v>6</v>
      </c>
      <c r="J1133" s="36">
        <f t="shared" si="69"/>
        <v>2</v>
      </c>
      <c r="K1133" s="36">
        <f t="shared" si="70"/>
        <v>4</v>
      </c>
      <c r="L1133" s="36">
        <f t="shared" si="71"/>
        <v>0</v>
      </c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</row>
    <row r="1134" spans="1:27" ht="13.2" x14ac:dyDescent="0.25">
      <c r="A1134" s="34">
        <v>1131</v>
      </c>
      <c r="B1134" s="104">
        <v>0.30769230769230771</v>
      </c>
      <c r="C1134" s="104">
        <v>0.33333333333333331</v>
      </c>
      <c r="D1134" s="104">
        <v>0.19411764705882353</v>
      </c>
      <c r="E1134" s="104">
        <v>0</v>
      </c>
      <c r="F1134" s="104">
        <v>1.4134275618374558E-2</v>
      </c>
      <c r="G1134" s="35">
        <f>SUM(B1134*'5. Control'!$F$24,'6. Scoring &amp; assessment'!C1134*'5. Control'!$F$25,'6. Scoring &amp; assessment'!D1134*'5. Control'!$F$26,'6. Scoring &amp; assessment'!E1134*'5. Control'!$F$27,'6. Scoring &amp; assessment'!F1134*'5. Control'!$F$28)</f>
        <v>0.23822338231296866</v>
      </c>
      <c r="H1134" s="36">
        <f t="shared" si="68"/>
        <v>4</v>
      </c>
      <c r="I1134" s="36" cm="1">
        <f t="array" ref="I1134">_xlfn.XLOOKUP(A1134,Table1[Sample_ID],quality)</f>
        <v>6</v>
      </c>
      <c r="J1134" s="36">
        <f t="shared" si="69"/>
        <v>2</v>
      </c>
      <c r="K1134" s="36">
        <f t="shared" si="70"/>
        <v>4</v>
      </c>
      <c r="L1134" s="36">
        <f t="shared" si="71"/>
        <v>0</v>
      </c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</row>
    <row r="1135" spans="1:27" ht="13.2" x14ac:dyDescent="0.25">
      <c r="A1135" s="34">
        <v>1132</v>
      </c>
      <c r="B1135" s="104">
        <v>0.16923076923076918</v>
      </c>
      <c r="C1135" s="104">
        <v>0.06</v>
      </c>
      <c r="D1135" s="104">
        <v>8.2352941176470601E-2</v>
      </c>
      <c r="E1135" s="104">
        <v>0.21</v>
      </c>
      <c r="F1135" s="104">
        <v>0.45583038869257952</v>
      </c>
      <c r="G1135" s="35">
        <f>SUM(B1135*'5. Control'!$F$24,'6. Scoring &amp; assessment'!C1135*'5. Control'!$F$25,'6. Scoring &amp; assessment'!D1135*'5. Control'!$F$26,'6. Scoring &amp; assessment'!E1135*'5. Control'!$F$27,'6. Scoring &amp; assessment'!F1135*'5. Control'!$F$28)</f>
        <v>0.15616674927649776</v>
      </c>
      <c r="H1135" s="36">
        <f t="shared" si="68"/>
        <v>4</v>
      </c>
      <c r="I1135" s="36" cm="1">
        <f t="array" ref="I1135">_xlfn.XLOOKUP(A1135,Table1[Sample_ID],quality)</f>
        <v>5</v>
      </c>
      <c r="J1135" s="36">
        <f t="shared" si="69"/>
        <v>1</v>
      </c>
      <c r="K1135" s="36">
        <f t="shared" si="70"/>
        <v>1</v>
      </c>
      <c r="L1135" s="36">
        <f t="shared" si="71"/>
        <v>0</v>
      </c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</row>
    <row r="1136" spans="1:27" ht="13.2" x14ac:dyDescent="0.25">
      <c r="A1136" s="34">
        <v>1133</v>
      </c>
      <c r="B1136" s="104">
        <v>0.79999999999999993</v>
      </c>
      <c r="C1136" s="104">
        <v>0.17333333333333334</v>
      </c>
      <c r="D1136" s="104">
        <v>0.34117647058823536</v>
      </c>
      <c r="E1136" s="104">
        <v>0.34</v>
      </c>
      <c r="F1136" s="104">
        <v>0.11307420494699646</v>
      </c>
      <c r="G1136" s="35">
        <f>SUM(B1136*'5. Control'!$F$24,'6. Scoring &amp; assessment'!C1136*'5. Control'!$F$25,'6. Scoring &amp; assessment'!D1136*'5. Control'!$F$26,'6. Scoring &amp; assessment'!E1136*'5. Control'!$F$27,'6. Scoring &amp; assessment'!F1136*'5. Control'!$F$28)</f>
        <v>0.42848389108293489</v>
      </c>
      <c r="H1136" s="36">
        <f t="shared" si="68"/>
        <v>5</v>
      </c>
      <c r="I1136" s="36" cm="1">
        <f t="array" ref="I1136">_xlfn.XLOOKUP(A1136,Table1[Sample_ID],quality)</f>
        <v>7</v>
      </c>
      <c r="J1136" s="36">
        <f t="shared" si="69"/>
        <v>2</v>
      </c>
      <c r="K1136" s="36">
        <f t="shared" si="70"/>
        <v>4</v>
      </c>
      <c r="L1136" s="36">
        <f t="shared" si="71"/>
        <v>0</v>
      </c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</row>
    <row r="1137" spans="1:27" ht="13.2" x14ac:dyDescent="0.25">
      <c r="A1137" s="34">
        <v>1134</v>
      </c>
      <c r="B1137" s="104">
        <v>0.43076923076923063</v>
      </c>
      <c r="C1137" s="104">
        <v>0.25333333333333335</v>
      </c>
      <c r="D1137" s="104">
        <v>0.22352941176470592</v>
      </c>
      <c r="E1137" s="104">
        <v>7.0000000000000007E-2</v>
      </c>
      <c r="F1137" s="104">
        <v>4.2402826855123678E-2</v>
      </c>
      <c r="G1137" s="35">
        <f>SUM(B1137*'5. Control'!$F$24,'6. Scoring &amp; assessment'!C1137*'5. Control'!$F$25,'6. Scoring &amp; assessment'!D1137*'5. Control'!$F$26,'6. Scoring &amp; assessment'!E1137*'5. Control'!$F$27,'6. Scoring &amp; assessment'!F1137*'5. Control'!$F$28)</f>
        <v>0.27153892521944895</v>
      </c>
      <c r="H1137" s="36">
        <f t="shared" si="68"/>
        <v>4</v>
      </c>
      <c r="I1137" s="36" cm="1">
        <f t="array" ref="I1137">_xlfn.XLOOKUP(A1137,Table1[Sample_ID],quality)</f>
        <v>7</v>
      </c>
      <c r="J1137" s="36">
        <f t="shared" si="69"/>
        <v>3</v>
      </c>
      <c r="K1137" s="36">
        <f t="shared" si="70"/>
        <v>9</v>
      </c>
      <c r="L1137" s="36">
        <f t="shared" si="71"/>
        <v>0</v>
      </c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</row>
    <row r="1138" spans="1:27" ht="13.2" x14ac:dyDescent="0.25">
      <c r="A1138" s="34">
        <v>1135</v>
      </c>
      <c r="B1138" s="104">
        <v>0.52307692307692311</v>
      </c>
      <c r="C1138" s="104">
        <v>0.12000000000000001</v>
      </c>
      <c r="D1138" s="104">
        <v>0.25882352941176473</v>
      </c>
      <c r="E1138" s="104">
        <v>0.35</v>
      </c>
      <c r="F1138" s="104">
        <v>3.1802120141342753E-2</v>
      </c>
      <c r="G1138" s="35">
        <f>SUM(B1138*'5. Control'!$F$24,'6. Scoring &amp; assessment'!C1138*'5. Control'!$F$25,'6. Scoring &amp; assessment'!D1138*'5. Control'!$F$26,'6. Scoring &amp; assessment'!E1138*'5. Control'!$F$27,'6. Scoring &amp; assessment'!F1138*'5. Control'!$F$28)</f>
        <v>0.29608066450282206</v>
      </c>
      <c r="H1138" s="36">
        <f t="shared" si="68"/>
        <v>4</v>
      </c>
      <c r="I1138" s="36" cm="1">
        <f t="array" ref="I1138">_xlfn.XLOOKUP(A1138,Table1[Sample_ID],quality)</f>
        <v>7</v>
      </c>
      <c r="J1138" s="36">
        <f t="shared" si="69"/>
        <v>3</v>
      </c>
      <c r="K1138" s="36">
        <f t="shared" si="70"/>
        <v>9</v>
      </c>
      <c r="L1138" s="36">
        <f t="shared" si="71"/>
        <v>0</v>
      </c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</row>
    <row r="1139" spans="1:27" ht="13.2" x14ac:dyDescent="0.25">
      <c r="A1139" s="34">
        <v>1136</v>
      </c>
      <c r="B1139" s="104">
        <v>0.53846153846153844</v>
      </c>
      <c r="C1139" s="104">
        <v>9.9999999999999992E-2</v>
      </c>
      <c r="D1139" s="104">
        <v>0.17647058823529413</v>
      </c>
      <c r="E1139" s="104">
        <v>0.43</v>
      </c>
      <c r="F1139" s="104">
        <v>0.15547703180212014</v>
      </c>
      <c r="G1139" s="35">
        <f>SUM(B1139*'5. Control'!$F$24,'6. Scoring &amp; assessment'!C1139*'5. Control'!$F$25,'6. Scoring &amp; assessment'!D1139*'5. Control'!$F$26,'6. Scoring &amp; assessment'!E1139*'5. Control'!$F$27,'6. Scoring &amp; assessment'!F1139*'5. Control'!$F$28)</f>
        <v>0.30347982987704458</v>
      </c>
      <c r="H1139" s="36">
        <f t="shared" si="68"/>
        <v>5</v>
      </c>
      <c r="I1139" s="36" cm="1">
        <f t="array" ref="I1139">_xlfn.XLOOKUP(A1139,Table1[Sample_ID],quality)</f>
        <v>6</v>
      </c>
      <c r="J1139" s="36">
        <f t="shared" si="69"/>
        <v>1</v>
      </c>
      <c r="K1139" s="36">
        <f t="shared" si="70"/>
        <v>1</v>
      </c>
      <c r="L1139" s="36">
        <f t="shared" si="71"/>
        <v>0</v>
      </c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</row>
    <row r="1140" spans="1:27" ht="13.2" x14ac:dyDescent="0.25">
      <c r="A1140" s="34">
        <v>1137</v>
      </c>
      <c r="B1140" s="104">
        <v>0.46153846153846156</v>
      </c>
      <c r="C1140" s="104">
        <v>0.28000000000000003</v>
      </c>
      <c r="D1140" s="104">
        <v>0.27058823529411768</v>
      </c>
      <c r="E1140" s="104">
        <v>0.45</v>
      </c>
      <c r="F1140" s="104">
        <v>2.4734982332155476E-2</v>
      </c>
      <c r="G1140" s="35">
        <f>SUM(B1140*'5. Control'!$F$24,'6. Scoring &amp; assessment'!C1140*'5. Control'!$F$25,'6. Scoring &amp; assessment'!D1140*'5. Control'!$F$26,'6. Scoring &amp; assessment'!E1140*'5. Control'!$F$27,'6. Scoring &amp; assessment'!F1140*'5. Control'!$F$28)</f>
        <v>0.33360019506579469</v>
      </c>
      <c r="H1140" s="36">
        <f t="shared" si="68"/>
        <v>5</v>
      </c>
      <c r="I1140" s="36" cm="1">
        <f t="array" ref="I1140">_xlfn.XLOOKUP(A1140,Table1[Sample_ID],quality)</f>
        <v>6</v>
      </c>
      <c r="J1140" s="36">
        <f t="shared" si="69"/>
        <v>1</v>
      </c>
      <c r="K1140" s="36">
        <f t="shared" si="70"/>
        <v>1</v>
      </c>
      <c r="L1140" s="36">
        <f t="shared" si="71"/>
        <v>0</v>
      </c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</row>
    <row r="1141" spans="1:27" ht="13.2" x14ac:dyDescent="0.25">
      <c r="A1141" s="34">
        <v>1138</v>
      </c>
      <c r="B1141" s="104">
        <v>0.46153846153846156</v>
      </c>
      <c r="C1141" s="104">
        <v>0.28000000000000003</v>
      </c>
      <c r="D1141" s="104">
        <v>0.27058823529411768</v>
      </c>
      <c r="E1141" s="104">
        <v>0.45</v>
      </c>
      <c r="F1141" s="104">
        <v>2.4734982332155476E-2</v>
      </c>
      <c r="G1141" s="35">
        <f>SUM(B1141*'5. Control'!$F$24,'6. Scoring &amp; assessment'!C1141*'5. Control'!$F$25,'6. Scoring &amp; assessment'!D1141*'5. Control'!$F$26,'6. Scoring &amp; assessment'!E1141*'5. Control'!$F$27,'6. Scoring &amp; assessment'!F1141*'5. Control'!$F$28)</f>
        <v>0.33360019506579469</v>
      </c>
      <c r="H1141" s="36">
        <f t="shared" si="68"/>
        <v>5</v>
      </c>
      <c r="I1141" s="36" cm="1">
        <f t="array" ref="I1141">_xlfn.XLOOKUP(A1141,Table1[Sample_ID],quality)</f>
        <v>6</v>
      </c>
      <c r="J1141" s="36">
        <f t="shared" si="69"/>
        <v>1</v>
      </c>
      <c r="K1141" s="36">
        <f t="shared" si="70"/>
        <v>1</v>
      </c>
      <c r="L1141" s="36">
        <f t="shared" si="71"/>
        <v>0</v>
      </c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</row>
    <row r="1142" spans="1:27" ht="13.2" x14ac:dyDescent="0.25">
      <c r="A1142" s="34">
        <v>1139</v>
      </c>
      <c r="B1142" s="104">
        <v>0.10769230769230759</v>
      </c>
      <c r="C1142" s="104">
        <v>0.20666666666666664</v>
      </c>
      <c r="D1142" s="104">
        <v>0.16470588235294117</v>
      </c>
      <c r="E1142" s="104">
        <v>0.15</v>
      </c>
      <c r="F1142" s="104">
        <v>0.31095406360424027</v>
      </c>
      <c r="G1142" s="35">
        <f>SUM(B1142*'5. Control'!$F$24,'6. Scoring &amp; assessment'!C1142*'5. Control'!$F$25,'6. Scoring &amp; assessment'!D1142*'5. Control'!$F$26,'6. Scoring &amp; assessment'!E1142*'5. Control'!$F$27,'6. Scoring &amp; assessment'!F1142*'5. Control'!$F$28)</f>
        <v>0.17049359640567285</v>
      </c>
      <c r="H1142" s="36">
        <f t="shared" si="68"/>
        <v>4</v>
      </c>
      <c r="I1142" s="36" cm="1">
        <f t="array" ref="I1142">_xlfn.XLOOKUP(A1142,Table1[Sample_ID],quality)</f>
        <v>5</v>
      </c>
      <c r="J1142" s="36">
        <f t="shared" si="69"/>
        <v>1</v>
      </c>
      <c r="K1142" s="36">
        <f t="shared" si="70"/>
        <v>1</v>
      </c>
      <c r="L1142" s="36">
        <f t="shared" si="71"/>
        <v>0</v>
      </c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</row>
    <row r="1143" spans="1:27" ht="13.2" x14ac:dyDescent="0.25">
      <c r="A1143" s="34">
        <v>1140</v>
      </c>
      <c r="B1143" s="104">
        <v>0.16923076923076918</v>
      </c>
      <c r="C1143" s="104">
        <v>0.27333333333333337</v>
      </c>
      <c r="D1143" s="104">
        <v>0.2</v>
      </c>
      <c r="E1143" s="104">
        <v>0.24</v>
      </c>
      <c r="F1143" s="104">
        <v>0.28268551236749118</v>
      </c>
      <c r="G1143" s="35">
        <f>SUM(B1143*'5. Control'!$F$24,'6. Scoring &amp; assessment'!C1143*'5. Control'!$F$25,'6. Scoring &amp; assessment'!D1143*'5. Control'!$F$26,'6. Scoring &amp; assessment'!E1143*'5. Control'!$F$27,'6. Scoring &amp; assessment'!F1143*'5. Control'!$F$28)</f>
        <v>0.22349932046751833</v>
      </c>
      <c r="H1143" s="36">
        <f t="shared" si="68"/>
        <v>4</v>
      </c>
      <c r="I1143" s="36" cm="1">
        <f t="array" ref="I1143">_xlfn.XLOOKUP(A1143,Table1[Sample_ID],quality)</f>
        <v>6</v>
      </c>
      <c r="J1143" s="36">
        <f t="shared" si="69"/>
        <v>2</v>
      </c>
      <c r="K1143" s="36">
        <f t="shared" si="70"/>
        <v>4</v>
      </c>
      <c r="L1143" s="36">
        <f t="shared" si="71"/>
        <v>0</v>
      </c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</row>
    <row r="1144" spans="1:27" ht="13.2" x14ac:dyDescent="0.25">
      <c r="A1144" s="34">
        <v>1141</v>
      </c>
      <c r="B1144" s="104">
        <v>0.16923076923076918</v>
      </c>
      <c r="C1144" s="104">
        <v>0.20000000000000004</v>
      </c>
      <c r="D1144" s="104">
        <v>0.20588235294117649</v>
      </c>
      <c r="E1144" s="104">
        <v>0.3</v>
      </c>
      <c r="F1144" s="104">
        <v>0.25795053003533569</v>
      </c>
      <c r="G1144" s="35">
        <f>SUM(B1144*'5. Control'!$F$24,'6. Scoring &amp; assessment'!C1144*'5. Control'!$F$25,'6. Scoring &amp; assessment'!D1144*'5. Control'!$F$26,'6. Scoring &amp; assessment'!E1144*'5. Control'!$F$27,'6. Scoring &amp; assessment'!F1144*'5. Control'!$F$28)</f>
        <v>0.20590817517547927</v>
      </c>
      <c r="H1144" s="36">
        <f t="shared" si="68"/>
        <v>4</v>
      </c>
      <c r="I1144" s="36" cm="1">
        <f t="array" ref="I1144">_xlfn.XLOOKUP(A1144,Table1[Sample_ID],quality)</f>
        <v>6</v>
      </c>
      <c r="J1144" s="36">
        <f t="shared" si="69"/>
        <v>2</v>
      </c>
      <c r="K1144" s="36">
        <f t="shared" si="70"/>
        <v>4</v>
      </c>
      <c r="L1144" s="36">
        <f t="shared" si="71"/>
        <v>0</v>
      </c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</row>
    <row r="1145" spans="1:27" ht="13.2" x14ac:dyDescent="0.25">
      <c r="A1145" s="34">
        <v>1142</v>
      </c>
      <c r="B1145" s="104">
        <v>0.39999999999999997</v>
      </c>
      <c r="C1145" s="104">
        <v>0.18666666666666668</v>
      </c>
      <c r="D1145" s="104">
        <v>0.3235294117647059</v>
      </c>
      <c r="E1145" s="104">
        <v>0.32</v>
      </c>
      <c r="F1145" s="104">
        <v>0.22968197879858657</v>
      </c>
      <c r="G1145" s="35">
        <f>SUM(B1145*'5. Control'!$F$24,'6. Scoring &amp; assessment'!C1145*'5. Control'!$F$25,'6. Scoring &amp; assessment'!D1145*'5. Control'!$F$26,'6. Scoring &amp; assessment'!E1145*'5. Control'!$F$27,'6. Scoring &amp; assessment'!F1145*'5. Control'!$F$28)</f>
        <v>0.29949760964456451</v>
      </c>
      <c r="H1145" s="36">
        <f t="shared" si="68"/>
        <v>4</v>
      </c>
      <c r="I1145" s="36" cm="1">
        <f t="array" ref="I1145">_xlfn.XLOOKUP(A1145,Table1[Sample_ID],quality)</f>
        <v>6</v>
      </c>
      <c r="J1145" s="36">
        <f t="shared" si="69"/>
        <v>2</v>
      </c>
      <c r="K1145" s="36">
        <f t="shared" si="70"/>
        <v>4</v>
      </c>
      <c r="L1145" s="36">
        <f t="shared" si="71"/>
        <v>0</v>
      </c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</row>
    <row r="1146" spans="1:27" ht="13.2" x14ac:dyDescent="0.25">
      <c r="A1146" s="34">
        <v>1143</v>
      </c>
      <c r="B1146" s="104">
        <v>0.46153846153846156</v>
      </c>
      <c r="C1146" s="104">
        <v>0.23333333333333331</v>
      </c>
      <c r="D1146" s="104">
        <v>0.20588235294117649</v>
      </c>
      <c r="E1146" s="104">
        <v>0.11</v>
      </c>
      <c r="F1146" s="104">
        <v>2.1201413427561839E-2</v>
      </c>
      <c r="G1146" s="35">
        <f>SUM(B1146*'5. Control'!$F$24,'6. Scoring &amp; assessment'!C1146*'5. Control'!$F$25,'6. Scoring &amp; assessment'!D1146*'5. Control'!$F$26,'6. Scoring &amp; assessment'!E1146*'5. Control'!$F$27,'6. Scoring &amp; assessment'!F1146*'5. Control'!$F$28)</f>
        <v>0.27554095582239418</v>
      </c>
      <c r="H1146" s="36">
        <f t="shared" si="68"/>
        <v>4</v>
      </c>
      <c r="I1146" s="36" cm="1">
        <f t="array" ref="I1146">_xlfn.XLOOKUP(A1146,Table1[Sample_ID],quality)</f>
        <v>6</v>
      </c>
      <c r="J1146" s="36">
        <f t="shared" si="69"/>
        <v>2</v>
      </c>
      <c r="K1146" s="36">
        <f t="shared" si="70"/>
        <v>4</v>
      </c>
      <c r="L1146" s="36">
        <f t="shared" si="71"/>
        <v>0</v>
      </c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</row>
    <row r="1147" spans="1:27" ht="13.2" x14ac:dyDescent="0.25">
      <c r="A1147" s="34">
        <v>1144</v>
      </c>
      <c r="B1147" s="104">
        <v>0.24615384615384611</v>
      </c>
      <c r="C1147" s="104">
        <v>0.08</v>
      </c>
      <c r="D1147" s="104">
        <v>0.30588235294117649</v>
      </c>
      <c r="E1147" s="104">
        <v>0.3</v>
      </c>
      <c r="F1147" s="104">
        <v>4.9469964664310952E-2</v>
      </c>
      <c r="G1147" s="35">
        <f>SUM(B1147*'5. Control'!$F$24,'6. Scoring &amp; assessment'!C1147*'5. Control'!$F$25,'6. Scoring &amp; assessment'!D1147*'5. Control'!$F$26,'6. Scoring &amp; assessment'!E1147*'5. Control'!$F$27,'6. Scoring &amp; assessment'!F1147*'5. Control'!$F$28)</f>
        <v>0.19098319556145368</v>
      </c>
      <c r="H1147" s="36">
        <f t="shared" si="68"/>
        <v>4</v>
      </c>
      <c r="I1147" s="36" cm="1">
        <f t="array" ref="I1147">_xlfn.XLOOKUP(A1147,Table1[Sample_ID],quality)</f>
        <v>6</v>
      </c>
      <c r="J1147" s="36">
        <f t="shared" si="69"/>
        <v>2</v>
      </c>
      <c r="K1147" s="36">
        <f t="shared" si="70"/>
        <v>4</v>
      </c>
      <c r="L1147" s="36">
        <f t="shared" si="71"/>
        <v>0</v>
      </c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</row>
    <row r="1148" spans="1:27" ht="13.2" x14ac:dyDescent="0.25">
      <c r="A1148" s="34">
        <v>1145</v>
      </c>
      <c r="B1148" s="104">
        <v>0.26153846153846144</v>
      </c>
      <c r="C1148" s="104">
        <v>0.14666666666666667</v>
      </c>
      <c r="D1148" s="104">
        <v>0.18823529411764706</v>
      </c>
      <c r="E1148" s="104">
        <v>0.23</v>
      </c>
      <c r="F1148" s="104">
        <v>0.22614840989399293</v>
      </c>
      <c r="G1148" s="35">
        <f>SUM(B1148*'5. Control'!$F$24,'6. Scoring &amp; assessment'!C1148*'5. Control'!$F$25,'6. Scoring &amp; assessment'!D1148*'5. Control'!$F$26,'6. Scoring &amp; assessment'!E1148*'5. Control'!$F$27,'6. Scoring &amp; assessment'!F1148*'5. Control'!$F$28)</f>
        <v>0.20938859664550785</v>
      </c>
      <c r="H1148" s="36">
        <f t="shared" si="68"/>
        <v>4</v>
      </c>
      <c r="I1148" s="36" cm="1">
        <f t="array" ref="I1148">_xlfn.XLOOKUP(A1148,Table1[Sample_ID],quality)</f>
        <v>5</v>
      </c>
      <c r="J1148" s="36">
        <f t="shared" si="69"/>
        <v>1</v>
      </c>
      <c r="K1148" s="36">
        <f t="shared" si="70"/>
        <v>1</v>
      </c>
      <c r="L1148" s="36">
        <f t="shared" si="71"/>
        <v>0</v>
      </c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</row>
    <row r="1149" spans="1:27" ht="13.2" x14ac:dyDescent="0.25">
      <c r="A1149" s="34">
        <v>1146</v>
      </c>
      <c r="B1149" s="104">
        <v>0.30769230769230771</v>
      </c>
      <c r="C1149" s="104">
        <v>6.6666666666666666E-2</v>
      </c>
      <c r="D1149" s="104">
        <v>0.3</v>
      </c>
      <c r="E1149" s="104">
        <v>0.43</v>
      </c>
      <c r="F1149" s="104">
        <v>0.15901060070671377</v>
      </c>
      <c r="G1149" s="35">
        <f>SUM(B1149*'5. Control'!$F$24,'6. Scoring &amp; assessment'!C1149*'5. Control'!$F$25,'6. Scoring &amp; assessment'!D1149*'5. Control'!$F$26,'6. Scoring &amp; assessment'!E1149*'5. Control'!$F$27,'6. Scoring &amp; assessment'!F1149*'5. Control'!$F$28)</f>
        <v>0.23159336776297909</v>
      </c>
      <c r="H1149" s="36">
        <f t="shared" si="68"/>
        <v>4</v>
      </c>
      <c r="I1149" s="36" cm="1">
        <f t="array" ref="I1149">_xlfn.XLOOKUP(A1149,Table1[Sample_ID],quality)</f>
        <v>6</v>
      </c>
      <c r="J1149" s="36">
        <f t="shared" si="69"/>
        <v>2</v>
      </c>
      <c r="K1149" s="36">
        <f t="shared" si="70"/>
        <v>4</v>
      </c>
      <c r="L1149" s="36">
        <f t="shared" si="71"/>
        <v>0</v>
      </c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</row>
    <row r="1150" spans="1:27" ht="13.2" x14ac:dyDescent="0.25">
      <c r="A1150" s="34">
        <v>1147</v>
      </c>
      <c r="B1150" s="104">
        <v>0.21538461538461545</v>
      </c>
      <c r="C1150" s="104">
        <v>0.26666666666666666</v>
      </c>
      <c r="D1150" s="104">
        <v>0.33529411764705885</v>
      </c>
      <c r="E1150" s="104">
        <v>0.12</v>
      </c>
      <c r="F1150" s="104">
        <v>5.3003533568904596E-2</v>
      </c>
      <c r="G1150" s="35">
        <f>SUM(B1150*'5. Control'!$F$24,'6. Scoring &amp; assessment'!C1150*'5. Control'!$F$25,'6. Scoring &amp; assessment'!D1150*'5. Control'!$F$26,'6. Scoring &amp; assessment'!E1150*'5. Control'!$F$27,'6. Scoring &amp; assessment'!F1150*'5. Control'!$F$28)</f>
        <v>0.2229790863885647</v>
      </c>
      <c r="H1150" s="36">
        <f t="shared" si="68"/>
        <v>4</v>
      </c>
      <c r="I1150" s="36" cm="1">
        <f t="array" ref="I1150">_xlfn.XLOOKUP(A1150,Table1[Sample_ID],quality)</f>
        <v>6</v>
      </c>
      <c r="J1150" s="36">
        <f t="shared" si="69"/>
        <v>2</v>
      </c>
      <c r="K1150" s="36">
        <f t="shared" si="70"/>
        <v>4</v>
      </c>
      <c r="L1150" s="36">
        <f t="shared" si="71"/>
        <v>0</v>
      </c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</row>
    <row r="1151" spans="1:27" ht="13.2" x14ac:dyDescent="0.25">
      <c r="A1151" s="34">
        <v>1148</v>
      </c>
      <c r="B1151" s="104">
        <v>0.52307692307692311</v>
      </c>
      <c r="C1151" s="104">
        <v>0.20666666666666664</v>
      </c>
      <c r="D1151" s="104">
        <v>0.11176470588235295</v>
      </c>
      <c r="E1151" s="104">
        <v>0.45</v>
      </c>
      <c r="F1151" s="104">
        <v>2.8268551236749116E-2</v>
      </c>
      <c r="G1151" s="35">
        <f>SUM(B1151*'5. Control'!$F$24,'6. Scoring &amp; assessment'!C1151*'5. Control'!$F$25,'6. Scoring &amp; assessment'!D1151*'5. Control'!$F$26,'6. Scoring &amp; assessment'!E1151*'5. Control'!$F$27,'6. Scoring &amp; assessment'!F1151*'5. Control'!$F$28)</f>
        <v>0.30966848408295095</v>
      </c>
      <c r="H1151" s="36">
        <f t="shared" si="68"/>
        <v>5</v>
      </c>
      <c r="I1151" s="36" cm="1">
        <f t="array" ref="I1151">_xlfn.XLOOKUP(A1151,Table1[Sample_ID],quality)</f>
        <v>7</v>
      </c>
      <c r="J1151" s="36">
        <f t="shared" si="69"/>
        <v>2</v>
      </c>
      <c r="K1151" s="36">
        <f t="shared" si="70"/>
        <v>4</v>
      </c>
      <c r="L1151" s="36">
        <f t="shared" si="71"/>
        <v>0</v>
      </c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</row>
    <row r="1152" spans="1:27" ht="13.2" x14ac:dyDescent="0.25">
      <c r="A1152" s="34">
        <v>1149</v>
      </c>
      <c r="B1152" s="104">
        <v>0.49230769230769222</v>
      </c>
      <c r="C1152" s="104">
        <v>0.19333333333333336</v>
      </c>
      <c r="D1152" s="104">
        <v>0.21176470588235297</v>
      </c>
      <c r="E1152" s="104">
        <v>0.42</v>
      </c>
      <c r="F1152" s="104">
        <v>5.3003533568904596E-2</v>
      </c>
      <c r="G1152" s="35">
        <f>SUM(B1152*'5. Control'!$F$24,'6. Scoring &amp; assessment'!C1152*'5. Control'!$F$25,'6. Scoring &amp; assessment'!D1152*'5. Control'!$F$26,'6. Scoring &amp; assessment'!E1152*'5. Control'!$F$27,'6. Scoring &amp; assessment'!F1152*'5. Control'!$F$28)</f>
        <v>0.30937275154693566</v>
      </c>
      <c r="H1152" s="36">
        <f t="shared" si="68"/>
        <v>5</v>
      </c>
      <c r="I1152" s="36" cm="1">
        <f t="array" ref="I1152">_xlfn.XLOOKUP(A1152,Table1[Sample_ID],quality)</f>
        <v>6</v>
      </c>
      <c r="J1152" s="36">
        <f t="shared" si="69"/>
        <v>1</v>
      </c>
      <c r="K1152" s="36">
        <f t="shared" si="70"/>
        <v>1</v>
      </c>
      <c r="L1152" s="36">
        <f t="shared" si="71"/>
        <v>0</v>
      </c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</row>
    <row r="1153" spans="1:27" ht="13.2" x14ac:dyDescent="0.25">
      <c r="A1153" s="34">
        <v>1150</v>
      </c>
      <c r="B1153" s="104">
        <v>0.55384615384615377</v>
      </c>
      <c r="C1153" s="104">
        <v>0.16666666666666666</v>
      </c>
      <c r="D1153" s="104">
        <v>0.12941176470588237</v>
      </c>
      <c r="E1153" s="104">
        <v>0.47</v>
      </c>
      <c r="F1153" s="104">
        <v>1.7667844522968199E-2</v>
      </c>
      <c r="G1153" s="35">
        <f>SUM(B1153*'5. Control'!$F$24,'6. Scoring &amp; assessment'!C1153*'5. Control'!$F$25,'6. Scoring &amp; assessment'!D1153*'5. Control'!$F$26,'6. Scoring &amp; assessment'!E1153*'5. Control'!$F$27,'6. Scoring &amp; assessment'!F1153*'5. Control'!$F$28)</f>
        <v>0.31202470300433299</v>
      </c>
      <c r="H1153" s="36">
        <f t="shared" si="68"/>
        <v>5</v>
      </c>
      <c r="I1153" s="36" cm="1">
        <f t="array" ref="I1153">_xlfn.XLOOKUP(A1153,Table1[Sample_ID],quality)</f>
        <v>6</v>
      </c>
      <c r="J1153" s="36">
        <f t="shared" si="69"/>
        <v>1</v>
      </c>
      <c r="K1153" s="36">
        <f t="shared" si="70"/>
        <v>1</v>
      </c>
      <c r="L1153" s="36">
        <f t="shared" si="71"/>
        <v>0</v>
      </c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</row>
    <row r="1154" spans="1:27" ht="13.2" x14ac:dyDescent="0.25">
      <c r="A1154" s="34">
        <v>1151</v>
      </c>
      <c r="B1154" s="104">
        <v>0.67692307692307696</v>
      </c>
      <c r="C1154" s="104">
        <v>0.15333333333333335</v>
      </c>
      <c r="D1154" s="104">
        <v>0.27058823529411768</v>
      </c>
      <c r="E1154" s="104">
        <v>0.32</v>
      </c>
      <c r="F1154" s="104">
        <v>2.1201413427561839E-2</v>
      </c>
      <c r="G1154" s="35">
        <f>SUM(B1154*'5. Control'!$F$24,'6. Scoring &amp; assessment'!C1154*'5. Control'!$F$25,'6. Scoring &amp; assessment'!D1154*'5. Control'!$F$26,'6. Scoring &amp; assessment'!E1154*'5. Control'!$F$27,'6. Scoring &amp; assessment'!F1154*'5. Control'!$F$28)</f>
        <v>0.35763145355995074</v>
      </c>
      <c r="H1154" s="36">
        <f t="shared" si="68"/>
        <v>5</v>
      </c>
      <c r="I1154" s="36" cm="1">
        <f t="array" ref="I1154">_xlfn.XLOOKUP(A1154,Table1[Sample_ID],quality)</f>
        <v>7</v>
      </c>
      <c r="J1154" s="36">
        <f t="shared" si="69"/>
        <v>2</v>
      </c>
      <c r="K1154" s="36">
        <f t="shared" si="70"/>
        <v>4</v>
      </c>
      <c r="L1154" s="36">
        <f t="shared" si="71"/>
        <v>0</v>
      </c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</row>
    <row r="1155" spans="1:27" ht="13.2" x14ac:dyDescent="0.25">
      <c r="A1155" s="34">
        <v>1152</v>
      </c>
      <c r="B1155" s="104">
        <v>0.63076923076923075</v>
      </c>
      <c r="C1155" s="104">
        <v>0.32</v>
      </c>
      <c r="D1155" s="104">
        <v>0.20588235294117649</v>
      </c>
      <c r="E1155" s="104">
        <v>0.23</v>
      </c>
      <c r="F1155" s="104">
        <v>0.22614840989399293</v>
      </c>
      <c r="G1155" s="35">
        <f>SUM(B1155*'5. Control'!$F$24,'6. Scoring &amp; assessment'!C1155*'5. Control'!$F$25,'6. Scoring &amp; assessment'!D1155*'5. Control'!$F$26,'6. Scoring &amp; assessment'!E1155*'5. Control'!$F$27,'6. Scoring &amp; assessment'!F1155*'5. Control'!$F$28)</f>
        <v>0.39326642469980655</v>
      </c>
      <c r="H1155" s="36">
        <f t="shared" si="68"/>
        <v>5</v>
      </c>
      <c r="I1155" s="36" cm="1">
        <f t="array" ref="I1155">_xlfn.XLOOKUP(A1155,Table1[Sample_ID],quality)</f>
        <v>6</v>
      </c>
      <c r="J1155" s="36">
        <f t="shared" si="69"/>
        <v>1</v>
      </c>
      <c r="K1155" s="36">
        <f t="shared" si="70"/>
        <v>1</v>
      </c>
      <c r="L1155" s="36">
        <f t="shared" si="71"/>
        <v>0</v>
      </c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</row>
    <row r="1156" spans="1:27" ht="13.2" x14ac:dyDescent="0.25">
      <c r="A1156" s="34">
        <v>1153</v>
      </c>
      <c r="B1156" s="104">
        <v>0.21538461538461545</v>
      </c>
      <c r="C1156" s="104">
        <v>0.33333333333333331</v>
      </c>
      <c r="D1156" s="104">
        <v>0.13529411764705884</v>
      </c>
      <c r="E1156" s="104">
        <v>0.25</v>
      </c>
      <c r="F1156" s="104">
        <v>0.11307420494699646</v>
      </c>
      <c r="G1156" s="35">
        <f>SUM(B1156*'5. Control'!$F$24,'6. Scoring &amp; assessment'!C1156*'5. Control'!$F$25,'6. Scoring &amp; assessment'!D1156*'5. Control'!$F$26,'6. Scoring &amp; assessment'!E1156*'5. Control'!$F$27,'6. Scoring &amp; assessment'!F1156*'5. Control'!$F$28)</f>
        <v>0.23198615352637386</v>
      </c>
      <c r="H1156" s="36">
        <f t="shared" si="68"/>
        <v>4</v>
      </c>
      <c r="I1156" s="36" cm="1">
        <f t="array" ref="I1156">_xlfn.XLOOKUP(A1156,Table1[Sample_ID],quality)</f>
        <v>5</v>
      </c>
      <c r="J1156" s="36">
        <f t="shared" si="69"/>
        <v>1</v>
      </c>
      <c r="K1156" s="36">
        <f t="shared" si="70"/>
        <v>1</v>
      </c>
      <c r="L1156" s="36">
        <f t="shared" si="71"/>
        <v>0</v>
      </c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</row>
    <row r="1157" spans="1:27" ht="13.2" x14ac:dyDescent="0.25">
      <c r="A1157" s="34">
        <v>1154</v>
      </c>
      <c r="B1157" s="104">
        <v>0.4153846153846153</v>
      </c>
      <c r="C1157" s="104">
        <v>0.21333333333333329</v>
      </c>
      <c r="D1157" s="104">
        <v>0.21176470588235297</v>
      </c>
      <c r="E1157" s="104">
        <v>0.35</v>
      </c>
      <c r="F1157" s="104">
        <v>0.11307420494699646</v>
      </c>
      <c r="G1157" s="35">
        <f>SUM(B1157*'5. Control'!$F$24,'6. Scoring &amp; assessment'!C1157*'5. Control'!$F$25,'6. Scoring &amp; assessment'!D1157*'5. Control'!$F$26,'6. Scoring &amp; assessment'!E1157*'5. Control'!$F$27,'6. Scoring &amp; assessment'!F1157*'5. Control'!$F$28)</f>
        <v>0.28745674176166791</v>
      </c>
      <c r="H1157" s="36">
        <f t="shared" ref="H1157:H1220" si="72">ROUND(3+G1157*5,0)</f>
        <v>4</v>
      </c>
      <c r="I1157" s="36" cm="1">
        <f t="array" ref="I1157">_xlfn.XLOOKUP(A1157,Table1[Sample_ID],quality)</f>
        <v>6</v>
      </c>
      <c r="J1157" s="36">
        <f t="shared" ref="J1157:J1220" si="73">ABS(H1157-I1157)</f>
        <v>2</v>
      </c>
      <c r="K1157" s="36">
        <f t="shared" ref="K1157:K1220" si="74">J1157^2</f>
        <v>4</v>
      </c>
      <c r="L1157" s="36">
        <f t="shared" ref="L1157:L1220" si="75">IF(J1157=0,1,0)</f>
        <v>0</v>
      </c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</row>
    <row r="1158" spans="1:27" ht="13.2" x14ac:dyDescent="0.25">
      <c r="A1158" s="34">
        <v>1155</v>
      </c>
      <c r="B1158" s="104">
        <v>0.46153846153846156</v>
      </c>
      <c r="C1158" s="104">
        <v>0.32</v>
      </c>
      <c r="D1158" s="104">
        <v>0.22352941176470592</v>
      </c>
      <c r="E1158" s="104">
        <v>0</v>
      </c>
      <c r="F1158" s="104">
        <v>0.20141342756183744</v>
      </c>
      <c r="G1158" s="35">
        <f>SUM(B1158*'5. Control'!$F$24,'6. Scoring &amp; assessment'!C1158*'5. Control'!$F$25,'6. Scoring &amp; assessment'!D1158*'5. Control'!$F$26,'6. Scoring &amp; assessment'!E1158*'5. Control'!$F$27,'6. Scoring &amp; assessment'!F1158*'5. Control'!$F$28)</f>
        <v>0.31120921605935115</v>
      </c>
      <c r="H1158" s="36">
        <f t="shared" si="72"/>
        <v>5</v>
      </c>
      <c r="I1158" s="36" cm="1">
        <f t="array" ref="I1158">_xlfn.XLOOKUP(A1158,Table1[Sample_ID],quality)</f>
        <v>6</v>
      </c>
      <c r="J1158" s="36">
        <f t="shared" si="73"/>
        <v>1</v>
      </c>
      <c r="K1158" s="36">
        <f t="shared" si="74"/>
        <v>1</v>
      </c>
      <c r="L1158" s="36">
        <f t="shared" si="75"/>
        <v>0</v>
      </c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</row>
    <row r="1159" spans="1:27" ht="13.2" x14ac:dyDescent="0.25">
      <c r="A1159" s="34">
        <v>1156</v>
      </c>
      <c r="B1159" s="104">
        <v>0.21538461538461545</v>
      </c>
      <c r="C1159" s="104">
        <v>0.33333333333333331</v>
      </c>
      <c r="D1159" s="104">
        <v>0.13529411764705884</v>
      </c>
      <c r="E1159" s="104">
        <v>0.25</v>
      </c>
      <c r="F1159" s="104">
        <v>0.11307420494699646</v>
      </c>
      <c r="G1159" s="35">
        <f>SUM(B1159*'5. Control'!$F$24,'6. Scoring &amp; assessment'!C1159*'5. Control'!$F$25,'6. Scoring &amp; assessment'!D1159*'5. Control'!$F$26,'6. Scoring &amp; assessment'!E1159*'5. Control'!$F$27,'6. Scoring &amp; assessment'!F1159*'5. Control'!$F$28)</f>
        <v>0.23198615352637386</v>
      </c>
      <c r="H1159" s="36">
        <f t="shared" si="72"/>
        <v>4</v>
      </c>
      <c r="I1159" s="36" cm="1">
        <f t="array" ref="I1159">_xlfn.XLOOKUP(A1159,Table1[Sample_ID],quality)</f>
        <v>5</v>
      </c>
      <c r="J1159" s="36">
        <f t="shared" si="73"/>
        <v>1</v>
      </c>
      <c r="K1159" s="36">
        <f t="shared" si="74"/>
        <v>1</v>
      </c>
      <c r="L1159" s="36">
        <f t="shared" si="75"/>
        <v>0</v>
      </c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</row>
    <row r="1160" spans="1:27" ht="13.2" x14ac:dyDescent="0.25">
      <c r="A1160" s="34">
        <v>1157</v>
      </c>
      <c r="B1160" s="104">
        <v>0.52307692307692311</v>
      </c>
      <c r="C1160" s="104">
        <v>5.3333333333333323E-2</v>
      </c>
      <c r="D1160" s="104">
        <v>0.27058823529411768</v>
      </c>
      <c r="E1160" s="104">
        <v>0.51</v>
      </c>
      <c r="F1160" s="104">
        <v>0.28975265017667845</v>
      </c>
      <c r="G1160" s="35">
        <f>SUM(B1160*'5. Control'!$F$24,'6. Scoring &amp; assessment'!C1160*'5. Control'!$F$25,'6. Scoring &amp; assessment'!D1160*'5. Control'!$F$26,'6. Scoring &amp; assessment'!E1160*'5. Control'!$F$27,'6. Scoring &amp; assessment'!F1160*'5. Control'!$F$28)</f>
        <v>0.31964042338870857</v>
      </c>
      <c r="H1160" s="36">
        <f t="shared" si="72"/>
        <v>5</v>
      </c>
      <c r="I1160" s="36" cm="1">
        <f t="array" ref="I1160">_xlfn.XLOOKUP(A1160,Table1[Sample_ID],quality)</f>
        <v>7</v>
      </c>
      <c r="J1160" s="36">
        <f t="shared" si="73"/>
        <v>2</v>
      </c>
      <c r="K1160" s="36">
        <f t="shared" si="74"/>
        <v>4</v>
      </c>
      <c r="L1160" s="36">
        <f t="shared" si="75"/>
        <v>0</v>
      </c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</row>
    <row r="1161" spans="1:27" ht="13.2" x14ac:dyDescent="0.25">
      <c r="A1161" s="34">
        <v>1158</v>
      </c>
      <c r="B1161" s="104">
        <v>0.69230769230769229</v>
      </c>
      <c r="C1161" s="104">
        <v>0.27333333333333337</v>
      </c>
      <c r="D1161" s="104">
        <v>0.33529411764705885</v>
      </c>
      <c r="E1161" s="104">
        <v>0.18</v>
      </c>
      <c r="F1161" s="104">
        <v>0.33568904593639576</v>
      </c>
      <c r="G1161" s="35">
        <f>SUM(B1161*'5. Control'!$F$24,'6. Scoring &amp; assessment'!C1161*'5. Control'!$F$25,'6. Scoring &amp; assessment'!D1161*'5. Control'!$F$26,'6. Scoring &amp; assessment'!E1161*'5. Control'!$F$27,'6. Scoring &amp; assessment'!F1161*'5. Control'!$F$28)</f>
        <v>0.42617071454839073</v>
      </c>
      <c r="H1161" s="36">
        <f t="shared" si="72"/>
        <v>5</v>
      </c>
      <c r="I1161" s="36" cm="1">
        <f t="array" ref="I1161">_xlfn.XLOOKUP(A1161,Table1[Sample_ID],quality)</f>
        <v>7</v>
      </c>
      <c r="J1161" s="36">
        <f t="shared" si="73"/>
        <v>2</v>
      </c>
      <c r="K1161" s="36">
        <f t="shared" si="74"/>
        <v>4</v>
      </c>
      <c r="L1161" s="36">
        <f t="shared" si="75"/>
        <v>0</v>
      </c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</row>
    <row r="1162" spans="1:27" ht="13.2" x14ac:dyDescent="0.25">
      <c r="A1162" s="34">
        <v>1159</v>
      </c>
      <c r="B1162" s="104">
        <v>0.33846153846153837</v>
      </c>
      <c r="C1162" s="104">
        <v>0.20666666666666664</v>
      </c>
      <c r="D1162" s="104">
        <v>0.50588235294117645</v>
      </c>
      <c r="E1162" s="104">
        <v>0.43</v>
      </c>
      <c r="F1162" s="104">
        <v>0.16961130742049471</v>
      </c>
      <c r="G1162" s="35">
        <f>SUM(B1162*'5. Control'!$F$24,'6. Scoring &amp; assessment'!C1162*'5. Control'!$F$25,'6. Scoring &amp; assessment'!D1162*'5. Control'!$F$26,'6. Scoring &amp; assessment'!E1162*'5. Control'!$F$27,'6. Scoring &amp; assessment'!F1162*'5. Control'!$F$28)</f>
        <v>0.3163050221447643</v>
      </c>
      <c r="H1162" s="36">
        <f t="shared" si="72"/>
        <v>5</v>
      </c>
      <c r="I1162" s="36" cm="1">
        <f t="array" ref="I1162">_xlfn.XLOOKUP(A1162,Table1[Sample_ID],quality)</f>
        <v>6</v>
      </c>
      <c r="J1162" s="36">
        <f t="shared" si="73"/>
        <v>1</v>
      </c>
      <c r="K1162" s="36">
        <f t="shared" si="74"/>
        <v>1</v>
      </c>
      <c r="L1162" s="36">
        <f t="shared" si="75"/>
        <v>0</v>
      </c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</row>
    <row r="1163" spans="1:27" ht="13.2" x14ac:dyDescent="0.25">
      <c r="A1163" s="34">
        <v>1160</v>
      </c>
      <c r="B1163" s="104">
        <v>0.36923076923076931</v>
      </c>
      <c r="C1163" s="104">
        <v>0.20666666666666664</v>
      </c>
      <c r="D1163" s="104">
        <v>0.21764705882352944</v>
      </c>
      <c r="E1163" s="104">
        <v>0.43</v>
      </c>
      <c r="F1163" s="104">
        <v>0.10954063604240283</v>
      </c>
      <c r="G1163" s="35">
        <f>SUM(B1163*'5. Control'!$F$24,'6. Scoring &amp; assessment'!C1163*'5. Control'!$F$25,'6. Scoring &amp; assessment'!D1163*'5. Control'!$F$26,'6. Scoring &amp; assessment'!E1163*'5. Control'!$F$27,'6. Scoring &amp; assessment'!F1163*'5. Control'!$F$28)</f>
        <v>0.27783189165853894</v>
      </c>
      <c r="H1163" s="36">
        <f t="shared" si="72"/>
        <v>4</v>
      </c>
      <c r="I1163" s="36" cm="1">
        <f t="array" ref="I1163">_xlfn.XLOOKUP(A1163,Table1[Sample_ID],quality)</f>
        <v>5</v>
      </c>
      <c r="J1163" s="36">
        <f t="shared" si="73"/>
        <v>1</v>
      </c>
      <c r="K1163" s="36">
        <f t="shared" si="74"/>
        <v>1</v>
      </c>
      <c r="L1163" s="36">
        <f t="shared" si="75"/>
        <v>0</v>
      </c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</row>
    <row r="1164" spans="1:27" ht="13.2" x14ac:dyDescent="0.25">
      <c r="A1164" s="34">
        <v>1161</v>
      </c>
      <c r="B1164" s="104">
        <v>0.4153846153846153</v>
      </c>
      <c r="C1164" s="104">
        <v>0.17333333333333334</v>
      </c>
      <c r="D1164" s="104">
        <v>0.24705882352941178</v>
      </c>
      <c r="E1164" s="104">
        <v>0.56999999999999995</v>
      </c>
      <c r="F1164" s="104">
        <v>4.9469964664310952E-2</v>
      </c>
      <c r="G1164" s="35">
        <f>SUM(B1164*'5. Control'!$F$24,'6. Scoring &amp; assessment'!C1164*'5. Control'!$F$25,'6. Scoring &amp; assessment'!D1164*'5. Control'!$F$26,'6. Scoring &amp; assessment'!E1164*'5. Control'!$F$27,'6. Scoring &amp; assessment'!F1164*'5. Control'!$F$28)</f>
        <v>0.29639043538045817</v>
      </c>
      <c r="H1164" s="36">
        <f t="shared" si="72"/>
        <v>4</v>
      </c>
      <c r="I1164" s="36" cm="1">
        <f t="array" ref="I1164">_xlfn.XLOOKUP(A1164,Table1[Sample_ID],quality)</f>
        <v>7</v>
      </c>
      <c r="J1164" s="36">
        <f t="shared" si="73"/>
        <v>3</v>
      </c>
      <c r="K1164" s="36">
        <f t="shared" si="74"/>
        <v>9</v>
      </c>
      <c r="L1164" s="36">
        <f t="shared" si="75"/>
        <v>0</v>
      </c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</row>
    <row r="1165" spans="1:27" ht="13.2" x14ac:dyDescent="0.25">
      <c r="A1165" s="34">
        <v>1162</v>
      </c>
      <c r="B1165" s="104">
        <v>0.27692307692307677</v>
      </c>
      <c r="C1165" s="104">
        <v>0.23333333333333331</v>
      </c>
      <c r="D1165" s="104">
        <v>0.26470588235294118</v>
      </c>
      <c r="E1165" s="104">
        <v>0.43</v>
      </c>
      <c r="F1165" s="104">
        <v>5.3003533568904596E-2</v>
      </c>
      <c r="G1165" s="35">
        <f>SUM(B1165*'5. Control'!$F$24,'6. Scoring &amp; assessment'!C1165*'5. Control'!$F$25,'6. Scoring &amp; assessment'!D1165*'5. Control'!$F$26,'6. Scoring &amp; assessment'!E1165*'5. Control'!$F$27,'6. Scoring &amp; assessment'!F1165*'5. Control'!$F$28)</f>
        <v>0.25492931263290847</v>
      </c>
      <c r="H1165" s="36">
        <f t="shared" si="72"/>
        <v>4</v>
      </c>
      <c r="I1165" s="36" cm="1">
        <f t="array" ref="I1165">_xlfn.XLOOKUP(A1165,Table1[Sample_ID],quality)</f>
        <v>6</v>
      </c>
      <c r="J1165" s="36">
        <f t="shared" si="73"/>
        <v>2</v>
      </c>
      <c r="K1165" s="36">
        <f t="shared" si="74"/>
        <v>4</v>
      </c>
      <c r="L1165" s="36">
        <f t="shared" si="75"/>
        <v>0</v>
      </c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</row>
    <row r="1166" spans="1:27" ht="13.2" x14ac:dyDescent="0.25">
      <c r="A1166" s="34">
        <v>1163</v>
      </c>
      <c r="B1166" s="104">
        <v>0.52307692307692311</v>
      </c>
      <c r="C1166" s="104">
        <v>0.14666666666666667</v>
      </c>
      <c r="D1166" s="104">
        <v>0.2411764705882353</v>
      </c>
      <c r="E1166" s="104">
        <v>0.42</v>
      </c>
      <c r="F1166" s="104">
        <v>4.5936395759717315E-2</v>
      </c>
      <c r="G1166" s="35">
        <f>SUM(B1166*'5. Control'!$F$24,'6. Scoring &amp; assessment'!C1166*'5. Control'!$F$25,'6. Scoring &amp; assessment'!D1166*'5. Control'!$F$26,'6. Scoring &amp; assessment'!E1166*'5. Control'!$F$27,'6. Scoring &amp; assessment'!F1166*'5. Control'!$F$28)</f>
        <v>0.30984703324113011</v>
      </c>
      <c r="H1166" s="36">
        <f t="shared" si="72"/>
        <v>5</v>
      </c>
      <c r="I1166" s="36" cm="1">
        <f t="array" ref="I1166">_xlfn.XLOOKUP(A1166,Table1[Sample_ID],quality)</f>
        <v>7</v>
      </c>
      <c r="J1166" s="36">
        <f t="shared" si="73"/>
        <v>2</v>
      </c>
      <c r="K1166" s="36">
        <f t="shared" si="74"/>
        <v>4</v>
      </c>
      <c r="L1166" s="36">
        <f t="shared" si="75"/>
        <v>0</v>
      </c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</row>
    <row r="1167" spans="1:27" ht="13.2" x14ac:dyDescent="0.25">
      <c r="A1167" s="34">
        <v>1164</v>
      </c>
      <c r="B1167" s="104">
        <v>0.24615384615384611</v>
      </c>
      <c r="C1167" s="104">
        <v>0.45666666666666672</v>
      </c>
      <c r="D1167" s="104">
        <v>0.21764705882352944</v>
      </c>
      <c r="E1167" s="104">
        <v>0.24</v>
      </c>
      <c r="F1167" s="104">
        <v>5.3003533568904596E-2</v>
      </c>
      <c r="G1167" s="35">
        <f>SUM(B1167*'5. Control'!$F$24,'6. Scoring &amp; assessment'!C1167*'5. Control'!$F$25,'6. Scoring &amp; assessment'!D1167*'5. Control'!$F$26,'6. Scoring &amp; assessment'!E1167*'5. Control'!$F$27,'6. Scoring &amp; assessment'!F1167*'5. Control'!$F$28)</f>
        <v>0.28510125833426603</v>
      </c>
      <c r="H1167" s="36">
        <f t="shared" si="72"/>
        <v>4</v>
      </c>
      <c r="I1167" s="36" cm="1">
        <f t="array" ref="I1167">_xlfn.XLOOKUP(A1167,Table1[Sample_ID],quality)</f>
        <v>5</v>
      </c>
      <c r="J1167" s="36">
        <f t="shared" si="73"/>
        <v>1</v>
      </c>
      <c r="K1167" s="36">
        <f t="shared" si="74"/>
        <v>1</v>
      </c>
      <c r="L1167" s="36">
        <f t="shared" si="75"/>
        <v>0</v>
      </c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</row>
    <row r="1168" spans="1:27" ht="13.2" x14ac:dyDescent="0.25">
      <c r="A1168" s="34">
        <v>1165</v>
      </c>
      <c r="B1168" s="104">
        <v>0.24615384615384611</v>
      </c>
      <c r="C1168" s="104">
        <v>0.45666666666666672</v>
      </c>
      <c r="D1168" s="104">
        <v>0.21764705882352944</v>
      </c>
      <c r="E1168" s="104">
        <v>0.24</v>
      </c>
      <c r="F1168" s="104">
        <v>5.3003533568904596E-2</v>
      </c>
      <c r="G1168" s="35">
        <f>SUM(B1168*'5. Control'!$F$24,'6. Scoring &amp; assessment'!C1168*'5. Control'!$F$25,'6. Scoring &amp; assessment'!D1168*'5. Control'!$F$26,'6. Scoring &amp; assessment'!E1168*'5. Control'!$F$27,'6. Scoring &amp; assessment'!F1168*'5. Control'!$F$28)</f>
        <v>0.28510125833426603</v>
      </c>
      <c r="H1168" s="36">
        <f t="shared" si="72"/>
        <v>4</v>
      </c>
      <c r="I1168" s="36" cm="1">
        <f t="array" ref="I1168">_xlfn.XLOOKUP(A1168,Table1[Sample_ID],quality)</f>
        <v>5</v>
      </c>
      <c r="J1168" s="36">
        <f t="shared" si="73"/>
        <v>1</v>
      </c>
      <c r="K1168" s="36">
        <f t="shared" si="74"/>
        <v>1</v>
      </c>
      <c r="L1168" s="36">
        <f t="shared" si="75"/>
        <v>0</v>
      </c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</row>
    <row r="1169" spans="1:27" ht="13.2" x14ac:dyDescent="0.25">
      <c r="A1169" s="34">
        <v>1166</v>
      </c>
      <c r="B1169" s="104">
        <v>0.15384615384615385</v>
      </c>
      <c r="C1169" s="104">
        <v>0.22666666666666666</v>
      </c>
      <c r="D1169" s="104">
        <v>0.4705882352941177</v>
      </c>
      <c r="E1169" s="104">
        <v>0.5</v>
      </c>
      <c r="F1169" s="104">
        <v>0.11307420494699646</v>
      </c>
      <c r="G1169" s="35">
        <f>SUM(B1169*'5. Control'!$F$24,'6. Scoring &amp; assessment'!C1169*'5. Control'!$F$25,'6. Scoring &amp; assessment'!D1169*'5. Control'!$F$26,'6. Scoring &amp; assessment'!E1169*'5. Control'!$F$27,'6. Scoring &amp; assessment'!F1169*'5. Control'!$F$28)</f>
        <v>0.25374180963497112</v>
      </c>
      <c r="H1169" s="36">
        <f t="shared" si="72"/>
        <v>4</v>
      </c>
      <c r="I1169" s="36" cm="1">
        <f t="array" ref="I1169">_xlfn.XLOOKUP(A1169,Table1[Sample_ID],quality)</f>
        <v>5</v>
      </c>
      <c r="J1169" s="36">
        <f t="shared" si="73"/>
        <v>1</v>
      </c>
      <c r="K1169" s="36">
        <f t="shared" si="74"/>
        <v>1</v>
      </c>
      <c r="L1169" s="36">
        <f t="shared" si="75"/>
        <v>0</v>
      </c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</row>
    <row r="1170" spans="1:27" ht="13.2" x14ac:dyDescent="0.25">
      <c r="A1170" s="34">
        <v>1167</v>
      </c>
      <c r="B1170" s="104">
        <v>0.27692307692307677</v>
      </c>
      <c r="C1170" s="104">
        <v>0.29333333333333339</v>
      </c>
      <c r="D1170" s="104">
        <v>0.39999999999999997</v>
      </c>
      <c r="E1170" s="104">
        <v>0.26</v>
      </c>
      <c r="F1170" s="104">
        <v>0.19081272084805653</v>
      </c>
      <c r="G1170" s="35">
        <f>SUM(B1170*'5. Control'!$F$24,'6. Scoring &amp; assessment'!C1170*'5. Control'!$F$25,'6. Scoring &amp; assessment'!D1170*'5. Control'!$F$26,'6. Scoring &amp; assessment'!E1170*'5. Control'!$F$27,'6. Scoring &amp; assessment'!F1170*'5. Control'!$F$28)</f>
        <v>0.29000434900788252</v>
      </c>
      <c r="H1170" s="36">
        <f t="shared" si="72"/>
        <v>4</v>
      </c>
      <c r="I1170" s="36" cm="1">
        <f t="array" ref="I1170">_xlfn.XLOOKUP(A1170,Table1[Sample_ID],quality)</f>
        <v>5</v>
      </c>
      <c r="J1170" s="36">
        <f t="shared" si="73"/>
        <v>1</v>
      </c>
      <c r="K1170" s="36">
        <f t="shared" si="74"/>
        <v>1</v>
      </c>
      <c r="L1170" s="36">
        <f t="shared" si="75"/>
        <v>0</v>
      </c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</row>
    <row r="1171" spans="1:27" ht="13.2" x14ac:dyDescent="0.25">
      <c r="A1171" s="34">
        <v>1168</v>
      </c>
      <c r="B1171" s="104">
        <v>0.61538461538461542</v>
      </c>
      <c r="C1171" s="104">
        <v>0.15333333333333335</v>
      </c>
      <c r="D1171" s="104">
        <v>0.34117647058823536</v>
      </c>
      <c r="E1171" s="104">
        <v>0.39</v>
      </c>
      <c r="F1171" s="104">
        <v>0.14840989399293286</v>
      </c>
      <c r="G1171" s="35">
        <f>SUM(B1171*'5. Control'!$F$24,'6. Scoring &amp; assessment'!C1171*'5. Control'!$F$25,'6. Scoring &amp; assessment'!D1171*'5. Control'!$F$26,'6. Scoring &amp; assessment'!E1171*'5. Control'!$F$27,'6. Scoring &amp; assessment'!F1171*'5. Control'!$F$28)</f>
        <v>0.36640207537214403</v>
      </c>
      <c r="H1171" s="36">
        <f t="shared" si="72"/>
        <v>5</v>
      </c>
      <c r="I1171" s="36" cm="1">
        <f t="array" ref="I1171">_xlfn.XLOOKUP(A1171,Table1[Sample_ID],quality)</f>
        <v>7</v>
      </c>
      <c r="J1171" s="36">
        <f t="shared" si="73"/>
        <v>2</v>
      </c>
      <c r="K1171" s="36">
        <f t="shared" si="74"/>
        <v>4</v>
      </c>
      <c r="L1171" s="36">
        <f t="shared" si="75"/>
        <v>0</v>
      </c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</row>
    <row r="1172" spans="1:27" ht="13.2" x14ac:dyDescent="0.25">
      <c r="A1172" s="34">
        <v>1169</v>
      </c>
      <c r="B1172" s="104">
        <v>0.55384615384615377</v>
      </c>
      <c r="C1172" s="104">
        <v>0.16</v>
      </c>
      <c r="D1172" s="104">
        <v>0.15294117647058827</v>
      </c>
      <c r="E1172" s="104">
        <v>0.27</v>
      </c>
      <c r="F1172" s="104">
        <v>0.13427561837455831</v>
      </c>
      <c r="G1172" s="35">
        <f>SUM(B1172*'5. Control'!$F$24,'6. Scoring &amp; assessment'!C1172*'5. Control'!$F$25,'6. Scoring &amp; assessment'!D1172*'5. Control'!$F$26,'6. Scoring &amp; assessment'!E1172*'5. Control'!$F$27,'6. Scoring &amp; assessment'!F1172*'5. Control'!$F$28)</f>
        <v>0.30521489215419795</v>
      </c>
      <c r="H1172" s="36">
        <f t="shared" si="72"/>
        <v>5</v>
      </c>
      <c r="I1172" s="36" cm="1">
        <f t="array" ref="I1172">_xlfn.XLOOKUP(A1172,Table1[Sample_ID],quality)</f>
        <v>6</v>
      </c>
      <c r="J1172" s="36">
        <f t="shared" si="73"/>
        <v>1</v>
      </c>
      <c r="K1172" s="36">
        <f t="shared" si="74"/>
        <v>1</v>
      </c>
      <c r="L1172" s="36">
        <f t="shared" si="75"/>
        <v>0</v>
      </c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</row>
    <row r="1173" spans="1:27" ht="13.2" x14ac:dyDescent="0.25">
      <c r="A1173" s="34">
        <v>1170</v>
      </c>
      <c r="B1173" s="104">
        <v>0.47692307692307689</v>
      </c>
      <c r="C1173" s="104">
        <v>0.26666666666666666</v>
      </c>
      <c r="D1173" s="104">
        <v>0.18823529411764706</v>
      </c>
      <c r="E1173" s="104">
        <v>0.28999999999999998</v>
      </c>
      <c r="F1173" s="104">
        <v>2.8268551236749116E-2</v>
      </c>
      <c r="G1173" s="35">
        <f>SUM(B1173*'5. Control'!$F$24,'6. Scoring &amp; assessment'!C1173*'5. Control'!$F$25,'6. Scoring &amp; assessment'!D1173*'5. Control'!$F$26,'6. Scoring &amp; assessment'!E1173*'5. Control'!$F$27,'6. Scoring &amp; assessment'!F1173*'5. Control'!$F$28)</f>
        <v>0.30698522616439888</v>
      </c>
      <c r="H1173" s="36">
        <f t="shared" si="72"/>
        <v>5</v>
      </c>
      <c r="I1173" s="36" cm="1">
        <f t="array" ref="I1173">_xlfn.XLOOKUP(A1173,Table1[Sample_ID],quality)</f>
        <v>6</v>
      </c>
      <c r="J1173" s="36">
        <f t="shared" si="73"/>
        <v>1</v>
      </c>
      <c r="K1173" s="36">
        <f t="shared" si="74"/>
        <v>1</v>
      </c>
      <c r="L1173" s="36">
        <f t="shared" si="75"/>
        <v>0</v>
      </c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</row>
    <row r="1174" spans="1:27" ht="13.2" x14ac:dyDescent="0.25">
      <c r="A1174" s="34">
        <v>1171</v>
      </c>
      <c r="B1174" s="104">
        <v>0.32307692307692304</v>
      </c>
      <c r="C1174" s="104">
        <v>0.17333333333333334</v>
      </c>
      <c r="D1174" s="104">
        <v>0.21764705882352944</v>
      </c>
      <c r="E1174" s="104">
        <v>0.34</v>
      </c>
      <c r="F1174" s="104">
        <v>2.1201413427561839E-2</v>
      </c>
      <c r="G1174" s="35">
        <f>SUM(B1174*'5. Control'!$F$24,'6. Scoring &amp; assessment'!C1174*'5. Control'!$F$25,'6. Scoring &amp; assessment'!D1174*'5. Control'!$F$26,'6. Scoring &amp; assessment'!E1174*'5. Control'!$F$27,'6. Scoring &amp; assessment'!F1174*'5. Control'!$F$28)</f>
        <v>0.23384412324320866</v>
      </c>
      <c r="H1174" s="36">
        <f t="shared" si="72"/>
        <v>4</v>
      </c>
      <c r="I1174" s="36" cm="1">
        <f t="array" ref="I1174">_xlfn.XLOOKUP(A1174,Table1[Sample_ID],quality)</f>
        <v>6</v>
      </c>
      <c r="J1174" s="36">
        <f t="shared" si="73"/>
        <v>2</v>
      </c>
      <c r="K1174" s="36">
        <f t="shared" si="74"/>
        <v>4</v>
      </c>
      <c r="L1174" s="36">
        <f t="shared" si="75"/>
        <v>0</v>
      </c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</row>
    <row r="1175" spans="1:27" ht="13.2" x14ac:dyDescent="0.25">
      <c r="A1175" s="34">
        <v>1172</v>
      </c>
      <c r="B1175" s="104">
        <v>0.36923076923076931</v>
      </c>
      <c r="C1175" s="104">
        <v>0.32666666666666666</v>
      </c>
      <c r="D1175" s="104">
        <v>0.22352941176470592</v>
      </c>
      <c r="E1175" s="104">
        <v>0</v>
      </c>
      <c r="F1175" s="104">
        <v>0.13427561837455831</v>
      </c>
      <c r="G1175" s="35">
        <f>SUM(B1175*'5. Control'!$F$24,'6. Scoring &amp; assessment'!C1175*'5. Control'!$F$25,'6. Scoring &amp; assessment'!D1175*'5. Control'!$F$26,'6. Scoring &amp; assessment'!E1175*'5. Control'!$F$27,'6. Scoring &amp; assessment'!F1175*'5. Control'!$F$28)</f>
        <v>0.2741877428329309</v>
      </c>
      <c r="H1175" s="36">
        <f t="shared" si="72"/>
        <v>4</v>
      </c>
      <c r="I1175" s="36" cm="1">
        <f t="array" ref="I1175">_xlfn.XLOOKUP(A1175,Table1[Sample_ID],quality)</f>
        <v>6</v>
      </c>
      <c r="J1175" s="36">
        <f t="shared" si="73"/>
        <v>2</v>
      </c>
      <c r="K1175" s="36">
        <f t="shared" si="74"/>
        <v>4</v>
      </c>
      <c r="L1175" s="36">
        <f t="shared" si="75"/>
        <v>0</v>
      </c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</row>
    <row r="1176" spans="1:27" ht="13.2" x14ac:dyDescent="0.25">
      <c r="A1176" s="34">
        <v>1173</v>
      </c>
      <c r="B1176" s="104">
        <v>0.60000000000000009</v>
      </c>
      <c r="C1176" s="104">
        <v>0.21333333333333329</v>
      </c>
      <c r="D1176" s="104">
        <v>0.25882352941176473</v>
      </c>
      <c r="E1176" s="104">
        <v>0.46</v>
      </c>
      <c r="F1176" s="104">
        <v>3.5335689045936397E-2</v>
      </c>
      <c r="G1176" s="35">
        <f>SUM(B1176*'5. Control'!$F$24,'6. Scoring &amp; assessment'!C1176*'5. Control'!$F$25,'6. Scoring &amp; assessment'!D1176*'5. Control'!$F$26,'6. Scoring &amp; assessment'!E1176*'5. Control'!$F$27,'6. Scoring &amp; assessment'!F1176*'5. Control'!$F$28)</f>
        <v>0.36235709831635837</v>
      </c>
      <c r="H1176" s="36">
        <f t="shared" si="72"/>
        <v>5</v>
      </c>
      <c r="I1176" s="36" cm="1">
        <f t="array" ref="I1176">_xlfn.XLOOKUP(A1176,Table1[Sample_ID],quality)</f>
        <v>6</v>
      </c>
      <c r="J1176" s="36">
        <f t="shared" si="73"/>
        <v>1</v>
      </c>
      <c r="K1176" s="36">
        <f t="shared" si="74"/>
        <v>1</v>
      </c>
      <c r="L1176" s="36">
        <f t="shared" si="75"/>
        <v>0</v>
      </c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</row>
    <row r="1177" spans="1:27" ht="13.2" x14ac:dyDescent="0.25">
      <c r="A1177" s="34">
        <v>1174</v>
      </c>
      <c r="B1177" s="104">
        <v>0.16923076923076918</v>
      </c>
      <c r="C1177" s="104">
        <v>0.17333333333333334</v>
      </c>
      <c r="D1177" s="104">
        <v>0.18823529411764706</v>
      </c>
      <c r="E1177" s="104">
        <v>0.31</v>
      </c>
      <c r="F1177" s="104">
        <v>0.20848056537102475</v>
      </c>
      <c r="G1177" s="35">
        <f>SUM(B1177*'5. Control'!$F$24,'6. Scoring &amp; assessment'!C1177*'5. Control'!$F$25,'6. Scoring &amp; assessment'!D1177*'5. Control'!$F$26,'6. Scoring &amp; assessment'!E1177*'5. Control'!$F$27,'6. Scoring &amp; assessment'!F1177*'5. Control'!$F$28)</f>
        <v>0.19131411988551875</v>
      </c>
      <c r="H1177" s="36">
        <f t="shared" si="72"/>
        <v>4</v>
      </c>
      <c r="I1177" s="36" cm="1">
        <f t="array" ref="I1177">_xlfn.XLOOKUP(A1177,Table1[Sample_ID],quality)</f>
        <v>6</v>
      </c>
      <c r="J1177" s="36">
        <f t="shared" si="73"/>
        <v>2</v>
      </c>
      <c r="K1177" s="36">
        <f t="shared" si="74"/>
        <v>4</v>
      </c>
      <c r="L1177" s="36">
        <f t="shared" si="75"/>
        <v>0</v>
      </c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</row>
    <row r="1178" spans="1:27" ht="13.2" x14ac:dyDescent="0.25">
      <c r="A1178" s="34">
        <v>1175</v>
      </c>
      <c r="B1178" s="104">
        <v>0.16923076923076918</v>
      </c>
      <c r="C1178" s="104">
        <v>0.17333333333333334</v>
      </c>
      <c r="D1178" s="104">
        <v>0.18823529411764706</v>
      </c>
      <c r="E1178" s="104">
        <v>0.31</v>
      </c>
      <c r="F1178" s="104">
        <v>0.20848056537102475</v>
      </c>
      <c r="G1178" s="35">
        <f>SUM(B1178*'5. Control'!$F$24,'6. Scoring &amp; assessment'!C1178*'5. Control'!$F$25,'6. Scoring &amp; assessment'!D1178*'5. Control'!$F$26,'6. Scoring &amp; assessment'!E1178*'5. Control'!$F$27,'6. Scoring &amp; assessment'!F1178*'5. Control'!$F$28)</f>
        <v>0.19131411988551875</v>
      </c>
      <c r="H1178" s="36">
        <f t="shared" si="72"/>
        <v>4</v>
      </c>
      <c r="I1178" s="36" cm="1">
        <f t="array" ref="I1178">_xlfn.XLOOKUP(A1178,Table1[Sample_ID],quality)</f>
        <v>6</v>
      </c>
      <c r="J1178" s="36">
        <f t="shared" si="73"/>
        <v>2</v>
      </c>
      <c r="K1178" s="36">
        <f t="shared" si="74"/>
        <v>4</v>
      </c>
      <c r="L1178" s="36">
        <f t="shared" si="75"/>
        <v>0</v>
      </c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</row>
    <row r="1179" spans="1:27" ht="13.2" x14ac:dyDescent="0.25">
      <c r="A1179" s="34">
        <v>1176</v>
      </c>
      <c r="B1179" s="104">
        <v>0.47692307692307689</v>
      </c>
      <c r="C1179" s="104">
        <v>0.34</v>
      </c>
      <c r="D1179" s="104">
        <v>0.23529411764705882</v>
      </c>
      <c r="E1179" s="104">
        <v>0</v>
      </c>
      <c r="F1179" s="104">
        <v>0.1872791519434629</v>
      </c>
      <c r="G1179" s="35">
        <f>SUM(B1179*'5. Control'!$F$24,'6. Scoring &amp; assessment'!C1179*'5. Control'!$F$25,'6. Scoring &amp; assessment'!D1179*'5. Control'!$F$26,'6. Scoring &amp; assessment'!E1179*'5. Control'!$F$27,'6. Scoring &amp; assessment'!F1179*'5. Control'!$F$28)</f>
        <v>0.32294510976448204</v>
      </c>
      <c r="H1179" s="36">
        <f t="shared" si="72"/>
        <v>5</v>
      </c>
      <c r="I1179" s="36" cm="1">
        <f t="array" ref="I1179">_xlfn.XLOOKUP(A1179,Table1[Sample_ID],quality)</f>
        <v>6</v>
      </c>
      <c r="J1179" s="36">
        <f t="shared" si="73"/>
        <v>1</v>
      </c>
      <c r="K1179" s="36">
        <f t="shared" si="74"/>
        <v>1</v>
      </c>
      <c r="L1179" s="36">
        <f t="shared" si="75"/>
        <v>0</v>
      </c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</row>
    <row r="1180" spans="1:27" ht="13.2" x14ac:dyDescent="0.25">
      <c r="A1180" s="34">
        <v>1177</v>
      </c>
      <c r="B1180" s="104">
        <v>0.43076923076923063</v>
      </c>
      <c r="C1180" s="104">
        <v>0.52</v>
      </c>
      <c r="D1180" s="104">
        <v>0.11764705882352942</v>
      </c>
      <c r="E1180" s="104">
        <v>0.03</v>
      </c>
      <c r="F1180" s="104">
        <v>0.14487632508833923</v>
      </c>
      <c r="G1180" s="35">
        <f>SUM(B1180*'5. Control'!$F$24,'6. Scoring &amp; assessment'!C1180*'5. Control'!$F$25,'6. Scoring &amp; assessment'!D1180*'5. Control'!$F$26,'6. Scoring &amp; assessment'!E1180*'5. Control'!$F$27,'6. Scoring &amp; assessment'!F1180*'5. Control'!$F$28)</f>
        <v>0.34190392210159404</v>
      </c>
      <c r="H1180" s="36">
        <f t="shared" si="72"/>
        <v>5</v>
      </c>
      <c r="I1180" s="36" cm="1">
        <f t="array" ref="I1180">_xlfn.XLOOKUP(A1180,Table1[Sample_ID],quality)</f>
        <v>4</v>
      </c>
      <c r="J1180" s="36">
        <f t="shared" si="73"/>
        <v>1</v>
      </c>
      <c r="K1180" s="36">
        <f t="shared" si="74"/>
        <v>1</v>
      </c>
      <c r="L1180" s="36">
        <f t="shared" si="75"/>
        <v>0</v>
      </c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</row>
    <row r="1181" spans="1:27" ht="13.2" x14ac:dyDescent="0.25">
      <c r="A1181" s="34">
        <v>1178</v>
      </c>
      <c r="B1181" s="104">
        <v>0.66153846153846141</v>
      </c>
      <c r="C1181" s="104">
        <v>0.37333333333333335</v>
      </c>
      <c r="D1181" s="104">
        <v>0.21176470588235297</v>
      </c>
      <c r="E1181" s="104">
        <v>0</v>
      </c>
      <c r="F1181" s="104">
        <v>1.7667844522968199E-2</v>
      </c>
      <c r="G1181" s="35">
        <f>SUM(B1181*'5. Control'!$F$24,'6. Scoring &amp; assessment'!C1181*'5. Control'!$F$25,'6. Scoring &amp; assessment'!D1181*'5. Control'!$F$26,'6. Scoring &amp; assessment'!E1181*'5. Control'!$F$27,'6. Scoring &amp; assessment'!F1181*'5. Control'!$F$28)</f>
        <v>0.37706995187311121</v>
      </c>
      <c r="H1181" s="36">
        <f t="shared" si="72"/>
        <v>5</v>
      </c>
      <c r="I1181" s="36" cm="1">
        <f t="array" ref="I1181">_xlfn.XLOOKUP(A1181,Table1[Sample_ID],quality)</f>
        <v>7</v>
      </c>
      <c r="J1181" s="36">
        <f t="shared" si="73"/>
        <v>2</v>
      </c>
      <c r="K1181" s="36">
        <f t="shared" si="74"/>
        <v>4</v>
      </c>
      <c r="L1181" s="36">
        <f t="shared" si="75"/>
        <v>0</v>
      </c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</row>
    <row r="1182" spans="1:27" ht="13.2" x14ac:dyDescent="0.25">
      <c r="A1182" s="34">
        <v>1179</v>
      </c>
      <c r="B1182" s="104">
        <v>0.46153846153846156</v>
      </c>
      <c r="C1182" s="104">
        <v>0.54333333333333333</v>
      </c>
      <c r="D1182" s="104">
        <v>0.25294117647058822</v>
      </c>
      <c r="E1182" s="104">
        <v>0</v>
      </c>
      <c r="F1182" s="104">
        <v>0.25441696113074203</v>
      </c>
      <c r="G1182" s="35">
        <f>SUM(B1182*'5. Control'!$F$24,'6. Scoring &amp; assessment'!C1182*'5. Control'!$F$25,'6. Scoring &amp; assessment'!D1182*'5. Control'!$F$26,'6. Scoring &amp; assessment'!E1182*'5. Control'!$F$27,'6. Scoring &amp; assessment'!F1182*'5. Control'!$F$28)</f>
        <v>0.38792133412212404</v>
      </c>
      <c r="H1182" s="36">
        <f t="shared" si="72"/>
        <v>5</v>
      </c>
      <c r="I1182" s="36" cm="1">
        <f t="array" ref="I1182">_xlfn.XLOOKUP(A1182,Table1[Sample_ID],quality)</f>
        <v>5</v>
      </c>
      <c r="J1182" s="36">
        <f t="shared" si="73"/>
        <v>0</v>
      </c>
      <c r="K1182" s="36">
        <f t="shared" si="74"/>
        <v>0</v>
      </c>
      <c r="L1182" s="36">
        <f t="shared" si="75"/>
        <v>1</v>
      </c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</row>
    <row r="1183" spans="1:27" ht="13.2" x14ac:dyDescent="0.25">
      <c r="A1183" s="34">
        <v>1180</v>
      </c>
      <c r="B1183" s="104">
        <v>0.39999999999999997</v>
      </c>
      <c r="C1183" s="104">
        <v>0.16666666666666666</v>
      </c>
      <c r="D1183" s="104">
        <v>0.3</v>
      </c>
      <c r="E1183" s="104">
        <v>0.33</v>
      </c>
      <c r="F1183" s="104">
        <v>0.14487632508833923</v>
      </c>
      <c r="G1183" s="35">
        <f>SUM(B1183*'5. Control'!$F$24,'6. Scoring &amp; assessment'!C1183*'5. Control'!$F$25,'6. Scoring &amp; assessment'!D1183*'5. Control'!$F$26,'6. Scoring &amp; assessment'!E1183*'5. Control'!$F$27,'6. Scoring &amp; assessment'!F1183*'5. Control'!$F$28)</f>
        <v>0.28248763250883396</v>
      </c>
      <c r="H1183" s="36">
        <f t="shared" si="72"/>
        <v>4</v>
      </c>
      <c r="I1183" s="36" cm="1">
        <f t="array" ref="I1183">_xlfn.XLOOKUP(A1183,Table1[Sample_ID],quality)</f>
        <v>6</v>
      </c>
      <c r="J1183" s="36">
        <f t="shared" si="73"/>
        <v>2</v>
      </c>
      <c r="K1183" s="36">
        <f t="shared" si="74"/>
        <v>4</v>
      </c>
      <c r="L1183" s="36">
        <f t="shared" si="75"/>
        <v>0</v>
      </c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</row>
    <row r="1184" spans="1:27" ht="13.2" x14ac:dyDescent="0.25">
      <c r="A1184" s="34">
        <v>1181</v>
      </c>
      <c r="B1184" s="104">
        <v>0.39999999999999997</v>
      </c>
      <c r="C1184" s="104">
        <v>0.16666666666666666</v>
      </c>
      <c r="D1184" s="104">
        <v>0.3</v>
      </c>
      <c r="E1184" s="104">
        <v>0.33</v>
      </c>
      <c r="F1184" s="104">
        <v>0.14487632508833923</v>
      </c>
      <c r="G1184" s="35">
        <f>SUM(B1184*'5. Control'!$F$24,'6. Scoring &amp; assessment'!C1184*'5. Control'!$F$25,'6. Scoring &amp; assessment'!D1184*'5. Control'!$F$26,'6. Scoring &amp; assessment'!E1184*'5. Control'!$F$27,'6. Scoring &amp; assessment'!F1184*'5. Control'!$F$28)</f>
        <v>0.28248763250883396</v>
      </c>
      <c r="H1184" s="36">
        <f t="shared" si="72"/>
        <v>4</v>
      </c>
      <c r="I1184" s="36" cm="1">
        <f t="array" ref="I1184">_xlfn.XLOOKUP(A1184,Table1[Sample_ID],quality)</f>
        <v>6</v>
      </c>
      <c r="J1184" s="36">
        <f t="shared" si="73"/>
        <v>2</v>
      </c>
      <c r="K1184" s="36">
        <f t="shared" si="74"/>
        <v>4</v>
      </c>
      <c r="L1184" s="36">
        <f t="shared" si="75"/>
        <v>0</v>
      </c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</row>
    <row r="1185" spans="1:27" ht="13.2" x14ac:dyDescent="0.25">
      <c r="A1185" s="34">
        <v>1182</v>
      </c>
      <c r="B1185" s="104">
        <v>0.46153846153846156</v>
      </c>
      <c r="C1185" s="104">
        <v>0.19333333333333336</v>
      </c>
      <c r="D1185" s="104">
        <v>9.4117647058823556E-2</v>
      </c>
      <c r="E1185" s="104">
        <v>0.43</v>
      </c>
      <c r="F1185" s="104">
        <v>1.7667844522968199E-2</v>
      </c>
      <c r="G1185" s="35">
        <f>SUM(B1185*'5. Control'!$F$24,'6. Scoring &amp; assessment'!C1185*'5. Control'!$F$25,'6. Scoring &amp; assessment'!D1185*'5. Control'!$F$26,'6. Scoring &amp; assessment'!E1185*'5. Control'!$F$27,'6. Scoring &amp; assessment'!F1185*'5. Control'!$F$28)</f>
        <v>0.2784228930495819</v>
      </c>
      <c r="H1185" s="36">
        <f t="shared" si="72"/>
        <v>4</v>
      </c>
      <c r="I1185" s="36" cm="1">
        <f t="array" ref="I1185">_xlfn.XLOOKUP(A1185,Table1[Sample_ID],quality)</f>
        <v>5</v>
      </c>
      <c r="J1185" s="36">
        <f t="shared" si="73"/>
        <v>1</v>
      </c>
      <c r="K1185" s="36">
        <f t="shared" si="74"/>
        <v>1</v>
      </c>
      <c r="L1185" s="36">
        <f t="shared" si="75"/>
        <v>0</v>
      </c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</row>
    <row r="1186" spans="1:27" ht="13.2" x14ac:dyDescent="0.25">
      <c r="A1186" s="34">
        <v>1183</v>
      </c>
      <c r="B1186" s="104">
        <v>0.32307692307692304</v>
      </c>
      <c r="C1186" s="104">
        <v>0.20000000000000004</v>
      </c>
      <c r="D1186" s="104">
        <v>0.3294117647058824</v>
      </c>
      <c r="E1186" s="104">
        <v>0.4</v>
      </c>
      <c r="F1186" s="104">
        <v>0.16961130742049471</v>
      </c>
      <c r="G1186" s="35">
        <f>SUM(B1186*'5. Control'!$F$24,'6. Scoring &amp; assessment'!C1186*'5. Control'!$F$25,'6. Scoring &amp; assessment'!D1186*'5. Control'!$F$26,'6. Scoring &amp; assessment'!E1186*'5. Control'!$F$27,'6. Scoring &amp; assessment'!F1186*'5. Control'!$F$28)</f>
        <v>0.2794498185248549</v>
      </c>
      <c r="H1186" s="36">
        <f t="shared" si="72"/>
        <v>4</v>
      </c>
      <c r="I1186" s="36" cm="1">
        <f t="array" ref="I1186">_xlfn.XLOOKUP(A1186,Table1[Sample_ID],quality)</f>
        <v>6</v>
      </c>
      <c r="J1186" s="36">
        <f t="shared" si="73"/>
        <v>2</v>
      </c>
      <c r="K1186" s="36">
        <f t="shared" si="74"/>
        <v>4</v>
      </c>
      <c r="L1186" s="36">
        <f t="shared" si="75"/>
        <v>0</v>
      </c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</row>
    <row r="1187" spans="1:27" ht="13.2" x14ac:dyDescent="0.25">
      <c r="A1187" s="34">
        <v>1184</v>
      </c>
      <c r="B1187" s="104">
        <v>0.13846153846153852</v>
      </c>
      <c r="C1187" s="104">
        <v>0.37333333333333335</v>
      </c>
      <c r="D1187" s="104">
        <v>0.17647058823529413</v>
      </c>
      <c r="E1187" s="104">
        <v>7.0000000000000007E-2</v>
      </c>
      <c r="F1187" s="104">
        <v>0.19434628975265017</v>
      </c>
      <c r="G1187" s="35">
        <f>SUM(B1187*'5. Control'!$F$24,'6. Scoring &amp; assessment'!C1187*'5. Control'!$F$25,'6. Scoring &amp; assessment'!D1187*'5. Control'!$F$26,'6. Scoring &amp; assessment'!E1187*'5. Control'!$F$27,'6. Scoring &amp; assessment'!F1187*'5. Control'!$F$28)</f>
        <v>0.21336675567209762</v>
      </c>
      <c r="H1187" s="36">
        <f t="shared" si="72"/>
        <v>4</v>
      </c>
      <c r="I1187" s="36" cm="1">
        <f t="array" ref="I1187">_xlfn.XLOOKUP(A1187,Table1[Sample_ID],quality)</f>
        <v>5</v>
      </c>
      <c r="J1187" s="36">
        <f t="shared" si="73"/>
        <v>1</v>
      </c>
      <c r="K1187" s="36">
        <f t="shared" si="74"/>
        <v>1</v>
      </c>
      <c r="L1187" s="36">
        <f t="shared" si="75"/>
        <v>0</v>
      </c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</row>
    <row r="1188" spans="1:27" ht="13.2" x14ac:dyDescent="0.25">
      <c r="A1188" s="34">
        <v>1185</v>
      </c>
      <c r="B1188" s="104">
        <v>0.38461538461538464</v>
      </c>
      <c r="C1188" s="104">
        <v>0.36000000000000004</v>
      </c>
      <c r="D1188" s="104">
        <v>0.23529411764705882</v>
      </c>
      <c r="E1188" s="104">
        <v>0.23</v>
      </c>
      <c r="F1188" s="104">
        <v>0.39929328621908128</v>
      </c>
      <c r="G1188" s="35">
        <f>SUM(B1188*'5. Control'!$F$24,'6. Scoring &amp; assessment'!C1188*'5. Control'!$F$25,'6. Scoring &amp; assessment'!D1188*'5. Control'!$F$26,'6. Scoring &amp; assessment'!E1188*'5. Control'!$F$27,'6. Scoring &amp; assessment'!F1188*'5. Control'!$F$28)</f>
        <v>0.34083883088435157</v>
      </c>
      <c r="H1188" s="36">
        <f t="shared" si="72"/>
        <v>5</v>
      </c>
      <c r="I1188" s="36" cm="1">
        <f t="array" ref="I1188">_xlfn.XLOOKUP(A1188,Table1[Sample_ID],quality)</f>
        <v>5</v>
      </c>
      <c r="J1188" s="36">
        <f t="shared" si="73"/>
        <v>0</v>
      </c>
      <c r="K1188" s="36">
        <f t="shared" si="74"/>
        <v>0</v>
      </c>
      <c r="L1188" s="36">
        <f t="shared" si="75"/>
        <v>1</v>
      </c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</row>
    <row r="1189" spans="1:27" ht="13.2" x14ac:dyDescent="0.25">
      <c r="A1189" s="34">
        <v>1186</v>
      </c>
      <c r="B1189" s="104">
        <v>0.53846153846153844</v>
      </c>
      <c r="C1189" s="104">
        <v>0.21999999999999997</v>
      </c>
      <c r="D1189" s="104">
        <v>9.4117647058823556E-2</v>
      </c>
      <c r="E1189" s="104">
        <v>0.3</v>
      </c>
      <c r="F1189" s="104">
        <v>0.1166077738515901</v>
      </c>
      <c r="G1189" s="35">
        <f>SUM(B1189*'5. Control'!$F$24,'6. Scoring &amp; assessment'!C1189*'5. Control'!$F$25,'6. Scoring &amp; assessment'!D1189*'5. Control'!$F$26,'6. Scoring &amp; assessment'!E1189*'5. Control'!$F$27,'6. Scoring &amp; assessment'!F1189*'5. Control'!$F$28)</f>
        <v>0.31023996290552092</v>
      </c>
      <c r="H1189" s="36">
        <f t="shared" si="72"/>
        <v>5</v>
      </c>
      <c r="I1189" s="36" cm="1">
        <f t="array" ref="I1189">_xlfn.XLOOKUP(A1189,Table1[Sample_ID],quality)</f>
        <v>6</v>
      </c>
      <c r="J1189" s="36">
        <f t="shared" si="73"/>
        <v>1</v>
      </c>
      <c r="K1189" s="36">
        <f t="shared" si="74"/>
        <v>1</v>
      </c>
      <c r="L1189" s="36">
        <f t="shared" si="75"/>
        <v>0</v>
      </c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</row>
    <row r="1190" spans="1:27" ht="13.2" x14ac:dyDescent="0.25">
      <c r="A1190" s="34">
        <v>1187</v>
      </c>
      <c r="B1190" s="104">
        <v>0.58461538461538443</v>
      </c>
      <c r="C1190" s="104">
        <v>0.46666666666666673</v>
      </c>
      <c r="D1190" s="104">
        <v>0.11764705882352942</v>
      </c>
      <c r="E1190" s="104">
        <v>0.03</v>
      </c>
      <c r="F1190" s="104">
        <v>2.1201413427561839E-2</v>
      </c>
      <c r="G1190" s="35">
        <f>SUM(B1190*'5. Control'!$F$24,'6. Scoring &amp; assessment'!C1190*'5. Control'!$F$25,'6. Scoring &amp; assessment'!D1190*'5. Control'!$F$26,'6. Scoring &amp; assessment'!E1190*'5. Control'!$F$27,'6. Scoring &amp; assessment'!F1190*'5. Control'!$F$28)</f>
        <v>0.36738258478167013</v>
      </c>
      <c r="H1190" s="36">
        <f t="shared" si="72"/>
        <v>5</v>
      </c>
      <c r="I1190" s="36" cm="1">
        <f t="array" ref="I1190">_xlfn.XLOOKUP(A1190,Table1[Sample_ID],quality)</f>
        <v>5</v>
      </c>
      <c r="J1190" s="36">
        <f t="shared" si="73"/>
        <v>0</v>
      </c>
      <c r="K1190" s="36">
        <f t="shared" si="74"/>
        <v>0</v>
      </c>
      <c r="L1190" s="36">
        <f t="shared" si="75"/>
        <v>1</v>
      </c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</row>
    <row r="1191" spans="1:27" ht="13.2" x14ac:dyDescent="0.25">
      <c r="A1191" s="34">
        <v>1188</v>
      </c>
      <c r="B1191" s="104">
        <v>0.53846153846153844</v>
      </c>
      <c r="C1191" s="104">
        <v>0.21999999999999997</v>
      </c>
      <c r="D1191" s="104">
        <v>9.4117647058823556E-2</v>
      </c>
      <c r="E1191" s="104">
        <v>0.3</v>
      </c>
      <c r="F1191" s="104">
        <v>0.1166077738515901</v>
      </c>
      <c r="G1191" s="35">
        <f>SUM(B1191*'5. Control'!$F$24,'6. Scoring &amp; assessment'!C1191*'5. Control'!$F$25,'6. Scoring &amp; assessment'!D1191*'5. Control'!$F$26,'6. Scoring &amp; assessment'!E1191*'5. Control'!$F$27,'6. Scoring &amp; assessment'!F1191*'5. Control'!$F$28)</f>
        <v>0.31023996290552092</v>
      </c>
      <c r="H1191" s="36">
        <f t="shared" si="72"/>
        <v>5</v>
      </c>
      <c r="I1191" s="36" cm="1">
        <f t="array" ref="I1191">_xlfn.XLOOKUP(A1191,Table1[Sample_ID],quality)</f>
        <v>6</v>
      </c>
      <c r="J1191" s="36">
        <f t="shared" si="73"/>
        <v>1</v>
      </c>
      <c r="K1191" s="36">
        <f t="shared" si="74"/>
        <v>1</v>
      </c>
      <c r="L1191" s="36">
        <f t="shared" si="75"/>
        <v>0</v>
      </c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</row>
    <row r="1192" spans="1:27" ht="13.2" x14ac:dyDescent="0.25">
      <c r="A1192" s="34">
        <v>1189</v>
      </c>
      <c r="B1192" s="104">
        <v>0.38461538461538464</v>
      </c>
      <c r="C1192" s="104">
        <v>0.36000000000000004</v>
      </c>
      <c r="D1192" s="104">
        <v>0.23529411764705882</v>
      </c>
      <c r="E1192" s="104">
        <v>0.23</v>
      </c>
      <c r="F1192" s="104">
        <v>0.39929328621908128</v>
      </c>
      <c r="G1192" s="35">
        <f>SUM(B1192*'5. Control'!$F$24,'6. Scoring &amp; assessment'!C1192*'5. Control'!$F$25,'6. Scoring &amp; assessment'!D1192*'5. Control'!$F$26,'6. Scoring &amp; assessment'!E1192*'5. Control'!$F$27,'6. Scoring &amp; assessment'!F1192*'5. Control'!$F$28)</f>
        <v>0.34083883088435157</v>
      </c>
      <c r="H1192" s="36">
        <f t="shared" si="72"/>
        <v>5</v>
      </c>
      <c r="I1192" s="36" cm="1">
        <f t="array" ref="I1192">_xlfn.XLOOKUP(A1192,Table1[Sample_ID],quality)</f>
        <v>5</v>
      </c>
      <c r="J1192" s="36">
        <f t="shared" si="73"/>
        <v>0</v>
      </c>
      <c r="K1192" s="36">
        <f t="shared" si="74"/>
        <v>0</v>
      </c>
      <c r="L1192" s="36">
        <f t="shared" si="75"/>
        <v>1</v>
      </c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</row>
    <row r="1193" spans="1:27" ht="13.2" x14ac:dyDescent="0.25">
      <c r="A1193" s="34">
        <v>1190</v>
      </c>
      <c r="B1193" s="104">
        <v>0.18461538461538451</v>
      </c>
      <c r="C1193" s="104">
        <v>0.56999999999999995</v>
      </c>
      <c r="D1193" s="104">
        <v>8.2352941176470601E-2</v>
      </c>
      <c r="E1193" s="104">
        <v>0.05</v>
      </c>
      <c r="F1193" s="104">
        <v>4.5936395759717315E-2</v>
      </c>
      <c r="G1193" s="35">
        <f>SUM(B1193*'5. Control'!$F$24,'6. Scoring &amp; assessment'!C1193*'5. Control'!$F$25,'6. Scoring &amp; assessment'!D1193*'5. Control'!$F$26,'6. Scoring &amp; assessment'!E1193*'5. Control'!$F$27,'6. Scoring &amp; assessment'!F1193*'5. Control'!$F$28)</f>
        <v>0.25756196536782688</v>
      </c>
      <c r="H1193" s="36">
        <f t="shared" si="72"/>
        <v>4</v>
      </c>
      <c r="I1193" s="36" cm="1">
        <f t="array" ref="I1193">_xlfn.XLOOKUP(A1193,Table1[Sample_ID],quality)</f>
        <v>4</v>
      </c>
      <c r="J1193" s="36">
        <f t="shared" si="73"/>
        <v>0</v>
      </c>
      <c r="K1193" s="36">
        <f t="shared" si="74"/>
        <v>0</v>
      </c>
      <c r="L1193" s="36">
        <f t="shared" si="75"/>
        <v>1</v>
      </c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</row>
    <row r="1194" spans="1:27" ht="13.2" x14ac:dyDescent="0.25">
      <c r="A1194" s="34">
        <v>1191</v>
      </c>
      <c r="B1194" s="104">
        <v>0.63076923076923075</v>
      </c>
      <c r="C1194" s="104">
        <v>0.20000000000000004</v>
      </c>
      <c r="D1194" s="104">
        <v>0.1588235294117647</v>
      </c>
      <c r="E1194" s="104">
        <v>0.56999999999999995</v>
      </c>
      <c r="F1194" s="104">
        <v>4.9469964664310952E-2</v>
      </c>
      <c r="G1194" s="35">
        <f>SUM(B1194*'5. Control'!$F$24,'6. Scoring &amp; assessment'!C1194*'5. Control'!$F$25,'6. Scoring &amp; assessment'!D1194*'5. Control'!$F$26,'6. Scoring &amp; assessment'!E1194*'5. Control'!$F$27,'6. Scoring &amp; assessment'!F1194*'5. Control'!$F$28)</f>
        <v>0.36653975664742655</v>
      </c>
      <c r="H1194" s="36">
        <f t="shared" si="72"/>
        <v>5</v>
      </c>
      <c r="I1194" s="36" cm="1">
        <f t="array" ref="I1194">_xlfn.XLOOKUP(A1194,Table1[Sample_ID],quality)</f>
        <v>6</v>
      </c>
      <c r="J1194" s="36">
        <f t="shared" si="73"/>
        <v>1</v>
      </c>
      <c r="K1194" s="36">
        <f t="shared" si="74"/>
        <v>1</v>
      </c>
      <c r="L1194" s="36">
        <f t="shared" si="75"/>
        <v>0</v>
      </c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</row>
    <row r="1195" spans="1:27" ht="13.2" x14ac:dyDescent="0.25">
      <c r="A1195" s="34">
        <v>1192</v>
      </c>
      <c r="B1195" s="104">
        <v>0.36923076923076931</v>
      </c>
      <c r="C1195" s="104">
        <v>0.52333333333333332</v>
      </c>
      <c r="D1195" s="104">
        <v>0.1235294117647059</v>
      </c>
      <c r="E1195" s="104">
        <v>0</v>
      </c>
      <c r="F1195" s="104">
        <v>2.1201413427561839E-2</v>
      </c>
      <c r="G1195" s="35">
        <f>SUM(B1195*'5. Control'!$F$24,'6. Scoring &amp; assessment'!C1195*'5. Control'!$F$25,'6. Scoring &amp; assessment'!D1195*'5. Control'!$F$26,'6. Scoring &amp; assessment'!E1195*'5. Control'!$F$27,'6. Scoring &amp; assessment'!F1195*'5. Control'!$F$28)</f>
        <v>0.30688032233823137</v>
      </c>
      <c r="H1195" s="36">
        <f t="shared" si="72"/>
        <v>5</v>
      </c>
      <c r="I1195" s="36" cm="1">
        <f t="array" ref="I1195">_xlfn.XLOOKUP(A1195,Table1[Sample_ID],quality)</f>
        <v>5</v>
      </c>
      <c r="J1195" s="36">
        <f t="shared" si="73"/>
        <v>0</v>
      </c>
      <c r="K1195" s="36">
        <f t="shared" si="74"/>
        <v>0</v>
      </c>
      <c r="L1195" s="36">
        <f t="shared" si="75"/>
        <v>1</v>
      </c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</row>
    <row r="1196" spans="1:27" ht="13.2" x14ac:dyDescent="0.25">
      <c r="A1196" s="34">
        <v>1193</v>
      </c>
      <c r="B1196" s="104">
        <v>0.61538461538461542</v>
      </c>
      <c r="C1196" s="104">
        <v>9.9999999999999992E-2</v>
      </c>
      <c r="D1196" s="104">
        <v>0.29411764705882354</v>
      </c>
      <c r="E1196" s="104">
        <v>0.37</v>
      </c>
      <c r="F1196" s="104">
        <v>0.12367491166077739</v>
      </c>
      <c r="G1196" s="35">
        <f>SUM(B1196*'5. Control'!$F$24,'6. Scoring &amp; assessment'!C1196*'5. Control'!$F$25,'6. Scoring &amp; assessment'!D1196*'5. Control'!$F$26,'6. Scoring &amp; assessment'!E1196*'5. Control'!$F$27,'6. Scoring &amp; assessment'!F1196*'5. Control'!$F$28)</f>
        <v>0.3388697536095166</v>
      </c>
      <c r="H1196" s="36">
        <f t="shared" si="72"/>
        <v>5</v>
      </c>
      <c r="I1196" s="36" cm="1">
        <f t="array" ref="I1196">_xlfn.XLOOKUP(A1196,Table1[Sample_ID],quality)</f>
        <v>7</v>
      </c>
      <c r="J1196" s="36">
        <f t="shared" si="73"/>
        <v>2</v>
      </c>
      <c r="K1196" s="36">
        <f t="shared" si="74"/>
        <v>4</v>
      </c>
      <c r="L1196" s="36">
        <f t="shared" si="75"/>
        <v>0</v>
      </c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</row>
    <row r="1197" spans="1:27" ht="13.2" x14ac:dyDescent="0.25">
      <c r="A1197" s="34">
        <v>1194</v>
      </c>
      <c r="B1197" s="104">
        <v>0.36923076923076931</v>
      </c>
      <c r="C1197" s="104">
        <v>0.52333333333333332</v>
      </c>
      <c r="D1197" s="104">
        <v>0.1235294117647059</v>
      </c>
      <c r="E1197" s="104">
        <v>0</v>
      </c>
      <c r="F1197" s="104">
        <v>2.1201413427561839E-2</v>
      </c>
      <c r="G1197" s="35">
        <f>SUM(B1197*'5. Control'!$F$24,'6. Scoring &amp; assessment'!C1197*'5. Control'!$F$25,'6. Scoring &amp; assessment'!D1197*'5. Control'!$F$26,'6. Scoring &amp; assessment'!E1197*'5. Control'!$F$27,'6. Scoring &amp; assessment'!F1197*'5. Control'!$F$28)</f>
        <v>0.30688032233823137</v>
      </c>
      <c r="H1197" s="36">
        <f t="shared" si="72"/>
        <v>5</v>
      </c>
      <c r="I1197" s="36" cm="1">
        <f t="array" ref="I1197">_xlfn.XLOOKUP(A1197,Table1[Sample_ID],quality)</f>
        <v>5</v>
      </c>
      <c r="J1197" s="36">
        <f t="shared" si="73"/>
        <v>0</v>
      </c>
      <c r="K1197" s="36">
        <f t="shared" si="74"/>
        <v>0</v>
      </c>
      <c r="L1197" s="36">
        <f t="shared" si="75"/>
        <v>1</v>
      </c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</row>
    <row r="1198" spans="1:27" ht="13.2" x14ac:dyDescent="0.25">
      <c r="A1198" s="34">
        <v>1195</v>
      </c>
      <c r="B1198" s="104">
        <v>0.16923076923076918</v>
      </c>
      <c r="C1198" s="104">
        <v>0.43</v>
      </c>
      <c r="D1198" s="104">
        <v>0.17058823529411765</v>
      </c>
      <c r="E1198" s="104">
        <v>0.12</v>
      </c>
      <c r="F1198" s="104">
        <v>0.20494699646643111</v>
      </c>
      <c r="G1198" s="35">
        <f>SUM(B1198*'5. Control'!$F$24,'6. Scoring &amp; assessment'!C1198*'5. Control'!$F$25,'6. Scoring &amp; assessment'!D1198*'5. Control'!$F$26,'6. Scoring &amp; assessment'!E1198*'5. Control'!$F$27,'6. Scoring &amp; assessment'!F1198*'5. Control'!$F$28)</f>
        <v>0.24631370417152995</v>
      </c>
      <c r="H1198" s="36">
        <f t="shared" si="72"/>
        <v>4</v>
      </c>
      <c r="I1198" s="36" cm="1">
        <f t="array" ref="I1198">_xlfn.XLOOKUP(A1198,Table1[Sample_ID],quality)</f>
        <v>6</v>
      </c>
      <c r="J1198" s="36">
        <f t="shared" si="73"/>
        <v>2</v>
      </c>
      <c r="K1198" s="36">
        <f t="shared" si="74"/>
        <v>4</v>
      </c>
      <c r="L1198" s="36">
        <f t="shared" si="75"/>
        <v>0</v>
      </c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</row>
    <row r="1199" spans="1:27" ht="13.2" x14ac:dyDescent="0.25">
      <c r="A1199" s="34">
        <v>1196</v>
      </c>
      <c r="B1199" s="104">
        <v>0.16923076923076918</v>
      </c>
      <c r="C1199" s="104">
        <v>0.21999999999999997</v>
      </c>
      <c r="D1199" s="104">
        <v>0.17647058823529413</v>
      </c>
      <c r="E1199" s="104">
        <v>0.22</v>
      </c>
      <c r="F1199" s="104">
        <v>0.17667844522968199</v>
      </c>
      <c r="G1199" s="35">
        <f>SUM(B1199*'5. Control'!$F$24,'6. Scoring &amp; assessment'!C1199*'5. Control'!$F$25,'6. Scoring &amp; assessment'!D1199*'5. Control'!$F$26,'6. Scoring &amp; assessment'!E1199*'5. Control'!$F$27,'6. Scoring &amp; assessment'!F1199*'5. Control'!$F$28)</f>
        <v>0.19136920198903151</v>
      </c>
      <c r="H1199" s="36">
        <f t="shared" si="72"/>
        <v>4</v>
      </c>
      <c r="I1199" s="36" cm="1">
        <f t="array" ref="I1199">_xlfn.XLOOKUP(A1199,Table1[Sample_ID],quality)</f>
        <v>6</v>
      </c>
      <c r="J1199" s="36">
        <f t="shared" si="73"/>
        <v>2</v>
      </c>
      <c r="K1199" s="36">
        <f t="shared" si="74"/>
        <v>4</v>
      </c>
      <c r="L1199" s="36">
        <f t="shared" si="75"/>
        <v>0</v>
      </c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</row>
    <row r="1200" spans="1:27" ht="13.2" x14ac:dyDescent="0.25">
      <c r="A1200" s="34">
        <v>1197</v>
      </c>
      <c r="B1200" s="104">
        <v>0.16923076923076918</v>
      </c>
      <c r="C1200" s="104">
        <v>0.32</v>
      </c>
      <c r="D1200" s="104">
        <v>0.16470588235294117</v>
      </c>
      <c r="E1200" s="104">
        <v>0.23</v>
      </c>
      <c r="F1200" s="104">
        <v>0.31095406360424027</v>
      </c>
      <c r="G1200" s="35">
        <f>SUM(B1200*'5. Control'!$F$24,'6. Scoring &amp; assessment'!C1200*'5. Control'!$F$25,'6. Scoring &amp; assessment'!D1200*'5. Control'!$F$26,'6. Scoring &amp; assessment'!E1200*'5. Control'!$F$27,'6. Scoring &amp; assessment'!F1200*'5. Control'!$F$28)</f>
        <v>0.23403205794413445</v>
      </c>
      <c r="H1200" s="36">
        <f t="shared" si="72"/>
        <v>4</v>
      </c>
      <c r="I1200" s="36" cm="1">
        <f t="array" ref="I1200">_xlfn.XLOOKUP(A1200,Table1[Sample_ID],quality)</f>
        <v>6</v>
      </c>
      <c r="J1200" s="36">
        <f t="shared" si="73"/>
        <v>2</v>
      </c>
      <c r="K1200" s="36">
        <f t="shared" si="74"/>
        <v>4</v>
      </c>
      <c r="L1200" s="36">
        <f t="shared" si="75"/>
        <v>0</v>
      </c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</row>
    <row r="1201" spans="1:27" ht="13.2" x14ac:dyDescent="0.25">
      <c r="A1201" s="34">
        <v>1198</v>
      </c>
      <c r="B1201" s="104">
        <v>0.21538461538461545</v>
      </c>
      <c r="C1201" s="104">
        <v>0.3133333333333333</v>
      </c>
      <c r="D1201" s="104">
        <v>0.14117647058823532</v>
      </c>
      <c r="E1201" s="104">
        <v>0.21</v>
      </c>
      <c r="F1201" s="104">
        <v>1.0600706713780919E-2</v>
      </c>
      <c r="G1201" s="35">
        <f>SUM(B1201*'5. Control'!$F$24,'6. Scoring &amp; assessment'!C1201*'5. Control'!$F$25,'6. Scoring &amp; assessment'!D1201*'5. Control'!$F$26,'6. Scoring &amp; assessment'!E1201*'5. Control'!$F$27,'6. Scoring &amp; assessment'!F1201*'5. Control'!$F$28)</f>
        <v>0.21262115664422876</v>
      </c>
      <c r="H1201" s="36">
        <f t="shared" si="72"/>
        <v>4</v>
      </c>
      <c r="I1201" s="36" cm="1">
        <f t="array" ref="I1201">_xlfn.XLOOKUP(A1201,Table1[Sample_ID],quality)</f>
        <v>6</v>
      </c>
      <c r="J1201" s="36">
        <f t="shared" si="73"/>
        <v>2</v>
      </c>
      <c r="K1201" s="36">
        <f t="shared" si="74"/>
        <v>4</v>
      </c>
      <c r="L1201" s="36">
        <f t="shared" si="75"/>
        <v>0</v>
      </c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</row>
    <row r="1202" spans="1:27" ht="13.2" x14ac:dyDescent="0.25">
      <c r="A1202" s="34">
        <v>1199</v>
      </c>
      <c r="B1202" s="104">
        <v>0.38461538461538464</v>
      </c>
      <c r="C1202" s="104">
        <v>0.10666666666666667</v>
      </c>
      <c r="D1202" s="104">
        <v>0.28823529411764709</v>
      </c>
      <c r="E1202" s="104">
        <v>0.26</v>
      </c>
      <c r="F1202" s="104">
        <v>0.25088339222614842</v>
      </c>
      <c r="G1202" s="35">
        <f>SUM(B1202*'5. Control'!$F$24,'6. Scoring &amp; assessment'!C1202*'5. Control'!$F$25,'6. Scoring &amp; assessment'!D1202*'5. Control'!$F$26,'6. Scoring &amp; assessment'!E1202*'5. Control'!$F$27,'6. Scoring &amp; assessment'!F1202*'5. Control'!$F$28)</f>
        <v>0.2609390179556465</v>
      </c>
      <c r="H1202" s="36">
        <f t="shared" si="72"/>
        <v>4</v>
      </c>
      <c r="I1202" s="36" cm="1">
        <f t="array" ref="I1202">_xlfn.XLOOKUP(A1202,Table1[Sample_ID],quality)</f>
        <v>6</v>
      </c>
      <c r="J1202" s="36">
        <f t="shared" si="73"/>
        <v>2</v>
      </c>
      <c r="K1202" s="36">
        <f t="shared" si="74"/>
        <v>4</v>
      </c>
      <c r="L1202" s="36">
        <f t="shared" si="75"/>
        <v>0</v>
      </c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</row>
    <row r="1203" spans="1:27" ht="13.2" x14ac:dyDescent="0.25">
      <c r="A1203" s="34">
        <v>1200</v>
      </c>
      <c r="B1203" s="104">
        <v>0.16923076923076918</v>
      </c>
      <c r="C1203" s="104">
        <v>0.32</v>
      </c>
      <c r="D1203" s="104">
        <v>0.16470588235294117</v>
      </c>
      <c r="E1203" s="104">
        <v>0.23</v>
      </c>
      <c r="F1203" s="104">
        <v>0.31095406360424027</v>
      </c>
      <c r="G1203" s="35">
        <f>SUM(B1203*'5. Control'!$F$24,'6. Scoring &amp; assessment'!C1203*'5. Control'!$F$25,'6. Scoring &amp; assessment'!D1203*'5. Control'!$F$26,'6. Scoring &amp; assessment'!E1203*'5. Control'!$F$27,'6. Scoring &amp; assessment'!F1203*'5. Control'!$F$28)</f>
        <v>0.23403205794413445</v>
      </c>
      <c r="H1203" s="36">
        <f t="shared" si="72"/>
        <v>4</v>
      </c>
      <c r="I1203" s="36" cm="1">
        <f t="array" ref="I1203">_xlfn.XLOOKUP(A1203,Table1[Sample_ID],quality)</f>
        <v>6</v>
      </c>
      <c r="J1203" s="36">
        <f t="shared" si="73"/>
        <v>2</v>
      </c>
      <c r="K1203" s="36">
        <f t="shared" si="74"/>
        <v>4</v>
      </c>
      <c r="L1203" s="36">
        <f t="shared" si="75"/>
        <v>0</v>
      </c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</row>
    <row r="1204" spans="1:27" ht="13.2" x14ac:dyDescent="0.25">
      <c r="A1204" s="34">
        <v>1201</v>
      </c>
      <c r="B1204" s="104">
        <v>0.21538461538461545</v>
      </c>
      <c r="C1204" s="104">
        <v>0.3133333333333333</v>
      </c>
      <c r="D1204" s="104">
        <v>0.14117647058823532</v>
      </c>
      <c r="E1204" s="104">
        <v>0.21</v>
      </c>
      <c r="F1204" s="104">
        <v>1.0600706713780919E-2</v>
      </c>
      <c r="G1204" s="35">
        <f>SUM(B1204*'5. Control'!$F$24,'6. Scoring &amp; assessment'!C1204*'5. Control'!$F$25,'6. Scoring &amp; assessment'!D1204*'5. Control'!$F$26,'6. Scoring &amp; assessment'!E1204*'5. Control'!$F$27,'6. Scoring &amp; assessment'!F1204*'5. Control'!$F$28)</f>
        <v>0.21262115664422876</v>
      </c>
      <c r="H1204" s="36">
        <f t="shared" si="72"/>
        <v>4</v>
      </c>
      <c r="I1204" s="36" cm="1">
        <f t="array" ref="I1204">_xlfn.XLOOKUP(A1204,Table1[Sample_ID],quality)</f>
        <v>6</v>
      </c>
      <c r="J1204" s="36">
        <f t="shared" si="73"/>
        <v>2</v>
      </c>
      <c r="K1204" s="36">
        <f t="shared" si="74"/>
        <v>4</v>
      </c>
      <c r="L1204" s="36">
        <f t="shared" si="75"/>
        <v>0</v>
      </c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</row>
    <row r="1205" spans="1:27" ht="13.2" x14ac:dyDescent="0.25">
      <c r="A1205" s="34">
        <v>1202</v>
      </c>
      <c r="B1205" s="104">
        <v>0.43076923076923063</v>
      </c>
      <c r="C1205" s="104">
        <v>0.16</v>
      </c>
      <c r="D1205" s="104">
        <v>0.14117647058823532</v>
      </c>
      <c r="E1205" s="104">
        <v>0.36</v>
      </c>
      <c r="F1205" s="104">
        <v>1.4134275618374558E-2</v>
      </c>
      <c r="G1205" s="35">
        <f>SUM(B1205*'5. Control'!$F$24,'6. Scoring &amp; assessment'!C1205*'5. Control'!$F$25,'6. Scoring &amp; assessment'!D1205*'5. Control'!$F$26,'6. Scoring &amp; assessment'!E1205*'5. Control'!$F$27,'6. Scoring &amp; assessment'!F1205*'5. Control'!$F$28)</f>
        <v>0.2573591289193034</v>
      </c>
      <c r="H1205" s="36">
        <f t="shared" si="72"/>
        <v>4</v>
      </c>
      <c r="I1205" s="36" cm="1">
        <f t="array" ref="I1205">_xlfn.XLOOKUP(A1205,Table1[Sample_ID],quality)</f>
        <v>7</v>
      </c>
      <c r="J1205" s="36">
        <f t="shared" si="73"/>
        <v>3</v>
      </c>
      <c r="K1205" s="36">
        <f t="shared" si="74"/>
        <v>9</v>
      </c>
      <c r="L1205" s="36">
        <f t="shared" si="75"/>
        <v>0</v>
      </c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</row>
    <row r="1206" spans="1:27" ht="13.2" x14ac:dyDescent="0.25">
      <c r="A1206" s="34">
        <v>1203</v>
      </c>
      <c r="B1206" s="104">
        <v>0.50769230769230755</v>
      </c>
      <c r="C1206" s="104">
        <v>0.21333333333333329</v>
      </c>
      <c r="D1206" s="104">
        <v>0.22941176470588234</v>
      </c>
      <c r="E1206" s="104">
        <v>0.39</v>
      </c>
      <c r="F1206" s="104">
        <v>2.1201413427561839E-2</v>
      </c>
      <c r="G1206" s="35">
        <f>SUM(B1206*'5. Control'!$F$24,'6. Scoring &amp; assessment'!C1206*'5. Control'!$F$25,'6. Scoring &amp; assessment'!D1206*'5. Control'!$F$26,'6. Scoring &amp; assessment'!E1206*'5. Control'!$F$27,'6. Scoring &amp; assessment'!F1206*'5. Control'!$F$28)</f>
        <v>0.31722421374094611</v>
      </c>
      <c r="H1206" s="36">
        <f t="shared" si="72"/>
        <v>5</v>
      </c>
      <c r="I1206" s="36" cm="1">
        <f t="array" ref="I1206">_xlfn.XLOOKUP(A1206,Table1[Sample_ID],quality)</f>
        <v>8</v>
      </c>
      <c r="J1206" s="36">
        <f t="shared" si="73"/>
        <v>3</v>
      </c>
      <c r="K1206" s="36">
        <f t="shared" si="74"/>
        <v>9</v>
      </c>
      <c r="L1206" s="36">
        <f t="shared" si="75"/>
        <v>0</v>
      </c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</row>
    <row r="1207" spans="1:27" ht="13.2" x14ac:dyDescent="0.25">
      <c r="A1207" s="34">
        <v>1204</v>
      </c>
      <c r="B1207" s="104">
        <v>0.15384615384615385</v>
      </c>
      <c r="C1207" s="104">
        <v>0.42666666666666669</v>
      </c>
      <c r="D1207" s="104">
        <v>0.1470588235294118</v>
      </c>
      <c r="E1207" s="104">
        <v>0.19</v>
      </c>
      <c r="F1207" s="104">
        <v>0.24734982332155478</v>
      </c>
      <c r="G1207" s="35">
        <f>SUM(B1207*'5. Control'!$F$24,'6. Scoring &amp; assessment'!C1207*'5. Control'!$F$25,'6. Scoring &amp; assessment'!D1207*'5. Control'!$F$26,'6. Scoring &amp; assessment'!E1207*'5. Control'!$F$27,'6. Scoring &amp; assessment'!F1207*'5. Control'!$F$28)</f>
        <v>0.24763995970772112</v>
      </c>
      <c r="H1207" s="36">
        <f t="shared" si="72"/>
        <v>4</v>
      </c>
      <c r="I1207" s="36" cm="1">
        <f t="array" ref="I1207">_xlfn.XLOOKUP(A1207,Table1[Sample_ID],quality)</f>
        <v>5</v>
      </c>
      <c r="J1207" s="36">
        <f t="shared" si="73"/>
        <v>1</v>
      </c>
      <c r="K1207" s="36">
        <f t="shared" si="74"/>
        <v>1</v>
      </c>
      <c r="L1207" s="36">
        <f t="shared" si="75"/>
        <v>0</v>
      </c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</row>
    <row r="1208" spans="1:27" ht="13.2" x14ac:dyDescent="0.25">
      <c r="A1208" s="34">
        <v>1205</v>
      </c>
      <c r="B1208" s="104">
        <v>0.39999999999999997</v>
      </c>
      <c r="C1208" s="104">
        <v>0.17333333333333334</v>
      </c>
      <c r="D1208" s="104">
        <v>0.3235294117647059</v>
      </c>
      <c r="E1208" s="104">
        <v>0.46</v>
      </c>
      <c r="F1208" s="104">
        <v>0.13427561837455831</v>
      </c>
      <c r="G1208" s="35">
        <f>SUM(B1208*'5. Control'!$F$24,'6. Scoring &amp; assessment'!C1208*'5. Control'!$F$25,'6. Scoring &amp; assessment'!D1208*'5. Control'!$F$26,'6. Scoring &amp; assessment'!E1208*'5. Control'!$F$27,'6. Scoring &amp; assessment'!F1208*'5. Control'!$F$28)</f>
        <v>0.29995697360216167</v>
      </c>
      <c r="H1208" s="36">
        <f t="shared" si="72"/>
        <v>4</v>
      </c>
      <c r="I1208" s="36" cm="1">
        <f t="array" ref="I1208">_xlfn.XLOOKUP(A1208,Table1[Sample_ID],quality)</f>
        <v>7</v>
      </c>
      <c r="J1208" s="36">
        <f t="shared" si="73"/>
        <v>3</v>
      </c>
      <c r="K1208" s="36">
        <f t="shared" si="74"/>
        <v>9</v>
      </c>
      <c r="L1208" s="36">
        <f t="shared" si="75"/>
        <v>0</v>
      </c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</row>
    <row r="1209" spans="1:27" ht="13.2" x14ac:dyDescent="0.25">
      <c r="A1209" s="34">
        <v>1206</v>
      </c>
      <c r="B1209" s="104">
        <v>0.39999999999999997</v>
      </c>
      <c r="C1209" s="104">
        <v>0.17333333333333334</v>
      </c>
      <c r="D1209" s="104">
        <v>0.3235294117647059</v>
      </c>
      <c r="E1209" s="104">
        <v>0.46</v>
      </c>
      <c r="F1209" s="104">
        <v>0.13427561837455831</v>
      </c>
      <c r="G1209" s="35">
        <f>SUM(B1209*'5. Control'!$F$24,'6. Scoring &amp; assessment'!C1209*'5. Control'!$F$25,'6. Scoring &amp; assessment'!D1209*'5. Control'!$F$26,'6. Scoring &amp; assessment'!E1209*'5. Control'!$F$27,'6. Scoring &amp; assessment'!F1209*'5. Control'!$F$28)</f>
        <v>0.29995697360216167</v>
      </c>
      <c r="H1209" s="36">
        <f t="shared" si="72"/>
        <v>4</v>
      </c>
      <c r="I1209" s="36" cm="1">
        <f t="array" ref="I1209">_xlfn.XLOOKUP(A1209,Table1[Sample_ID],quality)</f>
        <v>7</v>
      </c>
      <c r="J1209" s="36">
        <f t="shared" si="73"/>
        <v>3</v>
      </c>
      <c r="K1209" s="36">
        <f t="shared" si="74"/>
        <v>9</v>
      </c>
      <c r="L1209" s="36">
        <f t="shared" si="75"/>
        <v>0</v>
      </c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</row>
    <row r="1210" spans="1:27" ht="13.2" x14ac:dyDescent="0.25">
      <c r="A1210" s="34">
        <v>1207</v>
      </c>
      <c r="B1210" s="104">
        <v>0.39999999999999997</v>
      </c>
      <c r="C1210" s="104">
        <v>0.17333333333333334</v>
      </c>
      <c r="D1210" s="104">
        <v>0.3235294117647059</v>
      </c>
      <c r="E1210" s="104">
        <v>0.46</v>
      </c>
      <c r="F1210" s="104">
        <v>0.13427561837455831</v>
      </c>
      <c r="G1210" s="35">
        <f>SUM(B1210*'5. Control'!$F$24,'6. Scoring &amp; assessment'!C1210*'5. Control'!$F$25,'6. Scoring &amp; assessment'!D1210*'5. Control'!$F$26,'6. Scoring &amp; assessment'!E1210*'5. Control'!$F$27,'6. Scoring &amp; assessment'!F1210*'5. Control'!$F$28)</f>
        <v>0.29995697360216167</v>
      </c>
      <c r="H1210" s="36">
        <f t="shared" si="72"/>
        <v>4</v>
      </c>
      <c r="I1210" s="36" cm="1">
        <f t="array" ref="I1210">_xlfn.XLOOKUP(A1210,Table1[Sample_ID],quality)</f>
        <v>7</v>
      </c>
      <c r="J1210" s="36">
        <f t="shared" si="73"/>
        <v>3</v>
      </c>
      <c r="K1210" s="36">
        <f t="shared" si="74"/>
        <v>9</v>
      </c>
      <c r="L1210" s="36">
        <f t="shared" si="75"/>
        <v>0</v>
      </c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</row>
    <row r="1211" spans="1:27" ht="13.2" x14ac:dyDescent="0.25">
      <c r="A1211" s="34">
        <v>1208</v>
      </c>
      <c r="B1211" s="104">
        <v>0.24615384615384611</v>
      </c>
      <c r="C1211" s="104">
        <v>0.41333333333333333</v>
      </c>
      <c r="D1211" s="104">
        <v>0.37647058823529406</v>
      </c>
      <c r="E1211" s="104">
        <v>0.55000000000000004</v>
      </c>
      <c r="F1211" s="104">
        <v>0.16254416961130741</v>
      </c>
      <c r="G1211" s="35">
        <f>SUM(B1211*'5. Control'!$F$24,'6. Scoring &amp; assessment'!C1211*'5. Control'!$F$25,'6. Scoring &amp; assessment'!D1211*'5. Control'!$F$26,'6. Scoring &amp; assessment'!E1211*'5. Control'!$F$27,'6. Scoring &amp; assessment'!F1211*'5. Control'!$F$28)</f>
        <v>0.33787885135027096</v>
      </c>
      <c r="H1211" s="36">
        <f t="shared" si="72"/>
        <v>5</v>
      </c>
      <c r="I1211" s="36" cm="1">
        <f t="array" ref="I1211">_xlfn.XLOOKUP(A1211,Table1[Sample_ID],quality)</f>
        <v>5</v>
      </c>
      <c r="J1211" s="36">
        <f t="shared" si="73"/>
        <v>0</v>
      </c>
      <c r="K1211" s="36">
        <f t="shared" si="74"/>
        <v>0</v>
      </c>
      <c r="L1211" s="36">
        <f t="shared" si="75"/>
        <v>1</v>
      </c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</row>
    <row r="1212" spans="1:27" ht="13.2" x14ac:dyDescent="0.25">
      <c r="A1212" s="34">
        <v>1209</v>
      </c>
      <c r="B1212" s="104">
        <v>0.39999999999999997</v>
      </c>
      <c r="C1212" s="104">
        <v>0.17333333333333334</v>
      </c>
      <c r="D1212" s="104">
        <v>0.3235294117647059</v>
      </c>
      <c r="E1212" s="104">
        <v>0.46</v>
      </c>
      <c r="F1212" s="104">
        <v>0.13427561837455831</v>
      </c>
      <c r="G1212" s="35">
        <f>SUM(B1212*'5. Control'!$F$24,'6. Scoring &amp; assessment'!C1212*'5. Control'!$F$25,'6. Scoring &amp; assessment'!D1212*'5. Control'!$F$26,'6. Scoring &amp; assessment'!E1212*'5. Control'!$F$27,'6. Scoring &amp; assessment'!F1212*'5. Control'!$F$28)</f>
        <v>0.29995697360216167</v>
      </c>
      <c r="H1212" s="36">
        <f t="shared" si="72"/>
        <v>4</v>
      </c>
      <c r="I1212" s="36" cm="1">
        <f t="array" ref="I1212">_xlfn.XLOOKUP(A1212,Table1[Sample_ID],quality)</f>
        <v>7</v>
      </c>
      <c r="J1212" s="36">
        <f t="shared" si="73"/>
        <v>3</v>
      </c>
      <c r="K1212" s="36">
        <f t="shared" si="74"/>
        <v>9</v>
      </c>
      <c r="L1212" s="36">
        <f t="shared" si="75"/>
        <v>0</v>
      </c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</row>
    <row r="1213" spans="1:27" ht="13.2" x14ac:dyDescent="0.25">
      <c r="A1213" s="34">
        <v>1210</v>
      </c>
      <c r="B1213" s="104">
        <v>0.43076923076923063</v>
      </c>
      <c r="C1213" s="104">
        <v>0.19333333333333336</v>
      </c>
      <c r="D1213" s="104">
        <v>0.33529411764705885</v>
      </c>
      <c r="E1213" s="104">
        <v>0.43</v>
      </c>
      <c r="F1213" s="104">
        <v>6.3604240282685506E-2</v>
      </c>
      <c r="G1213" s="35">
        <f>SUM(B1213*'5. Control'!$F$24,'6. Scoring &amp; assessment'!C1213*'5. Control'!$F$25,'6. Scoring &amp; assessment'!D1213*'5. Control'!$F$26,'6. Scoring &amp; assessment'!E1213*'5. Control'!$F$27,'6. Scoring &amp; assessment'!F1213*'5. Control'!$F$28)</f>
        <v>0.30842377244455804</v>
      </c>
      <c r="H1213" s="36">
        <f t="shared" si="72"/>
        <v>5</v>
      </c>
      <c r="I1213" s="36" cm="1">
        <f t="array" ref="I1213">_xlfn.XLOOKUP(A1213,Table1[Sample_ID],quality)</f>
        <v>7</v>
      </c>
      <c r="J1213" s="36">
        <f t="shared" si="73"/>
        <v>2</v>
      </c>
      <c r="K1213" s="36">
        <f t="shared" si="74"/>
        <v>4</v>
      </c>
      <c r="L1213" s="36">
        <f t="shared" si="75"/>
        <v>0</v>
      </c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</row>
    <row r="1214" spans="1:27" ht="13.2" x14ac:dyDescent="0.25">
      <c r="A1214" s="34">
        <v>1211</v>
      </c>
      <c r="B1214" s="104">
        <v>0.30769230769230771</v>
      </c>
      <c r="C1214" s="104">
        <v>0.3666666666666667</v>
      </c>
      <c r="D1214" s="104">
        <v>0.18823529411764706</v>
      </c>
      <c r="E1214" s="104">
        <v>0.02</v>
      </c>
      <c r="F1214" s="104">
        <v>3.1802120141342753E-2</v>
      </c>
      <c r="G1214" s="35">
        <f>SUM(B1214*'5. Control'!$F$24,'6. Scoring &amp; assessment'!C1214*'5. Control'!$F$25,'6. Scoring &amp; assessment'!D1214*'5. Control'!$F$26,'6. Scoring &amp; assessment'!E1214*'5. Control'!$F$27,'6. Scoring &amp; assessment'!F1214*'5. Control'!$F$28)</f>
        <v>0.25110781382408903</v>
      </c>
      <c r="H1214" s="36">
        <f t="shared" si="72"/>
        <v>4</v>
      </c>
      <c r="I1214" s="36" cm="1">
        <f t="array" ref="I1214">_xlfn.XLOOKUP(A1214,Table1[Sample_ID],quality)</f>
        <v>6</v>
      </c>
      <c r="J1214" s="36">
        <f t="shared" si="73"/>
        <v>2</v>
      </c>
      <c r="K1214" s="36">
        <f t="shared" si="74"/>
        <v>4</v>
      </c>
      <c r="L1214" s="36">
        <f t="shared" si="75"/>
        <v>0</v>
      </c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</row>
    <row r="1215" spans="1:27" ht="13.2" x14ac:dyDescent="0.25">
      <c r="A1215" s="34">
        <v>1212</v>
      </c>
      <c r="B1215" s="104">
        <v>0.13846153846153852</v>
      </c>
      <c r="C1215" s="104">
        <v>0.22666666666666666</v>
      </c>
      <c r="D1215" s="104">
        <v>0.18823529411764706</v>
      </c>
      <c r="E1215" s="104">
        <v>0.15</v>
      </c>
      <c r="F1215" s="104">
        <v>0.16607773851590105</v>
      </c>
      <c r="G1215" s="35">
        <f>SUM(B1215*'5. Control'!$F$24,'6. Scoring &amp; assessment'!C1215*'5. Control'!$F$25,'6. Scoring &amp; assessment'!D1215*'5. Control'!$F$26,'6. Scoring &amp; assessment'!E1215*'5. Control'!$F$27,'6. Scoring &amp; assessment'!F1215*'5. Control'!$F$28)</f>
        <v>0.17630460643077564</v>
      </c>
      <c r="H1215" s="36">
        <f t="shared" si="72"/>
        <v>4</v>
      </c>
      <c r="I1215" s="36" cm="1">
        <f t="array" ref="I1215">_xlfn.XLOOKUP(A1215,Table1[Sample_ID],quality)</f>
        <v>5</v>
      </c>
      <c r="J1215" s="36">
        <f t="shared" si="73"/>
        <v>1</v>
      </c>
      <c r="K1215" s="36">
        <f t="shared" si="74"/>
        <v>1</v>
      </c>
      <c r="L1215" s="36">
        <f t="shared" si="75"/>
        <v>0</v>
      </c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</row>
    <row r="1216" spans="1:27" ht="13.2" x14ac:dyDescent="0.25">
      <c r="A1216" s="34">
        <v>1213</v>
      </c>
      <c r="B1216" s="104">
        <v>0.30769230769230771</v>
      </c>
      <c r="C1216" s="104">
        <v>0.3666666666666667</v>
      </c>
      <c r="D1216" s="104">
        <v>0.18823529411764706</v>
      </c>
      <c r="E1216" s="104">
        <v>0.02</v>
      </c>
      <c r="F1216" s="104">
        <v>3.1802120141342753E-2</v>
      </c>
      <c r="G1216" s="35">
        <f>SUM(B1216*'5. Control'!$F$24,'6. Scoring &amp; assessment'!C1216*'5. Control'!$F$25,'6. Scoring &amp; assessment'!D1216*'5. Control'!$F$26,'6. Scoring &amp; assessment'!E1216*'5. Control'!$F$27,'6. Scoring &amp; assessment'!F1216*'5. Control'!$F$28)</f>
        <v>0.25110781382408903</v>
      </c>
      <c r="H1216" s="36">
        <f t="shared" si="72"/>
        <v>4</v>
      </c>
      <c r="I1216" s="36" cm="1">
        <f t="array" ref="I1216">_xlfn.XLOOKUP(A1216,Table1[Sample_ID],quality)</f>
        <v>6</v>
      </c>
      <c r="J1216" s="36">
        <f t="shared" si="73"/>
        <v>2</v>
      </c>
      <c r="K1216" s="36">
        <f t="shared" si="74"/>
        <v>4</v>
      </c>
      <c r="L1216" s="36">
        <f t="shared" si="75"/>
        <v>0</v>
      </c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</row>
    <row r="1217" spans="1:27" ht="13.2" x14ac:dyDescent="0.25">
      <c r="A1217" s="34">
        <v>1214</v>
      </c>
      <c r="B1217" s="104">
        <v>0.32307692307692304</v>
      </c>
      <c r="C1217" s="104">
        <v>0.18666666666666668</v>
      </c>
      <c r="D1217" s="104">
        <v>0.26470588235294118</v>
      </c>
      <c r="E1217" s="104">
        <v>0.42</v>
      </c>
      <c r="F1217" s="104">
        <v>2.4734982332155476E-2</v>
      </c>
      <c r="G1217" s="35">
        <f>SUM(B1217*'5. Control'!$F$24,'6. Scoring &amp; assessment'!C1217*'5. Control'!$F$25,'6. Scoring &amp; assessment'!D1217*'5. Control'!$F$26,'6. Scoring &amp; assessment'!E1217*'5. Control'!$F$27,'6. Scoring &amp; assessment'!F1217*'5. Control'!$F$28)</f>
        <v>0.25325630366307977</v>
      </c>
      <c r="H1217" s="36">
        <f t="shared" si="72"/>
        <v>4</v>
      </c>
      <c r="I1217" s="36" cm="1">
        <f t="array" ref="I1217">_xlfn.XLOOKUP(A1217,Table1[Sample_ID],quality)</f>
        <v>6</v>
      </c>
      <c r="J1217" s="36">
        <f t="shared" si="73"/>
        <v>2</v>
      </c>
      <c r="K1217" s="36">
        <f t="shared" si="74"/>
        <v>4</v>
      </c>
      <c r="L1217" s="36">
        <f t="shared" si="75"/>
        <v>0</v>
      </c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</row>
    <row r="1218" spans="1:27" ht="13.2" x14ac:dyDescent="0.25">
      <c r="A1218" s="34">
        <v>1215</v>
      </c>
      <c r="B1218" s="104">
        <v>0.30769230769230771</v>
      </c>
      <c r="C1218" s="104">
        <v>0.15333333333333335</v>
      </c>
      <c r="D1218" s="104">
        <v>0.10588235294117647</v>
      </c>
      <c r="E1218" s="104">
        <v>0.46</v>
      </c>
      <c r="F1218" s="104">
        <v>1.0600706713780919E-2</v>
      </c>
      <c r="G1218" s="35">
        <f>SUM(B1218*'5. Control'!$F$24,'6. Scoring &amp; assessment'!C1218*'5. Control'!$F$25,'6. Scoring &amp; assessment'!D1218*'5. Control'!$F$26,'6. Scoring &amp; assessment'!E1218*'5. Control'!$F$27,'6. Scoring &amp; assessment'!F1218*'5. Control'!$F$28)</f>
        <v>0.21663473130486227</v>
      </c>
      <c r="H1218" s="36">
        <f t="shared" si="72"/>
        <v>4</v>
      </c>
      <c r="I1218" s="36" cm="1">
        <f t="array" ref="I1218">_xlfn.XLOOKUP(A1218,Table1[Sample_ID],quality)</f>
        <v>6</v>
      </c>
      <c r="J1218" s="36">
        <f t="shared" si="73"/>
        <v>2</v>
      </c>
      <c r="K1218" s="36">
        <f t="shared" si="74"/>
        <v>4</v>
      </c>
      <c r="L1218" s="36">
        <f t="shared" si="75"/>
        <v>0</v>
      </c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</row>
    <row r="1219" spans="1:27" ht="13.2" x14ac:dyDescent="0.25">
      <c r="A1219" s="34">
        <v>1216</v>
      </c>
      <c r="B1219" s="104">
        <v>0.44615384615384623</v>
      </c>
      <c r="C1219" s="104">
        <v>0.11333333333333334</v>
      </c>
      <c r="D1219" s="104">
        <v>0.15294117647058827</v>
      </c>
      <c r="E1219" s="104">
        <v>0.46</v>
      </c>
      <c r="F1219" s="104">
        <v>8.1272084805653705E-2</v>
      </c>
      <c r="G1219" s="35">
        <f>SUM(B1219*'5. Control'!$F$24,'6. Scoring &amp; assessment'!C1219*'5. Control'!$F$25,'6. Scoring &amp; assessment'!D1219*'5. Control'!$F$26,'6. Scoring &amp; assessment'!E1219*'5. Control'!$F$27,'6. Scoring &amp; assessment'!F1219*'5. Control'!$F$28)</f>
        <v>0.26722223110499976</v>
      </c>
      <c r="H1219" s="36">
        <f t="shared" si="72"/>
        <v>4</v>
      </c>
      <c r="I1219" s="36" cm="1">
        <f t="array" ref="I1219">_xlfn.XLOOKUP(A1219,Table1[Sample_ID],quality)</f>
        <v>6</v>
      </c>
      <c r="J1219" s="36">
        <f t="shared" si="73"/>
        <v>2</v>
      </c>
      <c r="K1219" s="36">
        <f t="shared" si="74"/>
        <v>4</v>
      </c>
      <c r="L1219" s="36">
        <f t="shared" si="75"/>
        <v>0</v>
      </c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</row>
    <row r="1220" spans="1:27" ht="13.2" x14ac:dyDescent="0.25">
      <c r="A1220" s="34">
        <v>1217</v>
      </c>
      <c r="B1220" s="104">
        <v>0.16923076923076918</v>
      </c>
      <c r="C1220" s="104">
        <v>0.3133333333333333</v>
      </c>
      <c r="D1220" s="104">
        <v>0.22941176470588234</v>
      </c>
      <c r="E1220" s="104">
        <v>0.31</v>
      </c>
      <c r="F1220" s="104">
        <v>0.25795053003533569</v>
      </c>
      <c r="G1220" s="35">
        <f>SUM(B1220*'5. Control'!$F$24,'6. Scoring &amp; assessment'!C1220*'5. Control'!$F$25,'6. Scoring &amp; assessment'!D1220*'5. Control'!$F$26,'6. Scoring &amp; assessment'!E1220*'5. Control'!$F$27,'6. Scoring &amp; assessment'!F1220*'5. Control'!$F$28)</f>
        <v>0.24443758694018511</v>
      </c>
      <c r="H1220" s="36">
        <f t="shared" si="72"/>
        <v>4</v>
      </c>
      <c r="I1220" s="36" cm="1">
        <f t="array" ref="I1220">_xlfn.XLOOKUP(A1220,Table1[Sample_ID],quality)</f>
        <v>6</v>
      </c>
      <c r="J1220" s="36">
        <f t="shared" si="73"/>
        <v>2</v>
      </c>
      <c r="K1220" s="36">
        <f t="shared" si="74"/>
        <v>4</v>
      </c>
      <c r="L1220" s="36">
        <f t="shared" si="75"/>
        <v>0</v>
      </c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</row>
    <row r="1221" spans="1:27" ht="13.2" x14ac:dyDescent="0.25">
      <c r="A1221" s="34">
        <v>1218</v>
      </c>
      <c r="B1221" s="104">
        <v>0.55384615384615377</v>
      </c>
      <c r="C1221" s="104">
        <v>0.16</v>
      </c>
      <c r="D1221" s="104">
        <v>0.3</v>
      </c>
      <c r="E1221" s="104">
        <v>0.37</v>
      </c>
      <c r="F1221" s="104">
        <v>0.24028268551236748</v>
      </c>
      <c r="G1221" s="35">
        <f>SUM(B1221*'5. Control'!$F$24,'6. Scoring &amp; assessment'!C1221*'5. Control'!$F$25,'6. Scoring &amp; assessment'!D1221*'5. Control'!$F$26,'6. Scoring &amp; assessment'!E1221*'5. Control'!$F$27,'6. Scoring &amp; assessment'!F1221*'5. Control'!$F$28)</f>
        <v>0.34787442239739053</v>
      </c>
      <c r="H1221" s="36">
        <f t="shared" ref="H1221:H1284" si="76">ROUND(3+G1221*5,0)</f>
        <v>5</v>
      </c>
      <c r="I1221" s="36" cm="1">
        <f t="array" ref="I1221">_xlfn.XLOOKUP(A1221,Table1[Sample_ID],quality)</f>
        <v>6</v>
      </c>
      <c r="J1221" s="36">
        <f t="shared" ref="J1221:J1284" si="77">ABS(H1221-I1221)</f>
        <v>1</v>
      </c>
      <c r="K1221" s="36">
        <f t="shared" ref="K1221:K1284" si="78">J1221^2</f>
        <v>1</v>
      </c>
      <c r="L1221" s="36">
        <f t="shared" ref="L1221:L1284" si="79">IF(J1221=0,1,0)</f>
        <v>0</v>
      </c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</row>
    <row r="1222" spans="1:27" ht="13.2" x14ac:dyDescent="0.25">
      <c r="A1222" s="34">
        <v>1219</v>
      </c>
      <c r="B1222" s="104">
        <v>0.33846153846153837</v>
      </c>
      <c r="C1222" s="104">
        <v>0.20000000000000004</v>
      </c>
      <c r="D1222" s="104">
        <v>0.22941176470588234</v>
      </c>
      <c r="E1222" s="104">
        <v>0.31</v>
      </c>
      <c r="F1222" s="104">
        <v>6.3604240282685506E-2</v>
      </c>
      <c r="G1222" s="35">
        <f>SUM(B1222*'5. Control'!$F$24,'6. Scoring &amp; assessment'!C1222*'5. Control'!$F$25,'6. Scoring &amp; assessment'!D1222*'5. Control'!$F$26,'6. Scoring &amp; assessment'!E1222*'5. Control'!$F$27,'6. Scoring &amp; assessment'!F1222*'5. Control'!$F$28)</f>
        <v>0.25023372719568937</v>
      </c>
      <c r="H1222" s="36">
        <f t="shared" si="76"/>
        <v>4</v>
      </c>
      <c r="I1222" s="36" cm="1">
        <f t="array" ref="I1222">_xlfn.XLOOKUP(A1222,Table1[Sample_ID],quality)</f>
        <v>6</v>
      </c>
      <c r="J1222" s="36">
        <f t="shared" si="77"/>
        <v>2</v>
      </c>
      <c r="K1222" s="36">
        <f t="shared" si="78"/>
        <v>4</v>
      </c>
      <c r="L1222" s="36">
        <f t="shared" si="79"/>
        <v>0</v>
      </c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</row>
    <row r="1223" spans="1:27" ht="13.2" x14ac:dyDescent="0.25">
      <c r="A1223" s="34">
        <v>1220</v>
      </c>
      <c r="B1223" s="104">
        <v>0.38461538461538464</v>
      </c>
      <c r="C1223" s="104">
        <v>0.19333333333333336</v>
      </c>
      <c r="D1223" s="104">
        <v>0.31176470588235294</v>
      </c>
      <c r="E1223" s="104">
        <v>0.4</v>
      </c>
      <c r="F1223" s="104">
        <v>0.15547703180212014</v>
      </c>
      <c r="G1223" s="35">
        <f>SUM(B1223*'5. Control'!$F$24,'6. Scoring &amp; assessment'!C1223*'5. Control'!$F$25,'6. Scoring &amp; assessment'!D1223*'5. Control'!$F$26,'6. Scoring &amp; assessment'!E1223*'5. Control'!$F$27,'6. Scoring &amp; assessment'!F1223*'5. Control'!$F$28)</f>
        <v>0.29492779367794958</v>
      </c>
      <c r="H1223" s="36">
        <f t="shared" si="76"/>
        <v>4</v>
      </c>
      <c r="I1223" s="36" cm="1">
        <f t="array" ref="I1223">_xlfn.XLOOKUP(A1223,Table1[Sample_ID],quality)</f>
        <v>6</v>
      </c>
      <c r="J1223" s="36">
        <f t="shared" si="77"/>
        <v>2</v>
      </c>
      <c r="K1223" s="36">
        <f t="shared" si="78"/>
        <v>4</v>
      </c>
      <c r="L1223" s="36">
        <f t="shared" si="79"/>
        <v>0</v>
      </c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</row>
    <row r="1224" spans="1:27" ht="13.2" x14ac:dyDescent="0.25">
      <c r="A1224" s="34">
        <v>1221</v>
      </c>
      <c r="B1224" s="104">
        <v>0.47692307692307689</v>
      </c>
      <c r="C1224" s="104">
        <v>0.14666666666666667</v>
      </c>
      <c r="D1224" s="104">
        <v>0.27647058823529413</v>
      </c>
      <c r="E1224" s="104">
        <v>0.52</v>
      </c>
      <c r="F1224" s="104">
        <v>0.13427561837455831</v>
      </c>
      <c r="G1224" s="35">
        <f>SUM(B1224*'5. Control'!$F$24,'6. Scoring &amp; assessment'!C1224*'5. Control'!$F$25,'6. Scoring &amp; assessment'!D1224*'5. Control'!$F$26,'6. Scoring &amp; assessment'!E1224*'5. Control'!$F$27,'6. Scoring &amp; assessment'!F1224*'5. Control'!$F$28)</f>
        <v>0.31782122699582682</v>
      </c>
      <c r="H1224" s="36">
        <f t="shared" si="76"/>
        <v>5</v>
      </c>
      <c r="I1224" s="36" cm="1">
        <f t="array" ref="I1224">_xlfn.XLOOKUP(A1224,Table1[Sample_ID],quality)</f>
        <v>6</v>
      </c>
      <c r="J1224" s="36">
        <f t="shared" si="77"/>
        <v>1</v>
      </c>
      <c r="K1224" s="36">
        <f t="shared" si="78"/>
        <v>1</v>
      </c>
      <c r="L1224" s="36">
        <f t="shared" si="79"/>
        <v>0</v>
      </c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</row>
    <row r="1225" spans="1:27" ht="13.2" x14ac:dyDescent="0.25">
      <c r="A1225" s="34">
        <v>1222</v>
      </c>
      <c r="B1225" s="104">
        <v>0.47692307692307689</v>
      </c>
      <c r="C1225" s="104">
        <v>0.14666666666666667</v>
      </c>
      <c r="D1225" s="104">
        <v>0.27647058823529413</v>
      </c>
      <c r="E1225" s="104">
        <v>0.52</v>
      </c>
      <c r="F1225" s="104">
        <v>0.13427561837455831</v>
      </c>
      <c r="G1225" s="35">
        <f>SUM(B1225*'5. Control'!$F$24,'6. Scoring &amp; assessment'!C1225*'5. Control'!$F$25,'6. Scoring &amp; assessment'!D1225*'5. Control'!$F$26,'6. Scoring &amp; assessment'!E1225*'5. Control'!$F$27,'6. Scoring &amp; assessment'!F1225*'5. Control'!$F$28)</f>
        <v>0.31782122699582682</v>
      </c>
      <c r="H1225" s="36">
        <f t="shared" si="76"/>
        <v>5</v>
      </c>
      <c r="I1225" s="36" cm="1">
        <f t="array" ref="I1225">_xlfn.XLOOKUP(A1225,Table1[Sample_ID],quality)</f>
        <v>6</v>
      </c>
      <c r="J1225" s="36">
        <f t="shared" si="77"/>
        <v>1</v>
      </c>
      <c r="K1225" s="36">
        <f t="shared" si="78"/>
        <v>1</v>
      </c>
      <c r="L1225" s="36">
        <f t="shared" si="79"/>
        <v>0</v>
      </c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</row>
    <row r="1226" spans="1:27" ht="13.2" x14ac:dyDescent="0.25">
      <c r="A1226" s="34">
        <v>1223</v>
      </c>
      <c r="B1226" s="104">
        <v>0.18461538461538451</v>
      </c>
      <c r="C1226" s="104">
        <v>0.28666666666666668</v>
      </c>
      <c r="D1226" s="104">
        <v>9.4117647058823556E-2</v>
      </c>
      <c r="E1226" s="104">
        <v>0.22</v>
      </c>
      <c r="F1226" s="104">
        <v>0.29328621908127206</v>
      </c>
      <c r="G1226" s="35">
        <f>SUM(B1226*'5. Control'!$F$24,'6. Scoring &amp; assessment'!C1226*'5. Control'!$F$25,'6. Scoring &amp; assessment'!D1226*'5. Control'!$F$26,'6. Scoring &amp; assessment'!E1226*'5. Control'!$F$27,'6. Scoring &amp; assessment'!F1226*'5. Control'!$F$28)</f>
        <v>0.21606165358233534</v>
      </c>
      <c r="H1226" s="36">
        <f t="shared" si="76"/>
        <v>4</v>
      </c>
      <c r="I1226" s="36" cm="1">
        <f t="array" ref="I1226">_xlfn.XLOOKUP(A1226,Table1[Sample_ID],quality)</f>
        <v>6</v>
      </c>
      <c r="J1226" s="36">
        <f t="shared" si="77"/>
        <v>2</v>
      </c>
      <c r="K1226" s="36">
        <f t="shared" si="78"/>
        <v>4</v>
      </c>
      <c r="L1226" s="36">
        <f t="shared" si="79"/>
        <v>0</v>
      </c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</row>
    <row r="1227" spans="1:27" ht="13.2" x14ac:dyDescent="0.25">
      <c r="A1227" s="34">
        <v>1224</v>
      </c>
      <c r="B1227" s="104">
        <v>0.55384615384615377</v>
      </c>
      <c r="C1227" s="104">
        <v>0.17333333333333334</v>
      </c>
      <c r="D1227" s="104">
        <v>0.27058823529411768</v>
      </c>
      <c r="E1227" s="104">
        <v>0.47</v>
      </c>
      <c r="F1227" s="104">
        <v>6.0070671378091869E-2</v>
      </c>
      <c r="G1227" s="35">
        <f>SUM(B1227*'5. Control'!$F$24,'6. Scoring &amp; assessment'!C1227*'5. Control'!$F$25,'6. Scoring &amp; assessment'!D1227*'5. Control'!$F$26,'6. Scoring &amp; assessment'!E1227*'5. Control'!$F$27,'6. Scoring &amp; assessment'!F1227*'5. Control'!$F$28)</f>
        <v>0.33944145627808064</v>
      </c>
      <c r="H1227" s="36">
        <f t="shared" si="76"/>
        <v>5</v>
      </c>
      <c r="I1227" s="36" cm="1">
        <f t="array" ref="I1227">_xlfn.XLOOKUP(A1227,Table1[Sample_ID],quality)</f>
        <v>6</v>
      </c>
      <c r="J1227" s="36">
        <f t="shared" si="77"/>
        <v>1</v>
      </c>
      <c r="K1227" s="36">
        <f t="shared" si="78"/>
        <v>1</v>
      </c>
      <c r="L1227" s="36">
        <f t="shared" si="79"/>
        <v>0</v>
      </c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</row>
    <row r="1228" spans="1:27" ht="13.2" x14ac:dyDescent="0.25">
      <c r="A1228" s="34">
        <v>1225</v>
      </c>
      <c r="B1228" s="104">
        <v>0.29230769230769238</v>
      </c>
      <c r="C1228" s="104">
        <v>0.19333333333333336</v>
      </c>
      <c r="D1228" s="104">
        <v>0.30588235294117649</v>
      </c>
      <c r="E1228" s="104">
        <v>0.49</v>
      </c>
      <c r="F1228" s="104">
        <v>4.9469964664310952E-2</v>
      </c>
      <c r="G1228" s="35">
        <f>SUM(B1228*'5. Control'!$F$24,'6. Scoring &amp; assessment'!C1228*'5. Control'!$F$25,'6. Scoring &amp; assessment'!D1228*'5. Control'!$F$26,'6. Scoring &amp; assessment'!E1228*'5. Control'!$F$27,'6. Scoring &amp; assessment'!F1228*'5. Control'!$F$28)</f>
        <v>0.26013704171529989</v>
      </c>
      <c r="H1228" s="36">
        <f t="shared" si="76"/>
        <v>4</v>
      </c>
      <c r="I1228" s="36" cm="1">
        <f t="array" ref="I1228">_xlfn.XLOOKUP(A1228,Table1[Sample_ID],quality)</f>
        <v>6</v>
      </c>
      <c r="J1228" s="36">
        <f t="shared" si="77"/>
        <v>2</v>
      </c>
      <c r="K1228" s="36">
        <f t="shared" si="78"/>
        <v>4</v>
      </c>
      <c r="L1228" s="36">
        <f t="shared" si="79"/>
        <v>0</v>
      </c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</row>
    <row r="1229" spans="1:27" ht="13.2" x14ac:dyDescent="0.25">
      <c r="A1229" s="34">
        <v>1226</v>
      </c>
      <c r="B1229" s="104">
        <v>0.15384615384615385</v>
      </c>
      <c r="C1229" s="104">
        <v>0.24</v>
      </c>
      <c r="D1229" s="104">
        <v>0.1235294117647059</v>
      </c>
      <c r="E1229" s="104">
        <v>0.23</v>
      </c>
      <c r="F1229" s="104">
        <v>0.25088339222614842</v>
      </c>
      <c r="G1229" s="35">
        <f>SUM(B1229*'5. Control'!$F$24,'6. Scoring &amp; assessment'!C1229*'5. Control'!$F$25,'6. Scoring &amp; assessment'!D1229*'5. Control'!$F$26,'6. Scoring &amp; assessment'!E1229*'5. Control'!$F$27,'6. Scoring &amp; assessment'!F1229*'5. Control'!$F$28)</f>
        <v>0.19246390483347453</v>
      </c>
      <c r="H1229" s="36">
        <f t="shared" si="76"/>
        <v>4</v>
      </c>
      <c r="I1229" s="36" cm="1">
        <f t="array" ref="I1229">_xlfn.XLOOKUP(A1229,Table1[Sample_ID],quality)</f>
        <v>5</v>
      </c>
      <c r="J1229" s="36">
        <f t="shared" si="77"/>
        <v>1</v>
      </c>
      <c r="K1229" s="36">
        <f t="shared" si="78"/>
        <v>1</v>
      </c>
      <c r="L1229" s="36">
        <f t="shared" si="79"/>
        <v>0</v>
      </c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</row>
    <row r="1230" spans="1:27" ht="13.2" x14ac:dyDescent="0.25">
      <c r="A1230" s="34">
        <v>1227</v>
      </c>
      <c r="B1230" s="104">
        <v>0.12307692307692292</v>
      </c>
      <c r="C1230" s="104">
        <v>0.32</v>
      </c>
      <c r="D1230" s="104">
        <v>9.9999999999999992E-2</v>
      </c>
      <c r="E1230" s="104">
        <v>0.03</v>
      </c>
      <c r="F1230" s="104">
        <v>0.14134275618374559</v>
      </c>
      <c r="G1230" s="35">
        <f>SUM(B1230*'5. Control'!$F$24,'6. Scoring &amp; assessment'!C1230*'5. Control'!$F$25,'6. Scoring &amp; assessment'!D1230*'5. Control'!$F$26,'6. Scoring &amp; assessment'!E1230*'5. Control'!$F$27,'6. Scoring &amp; assessment'!F1230*'5. Control'!$F$28)</f>
        <v>0.17121119869529755</v>
      </c>
      <c r="H1230" s="36">
        <f t="shared" si="76"/>
        <v>4</v>
      </c>
      <c r="I1230" s="36" cm="1">
        <f t="array" ref="I1230">_xlfn.XLOOKUP(A1230,Table1[Sample_ID],quality)</f>
        <v>5</v>
      </c>
      <c r="J1230" s="36">
        <f t="shared" si="77"/>
        <v>1</v>
      </c>
      <c r="K1230" s="36">
        <f t="shared" si="78"/>
        <v>1</v>
      </c>
      <c r="L1230" s="36">
        <f t="shared" si="79"/>
        <v>0</v>
      </c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</row>
    <row r="1231" spans="1:27" ht="13.2" x14ac:dyDescent="0.25">
      <c r="A1231" s="34">
        <v>1228</v>
      </c>
      <c r="B1231" s="104">
        <v>0.18461538461538451</v>
      </c>
      <c r="C1231" s="104">
        <v>0.32</v>
      </c>
      <c r="D1231" s="104">
        <v>0.24705882352941178</v>
      </c>
      <c r="E1231" s="104">
        <v>0.25</v>
      </c>
      <c r="F1231" s="104">
        <v>5.3003533568904596E-2</v>
      </c>
      <c r="G1231" s="35">
        <f>SUM(B1231*'5. Control'!$F$24,'6. Scoring &amp; assessment'!C1231*'5. Control'!$F$25,'6. Scoring &amp; assessment'!D1231*'5. Control'!$F$26,'6. Scoring &amp; assessment'!E1231*'5. Control'!$F$27,'6. Scoring &amp; assessment'!F1231*'5. Control'!$F$28)</f>
        <v>0.2279745615016868</v>
      </c>
      <c r="H1231" s="36">
        <f t="shared" si="76"/>
        <v>4</v>
      </c>
      <c r="I1231" s="36" cm="1">
        <f t="array" ref="I1231">_xlfn.XLOOKUP(A1231,Table1[Sample_ID],quality)</f>
        <v>5</v>
      </c>
      <c r="J1231" s="36">
        <f t="shared" si="77"/>
        <v>1</v>
      </c>
      <c r="K1231" s="36">
        <f t="shared" si="78"/>
        <v>1</v>
      </c>
      <c r="L1231" s="36">
        <f t="shared" si="79"/>
        <v>0</v>
      </c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</row>
    <row r="1232" spans="1:27" ht="13.2" x14ac:dyDescent="0.25">
      <c r="A1232" s="34">
        <v>1229</v>
      </c>
      <c r="B1232" s="104">
        <v>0.79999999999999993</v>
      </c>
      <c r="C1232" s="104">
        <v>0.21333333333333329</v>
      </c>
      <c r="D1232" s="104">
        <v>0.25294117647058822</v>
      </c>
      <c r="E1232" s="104">
        <v>0</v>
      </c>
      <c r="F1232" s="104">
        <v>0.28975265017667845</v>
      </c>
      <c r="G1232" s="35">
        <f>SUM(B1232*'5. Control'!$F$24,'6. Scoring &amp; assessment'!C1232*'5. Control'!$F$25,'6. Scoring &amp; assessment'!D1232*'5. Control'!$F$26,'6. Scoring &amp; assessment'!E1232*'5. Control'!$F$27,'6. Scoring &amp; assessment'!F1232*'5. Control'!$F$28)</f>
        <v>0.41091644148825607</v>
      </c>
      <c r="H1232" s="36">
        <f t="shared" si="76"/>
        <v>5</v>
      </c>
      <c r="I1232" s="36" cm="1">
        <f t="array" ref="I1232">_xlfn.XLOOKUP(A1232,Table1[Sample_ID],quality)</f>
        <v>7</v>
      </c>
      <c r="J1232" s="36">
        <f t="shared" si="77"/>
        <v>2</v>
      </c>
      <c r="K1232" s="36">
        <f t="shared" si="78"/>
        <v>4</v>
      </c>
      <c r="L1232" s="36">
        <f t="shared" si="79"/>
        <v>0</v>
      </c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</row>
    <row r="1233" spans="1:27" ht="13.2" x14ac:dyDescent="0.25">
      <c r="A1233" s="34">
        <v>1230</v>
      </c>
      <c r="B1233" s="104">
        <v>0.16923076923076918</v>
      </c>
      <c r="C1233" s="104">
        <v>0.21999999999999997</v>
      </c>
      <c r="D1233" s="104">
        <v>0.2</v>
      </c>
      <c r="E1233" s="104">
        <v>0.28999999999999998</v>
      </c>
      <c r="F1233" s="104">
        <v>0.21201413427561838</v>
      </c>
      <c r="G1233" s="35">
        <f>SUM(B1233*'5. Control'!$F$24,'6. Scoring &amp; assessment'!C1233*'5. Control'!$F$25,'6. Scoring &amp; assessment'!D1233*'5. Control'!$F$26,'6. Scoring &amp; assessment'!E1233*'5. Control'!$F$27,'6. Scoring &amp; assessment'!F1233*'5. Control'!$F$28)</f>
        <v>0.20543218265833105</v>
      </c>
      <c r="H1233" s="36">
        <f t="shared" si="76"/>
        <v>4</v>
      </c>
      <c r="I1233" s="36" cm="1">
        <f t="array" ref="I1233">_xlfn.XLOOKUP(A1233,Table1[Sample_ID],quality)</f>
        <v>5</v>
      </c>
      <c r="J1233" s="36">
        <f t="shared" si="77"/>
        <v>1</v>
      </c>
      <c r="K1233" s="36">
        <f t="shared" si="78"/>
        <v>1</v>
      </c>
      <c r="L1233" s="36">
        <f t="shared" si="79"/>
        <v>0</v>
      </c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</row>
    <row r="1234" spans="1:27" ht="13.2" x14ac:dyDescent="0.25">
      <c r="A1234" s="34">
        <v>1231</v>
      </c>
      <c r="B1234" s="104">
        <v>0.52307692307692311</v>
      </c>
      <c r="C1234" s="104">
        <v>5.3333333333333323E-2</v>
      </c>
      <c r="D1234" s="104">
        <v>0.28235294117647064</v>
      </c>
      <c r="E1234" s="104">
        <v>0.34</v>
      </c>
      <c r="F1234" s="104">
        <v>0.18374558303886926</v>
      </c>
      <c r="G1234" s="35">
        <f>SUM(B1234*'5. Control'!$F$24,'6. Scoring &amp; assessment'!C1234*'5. Control'!$F$25,'6. Scoring &amp; assessment'!D1234*'5. Control'!$F$26,'6. Scoring &amp; assessment'!E1234*'5. Control'!$F$27,'6. Scoring &amp; assessment'!F1234*'5. Control'!$F$28)</f>
        <v>0.29380442255728056</v>
      </c>
      <c r="H1234" s="36">
        <f t="shared" si="76"/>
        <v>4</v>
      </c>
      <c r="I1234" s="36" cm="1">
        <f t="array" ref="I1234">_xlfn.XLOOKUP(A1234,Table1[Sample_ID],quality)</f>
        <v>6</v>
      </c>
      <c r="J1234" s="36">
        <f t="shared" si="77"/>
        <v>2</v>
      </c>
      <c r="K1234" s="36">
        <f t="shared" si="78"/>
        <v>4</v>
      </c>
      <c r="L1234" s="36">
        <f t="shared" si="79"/>
        <v>0</v>
      </c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</row>
    <row r="1235" spans="1:27" ht="13.2" x14ac:dyDescent="0.25">
      <c r="A1235" s="34">
        <v>1232</v>
      </c>
      <c r="B1235" s="104">
        <v>0.36923076923076931</v>
      </c>
      <c r="C1235" s="104">
        <v>0.47666666666666663</v>
      </c>
      <c r="D1235" s="104">
        <v>0.18823529411764706</v>
      </c>
      <c r="E1235" s="104">
        <v>0.01</v>
      </c>
      <c r="F1235" s="104">
        <v>0.29681978798586572</v>
      </c>
      <c r="G1235" s="35">
        <f>SUM(B1235*'5. Control'!$F$24,'6. Scoring &amp; assessment'!C1235*'5. Control'!$F$25,'6. Scoring &amp; assessment'!D1235*'5. Control'!$F$26,'6. Scoring &amp; assessment'!E1235*'5. Control'!$F$27,'6. Scoring &amp; assessment'!F1235*'5. Control'!$F$28)</f>
        <v>0.33114804214700294</v>
      </c>
      <c r="H1235" s="36">
        <f t="shared" si="76"/>
        <v>5</v>
      </c>
      <c r="I1235" s="36" cm="1">
        <f t="array" ref="I1235">_xlfn.XLOOKUP(A1235,Table1[Sample_ID],quality)</f>
        <v>5</v>
      </c>
      <c r="J1235" s="36">
        <f t="shared" si="77"/>
        <v>0</v>
      </c>
      <c r="K1235" s="36">
        <f t="shared" si="78"/>
        <v>0</v>
      </c>
      <c r="L1235" s="36">
        <f t="shared" si="79"/>
        <v>1</v>
      </c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</row>
    <row r="1236" spans="1:27" ht="13.2" x14ac:dyDescent="0.25">
      <c r="A1236" s="34">
        <v>1233</v>
      </c>
      <c r="B1236" s="104">
        <v>0.16923076923076918</v>
      </c>
      <c r="C1236" s="104">
        <v>0.21999999999999997</v>
      </c>
      <c r="D1236" s="104">
        <v>0.2</v>
      </c>
      <c r="E1236" s="104">
        <v>0.28999999999999998</v>
      </c>
      <c r="F1236" s="104">
        <v>0.21201413427561838</v>
      </c>
      <c r="G1236" s="35">
        <f>SUM(B1236*'5. Control'!$F$24,'6. Scoring &amp; assessment'!C1236*'5. Control'!$F$25,'6. Scoring &amp; assessment'!D1236*'5. Control'!$F$26,'6. Scoring &amp; assessment'!E1236*'5. Control'!$F$27,'6. Scoring &amp; assessment'!F1236*'5. Control'!$F$28)</f>
        <v>0.20543218265833105</v>
      </c>
      <c r="H1236" s="36">
        <f t="shared" si="76"/>
        <v>4</v>
      </c>
      <c r="I1236" s="36" cm="1">
        <f t="array" ref="I1236">_xlfn.XLOOKUP(A1236,Table1[Sample_ID],quality)</f>
        <v>5</v>
      </c>
      <c r="J1236" s="36">
        <f t="shared" si="77"/>
        <v>1</v>
      </c>
      <c r="K1236" s="36">
        <f t="shared" si="78"/>
        <v>1</v>
      </c>
      <c r="L1236" s="36">
        <f t="shared" si="79"/>
        <v>0</v>
      </c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</row>
    <row r="1237" spans="1:27" ht="13.2" x14ac:dyDescent="0.25">
      <c r="A1237" s="34">
        <v>1234</v>
      </c>
      <c r="B1237" s="104">
        <v>0.13846153846153852</v>
      </c>
      <c r="C1237" s="104">
        <v>8.666666666666667E-2</v>
      </c>
      <c r="D1237" s="104">
        <v>0.11176470588235295</v>
      </c>
      <c r="E1237" s="104">
        <v>0.37</v>
      </c>
      <c r="F1237" s="104">
        <v>0.10600706713780919</v>
      </c>
      <c r="G1237" s="35">
        <f>SUM(B1237*'5. Control'!$F$24,'6. Scoring &amp; assessment'!C1237*'5. Control'!$F$25,'6. Scoring &amp; assessment'!D1237*'5. Control'!$F$26,'6. Scoring &amp; assessment'!E1237*'5. Control'!$F$27,'6. Scoring &amp; assessment'!F1237*'5. Control'!$F$28)</f>
        <v>0.13882695105767234</v>
      </c>
      <c r="H1237" s="36">
        <f t="shared" si="76"/>
        <v>4</v>
      </c>
      <c r="I1237" s="36" cm="1">
        <f t="array" ref="I1237">_xlfn.XLOOKUP(A1237,Table1[Sample_ID],quality)</f>
        <v>4</v>
      </c>
      <c r="J1237" s="36">
        <f t="shared" si="77"/>
        <v>0</v>
      </c>
      <c r="K1237" s="36">
        <f t="shared" si="78"/>
        <v>0</v>
      </c>
      <c r="L1237" s="36">
        <f t="shared" si="79"/>
        <v>1</v>
      </c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</row>
    <row r="1238" spans="1:27" ht="13.2" x14ac:dyDescent="0.25">
      <c r="A1238" s="34">
        <v>1235</v>
      </c>
      <c r="B1238" s="104">
        <v>0.67692307692307696</v>
      </c>
      <c r="C1238" s="104">
        <v>0.43333333333333335</v>
      </c>
      <c r="D1238" s="104">
        <v>5.8823529411764726E-2</v>
      </c>
      <c r="E1238" s="104">
        <v>0.01</v>
      </c>
      <c r="F1238" s="104">
        <v>4.2402826855123678E-2</v>
      </c>
      <c r="G1238" s="35">
        <f>SUM(B1238*'5. Control'!$F$24,'6. Scoring &amp; assessment'!C1238*'5. Control'!$F$25,'6. Scoring &amp; assessment'!D1238*'5. Control'!$F$26,'6. Scoring &amp; assessment'!E1238*'5. Control'!$F$27,'6. Scoring &amp; assessment'!F1238*'5. Control'!$F$28)</f>
        <v>0.38098688902035399</v>
      </c>
      <c r="H1238" s="36">
        <f t="shared" si="76"/>
        <v>5</v>
      </c>
      <c r="I1238" s="36" cm="1">
        <f t="array" ref="I1238">_xlfn.XLOOKUP(A1238,Table1[Sample_ID],quality)</f>
        <v>6</v>
      </c>
      <c r="J1238" s="36">
        <f t="shared" si="77"/>
        <v>1</v>
      </c>
      <c r="K1238" s="36">
        <f t="shared" si="78"/>
        <v>1</v>
      </c>
      <c r="L1238" s="36">
        <f t="shared" si="79"/>
        <v>0</v>
      </c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</row>
    <row r="1239" spans="1:27" ht="13.2" x14ac:dyDescent="0.25">
      <c r="A1239" s="34">
        <v>1236</v>
      </c>
      <c r="B1239" s="104">
        <v>0.47692307692307689</v>
      </c>
      <c r="C1239" s="104">
        <v>0.15333333333333335</v>
      </c>
      <c r="D1239" s="104">
        <v>0.15294117647058827</v>
      </c>
      <c r="E1239" s="104">
        <v>0.32</v>
      </c>
      <c r="F1239" s="104">
        <v>0.37809187279151946</v>
      </c>
      <c r="G1239" s="35">
        <f>SUM(B1239*'5. Control'!$F$24,'6. Scoring &amp; assessment'!C1239*'5. Control'!$F$25,'6. Scoring &amp; assessment'!D1239*'5. Control'!$F$26,'6. Scoring &amp; assessment'!E1239*'5. Control'!$F$27,'6. Scoring &amp; assessment'!F1239*'5. Control'!$F$28)</f>
        <v>0.3056734406728171</v>
      </c>
      <c r="H1239" s="36">
        <f t="shared" si="76"/>
        <v>5</v>
      </c>
      <c r="I1239" s="36" cm="1">
        <f t="array" ref="I1239">_xlfn.XLOOKUP(A1239,Table1[Sample_ID],quality)</f>
        <v>4</v>
      </c>
      <c r="J1239" s="36">
        <f t="shared" si="77"/>
        <v>1</v>
      </c>
      <c r="K1239" s="36">
        <f t="shared" si="78"/>
        <v>1</v>
      </c>
      <c r="L1239" s="36">
        <f t="shared" si="79"/>
        <v>0</v>
      </c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</row>
    <row r="1240" spans="1:27" ht="13.2" x14ac:dyDescent="0.25">
      <c r="A1240" s="34">
        <v>1237</v>
      </c>
      <c r="B1240" s="104">
        <v>0.15384615384615385</v>
      </c>
      <c r="C1240" s="104">
        <v>0.30000000000000004</v>
      </c>
      <c r="D1240" s="104">
        <v>0.2</v>
      </c>
      <c r="E1240" s="104">
        <v>0</v>
      </c>
      <c r="F1240" s="104">
        <v>3.8869257950530034E-2</v>
      </c>
      <c r="G1240" s="35">
        <f>SUM(B1240*'5. Control'!$F$24,'6. Scoring &amp; assessment'!C1240*'5. Control'!$F$25,'6. Scoring &amp; assessment'!D1240*'5. Control'!$F$26,'6. Scoring &amp; assessment'!E1240*'5. Control'!$F$27,'6. Scoring &amp; assessment'!F1240*'5. Control'!$F$28)</f>
        <v>0.17773307964120685</v>
      </c>
      <c r="H1240" s="36">
        <f t="shared" si="76"/>
        <v>4</v>
      </c>
      <c r="I1240" s="36" cm="1">
        <f t="array" ref="I1240">_xlfn.XLOOKUP(A1240,Table1[Sample_ID],quality)</f>
        <v>6</v>
      </c>
      <c r="J1240" s="36">
        <f t="shared" si="77"/>
        <v>2</v>
      </c>
      <c r="K1240" s="36">
        <f t="shared" si="78"/>
        <v>4</v>
      </c>
      <c r="L1240" s="36">
        <f t="shared" si="79"/>
        <v>0</v>
      </c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</row>
    <row r="1241" spans="1:27" ht="13.2" x14ac:dyDescent="0.25">
      <c r="A1241" s="34">
        <v>1238</v>
      </c>
      <c r="B1241" s="104">
        <v>0.67692307692307696</v>
      </c>
      <c r="C1241" s="104">
        <v>0.43333333333333335</v>
      </c>
      <c r="D1241" s="104">
        <v>5.8823529411764726E-2</v>
      </c>
      <c r="E1241" s="104">
        <v>0.01</v>
      </c>
      <c r="F1241" s="104">
        <v>4.2402826855123678E-2</v>
      </c>
      <c r="G1241" s="35">
        <f>SUM(B1241*'5. Control'!$F$24,'6. Scoring &amp; assessment'!C1241*'5. Control'!$F$25,'6. Scoring &amp; assessment'!D1241*'5. Control'!$F$26,'6. Scoring &amp; assessment'!E1241*'5. Control'!$F$27,'6. Scoring &amp; assessment'!F1241*'5. Control'!$F$28)</f>
        <v>0.38098688902035399</v>
      </c>
      <c r="H1241" s="36">
        <f t="shared" si="76"/>
        <v>5</v>
      </c>
      <c r="I1241" s="36" cm="1">
        <f t="array" ref="I1241">_xlfn.XLOOKUP(A1241,Table1[Sample_ID],quality)</f>
        <v>6</v>
      </c>
      <c r="J1241" s="36">
        <f t="shared" si="77"/>
        <v>1</v>
      </c>
      <c r="K1241" s="36">
        <f t="shared" si="78"/>
        <v>1</v>
      </c>
      <c r="L1241" s="36">
        <f t="shared" si="79"/>
        <v>0</v>
      </c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</row>
    <row r="1242" spans="1:27" ht="13.2" x14ac:dyDescent="0.25">
      <c r="A1242" s="34">
        <v>1239</v>
      </c>
      <c r="B1242" s="104">
        <v>0.18461538461538451</v>
      </c>
      <c r="C1242" s="104">
        <v>0.42</v>
      </c>
      <c r="D1242" s="104">
        <v>9.4117647058823556E-2</v>
      </c>
      <c r="E1242" s="104">
        <v>0</v>
      </c>
      <c r="F1242" s="104">
        <v>6.3604240282685506E-2</v>
      </c>
      <c r="G1242" s="35">
        <f>SUM(B1242*'5. Control'!$F$24,'6. Scoring &amp; assessment'!C1242*'5. Control'!$F$25,'6. Scoring &amp; assessment'!D1242*'5. Control'!$F$26,'6. Scoring &amp; assessment'!E1242*'5. Control'!$F$27,'6. Scoring &amp; assessment'!F1242*'5. Control'!$F$28)</f>
        <v>0.21109345570247667</v>
      </c>
      <c r="H1242" s="36">
        <f t="shared" si="76"/>
        <v>4</v>
      </c>
      <c r="I1242" s="36" cm="1">
        <f t="array" ref="I1242">_xlfn.XLOOKUP(A1242,Table1[Sample_ID],quality)</f>
        <v>4</v>
      </c>
      <c r="J1242" s="36">
        <f t="shared" si="77"/>
        <v>0</v>
      </c>
      <c r="K1242" s="36">
        <f t="shared" si="78"/>
        <v>0</v>
      </c>
      <c r="L1242" s="36">
        <f t="shared" si="79"/>
        <v>1</v>
      </c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/>
    </row>
    <row r="1243" spans="1:27" ht="13.2" x14ac:dyDescent="0.25">
      <c r="A1243" s="34">
        <v>1240</v>
      </c>
      <c r="B1243" s="104">
        <v>0.52307692307692311</v>
      </c>
      <c r="C1243" s="104">
        <v>0.38000000000000006</v>
      </c>
      <c r="D1243" s="104">
        <v>0.15294117647058827</v>
      </c>
      <c r="E1243" s="104">
        <v>0</v>
      </c>
      <c r="F1243" s="104">
        <v>4.9469964664310952E-2</v>
      </c>
      <c r="G1243" s="35">
        <f>SUM(B1243*'5. Control'!$F$24,'6. Scoring &amp; assessment'!C1243*'5. Control'!$F$25,'6. Scoring &amp; assessment'!D1243*'5. Control'!$F$26,'6. Scoring &amp; assessment'!E1243*'5. Control'!$F$27,'6. Scoring &amp; assessment'!F1243*'5. Control'!$F$28)</f>
        <v>0.32496509601394247</v>
      </c>
      <c r="H1243" s="36">
        <f t="shared" si="76"/>
        <v>5</v>
      </c>
      <c r="I1243" s="36" cm="1">
        <f t="array" ref="I1243">_xlfn.XLOOKUP(A1243,Table1[Sample_ID],quality)</f>
        <v>4</v>
      </c>
      <c r="J1243" s="36">
        <f t="shared" si="77"/>
        <v>1</v>
      </c>
      <c r="K1243" s="36">
        <f t="shared" si="78"/>
        <v>1</v>
      </c>
      <c r="L1243" s="36">
        <f t="shared" si="79"/>
        <v>0</v>
      </c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/>
    </row>
    <row r="1244" spans="1:27" ht="13.2" x14ac:dyDescent="0.25">
      <c r="A1244" s="34">
        <v>1241</v>
      </c>
      <c r="B1244" s="104">
        <v>0.13846153846153852</v>
      </c>
      <c r="C1244" s="104">
        <v>0.34</v>
      </c>
      <c r="D1244" s="104">
        <v>5.8823529411764726E-2</v>
      </c>
      <c r="E1244" s="104">
        <v>0.2</v>
      </c>
      <c r="F1244" s="104">
        <v>0.19081272084805653</v>
      </c>
      <c r="G1244" s="35">
        <f>SUM(B1244*'5. Control'!$F$24,'6. Scoring &amp; assessment'!C1244*'5. Control'!$F$25,'6. Scoring &amp; assessment'!D1244*'5. Control'!$F$26,'6. Scoring &amp; assessment'!E1244*'5. Control'!$F$27,'6. Scoring &amp; assessment'!F1244*'5. Control'!$F$28)</f>
        <v>0.19836633995810882</v>
      </c>
      <c r="H1244" s="36">
        <f t="shared" si="76"/>
        <v>4</v>
      </c>
      <c r="I1244" s="36" cm="1">
        <f t="array" ref="I1244">_xlfn.XLOOKUP(A1244,Table1[Sample_ID],quality)</f>
        <v>5</v>
      </c>
      <c r="J1244" s="36">
        <f t="shared" si="77"/>
        <v>1</v>
      </c>
      <c r="K1244" s="36">
        <f t="shared" si="78"/>
        <v>1</v>
      </c>
      <c r="L1244" s="36">
        <f t="shared" si="79"/>
        <v>0</v>
      </c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</row>
    <row r="1245" spans="1:27" ht="13.2" x14ac:dyDescent="0.25">
      <c r="A1245" s="34">
        <v>1242</v>
      </c>
      <c r="B1245" s="104">
        <v>0.21538461538461545</v>
      </c>
      <c r="C1245" s="104">
        <v>0.18000000000000002</v>
      </c>
      <c r="D1245" s="104">
        <v>0.17058823529411765</v>
      </c>
      <c r="E1245" s="104">
        <v>0.39</v>
      </c>
      <c r="F1245" s="104">
        <v>0.20848056537102475</v>
      </c>
      <c r="G1245" s="35">
        <f>SUM(B1245*'5. Control'!$F$24,'6. Scoring &amp; assessment'!C1245*'5. Control'!$F$25,'6. Scoring &amp; assessment'!D1245*'5. Control'!$F$26,'6. Scoring &amp; assessment'!E1245*'5. Control'!$F$27,'6. Scoring &amp; assessment'!F1245*'5. Control'!$F$28)</f>
        <v>0.21482090721583555</v>
      </c>
      <c r="H1245" s="36">
        <f t="shared" si="76"/>
        <v>4</v>
      </c>
      <c r="I1245" s="36" cm="1">
        <f t="array" ref="I1245">_xlfn.XLOOKUP(A1245,Table1[Sample_ID],quality)</f>
        <v>5</v>
      </c>
      <c r="J1245" s="36">
        <f t="shared" si="77"/>
        <v>1</v>
      </c>
      <c r="K1245" s="36">
        <f t="shared" si="78"/>
        <v>1</v>
      </c>
      <c r="L1245" s="36">
        <f t="shared" si="79"/>
        <v>0</v>
      </c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</row>
    <row r="1246" spans="1:27" ht="13.2" x14ac:dyDescent="0.25">
      <c r="A1246" s="34">
        <v>1243</v>
      </c>
      <c r="B1246" s="104">
        <v>0.58461538461538443</v>
      </c>
      <c r="C1246" s="104">
        <v>0.20000000000000004</v>
      </c>
      <c r="D1246" s="104">
        <v>0.17647058823529413</v>
      </c>
      <c r="E1246" s="104">
        <v>0.41</v>
      </c>
      <c r="F1246" s="104">
        <v>0.12014134275618374</v>
      </c>
      <c r="G1246" s="35">
        <f>SUM(B1246*'5. Control'!$F$24,'6. Scoring &amp; assessment'!C1246*'5. Control'!$F$25,'6. Scoring &amp; assessment'!D1246*'5. Control'!$F$26,'6. Scoring &amp; assessment'!E1246*'5. Control'!$F$27,'6. Scoring &amp; assessment'!F1246*'5. Control'!$F$28)</f>
        <v>0.34410010712629702</v>
      </c>
      <c r="H1246" s="36">
        <f t="shared" si="76"/>
        <v>5</v>
      </c>
      <c r="I1246" s="36" cm="1">
        <f t="array" ref="I1246">_xlfn.XLOOKUP(A1246,Table1[Sample_ID],quality)</f>
        <v>6</v>
      </c>
      <c r="J1246" s="36">
        <f t="shared" si="77"/>
        <v>1</v>
      </c>
      <c r="K1246" s="36">
        <f t="shared" si="78"/>
        <v>1</v>
      </c>
      <c r="L1246" s="36">
        <f t="shared" si="79"/>
        <v>0</v>
      </c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</row>
    <row r="1247" spans="1:27" ht="13.2" x14ac:dyDescent="0.25">
      <c r="A1247" s="34">
        <v>1244</v>
      </c>
      <c r="B1247" s="104">
        <v>0.16923076923076918</v>
      </c>
      <c r="C1247" s="104">
        <v>0.3066666666666667</v>
      </c>
      <c r="D1247" s="104">
        <v>0.18823529411764706</v>
      </c>
      <c r="E1247" s="104">
        <v>0.22</v>
      </c>
      <c r="F1247" s="104">
        <v>0.28268551236749118</v>
      </c>
      <c r="G1247" s="35">
        <f>SUM(B1247*'5. Control'!$F$24,'6. Scoring &amp; assessment'!C1247*'5. Control'!$F$25,'6. Scoring &amp; assessment'!D1247*'5. Control'!$F$26,'6. Scoring &amp; assessment'!E1247*'5. Control'!$F$27,'6. Scoring &amp; assessment'!F1247*'5. Control'!$F$28)</f>
        <v>0.22973461458516539</v>
      </c>
      <c r="H1247" s="36">
        <f t="shared" si="76"/>
        <v>4</v>
      </c>
      <c r="I1247" s="36" cm="1">
        <f t="array" ref="I1247">_xlfn.XLOOKUP(A1247,Table1[Sample_ID],quality)</f>
        <v>5</v>
      </c>
      <c r="J1247" s="36">
        <f t="shared" si="77"/>
        <v>1</v>
      </c>
      <c r="K1247" s="36">
        <f t="shared" si="78"/>
        <v>1</v>
      </c>
      <c r="L1247" s="36">
        <f t="shared" si="79"/>
        <v>0</v>
      </c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</row>
    <row r="1248" spans="1:27" ht="13.2" x14ac:dyDescent="0.25">
      <c r="A1248" s="34">
        <v>1245</v>
      </c>
      <c r="B1248" s="104">
        <v>0.29230769230769238</v>
      </c>
      <c r="C1248" s="104">
        <v>0.12666666666666665</v>
      </c>
      <c r="D1248" s="104">
        <v>0.14117647058823532</v>
      </c>
      <c r="E1248" s="104">
        <v>0.25</v>
      </c>
      <c r="F1248" s="104">
        <v>0.54416961130742048</v>
      </c>
      <c r="G1248" s="35">
        <f>SUM(B1248*'5. Control'!$F$24,'6. Scoring &amp; assessment'!C1248*'5. Control'!$F$25,'6. Scoring &amp; assessment'!D1248*'5. Control'!$F$26,'6. Scoring &amp; assessment'!E1248*'5. Control'!$F$27,'6. Scoring &amp; assessment'!F1248*'5. Control'!$F$28)</f>
        <v>0.24090112402666963</v>
      </c>
      <c r="H1248" s="36">
        <f t="shared" si="76"/>
        <v>4</v>
      </c>
      <c r="I1248" s="36" cm="1">
        <f t="array" ref="I1248">_xlfn.XLOOKUP(A1248,Table1[Sample_ID],quality)</f>
        <v>6</v>
      </c>
      <c r="J1248" s="36">
        <f t="shared" si="77"/>
        <v>2</v>
      </c>
      <c r="K1248" s="36">
        <f t="shared" si="78"/>
        <v>4</v>
      </c>
      <c r="L1248" s="36">
        <f t="shared" si="79"/>
        <v>0</v>
      </c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</row>
    <row r="1249" spans="1:27" ht="13.2" x14ac:dyDescent="0.25">
      <c r="A1249" s="34">
        <v>1246</v>
      </c>
      <c r="B1249" s="104">
        <v>0.32307692307692304</v>
      </c>
      <c r="C1249" s="104">
        <v>0.30000000000000004</v>
      </c>
      <c r="D1249" s="104">
        <v>0.22352941176470592</v>
      </c>
      <c r="E1249" s="104">
        <v>0.19</v>
      </c>
      <c r="F1249" s="104">
        <v>9.8939929328621903E-2</v>
      </c>
      <c r="G1249" s="35">
        <f>SUM(B1249*'5. Control'!$F$24,'6. Scoring &amp; assessment'!C1249*'5. Control'!$F$25,'6. Scoring &amp; assessment'!D1249*'5. Control'!$F$26,'6. Scoring &amp; assessment'!E1249*'5. Control'!$F$27,'6. Scoring &amp; assessment'!F1249*'5. Control'!$F$28)</f>
        <v>0.26550032777449117</v>
      </c>
      <c r="H1249" s="36">
        <f t="shared" si="76"/>
        <v>4</v>
      </c>
      <c r="I1249" s="36" cm="1">
        <f t="array" ref="I1249">_xlfn.XLOOKUP(A1249,Table1[Sample_ID],quality)</f>
        <v>5</v>
      </c>
      <c r="J1249" s="36">
        <f t="shared" si="77"/>
        <v>1</v>
      </c>
      <c r="K1249" s="36">
        <f t="shared" si="78"/>
        <v>1</v>
      </c>
      <c r="L1249" s="36">
        <f t="shared" si="79"/>
        <v>0</v>
      </c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</row>
    <row r="1250" spans="1:27" ht="13.2" x14ac:dyDescent="0.25">
      <c r="A1250" s="34">
        <v>1247</v>
      </c>
      <c r="B1250" s="104">
        <v>0.24615384615384611</v>
      </c>
      <c r="C1250" s="104">
        <v>0.42666666666666669</v>
      </c>
      <c r="D1250" s="104">
        <v>0.10588235294117647</v>
      </c>
      <c r="E1250" s="104">
        <v>7.0000000000000007E-2</v>
      </c>
      <c r="F1250" s="104">
        <v>0.14840989399293286</v>
      </c>
      <c r="G1250" s="35">
        <f>SUM(B1250*'5. Control'!$F$24,'6. Scoring &amp; assessment'!C1250*'5. Control'!$F$25,'6. Scoring &amp; assessment'!D1250*'5. Control'!$F$26,'6. Scoring &amp; assessment'!E1250*'5. Control'!$F$27,'6. Scoring &amp; assessment'!F1250*'5. Control'!$F$28)</f>
        <v>0.2518771884943159</v>
      </c>
      <c r="H1250" s="36">
        <f t="shared" si="76"/>
        <v>4</v>
      </c>
      <c r="I1250" s="36" cm="1">
        <f t="array" ref="I1250">_xlfn.XLOOKUP(A1250,Table1[Sample_ID],quality)</f>
        <v>5</v>
      </c>
      <c r="J1250" s="36">
        <f t="shared" si="77"/>
        <v>1</v>
      </c>
      <c r="K1250" s="36">
        <f t="shared" si="78"/>
        <v>1</v>
      </c>
      <c r="L1250" s="36">
        <f t="shared" si="79"/>
        <v>0</v>
      </c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</row>
    <row r="1251" spans="1:27" ht="13.2" x14ac:dyDescent="0.25">
      <c r="A1251" s="34">
        <v>1248</v>
      </c>
      <c r="B1251" s="104">
        <v>0.32307692307692304</v>
      </c>
      <c r="C1251" s="104">
        <v>0.30000000000000004</v>
      </c>
      <c r="D1251" s="104">
        <v>0.22352941176470592</v>
      </c>
      <c r="E1251" s="104">
        <v>0.19</v>
      </c>
      <c r="F1251" s="104">
        <v>9.8939929328621903E-2</v>
      </c>
      <c r="G1251" s="35">
        <f>SUM(B1251*'5. Control'!$F$24,'6. Scoring &amp; assessment'!C1251*'5. Control'!$F$25,'6. Scoring &amp; assessment'!D1251*'5. Control'!$F$26,'6. Scoring &amp; assessment'!E1251*'5. Control'!$F$27,'6. Scoring &amp; assessment'!F1251*'5. Control'!$F$28)</f>
        <v>0.26550032777449117</v>
      </c>
      <c r="H1251" s="36">
        <f t="shared" si="76"/>
        <v>4</v>
      </c>
      <c r="I1251" s="36" cm="1">
        <f t="array" ref="I1251">_xlfn.XLOOKUP(A1251,Table1[Sample_ID],quality)</f>
        <v>5</v>
      </c>
      <c r="J1251" s="36">
        <f t="shared" si="77"/>
        <v>1</v>
      </c>
      <c r="K1251" s="36">
        <f t="shared" si="78"/>
        <v>1</v>
      </c>
      <c r="L1251" s="36">
        <f t="shared" si="79"/>
        <v>0</v>
      </c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</row>
    <row r="1252" spans="1:27" ht="13.2" x14ac:dyDescent="0.25">
      <c r="A1252" s="34">
        <v>1249</v>
      </c>
      <c r="B1252" s="104">
        <v>0.4153846153846153</v>
      </c>
      <c r="C1252" s="104">
        <v>0.20666666666666664</v>
      </c>
      <c r="D1252" s="104">
        <v>0.26470588235294118</v>
      </c>
      <c r="E1252" s="104">
        <v>0.33</v>
      </c>
      <c r="F1252" s="104">
        <v>0.10600706713780919</v>
      </c>
      <c r="G1252" s="35">
        <f>SUM(B1252*'5. Control'!$F$24,'6. Scoring &amp; assessment'!C1252*'5. Control'!$F$25,'6. Scoring &amp; assessment'!D1252*'5. Control'!$F$26,'6. Scoring &amp; assessment'!E1252*'5. Control'!$F$27,'6. Scoring &amp; assessment'!F1252*'5. Control'!$F$28)</f>
        <v>0.29069120445133745</v>
      </c>
      <c r="H1252" s="36">
        <f t="shared" si="76"/>
        <v>4</v>
      </c>
      <c r="I1252" s="36" cm="1">
        <f t="array" ref="I1252">_xlfn.XLOOKUP(A1252,Table1[Sample_ID],quality)</f>
        <v>6</v>
      </c>
      <c r="J1252" s="36">
        <f t="shared" si="77"/>
        <v>2</v>
      </c>
      <c r="K1252" s="36">
        <f t="shared" si="78"/>
        <v>4</v>
      </c>
      <c r="L1252" s="36">
        <f t="shared" si="79"/>
        <v>0</v>
      </c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</row>
    <row r="1253" spans="1:27" ht="13.2" x14ac:dyDescent="0.25">
      <c r="A1253" s="34">
        <v>1250</v>
      </c>
      <c r="B1253" s="104">
        <v>0.38461538461538464</v>
      </c>
      <c r="C1253" s="104">
        <v>0.33333333333333331</v>
      </c>
      <c r="D1253" s="104">
        <v>0.18235294117647058</v>
      </c>
      <c r="E1253" s="104">
        <v>0.01</v>
      </c>
      <c r="F1253" s="104">
        <v>0.10954063604240283</v>
      </c>
      <c r="G1253" s="35">
        <f>SUM(B1253*'5. Control'!$F$24,'6. Scoring &amp; assessment'!C1253*'5. Control'!$F$25,'6. Scoring &amp; assessment'!D1253*'5. Control'!$F$26,'6. Scoring &amp; assessment'!E1253*'5. Control'!$F$27,'6. Scoring &amp; assessment'!F1253*'5. Control'!$F$28)</f>
        <v>0.27392238939609548</v>
      </c>
      <c r="H1253" s="36">
        <f t="shared" si="76"/>
        <v>4</v>
      </c>
      <c r="I1253" s="36" cm="1">
        <f t="array" ref="I1253">_xlfn.XLOOKUP(A1253,Table1[Sample_ID],quality)</f>
        <v>6</v>
      </c>
      <c r="J1253" s="36">
        <f t="shared" si="77"/>
        <v>2</v>
      </c>
      <c r="K1253" s="36">
        <f t="shared" si="78"/>
        <v>4</v>
      </c>
      <c r="L1253" s="36">
        <f t="shared" si="79"/>
        <v>0</v>
      </c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</row>
    <row r="1254" spans="1:27" ht="13.2" x14ac:dyDescent="0.25">
      <c r="A1254" s="34">
        <v>1251</v>
      </c>
      <c r="B1254" s="104">
        <v>0.38461538461538464</v>
      </c>
      <c r="C1254" s="104">
        <v>0.33333333333333331</v>
      </c>
      <c r="D1254" s="104">
        <v>0.18235294117647058</v>
      </c>
      <c r="E1254" s="104">
        <v>0.01</v>
      </c>
      <c r="F1254" s="104">
        <v>0.10954063604240283</v>
      </c>
      <c r="G1254" s="35">
        <f>SUM(B1254*'5. Control'!$F$24,'6. Scoring &amp; assessment'!C1254*'5. Control'!$F$25,'6. Scoring &amp; assessment'!D1254*'5. Control'!$F$26,'6. Scoring &amp; assessment'!E1254*'5. Control'!$F$27,'6. Scoring &amp; assessment'!F1254*'5. Control'!$F$28)</f>
        <v>0.27392238939609548</v>
      </c>
      <c r="H1254" s="36">
        <f t="shared" si="76"/>
        <v>4</v>
      </c>
      <c r="I1254" s="36" cm="1">
        <f t="array" ref="I1254">_xlfn.XLOOKUP(A1254,Table1[Sample_ID],quality)</f>
        <v>6</v>
      </c>
      <c r="J1254" s="36">
        <f t="shared" si="77"/>
        <v>2</v>
      </c>
      <c r="K1254" s="36">
        <f t="shared" si="78"/>
        <v>4</v>
      </c>
      <c r="L1254" s="36">
        <f t="shared" si="79"/>
        <v>0</v>
      </c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</row>
    <row r="1255" spans="1:27" ht="13.2" x14ac:dyDescent="0.25">
      <c r="A1255" s="34">
        <v>1252</v>
      </c>
      <c r="B1255" s="104">
        <v>0.21538461538461545</v>
      </c>
      <c r="C1255" s="104">
        <v>0.32</v>
      </c>
      <c r="D1255" s="104">
        <v>0.17058823529411765</v>
      </c>
      <c r="E1255" s="104">
        <v>0.14000000000000001</v>
      </c>
      <c r="F1255" s="104">
        <v>0.19081272084805653</v>
      </c>
      <c r="G1255" s="35">
        <f>SUM(B1255*'5. Control'!$F$24,'6. Scoring &amp; assessment'!C1255*'5. Control'!$F$25,'6. Scoring &amp; assessment'!D1255*'5. Control'!$F$26,'6. Scoring &amp; assessment'!E1255*'5. Control'!$F$27,'6. Scoring &amp; assessment'!F1255*'5. Control'!$F$28)</f>
        <v>0.2300541227635387</v>
      </c>
      <c r="H1255" s="36">
        <f t="shared" si="76"/>
        <v>4</v>
      </c>
      <c r="I1255" s="36" cm="1">
        <f t="array" ref="I1255">_xlfn.XLOOKUP(A1255,Table1[Sample_ID],quality)</f>
        <v>5</v>
      </c>
      <c r="J1255" s="36">
        <f t="shared" si="77"/>
        <v>1</v>
      </c>
      <c r="K1255" s="36">
        <f t="shared" si="78"/>
        <v>1</v>
      </c>
      <c r="L1255" s="36">
        <f t="shared" si="79"/>
        <v>0</v>
      </c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</row>
    <row r="1256" spans="1:27" ht="13.2" x14ac:dyDescent="0.25">
      <c r="A1256" s="34">
        <v>1253</v>
      </c>
      <c r="B1256" s="104">
        <v>0.21538461538461545</v>
      </c>
      <c r="C1256" s="104">
        <v>0.41333333333333333</v>
      </c>
      <c r="D1256" s="104">
        <v>0.16470588235294117</v>
      </c>
      <c r="E1256" s="104">
        <v>0</v>
      </c>
      <c r="F1256" s="104">
        <v>2.8268551236749116E-2</v>
      </c>
      <c r="G1256" s="35">
        <f>SUM(B1256*'5. Control'!$F$24,'6. Scoring &amp; assessment'!C1256*'5. Control'!$F$25,'6. Scoring &amp; assessment'!D1256*'5. Control'!$F$26,'6. Scoring &amp; assessment'!E1256*'5. Control'!$F$27,'6. Scoring &amp; assessment'!F1256*'5. Control'!$F$28)</f>
        <v>0.22691735286123149</v>
      </c>
      <c r="H1256" s="36">
        <f t="shared" si="76"/>
        <v>4</v>
      </c>
      <c r="I1256" s="36" cm="1">
        <f t="array" ref="I1256">_xlfn.XLOOKUP(A1256,Table1[Sample_ID],quality)</f>
        <v>5</v>
      </c>
      <c r="J1256" s="36">
        <f t="shared" si="77"/>
        <v>1</v>
      </c>
      <c r="K1256" s="36">
        <f t="shared" si="78"/>
        <v>1</v>
      </c>
      <c r="L1256" s="36">
        <f t="shared" si="79"/>
        <v>0</v>
      </c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</row>
    <row r="1257" spans="1:27" ht="13.2" x14ac:dyDescent="0.25">
      <c r="A1257" s="34">
        <v>1254</v>
      </c>
      <c r="B1257" s="104">
        <v>0.16923076923076918</v>
      </c>
      <c r="C1257" s="104">
        <v>0.37333333333333335</v>
      </c>
      <c r="D1257" s="104">
        <v>0.16470588235294117</v>
      </c>
      <c r="E1257" s="104">
        <v>0</v>
      </c>
      <c r="F1257" s="104">
        <v>2.4734982332155476E-2</v>
      </c>
      <c r="G1257" s="35">
        <f>SUM(B1257*'5. Control'!$F$24,'6. Scoring &amp; assessment'!C1257*'5. Control'!$F$25,'6. Scoring &amp; assessment'!D1257*'5. Control'!$F$26,'6. Scoring &amp; assessment'!E1257*'5. Control'!$F$27,'6. Scoring &amp; assessment'!F1257*'5. Control'!$F$28)</f>
        <v>0.19841014981692592</v>
      </c>
      <c r="H1257" s="36">
        <f t="shared" si="76"/>
        <v>4</v>
      </c>
      <c r="I1257" s="36" cm="1">
        <f t="array" ref="I1257">_xlfn.XLOOKUP(A1257,Table1[Sample_ID],quality)</f>
        <v>5</v>
      </c>
      <c r="J1257" s="36">
        <f t="shared" si="77"/>
        <v>1</v>
      </c>
      <c r="K1257" s="36">
        <f t="shared" si="78"/>
        <v>1</v>
      </c>
      <c r="L1257" s="36">
        <f t="shared" si="79"/>
        <v>0</v>
      </c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</row>
    <row r="1258" spans="1:27" ht="13.2" x14ac:dyDescent="0.25">
      <c r="A1258" s="34">
        <v>1255</v>
      </c>
      <c r="B1258" s="104">
        <v>0.38461538461538464</v>
      </c>
      <c r="C1258" s="104">
        <v>0.39999999999999997</v>
      </c>
      <c r="D1258" s="104">
        <v>0.22941176470588234</v>
      </c>
      <c r="E1258" s="104">
        <v>0.06</v>
      </c>
      <c r="F1258" s="104">
        <v>0.10247349823321555</v>
      </c>
      <c r="G1258" s="35">
        <f>SUM(B1258*'5. Control'!$F$24,'6. Scoring &amp; assessment'!C1258*'5. Control'!$F$25,'6. Scoring &amp; assessment'!D1258*'5. Control'!$F$26,'6. Scoring &amp; assessment'!E1258*'5. Control'!$F$27,'6. Scoring &amp; assessment'!F1258*'5. Control'!$F$28)</f>
        <v>0.30527449914458848</v>
      </c>
      <c r="H1258" s="36">
        <f t="shared" si="76"/>
        <v>5</v>
      </c>
      <c r="I1258" s="36" cm="1">
        <f t="array" ref="I1258">_xlfn.XLOOKUP(A1258,Table1[Sample_ID],quality)</f>
        <v>5</v>
      </c>
      <c r="J1258" s="36">
        <f t="shared" si="77"/>
        <v>0</v>
      </c>
      <c r="K1258" s="36">
        <f t="shared" si="78"/>
        <v>0</v>
      </c>
      <c r="L1258" s="36">
        <f t="shared" si="79"/>
        <v>1</v>
      </c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</row>
    <row r="1259" spans="1:27" ht="13.2" x14ac:dyDescent="0.25">
      <c r="A1259" s="34">
        <v>1256</v>
      </c>
      <c r="B1259" s="104">
        <v>0.39999999999999997</v>
      </c>
      <c r="C1259" s="104">
        <v>0.36000000000000004</v>
      </c>
      <c r="D1259" s="104">
        <v>8.8235294117647078E-2</v>
      </c>
      <c r="E1259" s="104">
        <v>0.02</v>
      </c>
      <c r="F1259" s="104">
        <v>0.14134275618374559</v>
      </c>
      <c r="G1259" s="35">
        <f>SUM(B1259*'5. Control'!$F$24,'6. Scoring &amp; assessment'!C1259*'5. Control'!$F$25,'6. Scoring &amp; assessment'!D1259*'5. Control'!$F$26,'6. Scoring &amp; assessment'!E1259*'5. Control'!$F$27,'6. Scoring &amp; assessment'!F1259*'5. Control'!$F$28)</f>
        <v>0.27736956973602162</v>
      </c>
      <c r="H1259" s="36">
        <f t="shared" si="76"/>
        <v>4</v>
      </c>
      <c r="I1259" s="36" cm="1">
        <f t="array" ref="I1259">_xlfn.XLOOKUP(A1259,Table1[Sample_ID],quality)</f>
        <v>5</v>
      </c>
      <c r="J1259" s="36">
        <f t="shared" si="77"/>
        <v>1</v>
      </c>
      <c r="K1259" s="36">
        <f t="shared" si="78"/>
        <v>1</v>
      </c>
      <c r="L1259" s="36">
        <f t="shared" si="79"/>
        <v>0</v>
      </c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</row>
    <row r="1260" spans="1:27" ht="13.2" x14ac:dyDescent="0.25">
      <c r="A1260" s="34">
        <v>1257</v>
      </c>
      <c r="B1260" s="104">
        <v>0.12307692307692292</v>
      </c>
      <c r="C1260" s="104">
        <v>0.32666666666666666</v>
      </c>
      <c r="D1260" s="104">
        <v>7.0588235294117646E-2</v>
      </c>
      <c r="E1260" s="104">
        <v>0.22</v>
      </c>
      <c r="F1260" s="104">
        <v>0.19081272084805653</v>
      </c>
      <c r="G1260" s="35">
        <f>SUM(B1260*'5. Control'!$F$24,'6. Scoring &amp; assessment'!C1260*'5. Control'!$F$25,'6. Scoring &amp; assessment'!D1260*'5. Control'!$F$26,'6. Scoring &amp; assessment'!E1260*'5. Control'!$F$27,'6. Scoring &amp; assessment'!F1260*'5. Control'!$F$28)</f>
        <v>0.1927464304558463</v>
      </c>
      <c r="H1260" s="36">
        <f t="shared" si="76"/>
        <v>4</v>
      </c>
      <c r="I1260" s="36" cm="1">
        <f t="array" ref="I1260">_xlfn.XLOOKUP(A1260,Table1[Sample_ID],quality)</f>
        <v>5</v>
      </c>
      <c r="J1260" s="36">
        <f t="shared" si="77"/>
        <v>1</v>
      </c>
      <c r="K1260" s="36">
        <f t="shared" si="78"/>
        <v>1</v>
      </c>
      <c r="L1260" s="36">
        <f t="shared" si="79"/>
        <v>0</v>
      </c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</row>
    <row r="1261" spans="1:27" ht="13.2" x14ac:dyDescent="0.25">
      <c r="A1261" s="34">
        <v>1258</v>
      </c>
      <c r="B1261" s="104">
        <v>0.39999999999999997</v>
      </c>
      <c r="C1261" s="104">
        <v>0.32</v>
      </c>
      <c r="D1261" s="104">
        <v>0.23529411764705882</v>
      </c>
      <c r="E1261" s="104">
        <v>0.28000000000000003</v>
      </c>
      <c r="F1261" s="104">
        <v>0.22261484098939929</v>
      </c>
      <c r="G1261" s="35">
        <f>SUM(B1261*'5. Control'!$F$24,'6. Scoring &amp; assessment'!C1261*'5. Control'!$F$25,'6. Scoring &amp; assessment'!D1261*'5. Control'!$F$26,'6. Scoring &amp; assessment'!E1261*'5. Control'!$F$27,'6. Scoring &amp; assessment'!F1261*'5. Control'!$F$28)</f>
        <v>0.32155560174599873</v>
      </c>
      <c r="H1261" s="36">
        <f t="shared" si="76"/>
        <v>5</v>
      </c>
      <c r="I1261" s="36" cm="1">
        <f t="array" ref="I1261">_xlfn.XLOOKUP(A1261,Table1[Sample_ID],quality)</f>
        <v>6</v>
      </c>
      <c r="J1261" s="36">
        <f t="shared" si="77"/>
        <v>1</v>
      </c>
      <c r="K1261" s="36">
        <f t="shared" si="78"/>
        <v>1</v>
      </c>
      <c r="L1261" s="36">
        <f t="shared" si="79"/>
        <v>0</v>
      </c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</row>
    <row r="1262" spans="1:27" ht="13.2" x14ac:dyDescent="0.25">
      <c r="A1262" s="34">
        <v>1259</v>
      </c>
      <c r="B1262" s="104">
        <v>0.44615384615384623</v>
      </c>
      <c r="C1262" s="104">
        <v>0.36000000000000004</v>
      </c>
      <c r="D1262" s="104">
        <v>0.19411764705882353</v>
      </c>
      <c r="E1262" s="104">
        <v>0</v>
      </c>
      <c r="F1262" s="104">
        <v>9.5406360424028266E-2</v>
      </c>
      <c r="G1262" s="35">
        <f>SUM(B1262*'5. Control'!$F$24,'6. Scoring &amp; assessment'!C1262*'5. Control'!$F$25,'6. Scoring &amp; assessment'!D1262*'5. Control'!$F$26,'6. Scoring &amp; assessment'!E1262*'5. Control'!$F$27,'6. Scoring &amp; assessment'!F1262*'5. Control'!$F$28)</f>
        <v>0.30281212925507256</v>
      </c>
      <c r="H1262" s="36">
        <f t="shared" si="76"/>
        <v>5</v>
      </c>
      <c r="I1262" s="36" cm="1">
        <f t="array" ref="I1262">_xlfn.XLOOKUP(A1262,Table1[Sample_ID],quality)</f>
        <v>6</v>
      </c>
      <c r="J1262" s="36">
        <f t="shared" si="77"/>
        <v>1</v>
      </c>
      <c r="K1262" s="36">
        <f t="shared" si="78"/>
        <v>1</v>
      </c>
      <c r="L1262" s="36">
        <f t="shared" si="79"/>
        <v>0</v>
      </c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</row>
    <row r="1263" spans="1:27" ht="13.2" x14ac:dyDescent="0.25">
      <c r="A1263" s="34">
        <v>1260</v>
      </c>
      <c r="B1263" s="104">
        <v>0.44615384615384623</v>
      </c>
      <c r="C1263" s="104">
        <v>0.36000000000000004</v>
      </c>
      <c r="D1263" s="104">
        <v>0.19411764705882353</v>
      </c>
      <c r="E1263" s="104">
        <v>0</v>
      </c>
      <c r="F1263" s="104">
        <v>9.5406360424028266E-2</v>
      </c>
      <c r="G1263" s="35">
        <f>SUM(B1263*'5. Control'!$F$24,'6. Scoring &amp; assessment'!C1263*'5. Control'!$F$25,'6. Scoring &amp; assessment'!D1263*'5. Control'!$F$26,'6. Scoring &amp; assessment'!E1263*'5. Control'!$F$27,'6. Scoring &amp; assessment'!F1263*'5. Control'!$F$28)</f>
        <v>0.30281212925507256</v>
      </c>
      <c r="H1263" s="36">
        <f t="shared" si="76"/>
        <v>5</v>
      </c>
      <c r="I1263" s="36" cm="1">
        <f t="array" ref="I1263">_xlfn.XLOOKUP(A1263,Table1[Sample_ID],quality)</f>
        <v>6</v>
      </c>
      <c r="J1263" s="36">
        <f t="shared" si="77"/>
        <v>1</v>
      </c>
      <c r="K1263" s="36">
        <f t="shared" si="78"/>
        <v>1</v>
      </c>
      <c r="L1263" s="36">
        <f t="shared" si="79"/>
        <v>0</v>
      </c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</row>
    <row r="1264" spans="1:27" ht="13.2" x14ac:dyDescent="0.25">
      <c r="A1264" s="34">
        <v>1261</v>
      </c>
      <c r="B1264" s="104">
        <v>0.13846153846153852</v>
      </c>
      <c r="C1264" s="104">
        <v>0.35666666666666669</v>
      </c>
      <c r="D1264" s="104">
        <v>0.49999999999999994</v>
      </c>
      <c r="E1264" s="104">
        <v>0.68</v>
      </c>
      <c r="F1264" s="104">
        <v>0.17667844522968199</v>
      </c>
      <c r="G1264" s="35">
        <f>SUM(B1264*'5. Control'!$F$24,'6. Scoring &amp; assessment'!C1264*'5. Control'!$F$25,'6. Scoring &amp; assessment'!D1264*'5. Control'!$F$26,'6. Scoring &amp; assessment'!E1264*'5. Control'!$F$27,'6. Scoring &amp; assessment'!F1264*'5. Control'!$F$28)</f>
        <v>0.31612938298450666</v>
      </c>
      <c r="H1264" s="36">
        <f t="shared" si="76"/>
        <v>5</v>
      </c>
      <c r="I1264" s="36" cm="1">
        <f t="array" ref="I1264">_xlfn.XLOOKUP(A1264,Table1[Sample_ID],quality)</f>
        <v>5</v>
      </c>
      <c r="J1264" s="36">
        <f t="shared" si="77"/>
        <v>0</v>
      </c>
      <c r="K1264" s="36">
        <f t="shared" si="78"/>
        <v>0</v>
      </c>
      <c r="L1264" s="36">
        <f t="shared" si="79"/>
        <v>1</v>
      </c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</row>
    <row r="1265" spans="1:27" ht="13.2" x14ac:dyDescent="0.25">
      <c r="A1265" s="34">
        <v>1262</v>
      </c>
      <c r="B1265" s="104">
        <v>0.43076923076923063</v>
      </c>
      <c r="C1265" s="104">
        <v>0.6133333333333334</v>
      </c>
      <c r="D1265" s="104">
        <v>0.1470588235294118</v>
      </c>
      <c r="E1265" s="104">
        <v>0</v>
      </c>
      <c r="F1265" s="104">
        <v>6.3604240282685506E-2</v>
      </c>
      <c r="G1265" s="35">
        <f>SUM(B1265*'5. Control'!$F$24,'6. Scoring &amp; assessment'!C1265*'5. Control'!$F$25,'6. Scoring &amp; assessment'!D1265*'5. Control'!$F$26,'6. Scoring &amp; assessment'!E1265*'5. Control'!$F$27,'6. Scoring &amp; assessment'!F1265*'5. Control'!$F$28)</f>
        <v>0.36318847832691104</v>
      </c>
      <c r="H1265" s="36">
        <f t="shared" si="76"/>
        <v>5</v>
      </c>
      <c r="I1265" s="36" cm="1">
        <f t="array" ref="I1265">_xlfn.XLOOKUP(A1265,Table1[Sample_ID],quality)</f>
        <v>4</v>
      </c>
      <c r="J1265" s="36">
        <f t="shared" si="77"/>
        <v>1</v>
      </c>
      <c r="K1265" s="36">
        <f t="shared" si="78"/>
        <v>1</v>
      </c>
      <c r="L1265" s="36">
        <f t="shared" si="79"/>
        <v>0</v>
      </c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</row>
    <row r="1266" spans="1:27" ht="13.2" x14ac:dyDescent="0.25">
      <c r="A1266" s="34">
        <v>1263</v>
      </c>
      <c r="B1266" s="104">
        <v>0.21538461538461545</v>
      </c>
      <c r="C1266" s="104">
        <v>0.23333333333333331</v>
      </c>
      <c r="D1266" s="104">
        <v>0.16470588235294117</v>
      </c>
      <c r="E1266" s="104">
        <v>0.38</v>
      </c>
      <c r="F1266" s="104">
        <v>0.21201413427561838</v>
      </c>
      <c r="G1266" s="35">
        <f>SUM(B1266*'5. Control'!$F$24,'6. Scoring &amp; assessment'!C1266*'5. Control'!$F$25,'6. Scoring &amp; assessment'!D1266*'5. Control'!$F$26,'6. Scoring &amp; assessment'!E1266*'5. Control'!$F$27,'6. Scoring &amp; assessment'!F1266*'5. Control'!$F$28)</f>
        <v>0.22929191116511843</v>
      </c>
      <c r="H1266" s="36">
        <f t="shared" si="76"/>
        <v>4</v>
      </c>
      <c r="I1266" s="36" cm="1">
        <f t="array" ref="I1266">_xlfn.XLOOKUP(A1266,Table1[Sample_ID],quality)</f>
        <v>5</v>
      </c>
      <c r="J1266" s="36">
        <f t="shared" si="77"/>
        <v>1</v>
      </c>
      <c r="K1266" s="36">
        <f t="shared" si="78"/>
        <v>1</v>
      </c>
      <c r="L1266" s="36">
        <f t="shared" si="79"/>
        <v>0</v>
      </c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</row>
    <row r="1267" spans="1:27" ht="13.2" x14ac:dyDescent="0.25">
      <c r="A1267" s="34">
        <v>1264</v>
      </c>
      <c r="B1267" s="104">
        <v>0.18461538461538451</v>
      </c>
      <c r="C1267" s="104">
        <v>0.45333333333333337</v>
      </c>
      <c r="D1267" s="104">
        <v>9.4117647058823556E-2</v>
      </c>
      <c r="E1267" s="104">
        <v>0</v>
      </c>
      <c r="F1267" s="104">
        <v>7.0671378091872794E-2</v>
      </c>
      <c r="G1267" s="35">
        <f>SUM(B1267*'5. Control'!$F$24,'6. Scoring &amp; assessment'!C1267*'5. Control'!$F$25,'6. Scoring &amp; assessment'!D1267*'5. Control'!$F$26,'6. Scoring &amp; assessment'!E1267*'5. Control'!$F$27,'6. Scoring &amp; assessment'!F1267*'5. Control'!$F$28)</f>
        <v>0.2218001694833954</v>
      </c>
      <c r="H1267" s="36">
        <f t="shared" si="76"/>
        <v>4</v>
      </c>
      <c r="I1267" s="36" cm="1">
        <f t="array" ref="I1267">_xlfn.XLOOKUP(A1267,Table1[Sample_ID],quality)</f>
        <v>4</v>
      </c>
      <c r="J1267" s="36">
        <f t="shared" si="77"/>
        <v>0</v>
      </c>
      <c r="K1267" s="36">
        <f t="shared" si="78"/>
        <v>0</v>
      </c>
      <c r="L1267" s="36">
        <f t="shared" si="79"/>
        <v>1</v>
      </c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</row>
    <row r="1268" spans="1:27" ht="13.2" x14ac:dyDescent="0.25">
      <c r="A1268" s="34">
        <v>1265</v>
      </c>
      <c r="B1268" s="104">
        <v>0.52307692307692311</v>
      </c>
      <c r="C1268" s="104">
        <v>0.18000000000000002</v>
      </c>
      <c r="D1268" s="104">
        <v>0.24705882352941178</v>
      </c>
      <c r="E1268" s="104">
        <v>0.32</v>
      </c>
      <c r="F1268" s="104">
        <v>0.15901060070671377</v>
      </c>
      <c r="G1268" s="35">
        <f>SUM(B1268*'5. Control'!$F$24,'6. Scoring &amp; assessment'!C1268*'5. Control'!$F$25,'6. Scoring &amp; assessment'!D1268*'5. Control'!$F$26,'6. Scoring &amp; assessment'!E1268*'5. Control'!$F$27,'6. Scoring &amp; assessment'!F1268*'5. Control'!$F$28)</f>
        <v>0.32203680667700618</v>
      </c>
      <c r="H1268" s="36">
        <f t="shared" si="76"/>
        <v>5</v>
      </c>
      <c r="I1268" s="36" cm="1">
        <f t="array" ref="I1268">_xlfn.XLOOKUP(A1268,Table1[Sample_ID],quality)</f>
        <v>6</v>
      </c>
      <c r="J1268" s="36">
        <f t="shared" si="77"/>
        <v>1</v>
      </c>
      <c r="K1268" s="36">
        <f t="shared" si="78"/>
        <v>1</v>
      </c>
      <c r="L1268" s="36">
        <f t="shared" si="79"/>
        <v>0</v>
      </c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</row>
    <row r="1269" spans="1:27" ht="13.2" x14ac:dyDescent="0.25">
      <c r="A1269" s="34">
        <v>1266</v>
      </c>
      <c r="B1269" s="104">
        <v>0.29230769230769238</v>
      </c>
      <c r="C1269" s="104">
        <v>0.3133333333333333</v>
      </c>
      <c r="D1269" s="104">
        <v>0.17647058823529413</v>
      </c>
      <c r="E1269" s="104">
        <v>0.05</v>
      </c>
      <c r="F1269" s="104">
        <v>0.10600706713780919</v>
      </c>
      <c r="G1269" s="35">
        <f>SUM(B1269*'5. Control'!$F$24,'6. Scoring &amp; assessment'!C1269*'5. Control'!$F$25,'6. Scoring &amp; assessment'!D1269*'5. Control'!$F$26,'6. Scoring &amp; assessment'!E1269*'5. Control'!$F$27,'6. Scoring &amp; assessment'!F1269*'5. Control'!$F$28)</f>
        <v>0.23837898725676732</v>
      </c>
      <c r="H1269" s="36">
        <f t="shared" si="76"/>
        <v>4</v>
      </c>
      <c r="I1269" s="36" cm="1">
        <f t="array" ref="I1269">_xlfn.XLOOKUP(A1269,Table1[Sample_ID],quality)</f>
        <v>6</v>
      </c>
      <c r="J1269" s="36">
        <f t="shared" si="77"/>
        <v>2</v>
      </c>
      <c r="K1269" s="36">
        <f t="shared" si="78"/>
        <v>4</v>
      </c>
      <c r="L1269" s="36">
        <f t="shared" si="79"/>
        <v>0</v>
      </c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</row>
    <row r="1270" spans="1:27" ht="13.2" x14ac:dyDescent="0.25">
      <c r="A1270" s="34">
        <v>1267</v>
      </c>
      <c r="B1270" s="104">
        <v>0.29230769230769238</v>
      </c>
      <c r="C1270" s="104">
        <v>0.3133333333333333</v>
      </c>
      <c r="D1270" s="104">
        <v>0.17647058823529413</v>
      </c>
      <c r="E1270" s="104">
        <v>0.05</v>
      </c>
      <c r="F1270" s="104">
        <v>0.10600706713780919</v>
      </c>
      <c r="G1270" s="35">
        <f>SUM(B1270*'5. Control'!$F$24,'6. Scoring &amp; assessment'!C1270*'5. Control'!$F$25,'6. Scoring &amp; assessment'!D1270*'5. Control'!$F$26,'6. Scoring &amp; assessment'!E1270*'5. Control'!$F$27,'6. Scoring &amp; assessment'!F1270*'5. Control'!$F$28)</f>
        <v>0.23837898725676732</v>
      </c>
      <c r="H1270" s="36">
        <f t="shared" si="76"/>
        <v>4</v>
      </c>
      <c r="I1270" s="36" cm="1">
        <f t="array" ref="I1270">_xlfn.XLOOKUP(A1270,Table1[Sample_ID],quality)</f>
        <v>6</v>
      </c>
      <c r="J1270" s="36">
        <f t="shared" si="77"/>
        <v>2</v>
      </c>
      <c r="K1270" s="36">
        <f t="shared" si="78"/>
        <v>4</v>
      </c>
      <c r="L1270" s="36">
        <f t="shared" si="79"/>
        <v>0</v>
      </c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</row>
    <row r="1271" spans="1:27" ht="13.2" x14ac:dyDescent="0.25">
      <c r="A1271" s="34">
        <v>1268</v>
      </c>
      <c r="B1271" s="104">
        <v>0.46153846153846156</v>
      </c>
      <c r="C1271" s="104">
        <v>0.21999999999999997</v>
      </c>
      <c r="D1271" s="104">
        <v>0.33529411764705885</v>
      </c>
      <c r="E1271" s="104">
        <v>0.5</v>
      </c>
      <c r="F1271" s="104">
        <v>4.5936395759717315E-2</v>
      </c>
      <c r="G1271" s="35">
        <f>SUM(B1271*'5. Control'!$F$24,'6. Scoring &amp; assessment'!C1271*'5. Control'!$F$25,'6. Scoring &amp; assessment'!D1271*'5. Control'!$F$26,'6. Scoring &amp; assessment'!E1271*'5. Control'!$F$27,'6. Scoring &amp; assessment'!F1271*'5. Control'!$F$28)</f>
        <v>0.33242621876149209</v>
      </c>
      <c r="H1271" s="36">
        <f t="shared" si="76"/>
        <v>5</v>
      </c>
      <c r="I1271" s="36" cm="1">
        <f t="array" ref="I1271">_xlfn.XLOOKUP(A1271,Table1[Sample_ID],quality)</f>
        <v>6</v>
      </c>
      <c r="J1271" s="36">
        <f t="shared" si="77"/>
        <v>1</v>
      </c>
      <c r="K1271" s="36">
        <f t="shared" si="78"/>
        <v>1</v>
      </c>
      <c r="L1271" s="36">
        <f t="shared" si="79"/>
        <v>0</v>
      </c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</row>
    <row r="1272" spans="1:27" ht="13.2" x14ac:dyDescent="0.25">
      <c r="A1272" s="34">
        <v>1269</v>
      </c>
      <c r="B1272" s="104">
        <v>0.16923076923076918</v>
      </c>
      <c r="C1272" s="104">
        <v>0.20666666666666664</v>
      </c>
      <c r="D1272" s="104">
        <v>0.1470588235294118</v>
      </c>
      <c r="E1272" s="104">
        <v>0.31</v>
      </c>
      <c r="F1272" s="104">
        <v>0.15901060070671377</v>
      </c>
      <c r="G1272" s="35">
        <f>SUM(B1272*'5. Control'!$F$24,'6. Scoring &amp; assessment'!C1272*'5. Control'!$F$25,'6. Scoring &amp; assessment'!D1272*'5. Control'!$F$26,'6. Scoring &amp; assessment'!E1272*'5. Control'!$F$27,'6. Scoring &amp; assessment'!F1272*'5. Control'!$F$28)</f>
        <v>0.19019065283085235</v>
      </c>
      <c r="H1272" s="36">
        <f t="shared" si="76"/>
        <v>4</v>
      </c>
      <c r="I1272" s="36" cm="1">
        <f t="array" ref="I1272">_xlfn.XLOOKUP(A1272,Table1[Sample_ID],quality)</f>
        <v>6</v>
      </c>
      <c r="J1272" s="36">
        <f t="shared" si="77"/>
        <v>2</v>
      </c>
      <c r="K1272" s="36">
        <f t="shared" si="78"/>
        <v>4</v>
      </c>
      <c r="L1272" s="36">
        <f t="shared" si="79"/>
        <v>0</v>
      </c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</row>
    <row r="1273" spans="1:27" ht="13.2" x14ac:dyDescent="0.25">
      <c r="A1273" s="34">
        <v>1270</v>
      </c>
      <c r="B1273" s="104">
        <v>0.86153846153846148</v>
      </c>
      <c r="C1273" s="104">
        <v>0.26</v>
      </c>
      <c r="D1273" s="104">
        <v>0.30588235294117649</v>
      </c>
      <c r="E1273" s="104">
        <v>0.03</v>
      </c>
      <c r="F1273" s="104">
        <v>0.28621908127208479</v>
      </c>
      <c r="G1273" s="35">
        <f>SUM(B1273*'5. Control'!$F$24,'6. Scoring &amp; assessment'!C1273*'5. Control'!$F$25,'6. Scoring &amp; assessment'!D1273*'5. Control'!$F$26,'6. Scoring &amp; assessment'!E1273*'5. Control'!$F$27,'6. Scoring &amp; assessment'!F1273*'5. Control'!$F$28)</f>
        <v>0.45704272260684647</v>
      </c>
      <c r="H1273" s="36">
        <f t="shared" si="76"/>
        <v>5</v>
      </c>
      <c r="I1273" s="36" cm="1">
        <f t="array" ref="I1273">_xlfn.XLOOKUP(A1273,Table1[Sample_ID],quality)</f>
        <v>8</v>
      </c>
      <c r="J1273" s="36">
        <f t="shared" si="77"/>
        <v>3</v>
      </c>
      <c r="K1273" s="36">
        <f t="shared" si="78"/>
        <v>9</v>
      </c>
      <c r="L1273" s="36">
        <f t="shared" si="79"/>
        <v>0</v>
      </c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</row>
    <row r="1274" spans="1:27" ht="13.2" x14ac:dyDescent="0.25">
      <c r="A1274" s="34">
        <v>1271</v>
      </c>
      <c r="B1274" s="104">
        <v>0.86153846153846148</v>
      </c>
      <c r="C1274" s="104">
        <v>0.18666666666666668</v>
      </c>
      <c r="D1274" s="104">
        <v>0.26470588235294118</v>
      </c>
      <c r="E1274" s="104">
        <v>0.01</v>
      </c>
      <c r="F1274" s="104">
        <v>0.19081272084805653</v>
      </c>
      <c r="G1274" s="35">
        <f>SUM(B1274*'5. Control'!$F$24,'6. Scoring &amp; assessment'!C1274*'5. Control'!$F$25,'6. Scoring &amp; assessment'!D1274*'5. Control'!$F$26,'6. Scoring &amp; assessment'!E1274*'5. Control'!$F$27,'6. Scoring &amp; assessment'!F1274*'5. Control'!$F$28)</f>
        <v>0.41732561597620826</v>
      </c>
      <c r="H1274" s="36">
        <f t="shared" si="76"/>
        <v>5</v>
      </c>
      <c r="I1274" s="36" cm="1">
        <f t="array" ref="I1274">_xlfn.XLOOKUP(A1274,Table1[Sample_ID],quality)</f>
        <v>6</v>
      </c>
      <c r="J1274" s="36">
        <f t="shared" si="77"/>
        <v>1</v>
      </c>
      <c r="K1274" s="36">
        <f t="shared" si="78"/>
        <v>1</v>
      </c>
      <c r="L1274" s="36">
        <f t="shared" si="79"/>
        <v>0</v>
      </c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</row>
    <row r="1275" spans="1:27" ht="13.2" x14ac:dyDescent="0.25">
      <c r="A1275" s="34">
        <v>1272</v>
      </c>
      <c r="B1275" s="104">
        <v>0.50769230769230755</v>
      </c>
      <c r="C1275" s="104">
        <v>0.22666666666666666</v>
      </c>
      <c r="D1275" s="104">
        <v>0.1588235294117647</v>
      </c>
      <c r="E1275" s="104">
        <v>0.2</v>
      </c>
      <c r="F1275" s="104">
        <v>0.20494699646643111</v>
      </c>
      <c r="G1275" s="35">
        <f>SUM(B1275*'5. Control'!$F$24,'6. Scoring &amp; assessment'!C1275*'5. Control'!$F$25,'6. Scoring &amp; assessment'!D1275*'5. Control'!$F$26,'6. Scoring &amp; assessment'!E1275*'5. Control'!$F$27,'6. Scoring &amp; assessment'!F1275*'5. Control'!$F$28)</f>
        <v>0.31001053675071544</v>
      </c>
      <c r="H1275" s="36">
        <f t="shared" si="76"/>
        <v>5</v>
      </c>
      <c r="I1275" s="36" cm="1">
        <f t="array" ref="I1275">_xlfn.XLOOKUP(A1275,Table1[Sample_ID],quality)</f>
        <v>6</v>
      </c>
      <c r="J1275" s="36">
        <f t="shared" si="77"/>
        <v>1</v>
      </c>
      <c r="K1275" s="36">
        <f t="shared" si="78"/>
        <v>1</v>
      </c>
      <c r="L1275" s="36">
        <f t="shared" si="79"/>
        <v>0</v>
      </c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</row>
    <row r="1276" spans="1:27" ht="13.2" x14ac:dyDescent="0.25">
      <c r="A1276" s="34">
        <v>1273</v>
      </c>
      <c r="B1276" s="104">
        <v>0.43076923076923063</v>
      </c>
      <c r="C1276" s="104">
        <v>0.24</v>
      </c>
      <c r="D1276" s="104">
        <v>0.13529411764705884</v>
      </c>
      <c r="E1276" s="104">
        <v>0</v>
      </c>
      <c r="F1276" s="104">
        <v>0.13427561837455831</v>
      </c>
      <c r="G1276" s="35">
        <f>SUM(B1276*'5. Control'!$F$24,'6. Scoring &amp; assessment'!C1276*'5. Control'!$F$25,'6. Scoring &amp; assessment'!D1276*'5. Control'!$F$26,'6. Scoring &amp; assessment'!E1276*'5. Control'!$F$27,'6. Scoring &amp; assessment'!F1276*'5. Control'!$F$28)</f>
        <v>0.25649091025374537</v>
      </c>
      <c r="H1276" s="36">
        <f t="shared" si="76"/>
        <v>4</v>
      </c>
      <c r="I1276" s="36" cm="1">
        <f t="array" ref="I1276">_xlfn.XLOOKUP(A1276,Table1[Sample_ID],quality)</f>
        <v>5</v>
      </c>
      <c r="J1276" s="36">
        <f t="shared" si="77"/>
        <v>1</v>
      </c>
      <c r="K1276" s="36">
        <f t="shared" si="78"/>
        <v>1</v>
      </c>
      <c r="L1276" s="36">
        <f t="shared" si="79"/>
        <v>0</v>
      </c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</row>
    <row r="1277" spans="1:27" ht="13.2" x14ac:dyDescent="0.25">
      <c r="A1277" s="34">
        <v>1274</v>
      </c>
      <c r="B1277" s="104">
        <v>0.13846153846153852</v>
      </c>
      <c r="C1277" s="104">
        <v>0.32</v>
      </c>
      <c r="D1277" s="104">
        <v>7.6470588235294124E-2</v>
      </c>
      <c r="E1277" s="104">
        <v>0.2</v>
      </c>
      <c r="F1277" s="104">
        <v>0.13427561837455831</v>
      </c>
      <c r="G1277" s="35">
        <f>SUM(B1277*'5. Control'!$F$24,'6. Scoring &amp; assessment'!C1277*'5. Control'!$F$25,'6. Scoring &amp; assessment'!D1277*'5. Control'!$F$26,'6. Scoring &amp; assessment'!E1277*'5. Control'!$F$27,'6. Scoring &amp; assessment'!F1277*'5. Control'!$F$28)</f>
        <v>0.18935968853428845</v>
      </c>
      <c r="H1277" s="36">
        <f t="shared" si="76"/>
        <v>4</v>
      </c>
      <c r="I1277" s="36" cm="1">
        <f t="array" ref="I1277">_xlfn.XLOOKUP(A1277,Table1[Sample_ID],quality)</f>
        <v>5</v>
      </c>
      <c r="J1277" s="36">
        <f t="shared" si="77"/>
        <v>1</v>
      </c>
      <c r="K1277" s="36">
        <f t="shared" si="78"/>
        <v>1</v>
      </c>
      <c r="L1277" s="36">
        <f t="shared" si="79"/>
        <v>0</v>
      </c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</row>
    <row r="1278" spans="1:27" ht="13.2" x14ac:dyDescent="0.25">
      <c r="A1278" s="34">
        <v>1275</v>
      </c>
      <c r="B1278" s="104">
        <v>0.43076923076923063</v>
      </c>
      <c r="C1278" s="104">
        <v>0.32</v>
      </c>
      <c r="D1278" s="104">
        <v>0.13529411764705884</v>
      </c>
      <c r="E1278" s="104">
        <v>0.13</v>
      </c>
      <c r="F1278" s="104">
        <v>0.10600706713780919</v>
      </c>
      <c r="G1278" s="35">
        <f>SUM(B1278*'5. Control'!$F$24,'6. Scoring &amp; assessment'!C1278*'5. Control'!$F$25,'6. Scoring &amp; assessment'!D1278*'5. Control'!$F$26,'6. Scoring &amp; assessment'!E1278*'5. Control'!$F$27,'6. Scoring &amp; assessment'!F1278*'5. Control'!$F$28)</f>
        <v>0.29066405513007049</v>
      </c>
      <c r="H1278" s="36">
        <f t="shared" si="76"/>
        <v>4</v>
      </c>
      <c r="I1278" s="36" cm="1">
        <f t="array" ref="I1278">_xlfn.XLOOKUP(A1278,Table1[Sample_ID],quality)</f>
        <v>6</v>
      </c>
      <c r="J1278" s="36">
        <f t="shared" si="77"/>
        <v>2</v>
      </c>
      <c r="K1278" s="36">
        <f t="shared" si="78"/>
        <v>4</v>
      </c>
      <c r="L1278" s="36">
        <f t="shared" si="79"/>
        <v>0</v>
      </c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</row>
    <row r="1279" spans="1:27" ht="13.2" x14ac:dyDescent="0.25">
      <c r="A1279" s="34">
        <v>1276</v>
      </c>
      <c r="B1279" s="104">
        <v>0.16923076923076918</v>
      </c>
      <c r="C1279" s="104">
        <v>0.41</v>
      </c>
      <c r="D1279" s="104">
        <v>0.14117647058823532</v>
      </c>
      <c r="E1279" s="104">
        <v>0.22</v>
      </c>
      <c r="F1279" s="104">
        <v>0.26501766784452296</v>
      </c>
      <c r="G1279" s="35">
        <f>SUM(B1279*'5. Control'!$F$24,'6. Scoring &amp; assessment'!C1279*'5. Control'!$F$25,'6. Scoring &amp; assessment'!D1279*'5. Control'!$F$26,'6. Scoring &amp; assessment'!E1279*'5. Control'!$F$27,'6. Scoring &amp; assessment'!F1279*'5. Control'!$F$28)</f>
        <v>0.25190900660345678</v>
      </c>
      <c r="H1279" s="36">
        <f t="shared" si="76"/>
        <v>4</v>
      </c>
      <c r="I1279" s="36" cm="1">
        <f t="array" ref="I1279">_xlfn.XLOOKUP(A1279,Table1[Sample_ID],quality)</f>
        <v>6</v>
      </c>
      <c r="J1279" s="36">
        <f t="shared" si="77"/>
        <v>2</v>
      </c>
      <c r="K1279" s="36">
        <f t="shared" si="78"/>
        <v>4</v>
      </c>
      <c r="L1279" s="36">
        <f t="shared" si="79"/>
        <v>0</v>
      </c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</row>
    <row r="1280" spans="1:27" ht="13.2" x14ac:dyDescent="0.25">
      <c r="A1280" s="34">
        <v>1277</v>
      </c>
      <c r="B1280" s="104">
        <v>0.55384615384615377</v>
      </c>
      <c r="C1280" s="104">
        <v>0.20000000000000004</v>
      </c>
      <c r="D1280" s="104">
        <v>0.15294117647058827</v>
      </c>
      <c r="E1280" s="104">
        <v>0.4</v>
      </c>
      <c r="F1280" s="104">
        <v>1.4134275618374558E-2</v>
      </c>
      <c r="G1280" s="35">
        <f>SUM(B1280*'5. Control'!$F$24,'6. Scoring &amp; assessment'!C1280*'5. Control'!$F$25,'6. Scoring &amp; assessment'!D1280*'5. Control'!$F$26,'6. Scoring &amp; assessment'!E1280*'5. Control'!$F$27,'6. Scoring &amp; assessment'!F1280*'5. Control'!$F$28)</f>
        <v>0.31820075787857954</v>
      </c>
      <c r="H1280" s="36">
        <f t="shared" si="76"/>
        <v>5</v>
      </c>
      <c r="I1280" s="36" cm="1">
        <f t="array" ref="I1280">_xlfn.XLOOKUP(A1280,Table1[Sample_ID],quality)</f>
        <v>4</v>
      </c>
      <c r="J1280" s="36">
        <f t="shared" si="77"/>
        <v>1</v>
      </c>
      <c r="K1280" s="36">
        <f t="shared" si="78"/>
        <v>1</v>
      </c>
      <c r="L1280" s="36">
        <f t="shared" si="79"/>
        <v>0</v>
      </c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</row>
    <row r="1281" spans="1:27" ht="13.2" x14ac:dyDescent="0.25">
      <c r="A1281" s="34">
        <v>1278</v>
      </c>
      <c r="B1281" s="104">
        <v>0.19999999999999984</v>
      </c>
      <c r="C1281" s="104">
        <v>0.39333333333333331</v>
      </c>
      <c r="D1281" s="104">
        <v>0.17647058823529413</v>
      </c>
      <c r="E1281" s="104">
        <v>0</v>
      </c>
      <c r="F1281" s="104">
        <v>1.4134275618374558E-2</v>
      </c>
      <c r="G1281" s="35">
        <f>SUM(B1281*'5. Control'!$F$24,'6. Scoring &amp; assessment'!C1281*'5. Control'!$F$25,'6. Scoring &amp; assessment'!D1281*'5. Control'!$F$26,'6. Scoring &amp; assessment'!E1281*'5. Control'!$F$27,'6. Scoring &amp; assessment'!F1281*'5. Control'!$F$28)</f>
        <v>0.21588401579713151</v>
      </c>
      <c r="H1281" s="36">
        <f t="shared" si="76"/>
        <v>4</v>
      </c>
      <c r="I1281" s="36" cm="1">
        <f t="array" ref="I1281">_xlfn.XLOOKUP(A1281,Table1[Sample_ID],quality)</f>
        <v>6</v>
      </c>
      <c r="J1281" s="36">
        <f t="shared" si="77"/>
        <v>2</v>
      </c>
      <c r="K1281" s="36">
        <f t="shared" si="78"/>
        <v>4</v>
      </c>
      <c r="L1281" s="36">
        <f t="shared" si="79"/>
        <v>0</v>
      </c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</row>
    <row r="1282" spans="1:27" ht="13.2" x14ac:dyDescent="0.25">
      <c r="A1282" s="34">
        <v>1279</v>
      </c>
      <c r="B1282" s="104">
        <v>0.16923076923076918</v>
      </c>
      <c r="C1282" s="104">
        <v>0.41</v>
      </c>
      <c r="D1282" s="104">
        <v>0.14117647058823532</v>
      </c>
      <c r="E1282" s="104">
        <v>0.22</v>
      </c>
      <c r="F1282" s="104">
        <v>0.26501766784452296</v>
      </c>
      <c r="G1282" s="35">
        <f>SUM(B1282*'5. Control'!$F$24,'6. Scoring &amp; assessment'!C1282*'5. Control'!$F$25,'6. Scoring &amp; assessment'!D1282*'5. Control'!$F$26,'6. Scoring &amp; assessment'!E1282*'5. Control'!$F$27,'6. Scoring &amp; assessment'!F1282*'5. Control'!$F$28)</f>
        <v>0.25190900660345678</v>
      </c>
      <c r="H1282" s="36">
        <f t="shared" si="76"/>
        <v>4</v>
      </c>
      <c r="I1282" s="36" cm="1">
        <f t="array" ref="I1282">_xlfn.XLOOKUP(A1282,Table1[Sample_ID],quality)</f>
        <v>6</v>
      </c>
      <c r="J1282" s="36">
        <f t="shared" si="77"/>
        <v>2</v>
      </c>
      <c r="K1282" s="36">
        <f t="shared" si="78"/>
        <v>4</v>
      </c>
      <c r="L1282" s="36">
        <f t="shared" si="79"/>
        <v>0</v>
      </c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</row>
    <row r="1283" spans="1:27" ht="13.2" x14ac:dyDescent="0.25">
      <c r="A1283" s="34">
        <v>1280</v>
      </c>
      <c r="B1283" s="104">
        <v>0.47692307692307689</v>
      </c>
      <c r="C1283" s="104">
        <v>0.13333333333333333</v>
      </c>
      <c r="D1283" s="104">
        <v>0.1588235294117647</v>
      </c>
      <c r="E1283" s="104">
        <v>0.39</v>
      </c>
      <c r="F1283" s="104">
        <v>1.0600706713780919E-2</v>
      </c>
      <c r="G1283" s="35">
        <f>SUM(B1283*'5. Control'!$F$24,'6. Scoring &amp; assessment'!C1283*'5. Control'!$F$25,'6. Scoring &amp; assessment'!D1283*'5. Control'!$F$26,'6. Scoring &amp; assessment'!E1283*'5. Control'!$F$27,'6. Scoring &amp; assessment'!F1283*'5. Control'!$F$28)</f>
        <v>0.27080667700621969</v>
      </c>
      <c r="H1283" s="36">
        <f t="shared" si="76"/>
        <v>4</v>
      </c>
      <c r="I1283" s="36" cm="1">
        <f t="array" ref="I1283">_xlfn.XLOOKUP(A1283,Table1[Sample_ID],quality)</f>
        <v>7</v>
      </c>
      <c r="J1283" s="36">
        <f t="shared" si="77"/>
        <v>3</v>
      </c>
      <c r="K1283" s="36">
        <f t="shared" si="78"/>
        <v>9</v>
      </c>
      <c r="L1283" s="36">
        <f t="shared" si="79"/>
        <v>0</v>
      </c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</row>
    <row r="1284" spans="1:27" ht="13.2" x14ac:dyDescent="0.25">
      <c r="A1284" s="34">
        <v>1281</v>
      </c>
      <c r="B1284" s="104">
        <v>0.30769230769230771</v>
      </c>
      <c r="C1284" s="104">
        <v>0.24</v>
      </c>
      <c r="D1284" s="104">
        <v>0.2</v>
      </c>
      <c r="E1284" s="104">
        <v>0.2</v>
      </c>
      <c r="F1284" s="104">
        <v>0.16961130742049471</v>
      </c>
      <c r="G1284" s="35">
        <f>SUM(B1284*'5. Control'!$F$24,'6. Scoring &amp; assessment'!C1284*'5. Control'!$F$25,'6. Scoring &amp; assessment'!D1284*'5. Control'!$F$26,'6. Scoring &amp; assessment'!E1284*'5. Control'!$F$27,'6. Scoring &amp; assessment'!F1284*'5. Control'!$F$28)</f>
        <v>0.24665343843435716</v>
      </c>
      <c r="H1284" s="36">
        <f t="shared" si="76"/>
        <v>4</v>
      </c>
      <c r="I1284" s="36" cm="1">
        <f t="array" ref="I1284">_xlfn.XLOOKUP(A1284,Table1[Sample_ID],quality)</f>
        <v>6</v>
      </c>
      <c r="J1284" s="36">
        <f t="shared" si="77"/>
        <v>2</v>
      </c>
      <c r="K1284" s="36">
        <f t="shared" si="78"/>
        <v>4</v>
      </c>
      <c r="L1284" s="36">
        <f t="shared" si="79"/>
        <v>0</v>
      </c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</row>
    <row r="1285" spans="1:27" ht="13.2" x14ac:dyDescent="0.25">
      <c r="A1285" s="34">
        <v>1282</v>
      </c>
      <c r="B1285" s="104">
        <v>0.30769230769230771</v>
      </c>
      <c r="C1285" s="104">
        <v>0.24</v>
      </c>
      <c r="D1285" s="104">
        <v>0.2</v>
      </c>
      <c r="E1285" s="104">
        <v>0.2</v>
      </c>
      <c r="F1285" s="104">
        <v>0.16961130742049471</v>
      </c>
      <c r="G1285" s="35">
        <f>SUM(B1285*'5. Control'!$F$24,'6. Scoring &amp; assessment'!C1285*'5. Control'!$F$25,'6. Scoring &amp; assessment'!D1285*'5. Control'!$F$26,'6. Scoring &amp; assessment'!E1285*'5. Control'!$F$27,'6. Scoring &amp; assessment'!F1285*'5. Control'!$F$28)</f>
        <v>0.24665343843435716</v>
      </c>
      <c r="H1285" s="36">
        <f t="shared" ref="H1285:H1348" si="80">ROUND(3+G1285*5,0)</f>
        <v>4</v>
      </c>
      <c r="I1285" s="36" cm="1">
        <f t="array" ref="I1285">_xlfn.XLOOKUP(A1285,Table1[Sample_ID],quality)</f>
        <v>6</v>
      </c>
      <c r="J1285" s="36">
        <f t="shared" ref="J1285:J1348" si="81">ABS(H1285-I1285)</f>
        <v>2</v>
      </c>
      <c r="K1285" s="36">
        <f t="shared" ref="K1285:K1348" si="82">J1285^2</f>
        <v>4</v>
      </c>
      <c r="L1285" s="36">
        <f t="shared" ref="L1285:L1348" si="83">IF(J1285=0,1,0)</f>
        <v>0</v>
      </c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</row>
    <row r="1286" spans="1:27" ht="13.2" x14ac:dyDescent="0.25">
      <c r="A1286" s="34">
        <v>1283</v>
      </c>
      <c r="B1286" s="104">
        <v>0.38461538461538464</v>
      </c>
      <c r="C1286" s="104">
        <v>0.44333333333333336</v>
      </c>
      <c r="D1286" s="104">
        <v>0.22352941176470592</v>
      </c>
      <c r="E1286" s="104">
        <v>0</v>
      </c>
      <c r="F1286" s="104">
        <v>5.6537102473498232E-2</v>
      </c>
      <c r="G1286" s="35">
        <f>SUM(B1286*'5. Control'!$F$24,'6. Scoring &amp; assessment'!C1286*'5. Control'!$F$25,'6. Scoring &amp; assessment'!D1286*'5. Control'!$F$26,'6. Scoring &amp; assessment'!E1286*'5. Control'!$F$27,'6. Scoring &amp; assessment'!F1286*'5. Control'!$F$28)</f>
        <v>0.30679850662744029</v>
      </c>
      <c r="H1286" s="36">
        <f t="shared" si="80"/>
        <v>5</v>
      </c>
      <c r="I1286" s="36" cm="1">
        <f t="array" ref="I1286">_xlfn.XLOOKUP(A1286,Table1[Sample_ID],quality)</f>
        <v>6</v>
      </c>
      <c r="J1286" s="36">
        <f t="shared" si="81"/>
        <v>1</v>
      </c>
      <c r="K1286" s="36">
        <f t="shared" si="82"/>
        <v>1</v>
      </c>
      <c r="L1286" s="36">
        <f t="shared" si="83"/>
        <v>0</v>
      </c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</row>
    <row r="1287" spans="1:27" ht="13.2" x14ac:dyDescent="0.25">
      <c r="A1287" s="34">
        <v>1284</v>
      </c>
      <c r="B1287" s="104">
        <v>0.27692307692307677</v>
      </c>
      <c r="C1287" s="104">
        <v>0.35333333333333333</v>
      </c>
      <c r="D1287" s="104">
        <v>0.19411764705882353</v>
      </c>
      <c r="E1287" s="104">
        <v>0.28000000000000003</v>
      </c>
      <c r="F1287" s="104">
        <v>0.22261484098939929</v>
      </c>
      <c r="G1287" s="35">
        <f>SUM(B1287*'5. Control'!$F$24,'6. Scoring &amp; assessment'!C1287*'5. Control'!$F$25,'6. Scoring &amp; assessment'!D1287*'5. Control'!$F$26,'6. Scoring &amp; assessment'!E1287*'5. Control'!$F$27,'6. Scoring &amp; assessment'!F1287*'5. Control'!$F$28)</f>
        <v>0.28230220808084033</v>
      </c>
      <c r="H1287" s="36">
        <f t="shared" si="80"/>
        <v>4</v>
      </c>
      <c r="I1287" s="36" cm="1">
        <f t="array" ref="I1287">_xlfn.XLOOKUP(A1287,Table1[Sample_ID],quality)</f>
        <v>6</v>
      </c>
      <c r="J1287" s="36">
        <f t="shared" si="81"/>
        <v>2</v>
      </c>
      <c r="K1287" s="36">
        <f t="shared" si="82"/>
        <v>4</v>
      </c>
      <c r="L1287" s="36">
        <f t="shared" si="83"/>
        <v>0</v>
      </c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</row>
    <row r="1288" spans="1:27" ht="13.2" x14ac:dyDescent="0.25">
      <c r="A1288" s="34">
        <v>1285</v>
      </c>
      <c r="B1288" s="104">
        <v>0.38461538461538464</v>
      </c>
      <c r="C1288" s="104">
        <v>0.21333333333333329</v>
      </c>
      <c r="D1288" s="104">
        <v>0.15294117647058827</v>
      </c>
      <c r="E1288" s="104">
        <v>0.19</v>
      </c>
      <c r="F1288" s="104">
        <v>0.10600706713780919</v>
      </c>
      <c r="G1288" s="35">
        <f>SUM(B1288*'5. Control'!$F$24,'6. Scoring &amp; assessment'!C1288*'5. Control'!$F$25,'6. Scoring &amp; assessment'!D1288*'5. Control'!$F$26,'6. Scoring &amp; assessment'!E1288*'5. Control'!$F$27,'6. Scoring &amp; assessment'!F1288*'5. Control'!$F$28)</f>
        <v>0.25115726779975378</v>
      </c>
      <c r="H1288" s="36">
        <f t="shared" si="80"/>
        <v>4</v>
      </c>
      <c r="I1288" s="36" cm="1">
        <f t="array" ref="I1288">_xlfn.XLOOKUP(A1288,Table1[Sample_ID],quality)</f>
        <v>5</v>
      </c>
      <c r="J1288" s="36">
        <f t="shared" si="81"/>
        <v>1</v>
      </c>
      <c r="K1288" s="36">
        <f t="shared" si="82"/>
        <v>1</v>
      </c>
      <c r="L1288" s="36">
        <f t="shared" si="83"/>
        <v>0</v>
      </c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</row>
    <row r="1289" spans="1:27" ht="13.2" x14ac:dyDescent="0.25">
      <c r="A1289" s="34">
        <v>1286</v>
      </c>
      <c r="B1289" s="104">
        <v>0.32307692307692304</v>
      </c>
      <c r="C1289" s="104">
        <v>0.18000000000000002</v>
      </c>
      <c r="D1289" s="104">
        <v>0.1588235294117647</v>
      </c>
      <c r="E1289" s="104">
        <v>0.5</v>
      </c>
      <c r="F1289" s="104">
        <v>0.14487632508833923</v>
      </c>
      <c r="G1289" s="35">
        <f>SUM(B1289*'5. Control'!$F$24,'6. Scoring &amp; assessment'!C1289*'5. Control'!$F$25,'6. Scoring &amp; assessment'!D1289*'5. Control'!$F$26,'6. Scoring &amp; assessment'!E1289*'5. Control'!$F$27,'6. Scoring &amp; assessment'!F1289*'5. Control'!$F$28)</f>
        <v>0.25538808499752175</v>
      </c>
      <c r="H1289" s="36">
        <f t="shared" si="80"/>
        <v>4</v>
      </c>
      <c r="I1289" s="36" cm="1">
        <f t="array" ref="I1289">_xlfn.XLOOKUP(A1289,Table1[Sample_ID],quality)</f>
        <v>5</v>
      </c>
      <c r="J1289" s="36">
        <f t="shared" si="81"/>
        <v>1</v>
      </c>
      <c r="K1289" s="36">
        <f t="shared" si="82"/>
        <v>1</v>
      </c>
      <c r="L1289" s="36">
        <f t="shared" si="83"/>
        <v>0</v>
      </c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</row>
    <row r="1290" spans="1:27" ht="13.2" x14ac:dyDescent="0.25">
      <c r="A1290" s="34">
        <v>1287</v>
      </c>
      <c r="B1290" s="104">
        <v>0.61538461538461542</v>
      </c>
      <c r="C1290" s="104">
        <v>0.04</v>
      </c>
      <c r="D1290" s="104">
        <v>0.14117647058823532</v>
      </c>
      <c r="E1290" s="104">
        <v>0.44</v>
      </c>
      <c r="F1290" s="104">
        <v>8.8339222614840993E-2</v>
      </c>
      <c r="G1290" s="35">
        <f>SUM(B1290*'5. Control'!$F$24,'6. Scoring &amp; assessment'!C1290*'5. Control'!$F$25,'6. Scoring &amp; assessment'!D1290*'5. Control'!$F$26,'6. Scoring &amp; assessment'!E1290*'5. Control'!$F$27,'6. Scoring &amp; assessment'!F1290*'5. Control'!$F$28)</f>
        <v>0.30139500823433479</v>
      </c>
      <c r="H1290" s="36">
        <f t="shared" si="80"/>
        <v>5</v>
      </c>
      <c r="I1290" s="36" cm="1">
        <f t="array" ref="I1290">_xlfn.XLOOKUP(A1290,Table1[Sample_ID],quality)</f>
        <v>6</v>
      </c>
      <c r="J1290" s="36">
        <f t="shared" si="81"/>
        <v>1</v>
      </c>
      <c r="K1290" s="36">
        <f t="shared" si="82"/>
        <v>1</v>
      </c>
      <c r="L1290" s="36">
        <f t="shared" si="83"/>
        <v>0</v>
      </c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</row>
    <row r="1291" spans="1:27" ht="13.2" x14ac:dyDescent="0.25">
      <c r="A1291" s="34">
        <v>1288</v>
      </c>
      <c r="B1291" s="104">
        <v>0.70769230769230762</v>
      </c>
      <c r="C1291" s="104">
        <v>0.33333333333333331</v>
      </c>
      <c r="D1291" s="104">
        <v>4.11764705882353E-2</v>
      </c>
      <c r="E1291" s="104">
        <v>0.08</v>
      </c>
      <c r="F1291" s="104">
        <v>3.5335689045936395E-3</v>
      </c>
      <c r="G1291" s="35">
        <f>SUM(B1291*'5. Control'!$F$24,'6. Scoring &amp; assessment'!C1291*'5. Control'!$F$25,'6. Scoring &amp; assessment'!D1291*'5. Control'!$F$26,'6. Scoring &amp; assessment'!E1291*'5. Control'!$F$27,'6. Scoring &amp; assessment'!F1291*'5. Control'!$F$28)</f>
        <v>0.36222213517100227</v>
      </c>
      <c r="H1291" s="36">
        <f t="shared" si="80"/>
        <v>5</v>
      </c>
      <c r="I1291" s="36" cm="1">
        <f t="array" ref="I1291">_xlfn.XLOOKUP(A1291,Table1[Sample_ID],quality)</f>
        <v>5</v>
      </c>
      <c r="J1291" s="36">
        <f t="shared" si="81"/>
        <v>0</v>
      </c>
      <c r="K1291" s="36">
        <f t="shared" si="82"/>
        <v>0</v>
      </c>
      <c r="L1291" s="36">
        <f t="shared" si="83"/>
        <v>1</v>
      </c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</row>
    <row r="1292" spans="1:27" ht="13.2" x14ac:dyDescent="0.25">
      <c r="A1292" s="34">
        <v>1289</v>
      </c>
      <c r="B1292" s="104">
        <v>0.27692307692307677</v>
      </c>
      <c r="C1292" s="104">
        <v>0.33333333333333331</v>
      </c>
      <c r="D1292" s="104">
        <v>0.5117647058823529</v>
      </c>
      <c r="E1292" s="104">
        <v>0.3</v>
      </c>
      <c r="F1292" s="104">
        <v>0.36749116607773852</v>
      </c>
      <c r="G1292" s="35">
        <f>SUM(B1292*'5. Control'!$F$24,'6. Scoring &amp; assessment'!C1292*'5. Control'!$F$25,'6. Scoring &amp; assessment'!D1292*'5. Control'!$F$26,'6. Scoring &amp; assessment'!E1292*'5. Control'!$F$27,'6. Scoring &amp; assessment'!F1292*'5. Control'!$F$28)</f>
        <v>0.34043689941320371</v>
      </c>
      <c r="H1292" s="36">
        <f t="shared" si="80"/>
        <v>5</v>
      </c>
      <c r="I1292" s="36" cm="1">
        <f t="array" ref="I1292">_xlfn.XLOOKUP(A1292,Table1[Sample_ID],quality)</f>
        <v>5</v>
      </c>
      <c r="J1292" s="36">
        <f t="shared" si="81"/>
        <v>0</v>
      </c>
      <c r="K1292" s="36">
        <f t="shared" si="82"/>
        <v>0</v>
      </c>
      <c r="L1292" s="36">
        <f t="shared" si="83"/>
        <v>1</v>
      </c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</row>
    <row r="1293" spans="1:27" ht="13.2" x14ac:dyDescent="0.25">
      <c r="A1293" s="34">
        <v>1290</v>
      </c>
      <c r="B1293" s="104">
        <v>0.27692307692307677</v>
      </c>
      <c r="C1293" s="104">
        <v>0.33333333333333331</v>
      </c>
      <c r="D1293" s="104">
        <v>0.5117647058823529</v>
      </c>
      <c r="E1293" s="104">
        <v>0.3</v>
      </c>
      <c r="F1293" s="104">
        <v>0.36749116607773852</v>
      </c>
      <c r="G1293" s="35">
        <f>SUM(B1293*'5. Control'!$F$24,'6. Scoring &amp; assessment'!C1293*'5. Control'!$F$25,'6. Scoring &amp; assessment'!D1293*'5. Control'!$F$26,'6. Scoring &amp; assessment'!E1293*'5. Control'!$F$27,'6. Scoring &amp; assessment'!F1293*'5. Control'!$F$28)</f>
        <v>0.34043689941320371</v>
      </c>
      <c r="H1293" s="36">
        <f t="shared" si="80"/>
        <v>5</v>
      </c>
      <c r="I1293" s="36" cm="1">
        <f t="array" ref="I1293">_xlfn.XLOOKUP(A1293,Table1[Sample_ID],quality)</f>
        <v>5</v>
      </c>
      <c r="J1293" s="36">
        <f t="shared" si="81"/>
        <v>0</v>
      </c>
      <c r="K1293" s="36">
        <f t="shared" si="82"/>
        <v>0</v>
      </c>
      <c r="L1293" s="36">
        <f t="shared" si="83"/>
        <v>1</v>
      </c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</row>
    <row r="1294" spans="1:27" ht="13.2" x14ac:dyDescent="0.25">
      <c r="A1294" s="34">
        <v>1291</v>
      </c>
      <c r="B1294" s="104">
        <v>0.39999999999999997</v>
      </c>
      <c r="C1294" s="104">
        <v>0.42666666666666669</v>
      </c>
      <c r="D1294" s="104">
        <v>0.17058823529411765</v>
      </c>
      <c r="E1294" s="104">
        <v>0</v>
      </c>
      <c r="F1294" s="104">
        <v>2.1201413427561839E-2</v>
      </c>
      <c r="G1294" s="35">
        <f>SUM(B1294*'5. Control'!$F$24,'6. Scoring &amp; assessment'!C1294*'5. Control'!$F$25,'6. Scoring &amp; assessment'!D1294*'5. Control'!$F$26,'6. Scoring &amp; assessment'!E1294*'5. Control'!$F$27,'6. Scoring &amp; assessment'!F1294*'5. Control'!$F$28)</f>
        <v>0.29570837663687383</v>
      </c>
      <c r="H1294" s="36">
        <f t="shared" si="80"/>
        <v>4</v>
      </c>
      <c r="I1294" s="36" cm="1">
        <f t="array" ref="I1294">_xlfn.XLOOKUP(A1294,Table1[Sample_ID],quality)</f>
        <v>5</v>
      </c>
      <c r="J1294" s="36">
        <f t="shared" si="81"/>
        <v>1</v>
      </c>
      <c r="K1294" s="36">
        <f t="shared" si="82"/>
        <v>1</v>
      </c>
      <c r="L1294" s="36">
        <f t="shared" si="83"/>
        <v>0</v>
      </c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</row>
    <row r="1295" spans="1:27" ht="13.2" x14ac:dyDescent="0.25">
      <c r="A1295" s="34">
        <v>1292</v>
      </c>
      <c r="B1295" s="104">
        <v>0.38461538461538464</v>
      </c>
      <c r="C1295" s="104">
        <v>0.35666666666666669</v>
      </c>
      <c r="D1295" s="104">
        <v>0.26470588235294118</v>
      </c>
      <c r="E1295" s="104">
        <v>0.1</v>
      </c>
      <c r="F1295" s="104">
        <v>0.19081272084805653</v>
      </c>
      <c r="G1295" s="35">
        <f>SUM(B1295*'5. Control'!$F$24,'6. Scoring &amp; assessment'!C1295*'5. Control'!$F$25,'6. Scoring &amp; assessment'!D1295*'5. Control'!$F$26,'6. Scoring &amp; assessment'!E1295*'5. Control'!$F$27,'6. Scoring &amp; assessment'!F1295*'5. Control'!$F$28)</f>
        <v>0.31040253905313148</v>
      </c>
      <c r="H1295" s="36">
        <f t="shared" si="80"/>
        <v>5</v>
      </c>
      <c r="I1295" s="36" cm="1">
        <f t="array" ref="I1295">_xlfn.XLOOKUP(A1295,Table1[Sample_ID],quality)</f>
        <v>6</v>
      </c>
      <c r="J1295" s="36">
        <f t="shared" si="81"/>
        <v>1</v>
      </c>
      <c r="K1295" s="36">
        <f t="shared" si="82"/>
        <v>1</v>
      </c>
      <c r="L1295" s="36">
        <f t="shared" si="83"/>
        <v>0</v>
      </c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</row>
    <row r="1296" spans="1:27" ht="13.2" x14ac:dyDescent="0.25">
      <c r="A1296" s="34">
        <v>1293</v>
      </c>
      <c r="B1296" s="104">
        <v>0.61538461538461542</v>
      </c>
      <c r="C1296" s="104">
        <v>0.19666666666666668</v>
      </c>
      <c r="D1296" s="104">
        <v>0.21764705882352944</v>
      </c>
      <c r="E1296" s="104">
        <v>0.13</v>
      </c>
      <c r="F1296" s="104">
        <v>7.7738515901060068E-2</v>
      </c>
      <c r="G1296" s="35">
        <f>SUM(B1296*'5. Control'!$F$24,'6. Scoring &amp; assessment'!C1296*'5. Control'!$F$25,'6. Scoring &amp; assessment'!D1296*'5. Control'!$F$26,'6. Scoring &amp; assessment'!E1296*'5. Control'!$F$27,'6. Scoring &amp; assessment'!F1296*'5. Control'!$F$28)</f>
        <v>0.32780552579825084</v>
      </c>
      <c r="H1296" s="36">
        <f t="shared" si="80"/>
        <v>5</v>
      </c>
      <c r="I1296" s="36" cm="1">
        <f t="array" ref="I1296">_xlfn.XLOOKUP(A1296,Table1[Sample_ID],quality)</f>
        <v>6</v>
      </c>
      <c r="J1296" s="36">
        <f t="shared" si="81"/>
        <v>1</v>
      </c>
      <c r="K1296" s="36">
        <f t="shared" si="82"/>
        <v>1</v>
      </c>
      <c r="L1296" s="36">
        <f t="shared" si="83"/>
        <v>0</v>
      </c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</row>
    <row r="1297" spans="1:27" ht="13.2" x14ac:dyDescent="0.25">
      <c r="A1297" s="34">
        <v>1294</v>
      </c>
      <c r="B1297" s="104">
        <v>0.19999999999999984</v>
      </c>
      <c r="C1297" s="104">
        <v>0.4366666666666667</v>
      </c>
      <c r="D1297" s="104">
        <v>0.11176470588235295</v>
      </c>
      <c r="E1297" s="104">
        <v>0</v>
      </c>
      <c r="F1297" s="104">
        <v>2.1201413427561839E-2</v>
      </c>
      <c r="G1297" s="35">
        <f>SUM(B1297*'5. Control'!$F$24,'6. Scoring &amp; assessment'!C1297*'5. Control'!$F$25,'6. Scoring &amp; assessment'!D1297*'5. Control'!$F$26,'6. Scoring &amp; assessment'!E1297*'5. Control'!$F$27,'6. Scoring &amp; assessment'!F1297*'5. Control'!$F$28)</f>
        <v>0.21988484722510906</v>
      </c>
      <c r="H1297" s="36">
        <f t="shared" si="80"/>
        <v>4</v>
      </c>
      <c r="I1297" s="36" cm="1">
        <f t="array" ref="I1297">_xlfn.XLOOKUP(A1297,Table1[Sample_ID],quality)</f>
        <v>4</v>
      </c>
      <c r="J1297" s="36">
        <f t="shared" si="81"/>
        <v>0</v>
      </c>
      <c r="K1297" s="36">
        <f t="shared" si="82"/>
        <v>0</v>
      </c>
      <c r="L1297" s="36">
        <f t="shared" si="83"/>
        <v>1</v>
      </c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</row>
    <row r="1298" spans="1:27" ht="13.2" x14ac:dyDescent="0.25">
      <c r="A1298" s="34">
        <v>1295</v>
      </c>
      <c r="B1298" s="104">
        <v>0.38461538461538464</v>
      </c>
      <c r="C1298" s="104">
        <v>0.35666666666666669</v>
      </c>
      <c r="D1298" s="104">
        <v>0.26470588235294118</v>
      </c>
      <c r="E1298" s="104">
        <v>0.1</v>
      </c>
      <c r="F1298" s="104">
        <v>0.19081272084805653</v>
      </c>
      <c r="G1298" s="35">
        <f>SUM(B1298*'5. Control'!$F$24,'6. Scoring &amp; assessment'!C1298*'5. Control'!$F$25,'6. Scoring &amp; assessment'!D1298*'5. Control'!$F$26,'6. Scoring &amp; assessment'!E1298*'5. Control'!$F$27,'6. Scoring &amp; assessment'!F1298*'5. Control'!$F$28)</f>
        <v>0.31040253905313148</v>
      </c>
      <c r="H1298" s="36">
        <f t="shared" si="80"/>
        <v>5</v>
      </c>
      <c r="I1298" s="36" cm="1">
        <f t="array" ref="I1298">_xlfn.XLOOKUP(A1298,Table1[Sample_ID],quality)</f>
        <v>6</v>
      </c>
      <c r="J1298" s="36">
        <f t="shared" si="81"/>
        <v>1</v>
      </c>
      <c r="K1298" s="36">
        <f t="shared" si="82"/>
        <v>1</v>
      </c>
      <c r="L1298" s="36">
        <f t="shared" si="83"/>
        <v>0</v>
      </c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</row>
    <row r="1299" spans="1:27" ht="13.2" x14ac:dyDescent="0.25">
      <c r="A1299" s="34">
        <v>1296</v>
      </c>
      <c r="B1299" s="104">
        <v>0.16923076923076918</v>
      </c>
      <c r="C1299" s="104">
        <v>0.35333333333333333</v>
      </c>
      <c r="D1299" s="104">
        <v>8.8235294117647078E-2</v>
      </c>
      <c r="E1299" s="104">
        <v>0</v>
      </c>
      <c r="F1299" s="104">
        <v>0.25265017667844525</v>
      </c>
      <c r="G1299" s="35">
        <f>SUM(B1299*'5. Control'!$F$24,'6. Scoring &amp; assessment'!C1299*'5. Control'!$F$25,'6. Scoring &amp; assessment'!D1299*'5. Control'!$F$26,'6. Scoring &amp; assessment'!E1299*'5. Control'!$F$27,'6. Scoring &amp; assessment'!F1299*'5. Control'!$F$28)</f>
        <v>0.20373108101626081</v>
      </c>
      <c r="H1299" s="36">
        <f t="shared" si="80"/>
        <v>4</v>
      </c>
      <c r="I1299" s="36" cm="1">
        <f t="array" ref="I1299">_xlfn.XLOOKUP(A1299,Table1[Sample_ID],quality)</f>
        <v>5</v>
      </c>
      <c r="J1299" s="36">
        <f t="shared" si="81"/>
        <v>1</v>
      </c>
      <c r="K1299" s="36">
        <f t="shared" si="82"/>
        <v>1</v>
      </c>
      <c r="L1299" s="36">
        <f t="shared" si="83"/>
        <v>0</v>
      </c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</row>
    <row r="1300" spans="1:27" ht="13.2" x14ac:dyDescent="0.25">
      <c r="A1300" s="34">
        <v>1297</v>
      </c>
      <c r="B1300" s="104">
        <v>0.16923076923076918</v>
      </c>
      <c r="C1300" s="104">
        <v>0.35333333333333333</v>
      </c>
      <c r="D1300" s="104">
        <v>8.8235294117647078E-2</v>
      </c>
      <c r="E1300" s="104">
        <v>0</v>
      </c>
      <c r="F1300" s="104">
        <v>0.25265017667844525</v>
      </c>
      <c r="G1300" s="35">
        <f>SUM(B1300*'5. Control'!$F$24,'6. Scoring &amp; assessment'!C1300*'5. Control'!$F$25,'6. Scoring &amp; assessment'!D1300*'5. Control'!$F$26,'6. Scoring &amp; assessment'!E1300*'5. Control'!$F$27,'6. Scoring &amp; assessment'!F1300*'5. Control'!$F$28)</f>
        <v>0.20373108101626081</v>
      </c>
      <c r="H1300" s="36">
        <f t="shared" si="80"/>
        <v>4</v>
      </c>
      <c r="I1300" s="36" cm="1">
        <f t="array" ref="I1300">_xlfn.XLOOKUP(A1300,Table1[Sample_ID],quality)</f>
        <v>5</v>
      </c>
      <c r="J1300" s="36">
        <f t="shared" si="81"/>
        <v>1</v>
      </c>
      <c r="K1300" s="36">
        <f t="shared" si="82"/>
        <v>1</v>
      </c>
      <c r="L1300" s="36">
        <f t="shared" si="83"/>
        <v>0</v>
      </c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</row>
    <row r="1301" spans="1:27" ht="13.2" x14ac:dyDescent="0.25">
      <c r="A1301" s="34">
        <v>1298</v>
      </c>
      <c r="B1301" s="104">
        <v>0.5692307692307691</v>
      </c>
      <c r="C1301" s="104">
        <v>0.28666666666666668</v>
      </c>
      <c r="D1301" s="104">
        <v>0.18235294117647058</v>
      </c>
      <c r="E1301" s="104">
        <v>0.14000000000000001</v>
      </c>
      <c r="F1301" s="104">
        <v>8.1272084805653705E-2</v>
      </c>
      <c r="G1301" s="35">
        <f>SUM(B1301*'5. Control'!$F$24,'6. Scoring &amp; assessment'!C1301*'5. Control'!$F$25,'6. Scoring &amp; assessment'!D1301*'5. Control'!$F$26,'6. Scoring &amp; assessment'!E1301*'5. Control'!$F$27,'6. Scoring &amp; assessment'!F1301*'5. Control'!$F$28)</f>
        <v>0.33471091888780513</v>
      </c>
      <c r="H1301" s="36">
        <f t="shared" si="80"/>
        <v>5</v>
      </c>
      <c r="I1301" s="36" cm="1">
        <f t="array" ref="I1301">_xlfn.XLOOKUP(A1301,Table1[Sample_ID],quality)</f>
        <v>6</v>
      </c>
      <c r="J1301" s="36">
        <f t="shared" si="81"/>
        <v>1</v>
      </c>
      <c r="K1301" s="36">
        <f t="shared" si="82"/>
        <v>1</v>
      </c>
      <c r="L1301" s="36">
        <f t="shared" si="83"/>
        <v>0</v>
      </c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</row>
    <row r="1302" spans="1:27" ht="13.2" x14ac:dyDescent="0.25">
      <c r="A1302" s="34">
        <v>1299</v>
      </c>
      <c r="B1302" s="104">
        <v>0.58461538461538443</v>
      </c>
      <c r="C1302" s="104">
        <v>0.33333333333333331</v>
      </c>
      <c r="D1302" s="104">
        <v>0.15294117647058827</v>
      </c>
      <c r="E1302" s="104">
        <v>0</v>
      </c>
      <c r="F1302" s="104">
        <v>4.2402826855123678E-2</v>
      </c>
      <c r="G1302" s="35">
        <f>SUM(B1302*'5. Control'!$F$24,'6. Scoring &amp; assessment'!C1302*'5. Control'!$F$25,'6. Scoring &amp; assessment'!D1302*'5. Control'!$F$26,'6. Scoring &amp; assessment'!E1302*'5. Control'!$F$27,'6. Scoring &amp; assessment'!F1302*'5. Control'!$F$28)</f>
        <v>0.33179684377148511</v>
      </c>
      <c r="H1302" s="36">
        <f t="shared" si="80"/>
        <v>5</v>
      </c>
      <c r="I1302" s="36" cm="1">
        <f t="array" ref="I1302">_xlfn.XLOOKUP(A1302,Table1[Sample_ID],quality)</f>
        <v>6</v>
      </c>
      <c r="J1302" s="36">
        <f t="shared" si="81"/>
        <v>1</v>
      </c>
      <c r="K1302" s="36">
        <f t="shared" si="82"/>
        <v>1</v>
      </c>
      <c r="L1302" s="36">
        <f t="shared" si="83"/>
        <v>0</v>
      </c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</row>
    <row r="1303" spans="1:27" ht="13.2" x14ac:dyDescent="0.25">
      <c r="A1303" s="34">
        <v>1300</v>
      </c>
      <c r="B1303" s="104">
        <v>0.38461538461538464</v>
      </c>
      <c r="C1303" s="104">
        <v>0.98666666666666669</v>
      </c>
      <c r="D1303" s="104">
        <v>5.8823529411764726E-2</v>
      </c>
      <c r="E1303" s="104">
        <v>0</v>
      </c>
      <c r="F1303" s="104">
        <v>1.0600706713780919E-2</v>
      </c>
      <c r="G1303" s="35">
        <f>SUM(B1303*'5. Control'!$F$24,'6. Scoring &amp; assessment'!C1303*'5. Control'!$F$25,'6. Scoring &amp; assessment'!D1303*'5. Control'!$F$26,'6. Scoring &amp; assessment'!E1303*'5. Control'!$F$27,'6. Scoring &amp; assessment'!F1303*'5. Control'!$F$28)</f>
        <v>0.44049898469852744</v>
      </c>
      <c r="H1303" s="36">
        <f t="shared" si="80"/>
        <v>5</v>
      </c>
      <c r="I1303" s="36" cm="1">
        <f t="array" ref="I1303">_xlfn.XLOOKUP(A1303,Table1[Sample_ID],quality)</f>
        <v>3</v>
      </c>
      <c r="J1303" s="36">
        <f t="shared" si="81"/>
        <v>2</v>
      </c>
      <c r="K1303" s="36">
        <f t="shared" si="82"/>
        <v>4</v>
      </c>
      <c r="L1303" s="36">
        <f t="shared" si="83"/>
        <v>0</v>
      </c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</row>
    <row r="1304" spans="1:27" ht="13.2" x14ac:dyDescent="0.25">
      <c r="A1304" s="34">
        <v>1301</v>
      </c>
      <c r="B1304" s="104">
        <v>0.63076923076923075</v>
      </c>
      <c r="C1304" s="104">
        <v>0.36333333333333334</v>
      </c>
      <c r="D1304" s="104">
        <v>0.18235294117647058</v>
      </c>
      <c r="E1304" s="104">
        <v>0</v>
      </c>
      <c r="F1304" s="104">
        <v>7.7738515901060068E-2</v>
      </c>
      <c r="G1304" s="35">
        <f>SUM(B1304*'5. Control'!$F$24,'6. Scoring &amp; assessment'!C1304*'5. Control'!$F$25,'6. Scoring &amp; assessment'!D1304*'5. Control'!$F$26,'6. Scoring &amp; assessment'!E1304*'5. Control'!$F$27,'6. Scoring &amp; assessment'!F1304*'5. Control'!$F$28)</f>
        <v>0.36489602353580736</v>
      </c>
      <c r="H1304" s="36">
        <f t="shared" si="80"/>
        <v>5</v>
      </c>
      <c r="I1304" s="36" cm="1">
        <f t="array" ref="I1304">_xlfn.XLOOKUP(A1304,Table1[Sample_ID],quality)</f>
        <v>6</v>
      </c>
      <c r="J1304" s="36">
        <f t="shared" si="81"/>
        <v>1</v>
      </c>
      <c r="K1304" s="36">
        <f t="shared" si="82"/>
        <v>1</v>
      </c>
      <c r="L1304" s="36">
        <f t="shared" si="83"/>
        <v>0</v>
      </c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</row>
    <row r="1305" spans="1:27" ht="13.2" x14ac:dyDescent="0.25">
      <c r="A1305" s="34">
        <v>1302</v>
      </c>
      <c r="B1305" s="104">
        <v>0.50769230769230755</v>
      </c>
      <c r="C1305" s="104">
        <v>0.50666666666666671</v>
      </c>
      <c r="D1305" s="104">
        <v>0.25882352941176473</v>
      </c>
      <c r="E1305" s="104">
        <v>7.0000000000000007E-2</v>
      </c>
      <c r="F1305" s="104">
        <v>0.18021201413427562</v>
      </c>
      <c r="G1305" s="35">
        <f>SUM(B1305*'5. Control'!$F$24,'6. Scoring &amp; assessment'!C1305*'5. Control'!$F$25,'6. Scoring &amp; assessment'!D1305*'5. Control'!$F$26,'6. Scoring &amp; assessment'!E1305*'5. Control'!$F$27,'6. Scoring &amp; assessment'!F1305*'5. Control'!$F$28)</f>
        <v>0.39353703851749988</v>
      </c>
      <c r="H1305" s="36">
        <f t="shared" si="80"/>
        <v>5</v>
      </c>
      <c r="I1305" s="36" cm="1">
        <f t="array" ref="I1305">_xlfn.XLOOKUP(A1305,Table1[Sample_ID],quality)</f>
        <v>6</v>
      </c>
      <c r="J1305" s="36">
        <f t="shared" si="81"/>
        <v>1</v>
      </c>
      <c r="K1305" s="36">
        <f t="shared" si="82"/>
        <v>1</v>
      </c>
      <c r="L1305" s="36">
        <f t="shared" si="83"/>
        <v>0</v>
      </c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</row>
    <row r="1306" spans="1:27" ht="13.2" x14ac:dyDescent="0.25">
      <c r="A1306" s="34">
        <v>1303</v>
      </c>
      <c r="B1306" s="104">
        <v>0.43076923076923063</v>
      </c>
      <c r="C1306" s="104">
        <v>0.18000000000000002</v>
      </c>
      <c r="D1306" s="104">
        <v>0.29411764705882354</v>
      </c>
      <c r="E1306" s="104">
        <v>0.32</v>
      </c>
      <c r="F1306" s="104">
        <v>3.1802120141342753E-2</v>
      </c>
      <c r="G1306" s="35">
        <f>SUM(B1306*'5. Control'!$F$24,'6. Scoring &amp; assessment'!C1306*'5. Control'!$F$25,'6. Scoring &amp; assessment'!D1306*'5. Control'!$F$26,'6. Scoring &amp; assessment'!E1306*'5. Control'!$F$27,'6. Scoring &amp; assessment'!F1306*'5. Control'!$F$28)</f>
        <v>0.28406708984218848</v>
      </c>
      <c r="H1306" s="36">
        <f t="shared" si="80"/>
        <v>4</v>
      </c>
      <c r="I1306" s="36" cm="1">
        <f t="array" ref="I1306">_xlfn.XLOOKUP(A1306,Table1[Sample_ID],quality)</f>
        <v>6</v>
      </c>
      <c r="J1306" s="36">
        <f t="shared" si="81"/>
        <v>2</v>
      </c>
      <c r="K1306" s="36">
        <f t="shared" si="82"/>
        <v>4</v>
      </c>
      <c r="L1306" s="36">
        <f t="shared" si="83"/>
        <v>0</v>
      </c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</row>
    <row r="1307" spans="1:27" ht="13.2" x14ac:dyDescent="0.25">
      <c r="A1307" s="34">
        <v>1304</v>
      </c>
      <c r="B1307" s="104">
        <v>0.43076923076923063</v>
      </c>
      <c r="C1307" s="104">
        <v>0.12000000000000001</v>
      </c>
      <c r="D1307" s="104">
        <v>0.21176470588235297</v>
      </c>
      <c r="E1307" s="104">
        <v>0.44</v>
      </c>
      <c r="F1307" s="104">
        <v>0.21908127208480566</v>
      </c>
      <c r="G1307" s="35">
        <f>SUM(B1307*'5. Control'!$F$24,'6. Scoring &amp; assessment'!C1307*'5. Control'!$F$25,'6. Scoring &amp; assessment'!D1307*'5. Control'!$F$26,'6. Scoring &amp; assessment'!E1307*'5. Control'!$F$27,'6. Scoring &amp; assessment'!F1307*'5. Control'!$F$28)</f>
        <v>0.28444206386006421</v>
      </c>
      <c r="H1307" s="36">
        <f t="shared" si="80"/>
        <v>4</v>
      </c>
      <c r="I1307" s="36" cm="1">
        <f t="array" ref="I1307">_xlfn.XLOOKUP(A1307,Table1[Sample_ID],quality)</f>
        <v>5</v>
      </c>
      <c r="J1307" s="36">
        <f t="shared" si="81"/>
        <v>1</v>
      </c>
      <c r="K1307" s="36">
        <f t="shared" si="82"/>
        <v>1</v>
      </c>
      <c r="L1307" s="36">
        <f t="shared" si="83"/>
        <v>0</v>
      </c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</row>
    <row r="1308" spans="1:27" ht="13.2" x14ac:dyDescent="0.25">
      <c r="A1308" s="34">
        <v>1305</v>
      </c>
      <c r="B1308" s="104">
        <v>0.12307692307692292</v>
      </c>
      <c r="C1308" s="104">
        <v>0.46</v>
      </c>
      <c r="D1308" s="104">
        <v>8.2352941176470601E-2</v>
      </c>
      <c r="E1308" s="104">
        <v>0.21</v>
      </c>
      <c r="F1308" s="104">
        <v>0.21908127208480566</v>
      </c>
      <c r="G1308" s="35">
        <f>SUM(B1308*'5. Control'!$F$24,'6. Scoring &amp; assessment'!C1308*'5. Control'!$F$25,'6. Scoring &amp; assessment'!D1308*'5. Control'!$F$26,'6. Scoring &amp; assessment'!E1308*'5. Control'!$F$27,'6. Scoring &amp; assessment'!F1308*'5. Control'!$F$28)</f>
        <v>0.23633799146187418</v>
      </c>
      <c r="H1308" s="36">
        <f t="shared" si="80"/>
        <v>4</v>
      </c>
      <c r="I1308" s="36" cm="1">
        <f t="array" ref="I1308">_xlfn.XLOOKUP(A1308,Table1[Sample_ID],quality)</f>
        <v>5</v>
      </c>
      <c r="J1308" s="36">
        <f t="shared" si="81"/>
        <v>1</v>
      </c>
      <c r="K1308" s="36">
        <f t="shared" si="82"/>
        <v>1</v>
      </c>
      <c r="L1308" s="36">
        <f t="shared" si="83"/>
        <v>0</v>
      </c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</row>
    <row r="1309" spans="1:27" ht="13.2" x14ac:dyDescent="0.25">
      <c r="A1309" s="34">
        <v>1306</v>
      </c>
      <c r="B1309" s="104">
        <v>0.21538461538461545</v>
      </c>
      <c r="C1309" s="104">
        <v>0.34</v>
      </c>
      <c r="D1309" s="104">
        <v>0.13529411764705884</v>
      </c>
      <c r="E1309" s="104">
        <v>0.26</v>
      </c>
      <c r="F1309" s="104">
        <v>0.28975265017667845</v>
      </c>
      <c r="G1309" s="35">
        <f>SUM(B1309*'5. Control'!$F$24,'6. Scoring &amp; assessment'!C1309*'5. Control'!$F$25,'6. Scoring &amp; assessment'!D1309*'5. Control'!$F$26,'6. Scoring &amp; assessment'!E1309*'5. Control'!$F$27,'6. Scoring &amp; assessment'!F1309*'5. Control'!$F$28)</f>
        <v>0.25265399804934208</v>
      </c>
      <c r="H1309" s="36">
        <f t="shared" si="80"/>
        <v>4</v>
      </c>
      <c r="I1309" s="36" cm="1">
        <f t="array" ref="I1309">_xlfn.XLOOKUP(A1309,Table1[Sample_ID],quality)</f>
        <v>5</v>
      </c>
      <c r="J1309" s="36">
        <f t="shared" si="81"/>
        <v>1</v>
      </c>
      <c r="K1309" s="36">
        <f t="shared" si="82"/>
        <v>1</v>
      </c>
      <c r="L1309" s="36">
        <f t="shared" si="83"/>
        <v>0</v>
      </c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</row>
    <row r="1310" spans="1:27" ht="13.2" x14ac:dyDescent="0.25">
      <c r="A1310" s="34">
        <v>1307</v>
      </c>
      <c r="B1310" s="104">
        <v>0.26153846153846144</v>
      </c>
      <c r="C1310" s="104">
        <v>0.39333333333333331</v>
      </c>
      <c r="D1310" s="104">
        <v>0.18823529411764706</v>
      </c>
      <c r="E1310" s="104">
        <v>0.32</v>
      </c>
      <c r="F1310" s="104">
        <v>0.30035335689045939</v>
      </c>
      <c r="G1310" s="35">
        <f>SUM(B1310*'5. Control'!$F$24,'6. Scoring &amp; assessment'!C1310*'5. Control'!$F$25,'6. Scoring &amp; assessment'!D1310*'5. Control'!$F$26,'6. Scoring &amp; assessment'!E1310*'5. Control'!$F$27,'6. Scoring &amp; assessment'!F1310*'5. Control'!$F$28)</f>
        <v>0.29980909134515449</v>
      </c>
      <c r="H1310" s="36">
        <f t="shared" si="80"/>
        <v>4</v>
      </c>
      <c r="I1310" s="36" cm="1">
        <f t="array" ref="I1310">_xlfn.XLOOKUP(A1310,Table1[Sample_ID],quality)</f>
        <v>5</v>
      </c>
      <c r="J1310" s="36">
        <f t="shared" si="81"/>
        <v>1</v>
      </c>
      <c r="K1310" s="36">
        <f t="shared" si="82"/>
        <v>1</v>
      </c>
      <c r="L1310" s="36">
        <f t="shared" si="83"/>
        <v>0</v>
      </c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</row>
    <row r="1311" spans="1:27" ht="13.2" x14ac:dyDescent="0.25">
      <c r="A1311" s="34">
        <v>1308</v>
      </c>
      <c r="B1311" s="104">
        <v>0.4153846153846153</v>
      </c>
      <c r="C1311" s="104">
        <v>0.38666666666666671</v>
      </c>
      <c r="D1311" s="104">
        <v>0.12941176470588237</v>
      </c>
      <c r="E1311" s="104">
        <v>0.09</v>
      </c>
      <c r="F1311" s="104">
        <v>8.1272084805653705E-2</v>
      </c>
      <c r="G1311" s="35">
        <f>SUM(B1311*'5. Control'!$F$24,'6. Scoring &amp; assessment'!C1311*'5. Control'!$F$25,'6. Scoring &amp; assessment'!D1311*'5. Control'!$F$26,'6. Scoring &amp; assessment'!E1311*'5. Control'!$F$27,'6. Scoring &amp; assessment'!F1311*'5. Control'!$F$28)</f>
        <v>0.29792358857106305</v>
      </c>
      <c r="H1311" s="36">
        <f t="shared" si="80"/>
        <v>4</v>
      </c>
      <c r="I1311" s="36" cm="1">
        <f t="array" ref="I1311">_xlfn.XLOOKUP(A1311,Table1[Sample_ID],quality)</f>
        <v>4</v>
      </c>
      <c r="J1311" s="36">
        <f t="shared" si="81"/>
        <v>0</v>
      </c>
      <c r="K1311" s="36">
        <f t="shared" si="82"/>
        <v>0</v>
      </c>
      <c r="L1311" s="36">
        <f t="shared" si="83"/>
        <v>1</v>
      </c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</row>
    <row r="1312" spans="1:27" ht="13.2" x14ac:dyDescent="0.25">
      <c r="A1312" s="34">
        <v>1309</v>
      </c>
      <c r="B1312" s="104">
        <v>0.26153846153846144</v>
      </c>
      <c r="C1312" s="104">
        <v>0.39333333333333331</v>
      </c>
      <c r="D1312" s="104">
        <v>0.18823529411764706</v>
      </c>
      <c r="E1312" s="104">
        <v>0.32</v>
      </c>
      <c r="F1312" s="104">
        <v>0.30035335689045939</v>
      </c>
      <c r="G1312" s="35">
        <f>SUM(B1312*'5. Control'!$F$24,'6. Scoring &amp; assessment'!C1312*'5. Control'!$F$25,'6. Scoring &amp; assessment'!D1312*'5. Control'!$F$26,'6. Scoring &amp; assessment'!E1312*'5. Control'!$F$27,'6. Scoring &amp; assessment'!F1312*'5. Control'!$F$28)</f>
        <v>0.29980909134515449</v>
      </c>
      <c r="H1312" s="36">
        <f t="shared" si="80"/>
        <v>4</v>
      </c>
      <c r="I1312" s="36" cm="1">
        <f t="array" ref="I1312">_xlfn.XLOOKUP(A1312,Table1[Sample_ID],quality)</f>
        <v>5</v>
      </c>
      <c r="J1312" s="36">
        <f t="shared" si="81"/>
        <v>1</v>
      </c>
      <c r="K1312" s="36">
        <f t="shared" si="82"/>
        <v>1</v>
      </c>
      <c r="L1312" s="36">
        <f t="shared" si="83"/>
        <v>0</v>
      </c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</row>
    <row r="1313" spans="1:27" ht="13.2" x14ac:dyDescent="0.25">
      <c r="A1313" s="34">
        <v>1310</v>
      </c>
      <c r="B1313" s="104">
        <v>0.12307692307692292</v>
      </c>
      <c r="C1313" s="104">
        <v>0.34666666666666668</v>
      </c>
      <c r="D1313" s="104">
        <v>0.18235294117647058</v>
      </c>
      <c r="E1313" s="104">
        <v>0.1</v>
      </c>
      <c r="F1313" s="104">
        <v>0.20141342756183744</v>
      </c>
      <c r="G1313" s="35">
        <f>SUM(B1313*'5. Control'!$F$24,'6. Scoring &amp; assessment'!C1313*'5. Control'!$F$25,'6. Scoring &amp; assessment'!D1313*'5. Control'!$F$26,'6. Scoring &amp; assessment'!E1313*'5. Control'!$F$27,'6. Scoring &amp; assessment'!F1313*'5. Control'!$F$28)</f>
        <v>0.20457120700957737</v>
      </c>
      <c r="H1313" s="36">
        <f t="shared" si="80"/>
        <v>4</v>
      </c>
      <c r="I1313" s="36" cm="1">
        <f t="array" ref="I1313">_xlfn.XLOOKUP(A1313,Table1[Sample_ID],quality)</f>
        <v>5</v>
      </c>
      <c r="J1313" s="36">
        <f t="shared" si="81"/>
        <v>1</v>
      </c>
      <c r="K1313" s="36">
        <f t="shared" si="82"/>
        <v>1</v>
      </c>
      <c r="L1313" s="36">
        <f t="shared" si="83"/>
        <v>0</v>
      </c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</row>
    <row r="1314" spans="1:27" ht="13.2" x14ac:dyDescent="0.25">
      <c r="A1314" s="34">
        <v>1311</v>
      </c>
      <c r="B1314" s="104">
        <v>0.21538461538461545</v>
      </c>
      <c r="C1314" s="104">
        <v>0.34</v>
      </c>
      <c r="D1314" s="104">
        <v>0.13529411764705884</v>
      </c>
      <c r="E1314" s="104">
        <v>0.26</v>
      </c>
      <c r="F1314" s="104">
        <v>0.28975265017667845</v>
      </c>
      <c r="G1314" s="35">
        <f>SUM(B1314*'5. Control'!$F$24,'6. Scoring &amp; assessment'!C1314*'5. Control'!$F$25,'6. Scoring &amp; assessment'!D1314*'5. Control'!$F$26,'6. Scoring &amp; assessment'!E1314*'5. Control'!$F$27,'6. Scoring &amp; assessment'!F1314*'5. Control'!$F$28)</f>
        <v>0.25265399804934208</v>
      </c>
      <c r="H1314" s="36">
        <f t="shared" si="80"/>
        <v>4</v>
      </c>
      <c r="I1314" s="36" cm="1">
        <f t="array" ref="I1314">_xlfn.XLOOKUP(A1314,Table1[Sample_ID],quality)</f>
        <v>5</v>
      </c>
      <c r="J1314" s="36">
        <f t="shared" si="81"/>
        <v>1</v>
      </c>
      <c r="K1314" s="36">
        <f t="shared" si="82"/>
        <v>1</v>
      </c>
      <c r="L1314" s="36">
        <f t="shared" si="83"/>
        <v>0</v>
      </c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</row>
    <row r="1315" spans="1:27" ht="13.2" x14ac:dyDescent="0.25">
      <c r="A1315" s="34">
        <v>1312</v>
      </c>
      <c r="B1315" s="104">
        <v>0.67692307692307696</v>
      </c>
      <c r="C1315" s="104">
        <v>0.27333333333333337</v>
      </c>
      <c r="D1315" s="104">
        <v>0.17058823529411765</v>
      </c>
      <c r="E1315" s="104">
        <v>0.15</v>
      </c>
      <c r="F1315" s="104">
        <v>7.4204946996466431E-2</v>
      </c>
      <c r="G1315" s="35">
        <f>SUM(B1315*'5. Control'!$F$24,'6. Scoring &amp; assessment'!C1315*'5. Control'!$F$25,'6. Scoring &amp; assessment'!D1315*'5. Control'!$F$26,'6. Scoring &amp; assessment'!E1315*'5. Control'!$F$27,'6. Scoring &amp; assessment'!F1315*'5. Control'!$F$28)</f>
        <v>0.36693180691684119</v>
      </c>
      <c r="H1315" s="36">
        <f t="shared" si="80"/>
        <v>5</v>
      </c>
      <c r="I1315" s="36" cm="1">
        <f t="array" ref="I1315">_xlfn.XLOOKUP(A1315,Table1[Sample_ID],quality)</f>
        <v>6</v>
      </c>
      <c r="J1315" s="36">
        <f t="shared" si="81"/>
        <v>1</v>
      </c>
      <c r="K1315" s="36">
        <f t="shared" si="82"/>
        <v>1</v>
      </c>
      <c r="L1315" s="36">
        <f t="shared" si="83"/>
        <v>0</v>
      </c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</row>
    <row r="1316" spans="1:27" ht="13.2" x14ac:dyDescent="0.25">
      <c r="A1316" s="34">
        <v>1313</v>
      </c>
      <c r="B1316" s="104">
        <v>0.32307692307692304</v>
      </c>
      <c r="C1316" s="104">
        <v>0.71999999999999986</v>
      </c>
      <c r="D1316" s="104">
        <v>9.9999999999999992E-2</v>
      </c>
      <c r="E1316" s="104">
        <v>0.21</v>
      </c>
      <c r="F1316" s="104">
        <v>0.12367491166077739</v>
      </c>
      <c r="G1316" s="35">
        <f>SUM(B1316*'5. Control'!$F$24,'6. Scoring &amp; assessment'!C1316*'5. Control'!$F$25,'6. Scoring &amp; assessment'!D1316*'5. Control'!$F$26,'6. Scoring &amp; assessment'!E1316*'5. Control'!$F$27,'6. Scoring &amp; assessment'!F1316*'5. Control'!$F$28)</f>
        <v>0.37744441424300074</v>
      </c>
      <c r="H1316" s="36">
        <f t="shared" si="80"/>
        <v>5</v>
      </c>
      <c r="I1316" s="36" cm="1">
        <f t="array" ref="I1316">_xlfn.XLOOKUP(A1316,Table1[Sample_ID],quality)</f>
        <v>5</v>
      </c>
      <c r="J1316" s="36">
        <f t="shared" si="81"/>
        <v>0</v>
      </c>
      <c r="K1316" s="36">
        <f t="shared" si="82"/>
        <v>0</v>
      </c>
      <c r="L1316" s="36">
        <f t="shared" si="83"/>
        <v>1</v>
      </c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</row>
    <row r="1317" spans="1:27" ht="13.2" x14ac:dyDescent="0.25">
      <c r="A1317" s="34">
        <v>1314</v>
      </c>
      <c r="B1317" s="104">
        <v>0.26153846153846144</v>
      </c>
      <c r="C1317" s="104">
        <v>0.17333333333333334</v>
      </c>
      <c r="D1317" s="104">
        <v>0.14117647058823532</v>
      </c>
      <c r="E1317" s="104">
        <v>0.21</v>
      </c>
      <c r="F1317" s="104">
        <v>0.20848056537102475</v>
      </c>
      <c r="G1317" s="35">
        <f>SUM(B1317*'5. Control'!$F$24,'6. Scoring &amp; assessment'!C1317*'5. Control'!$F$25,'6. Scoring &amp; assessment'!D1317*'5. Control'!$F$26,'6. Scoring &amp; assessment'!E1317*'5. Control'!$F$27,'6. Scoring &amp; assessment'!F1317*'5. Control'!$F$28)</f>
        <v>0.20656298866379927</v>
      </c>
      <c r="H1317" s="36">
        <f t="shared" si="80"/>
        <v>4</v>
      </c>
      <c r="I1317" s="36" cm="1">
        <f t="array" ref="I1317">_xlfn.XLOOKUP(A1317,Table1[Sample_ID],quality)</f>
        <v>6</v>
      </c>
      <c r="J1317" s="36">
        <f t="shared" si="81"/>
        <v>2</v>
      </c>
      <c r="K1317" s="36">
        <f t="shared" si="82"/>
        <v>4</v>
      </c>
      <c r="L1317" s="36">
        <f t="shared" si="83"/>
        <v>0</v>
      </c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</row>
    <row r="1318" spans="1:27" ht="13.2" x14ac:dyDescent="0.25">
      <c r="A1318" s="34">
        <v>1315</v>
      </c>
      <c r="B1318" s="104">
        <v>0.26153846153846144</v>
      </c>
      <c r="C1318" s="104">
        <v>0.17333333333333334</v>
      </c>
      <c r="D1318" s="104">
        <v>0.13529411764705884</v>
      </c>
      <c r="E1318" s="104">
        <v>0.21</v>
      </c>
      <c r="F1318" s="104">
        <v>0.22261484098939929</v>
      </c>
      <c r="G1318" s="35">
        <f>SUM(B1318*'5. Control'!$F$24,'6. Scoring &amp; assessment'!C1318*'5. Control'!$F$25,'6. Scoring &amp; assessment'!D1318*'5. Control'!$F$26,'6. Scoring &amp; assessment'!E1318*'5. Control'!$F$27,'6. Scoring &amp; assessment'!F1318*'5. Control'!$F$28)</f>
        <v>0.20709406328446026</v>
      </c>
      <c r="H1318" s="36">
        <f t="shared" si="80"/>
        <v>4</v>
      </c>
      <c r="I1318" s="36" cm="1">
        <f t="array" ref="I1318">_xlfn.XLOOKUP(A1318,Table1[Sample_ID],quality)</f>
        <v>6</v>
      </c>
      <c r="J1318" s="36">
        <f t="shared" si="81"/>
        <v>2</v>
      </c>
      <c r="K1318" s="36">
        <f t="shared" si="82"/>
        <v>4</v>
      </c>
      <c r="L1318" s="36">
        <f t="shared" si="83"/>
        <v>0</v>
      </c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</row>
    <row r="1319" spans="1:27" ht="13.2" x14ac:dyDescent="0.25">
      <c r="A1319" s="34">
        <v>1316</v>
      </c>
      <c r="B1319" s="104">
        <v>0.21538461538461545</v>
      </c>
      <c r="C1319" s="104">
        <v>0.35333333333333333</v>
      </c>
      <c r="D1319" s="104">
        <v>0.16470588235294117</v>
      </c>
      <c r="E1319" s="104">
        <v>0.27</v>
      </c>
      <c r="F1319" s="104">
        <v>0.30035335689045939</v>
      </c>
      <c r="G1319" s="35">
        <f>SUM(B1319*'5. Control'!$F$24,'6. Scoring &amp; assessment'!C1319*'5. Control'!$F$25,'6. Scoring &amp; assessment'!D1319*'5. Control'!$F$26,'6. Scoring &amp; assessment'!E1319*'5. Control'!$F$27,'6. Scoring &amp; assessment'!F1319*'5. Control'!$F$28)</f>
        <v>0.26312583342660251</v>
      </c>
      <c r="H1319" s="36">
        <f t="shared" si="80"/>
        <v>4</v>
      </c>
      <c r="I1319" s="36" cm="1">
        <f t="array" ref="I1319">_xlfn.XLOOKUP(A1319,Table1[Sample_ID],quality)</f>
        <v>6</v>
      </c>
      <c r="J1319" s="36">
        <f t="shared" si="81"/>
        <v>2</v>
      </c>
      <c r="K1319" s="36">
        <f t="shared" si="82"/>
        <v>4</v>
      </c>
      <c r="L1319" s="36">
        <f t="shared" si="83"/>
        <v>0</v>
      </c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</row>
    <row r="1320" spans="1:27" ht="13.2" x14ac:dyDescent="0.25">
      <c r="A1320" s="34">
        <v>1317</v>
      </c>
      <c r="B1320" s="104">
        <v>0.63076923076923075</v>
      </c>
      <c r="C1320" s="104">
        <v>0.42666666666666669</v>
      </c>
      <c r="D1320" s="104">
        <v>0.17058823529411765</v>
      </c>
      <c r="E1320" s="104">
        <v>0</v>
      </c>
      <c r="F1320" s="104">
        <v>0.14134275618374559</v>
      </c>
      <c r="G1320" s="35">
        <f>SUM(B1320*'5. Control'!$F$24,'6. Scoring &amp; assessment'!C1320*'5. Control'!$F$25,'6. Scoring &amp; assessment'!D1320*'5. Control'!$F$26,'6. Scoring &amp; assessment'!E1320*'5. Control'!$F$27,'6. Scoring &amp; assessment'!F1320*'5. Control'!$F$28)</f>
        <v>0.3884917416817229</v>
      </c>
      <c r="H1320" s="36">
        <f t="shared" si="80"/>
        <v>5</v>
      </c>
      <c r="I1320" s="36" cm="1">
        <f t="array" ref="I1320">_xlfn.XLOOKUP(A1320,Table1[Sample_ID],quality)</f>
        <v>6</v>
      </c>
      <c r="J1320" s="36">
        <f t="shared" si="81"/>
        <v>1</v>
      </c>
      <c r="K1320" s="36">
        <f t="shared" si="82"/>
        <v>1</v>
      </c>
      <c r="L1320" s="36">
        <f t="shared" si="83"/>
        <v>0</v>
      </c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</row>
    <row r="1321" spans="1:27" ht="13.2" x14ac:dyDescent="0.25">
      <c r="A1321" s="34">
        <v>1318</v>
      </c>
      <c r="B1321" s="104">
        <v>0.53846153846153844</v>
      </c>
      <c r="C1321" s="104">
        <v>0.22666666666666666</v>
      </c>
      <c r="D1321" s="104">
        <v>0.22941176470588234</v>
      </c>
      <c r="E1321" s="104">
        <v>0.46</v>
      </c>
      <c r="F1321" s="104">
        <v>0.12367491166077739</v>
      </c>
      <c r="G1321" s="35">
        <f>SUM(B1321*'5. Control'!$F$24,'6. Scoring &amp; assessment'!C1321*'5. Control'!$F$25,'6. Scoring &amp; assessment'!D1321*'5. Control'!$F$26,'6. Scoring &amp; assessment'!E1321*'5. Control'!$F$27,'6. Scoring &amp; assessment'!F1321*'5. Control'!$F$28)</f>
        <v>0.34924079433349847</v>
      </c>
      <c r="H1321" s="36">
        <f t="shared" si="80"/>
        <v>5</v>
      </c>
      <c r="I1321" s="36" cm="1">
        <f t="array" ref="I1321">_xlfn.XLOOKUP(A1321,Table1[Sample_ID],quality)</f>
        <v>6</v>
      </c>
      <c r="J1321" s="36">
        <f t="shared" si="81"/>
        <v>1</v>
      </c>
      <c r="K1321" s="36">
        <f t="shared" si="82"/>
        <v>1</v>
      </c>
      <c r="L1321" s="36">
        <f t="shared" si="83"/>
        <v>0</v>
      </c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</row>
    <row r="1322" spans="1:27" ht="13.2" x14ac:dyDescent="0.25">
      <c r="A1322" s="34">
        <v>1319</v>
      </c>
      <c r="B1322" s="104">
        <v>0.21538461538461545</v>
      </c>
      <c r="C1322" s="104">
        <v>0.35333333333333333</v>
      </c>
      <c r="D1322" s="104">
        <v>0.16470588235294117</v>
      </c>
      <c r="E1322" s="104">
        <v>0.27</v>
      </c>
      <c r="F1322" s="104">
        <v>0.30035335689045939</v>
      </c>
      <c r="G1322" s="35">
        <f>SUM(B1322*'5. Control'!$F$24,'6. Scoring &amp; assessment'!C1322*'5. Control'!$F$25,'6. Scoring &amp; assessment'!D1322*'5. Control'!$F$26,'6. Scoring &amp; assessment'!E1322*'5. Control'!$F$27,'6. Scoring &amp; assessment'!F1322*'5. Control'!$F$28)</f>
        <v>0.26312583342660251</v>
      </c>
      <c r="H1322" s="36">
        <f t="shared" si="80"/>
        <v>4</v>
      </c>
      <c r="I1322" s="36" cm="1">
        <f t="array" ref="I1322">_xlfn.XLOOKUP(A1322,Table1[Sample_ID],quality)</f>
        <v>6</v>
      </c>
      <c r="J1322" s="36">
        <f t="shared" si="81"/>
        <v>2</v>
      </c>
      <c r="K1322" s="36">
        <f t="shared" si="82"/>
        <v>4</v>
      </c>
      <c r="L1322" s="36">
        <f t="shared" si="83"/>
        <v>0</v>
      </c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</row>
    <row r="1323" spans="1:27" ht="13.2" x14ac:dyDescent="0.25">
      <c r="A1323" s="34">
        <v>1320</v>
      </c>
      <c r="B1323" s="104">
        <v>0.10769230769230759</v>
      </c>
      <c r="C1323" s="104">
        <v>0.44</v>
      </c>
      <c r="D1323" s="104">
        <v>0.60588235294117654</v>
      </c>
      <c r="E1323" s="104">
        <v>0.68</v>
      </c>
      <c r="F1323" s="104">
        <v>0.20494699646643111</v>
      </c>
      <c r="G1323" s="35">
        <f>SUM(B1323*'5. Control'!$F$24,'6. Scoring &amp; assessment'!C1323*'5. Control'!$F$25,'6. Scoring &amp; assessment'!D1323*'5. Control'!$F$26,'6. Scoring &amp; assessment'!E1323*'5. Control'!$F$27,'6. Scoring &amp; assessment'!F1323*'5. Control'!$F$28)</f>
        <v>0.34906936028012725</v>
      </c>
      <c r="H1323" s="36">
        <f t="shared" si="80"/>
        <v>5</v>
      </c>
      <c r="I1323" s="36" cm="1">
        <f t="array" ref="I1323">_xlfn.XLOOKUP(A1323,Table1[Sample_ID],quality)</f>
        <v>6</v>
      </c>
      <c r="J1323" s="36">
        <f t="shared" si="81"/>
        <v>1</v>
      </c>
      <c r="K1323" s="36">
        <f t="shared" si="82"/>
        <v>1</v>
      </c>
      <c r="L1323" s="36">
        <f t="shared" si="83"/>
        <v>0</v>
      </c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</row>
    <row r="1324" spans="1:27" ht="13.2" x14ac:dyDescent="0.25">
      <c r="A1324" s="34">
        <v>1321</v>
      </c>
      <c r="B1324" s="104">
        <v>0.26153846153846144</v>
      </c>
      <c r="C1324" s="104">
        <v>0.37333333333333335</v>
      </c>
      <c r="D1324" s="104">
        <v>0.21176470588235297</v>
      </c>
      <c r="E1324" s="104">
        <v>0.34</v>
      </c>
      <c r="F1324" s="104">
        <v>0.28975265017667845</v>
      </c>
      <c r="G1324" s="35">
        <f>SUM(B1324*'5. Control'!$F$24,'6. Scoring &amp; assessment'!C1324*'5. Control'!$F$25,'6. Scoring &amp; assessment'!D1324*'5. Control'!$F$26,'6. Scoring &amp; assessment'!E1324*'5. Control'!$F$27,'6. Scoring &amp; assessment'!F1324*'5. Control'!$F$28)</f>
        <v>0.29827843243848229</v>
      </c>
      <c r="H1324" s="36">
        <f t="shared" si="80"/>
        <v>4</v>
      </c>
      <c r="I1324" s="36" cm="1">
        <f t="array" ref="I1324">_xlfn.XLOOKUP(A1324,Table1[Sample_ID],quality)</f>
        <v>5</v>
      </c>
      <c r="J1324" s="36">
        <f t="shared" si="81"/>
        <v>1</v>
      </c>
      <c r="K1324" s="36">
        <f t="shared" si="82"/>
        <v>1</v>
      </c>
      <c r="L1324" s="36">
        <f t="shared" si="83"/>
        <v>0</v>
      </c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</row>
    <row r="1325" spans="1:27" ht="13.2" x14ac:dyDescent="0.25">
      <c r="A1325" s="34">
        <v>1322</v>
      </c>
      <c r="B1325" s="104">
        <v>0.63076923076923075</v>
      </c>
      <c r="C1325" s="104">
        <v>0.42666666666666669</v>
      </c>
      <c r="D1325" s="104">
        <v>0.17058823529411765</v>
      </c>
      <c r="E1325" s="104">
        <v>0</v>
      </c>
      <c r="F1325" s="104">
        <v>0.14134275618374559</v>
      </c>
      <c r="G1325" s="35">
        <f>SUM(B1325*'5. Control'!$F$24,'6. Scoring &amp; assessment'!C1325*'5. Control'!$F$25,'6. Scoring &amp; assessment'!D1325*'5. Control'!$F$26,'6. Scoring &amp; assessment'!E1325*'5. Control'!$F$27,'6. Scoring &amp; assessment'!F1325*'5. Control'!$F$28)</f>
        <v>0.3884917416817229</v>
      </c>
      <c r="H1325" s="36">
        <f t="shared" si="80"/>
        <v>5</v>
      </c>
      <c r="I1325" s="36" cm="1">
        <f t="array" ref="I1325">_xlfn.XLOOKUP(A1325,Table1[Sample_ID],quality)</f>
        <v>6</v>
      </c>
      <c r="J1325" s="36">
        <f t="shared" si="81"/>
        <v>1</v>
      </c>
      <c r="K1325" s="36">
        <f t="shared" si="82"/>
        <v>1</v>
      </c>
      <c r="L1325" s="36">
        <f t="shared" si="83"/>
        <v>0</v>
      </c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</row>
    <row r="1326" spans="1:27" ht="13.2" x14ac:dyDescent="0.25">
      <c r="A1326" s="34">
        <v>1323</v>
      </c>
      <c r="B1326" s="104">
        <v>0.46153846153846156</v>
      </c>
      <c r="C1326" s="104">
        <v>0.16</v>
      </c>
      <c r="D1326" s="104">
        <v>0.1470588235294118</v>
      </c>
      <c r="E1326" s="104">
        <v>0.42</v>
      </c>
      <c r="F1326" s="104">
        <v>4.2402826855123678E-2</v>
      </c>
      <c r="G1326" s="35">
        <f>SUM(B1326*'5. Control'!$F$24,'6. Scoring &amp; assessment'!C1326*'5. Control'!$F$25,'6. Scoring &amp; assessment'!D1326*'5. Control'!$F$26,'6. Scoring &amp; assessment'!E1326*'5. Control'!$F$27,'6. Scoring &amp; assessment'!F1326*'5. Control'!$F$28)</f>
        <v>0.27783756775338569</v>
      </c>
      <c r="H1326" s="36">
        <f t="shared" si="80"/>
        <v>4</v>
      </c>
      <c r="I1326" s="36" cm="1">
        <f t="array" ref="I1326">_xlfn.XLOOKUP(A1326,Table1[Sample_ID],quality)</f>
        <v>5</v>
      </c>
      <c r="J1326" s="36">
        <f t="shared" si="81"/>
        <v>1</v>
      </c>
      <c r="K1326" s="36">
        <f t="shared" si="82"/>
        <v>1</v>
      </c>
      <c r="L1326" s="36">
        <f t="shared" si="83"/>
        <v>0</v>
      </c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</row>
    <row r="1327" spans="1:27" ht="13.2" x14ac:dyDescent="0.25">
      <c r="A1327" s="34">
        <v>1324</v>
      </c>
      <c r="B1327" s="104">
        <v>0.39999999999999997</v>
      </c>
      <c r="C1327" s="104">
        <v>0.17333333333333334</v>
      </c>
      <c r="D1327" s="104">
        <v>0.30588235294117649</v>
      </c>
      <c r="E1327" s="104">
        <v>0.39</v>
      </c>
      <c r="F1327" s="104">
        <v>0.17314487632508835</v>
      </c>
      <c r="G1327" s="35">
        <f>SUM(B1327*'5. Control'!$F$24,'6. Scoring &amp; assessment'!C1327*'5. Control'!$F$25,'6. Scoring &amp; assessment'!D1327*'5. Control'!$F$26,'6. Scoring &amp; assessment'!E1327*'5. Control'!$F$27,'6. Scoring &amp; assessment'!F1327*'5. Control'!$F$28)</f>
        <v>0.29419684057368528</v>
      </c>
      <c r="H1327" s="36">
        <f t="shared" si="80"/>
        <v>4</v>
      </c>
      <c r="I1327" s="36" cm="1">
        <f t="array" ref="I1327">_xlfn.XLOOKUP(A1327,Table1[Sample_ID],quality)</f>
        <v>7</v>
      </c>
      <c r="J1327" s="36">
        <f t="shared" si="81"/>
        <v>3</v>
      </c>
      <c r="K1327" s="36">
        <f t="shared" si="82"/>
        <v>9</v>
      </c>
      <c r="L1327" s="36">
        <f t="shared" si="83"/>
        <v>0</v>
      </c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</row>
    <row r="1328" spans="1:27" ht="13.2" x14ac:dyDescent="0.25">
      <c r="A1328" s="34">
        <v>1325</v>
      </c>
      <c r="B1328" s="104">
        <v>0.33846153846153837</v>
      </c>
      <c r="C1328" s="104">
        <v>0.24</v>
      </c>
      <c r="D1328" s="104">
        <v>0.17647058823529413</v>
      </c>
      <c r="E1328" s="104">
        <v>0.24</v>
      </c>
      <c r="F1328" s="104">
        <v>9.8939929328621903E-2</v>
      </c>
      <c r="G1328" s="35">
        <f>SUM(B1328*'5. Control'!$F$24,'6. Scoring &amp; assessment'!C1328*'5. Control'!$F$25,'6. Scoring &amp; assessment'!D1328*'5. Control'!$F$26,'6. Scoring &amp; assessment'!E1328*'5. Control'!$F$27,'6. Scoring &amp; assessment'!F1328*'5. Control'!$F$28)</f>
        <v>0.2508261196296947</v>
      </c>
      <c r="H1328" s="36">
        <f t="shared" si="80"/>
        <v>4</v>
      </c>
      <c r="I1328" s="36" cm="1">
        <f t="array" ref="I1328">_xlfn.XLOOKUP(A1328,Table1[Sample_ID],quality)</f>
        <v>6</v>
      </c>
      <c r="J1328" s="36">
        <f t="shared" si="81"/>
        <v>2</v>
      </c>
      <c r="K1328" s="36">
        <f t="shared" si="82"/>
        <v>4</v>
      </c>
      <c r="L1328" s="36">
        <f t="shared" si="83"/>
        <v>0</v>
      </c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</row>
    <row r="1329" spans="1:27" ht="13.2" x14ac:dyDescent="0.25">
      <c r="A1329" s="34">
        <v>1326</v>
      </c>
      <c r="B1329" s="104">
        <v>0.33846153846153837</v>
      </c>
      <c r="C1329" s="104">
        <v>0.24</v>
      </c>
      <c r="D1329" s="104">
        <v>0.17647058823529413</v>
      </c>
      <c r="E1329" s="104">
        <v>0.24</v>
      </c>
      <c r="F1329" s="104">
        <v>9.8939929328621903E-2</v>
      </c>
      <c r="G1329" s="35">
        <f>SUM(B1329*'5. Control'!$F$24,'6. Scoring &amp; assessment'!C1329*'5. Control'!$F$25,'6. Scoring &amp; assessment'!D1329*'5. Control'!$F$26,'6. Scoring &amp; assessment'!E1329*'5. Control'!$F$27,'6. Scoring &amp; assessment'!F1329*'5. Control'!$F$28)</f>
        <v>0.2508261196296947</v>
      </c>
      <c r="H1329" s="36">
        <f t="shared" si="80"/>
        <v>4</v>
      </c>
      <c r="I1329" s="36" cm="1">
        <f t="array" ref="I1329">_xlfn.XLOOKUP(A1329,Table1[Sample_ID],quality)</f>
        <v>6</v>
      </c>
      <c r="J1329" s="36">
        <f t="shared" si="81"/>
        <v>2</v>
      </c>
      <c r="K1329" s="36">
        <f t="shared" si="82"/>
        <v>4</v>
      </c>
      <c r="L1329" s="36">
        <f t="shared" si="83"/>
        <v>0</v>
      </c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/>
    </row>
    <row r="1330" spans="1:27" ht="13.2" x14ac:dyDescent="0.25">
      <c r="A1330" s="34">
        <v>1327</v>
      </c>
      <c r="B1330" s="104">
        <v>0.33846153846153837</v>
      </c>
      <c r="C1330" s="104">
        <v>0.24</v>
      </c>
      <c r="D1330" s="104">
        <v>0.17647058823529413</v>
      </c>
      <c r="E1330" s="104">
        <v>0.24</v>
      </c>
      <c r="F1330" s="104">
        <v>9.8939929328621903E-2</v>
      </c>
      <c r="G1330" s="35">
        <f>SUM(B1330*'5. Control'!$F$24,'6. Scoring &amp; assessment'!C1330*'5. Control'!$F$25,'6. Scoring &amp; assessment'!D1330*'5. Control'!$F$26,'6. Scoring &amp; assessment'!E1330*'5. Control'!$F$27,'6. Scoring &amp; assessment'!F1330*'5. Control'!$F$28)</f>
        <v>0.2508261196296947</v>
      </c>
      <c r="H1330" s="36">
        <f t="shared" si="80"/>
        <v>4</v>
      </c>
      <c r="I1330" s="36" cm="1">
        <f t="array" ref="I1330">_xlfn.XLOOKUP(A1330,Table1[Sample_ID],quality)</f>
        <v>6</v>
      </c>
      <c r="J1330" s="36">
        <f t="shared" si="81"/>
        <v>2</v>
      </c>
      <c r="K1330" s="36">
        <f t="shared" si="82"/>
        <v>4</v>
      </c>
      <c r="L1330" s="36">
        <f t="shared" si="83"/>
        <v>0</v>
      </c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</row>
    <row r="1331" spans="1:27" ht="13.2" x14ac:dyDescent="0.25">
      <c r="A1331" s="34">
        <v>1328</v>
      </c>
      <c r="B1331" s="104">
        <v>0.33846153846153837</v>
      </c>
      <c r="C1331" s="104">
        <v>0.24</v>
      </c>
      <c r="D1331" s="104">
        <v>0.17647058823529413</v>
      </c>
      <c r="E1331" s="104">
        <v>0.24</v>
      </c>
      <c r="F1331" s="104">
        <v>9.8939929328621903E-2</v>
      </c>
      <c r="G1331" s="35">
        <f>SUM(B1331*'5. Control'!$F$24,'6. Scoring &amp; assessment'!C1331*'5. Control'!$F$25,'6. Scoring &amp; assessment'!D1331*'5. Control'!$F$26,'6. Scoring &amp; assessment'!E1331*'5. Control'!$F$27,'6. Scoring &amp; assessment'!F1331*'5. Control'!$F$28)</f>
        <v>0.2508261196296947</v>
      </c>
      <c r="H1331" s="36">
        <f t="shared" si="80"/>
        <v>4</v>
      </c>
      <c r="I1331" s="36" cm="1">
        <f t="array" ref="I1331">_xlfn.XLOOKUP(A1331,Table1[Sample_ID],quality)</f>
        <v>6</v>
      </c>
      <c r="J1331" s="36">
        <f t="shared" si="81"/>
        <v>2</v>
      </c>
      <c r="K1331" s="36">
        <f t="shared" si="82"/>
        <v>4</v>
      </c>
      <c r="L1331" s="36">
        <f t="shared" si="83"/>
        <v>0</v>
      </c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</row>
    <row r="1332" spans="1:27" ht="13.2" x14ac:dyDescent="0.25">
      <c r="A1332" s="34">
        <v>1329</v>
      </c>
      <c r="B1332" s="104">
        <v>0.13846153846153852</v>
      </c>
      <c r="C1332" s="104">
        <v>0.28000000000000003</v>
      </c>
      <c r="D1332" s="104">
        <v>0.12941176470588237</v>
      </c>
      <c r="E1332" s="104">
        <v>0.11</v>
      </c>
      <c r="F1332" s="104">
        <v>0.11307420494699646</v>
      </c>
      <c r="G1332" s="35">
        <f>SUM(B1332*'5. Control'!$F$24,'6. Scoring &amp; assessment'!C1332*'5. Control'!$F$25,'6. Scoring &amp; assessment'!D1332*'5. Control'!$F$26,'6. Scoring &amp; assessment'!E1332*'5. Control'!$F$27,'6. Scoring &amp; assessment'!F1332*'5. Control'!$F$28)</f>
        <v>0.17418072366212051</v>
      </c>
      <c r="H1332" s="36">
        <f t="shared" si="80"/>
        <v>4</v>
      </c>
      <c r="I1332" s="36" cm="1">
        <f t="array" ref="I1332">_xlfn.XLOOKUP(A1332,Table1[Sample_ID],quality)</f>
        <v>5</v>
      </c>
      <c r="J1332" s="36">
        <f t="shared" si="81"/>
        <v>1</v>
      </c>
      <c r="K1332" s="36">
        <f t="shared" si="82"/>
        <v>1</v>
      </c>
      <c r="L1332" s="36">
        <f t="shared" si="83"/>
        <v>0</v>
      </c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</row>
    <row r="1333" spans="1:27" ht="13.2" x14ac:dyDescent="0.25">
      <c r="A1333" s="34">
        <v>1330</v>
      </c>
      <c r="B1333" s="104">
        <v>0.21538461538461545</v>
      </c>
      <c r="C1333" s="104">
        <v>0.33333333333333331</v>
      </c>
      <c r="D1333" s="104">
        <v>0.15294117647058827</v>
      </c>
      <c r="E1333" s="104">
        <v>0.26</v>
      </c>
      <c r="F1333" s="104">
        <v>0.30035335689045939</v>
      </c>
      <c r="G1333" s="35">
        <f>SUM(B1333*'5. Control'!$F$24,'6. Scoring &amp; assessment'!C1333*'5. Control'!$F$25,'6. Scoring &amp; assessment'!D1333*'5. Control'!$F$26,'6. Scoring &amp; assessment'!E1333*'5. Control'!$F$27,'6. Scoring &amp; assessment'!F1333*'5. Control'!$F$28)</f>
        <v>0.25436112754424955</v>
      </c>
      <c r="H1333" s="36">
        <f t="shared" si="80"/>
        <v>4</v>
      </c>
      <c r="I1333" s="36" cm="1">
        <f t="array" ref="I1333">_xlfn.XLOOKUP(A1333,Table1[Sample_ID],quality)</f>
        <v>6</v>
      </c>
      <c r="J1333" s="36">
        <f t="shared" si="81"/>
        <v>2</v>
      </c>
      <c r="K1333" s="36">
        <f t="shared" si="82"/>
        <v>4</v>
      </c>
      <c r="L1333" s="36">
        <f t="shared" si="83"/>
        <v>0</v>
      </c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</row>
    <row r="1334" spans="1:27" ht="13.2" x14ac:dyDescent="0.25">
      <c r="A1334" s="34">
        <v>1331</v>
      </c>
      <c r="B1334" s="104">
        <v>0.21538461538461545</v>
      </c>
      <c r="C1334" s="104">
        <v>0.33333333333333331</v>
      </c>
      <c r="D1334" s="104">
        <v>0.15294117647058827</v>
      </c>
      <c r="E1334" s="104">
        <v>0.26</v>
      </c>
      <c r="F1334" s="104">
        <v>0.30035335689045939</v>
      </c>
      <c r="G1334" s="35">
        <f>SUM(B1334*'5. Control'!$F$24,'6. Scoring &amp; assessment'!C1334*'5. Control'!$F$25,'6. Scoring &amp; assessment'!D1334*'5. Control'!$F$26,'6. Scoring &amp; assessment'!E1334*'5. Control'!$F$27,'6. Scoring &amp; assessment'!F1334*'5. Control'!$F$28)</f>
        <v>0.25436112754424955</v>
      </c>
      <c r="H1334" s="36">
        <f t="shared" si="80"/>
        <v>4</v>
      </c>
      <c r="I1334" s="36" cm="1">
        <f t="array" ref="I1334">_xlfn.XLOOKUP(A1334,Table1[Sample_ID],quality)</f>
        <v>6</v>
      </c>
      <c r="J1334" s="36">
        <f t="shared" si="81"/>
        <v>2</v>
      </c>
      <c r="K1334" s="36">
        <f t="shared" si="82"/>
        <v>4</v>
      </c>
      <c r="L1334" s="36">
        <f t="shared" si="83"/>
        <v>0</v>
      </c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</row>
    <row r="1335" spans="1:27" ht="13.2" x14ac:dyDescent="0.25">
      <c r="A1335" s="34">
        <v>1332</v>
      </c>
      <c r="B1335" s="104">
        <v>0.12307692307692292</v>
      </c>
      <c r="C1335" s="104">
        <v>0.51333333333333331</v>
      </c>
      <c r="D1335" s="104">
        <v>9.4117647058823556E-2</v>
      </c>
      <c r="E1335" s="104">
        <v>0.26</v>
      </c>
      <c r="F1335" s="104">
        <v>0.21554770318021202</v>
      </c>
      <c r="G1335" s="35">
        <f>SUM(B1335*'5. Control'!$F$24,'6. Scoring &amp; assessment'!C1335*'5. Control'!$F$25,'6. Scoring &amp; assessment'!D1335*'5. Control'!$F$26,'6. Scoring &amp; assessment'!E1335*'5. Control'!$F$27,'6. Scoring &amp; assessment'!F1335*'5. Control'!$F$28)</f>
        <v>0.25874934045376774</v>
      </c>
      <c r="H1335" s="36">
        <f t="shared" si="80"/>
        <v>4</v>
      </c>
      <c r="I1335" s="36" cm="1">
        <f t="array" ref="I1335">_xlfn.XLOOKUP(A1335,Table1[Sample_ID],quality)</f>
        <v>5</v>
      </c>
      <c r="J1335" s="36">
        <f t="shared" si="81"/>
        <v>1</v>
      </c>
      <c r="K1335" s="36">
        <f t="shared" si="82"/>
        <v>1</v>
      </c>
      <c r="L1335" s="36">
        <f t="shared" si="83"/>
        <v>0</v>
      </c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</row>
    <row r="1336" spans="1:27" ht="13.2" x14ac:dyDescent="0.25">
      <c r="A1336" s="34">
        <v>1333</v>
      </c>
      <c r="B1336" s="104">
        <v>0.19999999999999984</v>
      </c>
      <c r="C1336" s="104">
        <v>0.19333333333333336</v>
      </c>
      <c r="D1336" s="104">
        <v>7.6470588235294124E-2</v>
      </c>
      <c r="E1336" s="104">
        <v>0.1</v>
      </c>
      <c r="F1336" s="104">
        <v>6.7137809187279157E-2</v>
      </c>
      <c r="G1336" s="35">
        <f>SUM(B1336*'5. Control'!$F$24,'6. Scoring &amp; assessment'!C1336*'5. Control'!$F$25,'6. Scoring &amp; assessment'!D1336*'5. Control'!$F$26,'6. Scoring &amp; assessment'!E1336*'5. Control'!$F$27,'6. Scoring &amp; assessment'!F1336*'5. Control'!$F$28)</f>
        <v>0.15618436915402201</v>
      </c>
      <c r="H1336" s="36">
        <f t="shared" si="80"/>
        <v>4</v>
      </c>
      <c r="I1336" s="36" cm="1">
        <f t="array" ref="I1336">_xlfn.XLOOKUP(A1336,Table1[Sample_ID],quality)</f>
        <v>6</v>
      </c>
      <c r="J1336" s="36">
        <f t="shared" si="81"/>
        <v>2</v>
      </c>
      <c r="K1336" s="36">
        <f t="shared" si="82"/>
        <v>4</v>
      </c>
      <c r="L1336" s="36">
        <f t="shared" si="83"/>
        <v>0</v>
      </c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</row>
    <row r="1337" spans="1:27" ht="13.2" x14ac:dyDescent="0.25">
      <c r="A1337" s="34">
        <v>1334</v>
      </c>
      <c r="B1337" s="104">
        <v>0.18461538461538451</v>
      </c>
      <c r="C1337" s="104">
        <v>0.45</v>
      </c>
      <c r="D1337" s="104">
        <v>0.1235294117647059</v>
      </c>
      <c r="E1337" s="104">
        <v>0.22</v>
      </c>
      <c r="F1337" s="104">
        <v>0.14840989399293286</v>
      </c>
      <c r="G1337" s="35">
        <f>SUM(B1337*'5. Control'!$F$24,'6. Scoring &amp; assessment'!C1337*'5. Control'!$F$25,'6. Scoring &amp; assessment'!D1337*'5. Control'!$F$26,'6. Scoring &amp; assessment'!E1337*'5. Control'!$F$27,'6. Scoring &amp; assessment'!F1337*'5. Control'!$F$28)</f>
        <v>0.25498578577938374</v>
      </c>
      <c r="H1337" s="36">
        <f t="shared" si="80"/>
        <v>4</v>
      </c>
      <c r="I1337" s="36" cm="1">
        <f t="array" ref="I1337">_xlfn.XLOOKUP(A1337,Table1[Sample_ID],quality)</f>
        <v>5</v>
      </c>
      <c r="J1337" s="36">
        <f t="shared" si="81"/>
        <v>1</v>
      </c>
      <c r="K1337" s="36">
        <f t="shared" si="82"/>
        <v>1</v>
      </c>
      <c r="L1337" s="36">
        <f t="shared" si="83"/>
        <v>0</v>
      </c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</row>
    <row r="1338" spans="1:27" ht="13.2" x14ac:dyDescent="0.25">
      <c r="A1338" s="34">
        <v>1335</v>
      </c>
      <c r="B1338" s="104">
        <v>0.24615384615384611</v>
      </c>
      <c r="C1338" s="104">
        <v>0.49</v>
      </c>
      <c r="D1338" s="104">
        <v>0.12941176470588237</v>
      </c>
      <c r="E1338" s="104">
        <v>0</v>
      </c>
      <c r="F1338" s="104">
        <v>1.7667844522968199E-2</v>
      </c>
      <c r="G1338" s="35">
        <f>SUM(B1338*'5. Control'!$F$24,'6. Scoring &amp; assessment'!C1338*'5. Control'!$F$25,'6. Scoring &amp; assessment'!D1338*'5. Control'!$F$26,'6. Scoring &amp; assessment'!E1338*'5. Control'!$F$27,'6. Scoring &amp; assessment'!F1338*'5. Control'!$F$28)</f>
        <v>0.25433239531202534</v>
      </c>
      <c r="H1338" s="36">
        <f t="shared" si="80"/>
        <v>4</v>
      </c>
      <c r="I1338" s="36" cm="1">
        <f t="array" ref="I1338">_xlfn.XLOOKUP(A1338,Table1[Sample_ID],quality)</f>
        <v>5</v>
      </c>
      <c r="J1338" s="36">
        <f t="shared" si="81"/>
        <v>1</v>
      </c>
      <c r="K1338" s="36">
        <f t="shared" si="82"/>
        <v>1</v>
      </c>
      <c r="L1338" s="36">
        <f t="shared" si="83"/>
        <v>0</v>
      </c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</row>
    <row r="1339" spans="1:27" ht="13.2" x14ac:dyDescent="0.25">
      <c r="A1339" s="34">
        <v>1336</v>
      </c>
      <c r="B1339" s="104">
        <v>0.64615384615384608</v>
      </c>
      <c r="C1339" s="104">
        <v>0.32</v>
      </c>
      <c r="D1339" s="104">
        <v>0.21176470588235297</v>
      </c>
      <c r="E1339" s="104">
        <v>0.02</v>
      </c>
      <c r="F1339" s="104">
        <v>0.12014134275618374</v>
      </c>
      <c r="G1339" s="35">
        <f>SUM(B1339*'5. Control'!$F$24,'6. Scoring &amp; assessment'!C1339*'5. Control'!$F$25,'6. Scoring &amp; assessment'!D1339*'5. Control'!$F$26,'6. Scoring &amp; assessment'!E1339*'5. Control'!$F$27,'6. Scoring &amp; assessment'!F1339*'5. Control'!$F$28)</f>
        <v>0.36793268631181741</v>
      </c>
      <c r="H1339" s="36">
        <f t="shared" si="80"/>
        <v>5</v>
      </c>
      <c r="I1339" s="36" cm="1">
        <f t="array" ref="I1339">_xlfn.XLOOKUP(A1339,Table1[Sample_ID],quality)</f>
        <v>6</v>
      </c>
      <c r="J1339" s="36">
        <f t="shared" si="81"/>
        <v>1</v>
      </c>
      <c r="K1339" s="36">
        <f t="shared" si="82"/>
        <v>1</v>
      </c>
      <c r="L1339" s="36">
        <f t="shared" si="83"/>
        <v>0</v>
      </c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</row>
    <row r="1340" spans="1:27" ht="13.2" x14ac:dyDescent="0.25">
      <c r="A1340" s="34">
        <v>1337</v>
      </c>
      <c r="B1340" s="104">
        <v>0.16923076923076918</v>
      </c>
      <c r="C1340" s="104">
        <v>0.26666666666666666</v>
      </c>
      <c r="D1340" s="104">
        <v>8.8235294117647078E-2</v>
      </c>
      <c r="E1340" s="104">
        <v>0</v>
      </c>
      <c r="F1340" s="104">
        <v>7.0671378091872794E-2</v>
      </c>
      <c r="G1340" s="35">
        <f>SUM(B1340*'5. Control'!$F$24,'6. Scoring &amp; assessment'!C1340*'5. Control'!$F$25,'6. Scoring &amp; assessment'!D1340*'5. Control'!$F$26,'6. Scoring &amp; assessment'!E1340*'5. Control'!$F$27,'6. Scoring &amp; assessment'!F1340*'5. Control'!$F$28)</f>
        <v>0.15953320115760355</v>
      </c>
      <c r="H1340" s="36">
        <f t="shared" si="80"/>
        <v>4</v>
      </c>
      <c r="I1340" s="36" cm="1">
        <f t="array" ref="I1340">_xlfn.XLOOKUP(A1340,Table1[Sample_ID],quality)</f>
        <v>5</v>
      </c>
      <c r="J1340" s="36">
        <f t="shared" si="81"/>
        <v>1</v>
      </c>
      <c r="K1340" s="36">
        <f t="shared" si="82"/>
        <v>1</v>
      </c>
      <c r="L1340" s="36">
        <f t="shared" si="83"/>
        <v>0</v>
      </c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</row>
    <row r="1341" spans="1:27" ht="13.2" x14ac:dyDescent="0.25">
      <c r="A1341" s="34">
        <v>1338</v>
      </c>
      <c r="B1341" s="104">
        <v>0.16923076923076918</v>
      </c>
      <c r="C1341" s="104">
        <v>0.26666666666666666</v>
      </c>
      <c r="D1341" s="104">
        <v>8.8235294117647078E-2</v>
      </c>
      <c r="E1341" s="104">
        <v>0</v>
      </c>
      <c r="F1341" s="104">
        <v>7.0671378091872794E-2</v>
      </c>
      <c r="G1341" s="35">
        <f>SUM(B1341*'5. Control'!$F$24,'6. Scoring &amp; assessment'!C1341*'5. Control'!$F$25,'6. Scoring &amp; assessment'!D1341*'5. Control'!$F$26,'6. Scoring &amp; assessment'!E1341*'5. Control'!$F$27,'6. Scoring &amp; assessment'!F1341*'5. Control'!$F$28)</f>
        <v>0.15953320115760355</v>
      </c>
      <c r="H1341" s="36">
        <f t="shared" si="80"/>
        <v>4</v>
      </c>
      <c r="I1341" s="36" cm="1">
        <f t="array" ref="I1341">_xlfn.XLOOKUP(A1341,Table1[Sample_ID],quality)</f>
        <v>5</v>
      </c>
      <c r="J1341" s="36">
        <f t="shared" si="81"/>
        <v>1</v>
      </c>
      <c r="K1341" s="36">
        <f t="shared" si="82"/>
        <v>1</v>
      </c>
      <c r="L1341" s="36">
        <f t="shared" si="83"/>
        <v>0</v>
      </c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</row>
    <row r="1342" spans="1:27" ht="13.2" x14ac:dyDescent="0.25">
      <c r="A1342" s="34">
        <v>1339</v>
      </c>
      <c r="B1342" s="104">
        <v>0.16923076923076918</v>
      </c>
      <c r="C1342" s="104">
        <v>0.26666666666666666</v>
      </c>
      <c r="D1342" s="104">
        <v>8.8235294117647078E-2</v>
      </c>
      <c r="E1342" s="104">
        <v>0</v>
      </c>
      <c r="F1342" s="104">
        <v>7.0671378091872794E-2</v>
      </c>
      <c r="G1342" s="35">
        <f>SUM(B1342*'5. Control'!$F$24,'6. Scoring &amp; assessment'!C1342*'5. Control'!$F$25,'6. Scoring &amp; assessment'!D1342*'5. Control'!$F$26,'6. Scoring &amp; assessment'!E1342*'5. Control'!$F$27,'6. Scoring &amp; assessment'!F1342*'5. Control'!$F$28)</f>
        <v>0.15953320115760355</v>
      </c>
      <c r="H1342" s="36">
        <f t="shared" si="80"/>
        <v>4</v>
      </c>
      <c r="I1342" s="36" cm="1">
        <f t="array" ref="I1342">_xlfn.XLOOKUP(A1342,Table1[Sample_ID],quality)</f>
        <v>5</v>
      </c>
      <c r="J1342" s="36">
        <f t="shared" si="81"/>
        <v>1</v>
      </c>
      <c r="K1342" s="36">
        <f t="shared" si="82"/>
        <v>1</v>
      </c>
      <c r="L1342" s="36">
        <f t="shared" si="83"/>
        <v>0</v>
      </c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</row>
    <row r="1343" spans="1:27" ht="13.2" x14ac:dyDescent="0.25">
      <c r="A1343" s="34">
        <v>1340</v>
      </c>
      <c r="B1343" s="104">
        <v>0.32307692307692304</v>
      </c>
      <c r="C1343" s="104">
        <v>0.27333333333333337</v>
      </c>
      <c r="D1343" s="104">
        <v>0.14117647058823532</v>
      </c>
      <c r="E1343" s="104">
        <v>0.02</v>
      </c>
      <c r="F1343" s="104">
        <v>8.8339222614840993E-2</v>
      </c>
      <c r="G1343" s="35">
        <f>SUM(B1343*'5. Control'!$F$24,'6. Scoring &amp; assessment'!C1343*'5. Control'!$F$25,'6. Scoring &amp; assessment'!D1343*'5. Control'!$F$26,'6. Scoring &amp; assessment'!E1343*'5. Control'!$F$27,'6. Scoring &amp; assessment'!F1343*'5. Control'!$F$28)</f>
        <v>0.22708731592664247</v>
      </c>
      <c r="H1343" s="36">
        <f t="shared" si="80"/>
        <v>4</v>
      </c>
      <c r="I1343" s="36" cm="1">
        <f t="array" ref="I1343">_xlfn.XLOOKUP(A1343,Table1[Sample_ID],quality)</f>
        <v>6</v>
      </c>
      <c r="J1343" s="36">
        <f t="shared" si="81"/>
        <v>2</v>
      </c>
      <c r="K1343" s="36">
        <f t="shared" si="82"/>
        <v>4</v>
      </c>
      <c r="L1343" s="36">
        <f t="shared" si="83"/>
        <v>0</v>
      </c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</row>
    <row r="1344" spans="1:27" ht="13.2" x14ac:dyDescent="0.25">
      <c r="A1344" s="34">
        <v>1341</v>
      </c>
      <c r="B1344" s="104">
        <v>0.32307692307692304</v>
      </c>
      <c r="C1344" s="104">
        <v>0.27333333333333337</v>
      </c>
      <c r="D1344" s="104">
        <v>0.14117647058823532</v>
      </c>
      <c r="E1344" s="104">
        <v>0.02</v>
      </c>
      <c r="F1344" s="104">
        <v>8.8339222614840993E-2</v>
      </c>
      <c r="G1344" s="35">
        <f>SUM(B1344*'5. Control'!$F$24,'6. Scoring &amp; assessment'!C1344*'5. Control'!$F$25,'6. Scoring &amp; assessment'!D1344*'5. Control'!$F$26,'6. Scoring &amp; assessment'!E1344*'5. Control'!$F$27,'6. Scoring &amp; assessment'!F1344*'5. Control'!$F$28)</f>
        <v>0.22708731592664247</v>
      </c>
      <c r="H1344" s="36">
        <f t="shared" si="80"/>
        <v>4</v>
      </c>
      <c r="I1344" s="36" cm="1">
        <f t="array" ref="I1344">_xlfn.XLOOKUP(A1344,Table1[Sample_ID],quality)</f>
        <v>6</v>
      </c>
      <c r="J1344" s="36">
        <f t="shared" si="81"/>
        <v>2</v>
      </c>
      <c r="K1344" s="36">
        <f t="shared" si="82"/>
        <v>4</v>
      </c>
      <c r="L1344" s="36">
        <f t="shared" si="83"/>
        <v>0</v>
      </c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</row>
    <row r="1345" spans="1:27" ht="13.2" x14ac:dyDescent="0.25">
      <c r="A1345" s="34">
        <v>1342</v>
      </c>
      <c r="B1345" s="104">
        <v>0.32307692307692304</v>
      </c>
      <c r="C1345" s="104">
        <v>0.27333333333333337</v>
      </c>
      <c r="D1345" s="104">
        <v>0.14117647058823532</v>
      </c>
      <c r="E1345" s="104">
        <v>0.02</v>
      </c>
      <c r="F1345" s="104">
        <v>8.8339222614840993E-2</v>
      </c>
      <c r="G1345" s="35">
        <f>SUM(B1345*'5. Control'!$F$24,'6. Scoring &amp; assessment'!C1345*'5. Control'!$F$25,'6. Scoring &amp; assessment'!D1345*'5. Control'!$F$26,'6. Scoring &amp; assessment'!E1345*'5. Control'!$F$27,'6. Scoring &amp; assessment'!F1345*'5. Control'!$F$28)</f>
        <v>0.22708731592664247</v>
      </c>
      <c r="H1345" s="36">
        <f t="shared" si="80"/>
        <v>4</v>
      </c>
      <c r="I1345" s="36" cm="1">
        <f t="array" ref="I1345">_xlfn.XLOOKUP(A1345,Table1[Sample_ID],quality)</f>
        <v>6</v>
      </c>
      <c r="J1345" s="36">
        <f t="shared" si="81"/>
        <v>2</v>
      </c>
      <c r="K1345" s="36">
        <f t="shared" si="82"/>
        <v>4</v>
      </c>
      <c r="L1345" s="36">
        <f t="shared" si="83"/>
        <v>0</v>
      </c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</row>
    <row r="1346" spans="1:27" ht="13.2" x14ac:dyDescent="0.25">
      <c r="A1346" s="34">
        <v>1343</v>
      </c>
      <c r="B1346" s="104">
        <v>0.30769230769230771</v>
      </c>
      <c r="C1346" s="104">
        <v>0.29333333333333339</v>
      </c>
      <c r="D1346" s="104">
        <v>0.1235294117647059</v>
      </c>
      <c r="E1346" s="104">
        <v>0.02</v>
      </c>
      <c r="F1346" s="104">
        <v>8.8339222614840993E-2</v>
      </c>
      <c r="G1346" s="35">
        <f>SUM(B1346*'5. Control'!$F$24,'6. Scoring &amp; assessment'!C1346*'5. Control'!$F$25,'6. Scoring &amp; assessment'!D1346*'5. Control'!$F$26,'6. Scoring &amp; assessment'!E1346*'5. Control'!$F$27,'6. Scoring &amp; assessment'!F1346*'5. Control'!$F$28)</f>
        <v>0.22505564171849771</v>
      </c>
      <c r="H1346" s="36">
        <f t="shared" si="80"/>
        <v>4</v>
      </c>
      <c r="I1346" s="36" cm="1">
        <f t="array" ref="I1346">_xlfn.XLOOKUP(A1346,Table1[Sample_ID],quality)</f>
        <v>6</v>
      </c>
      <c r="J1346" s="36">
        <f t="shared" si="81"/>
        <v>2</v>
      </c>
      <c r="K1346" s="36">
        <f t="shared" si="82"/>
        <v>4</v>
      </c>
      <c r="L1346" s="36">
        <f t="shared" si="83"/>
        <v>0</v>
      </c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</row>
    <row r="1347" spans="1:27" ht="13.2" x14ac:dyDescent="0.25">
      <c r="A1347" s="34">
        <v>1344</v>
      </c>
      <c r="B1347" s="104">
        <v>0.32307692307692304</v>
      </c>
      <c r="C1347" s="104">
        <v>0.27333333333333337</v>
      </c>
      <c r="D1347" s="104">
        <v>0.14117647058823532</v>
      </c>
      <c r="E1347" s="104">
        <v>0.02</v>
      </c>
      <c r="F1347" s="104">
        <v>8.8339222614840993E-2</v>
      </c>
      <c r="G1347" s="35">
        <f>SUM(B1347*'5. Control'!$F$24,'6. Scoring &amp; assessment'!C1347*'5. Control'!$F$25,'6. Scoring &amp; assessment'!D1347*'5. Control'!$F$26,'6. Scoring &amp; assessment'!E1347*'5. Control'!$F$27,'6. Scoring &amp; assessment'!F1347*'5. Control'!$F$28)</f>
        <v>0.22708731592664247</v>
      </c>
      <c r="H1347" s="36">
        <f t="shared" si="80"/>
        <v>4</v>
      </c>
      <c r="I1347" s="36" cm="1">
        <f t="array" ref="I1347">_xlfn.XLOOKUP(A1347,Table1[Sample_ID],quality)</f>
        <v>6</v>
      </c>
      <c r="J1347" s="36">
        <f t="shared" si="81"/>
        <v>2</v>
      </c>
      <c r="K1347" s="36">
        <f t="shared" si="82"/>
        <v>4</v>
      </c>
      <c r="L1347" s="36">
        <f t="shared" si="83"/>
        <v>0</v>
      </c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</row>
    <row r="1348" spans="1:27" ht="13.2" x14ac:dyDescent="0.25">
      <c r="A1348" s="34">
        <v>1345</v>
      </c>
      <c r="B1348" s="104">
        <v>0.39999999999999997</v>
      </c>
      <c r="C1348" s="104">
        <v>0.21333333333333329</v>
      </c>
      <c r="D1348" s="104">
        <v>0.13529411764705884</v>
      </c>
      <c r="E1348" s="104">
        <v>0.48</v>
      </c>
      <c r="F1348" s="104">
        <v>4.9469964664310952E-2</v>
      </c>
      <c r="G1348" s="35">
        <f>SUM(B1348*'5. Control'!$F$24,'6. Scoring &amp; assessment'!C1348*'5. Control'!$F$25,'6. Scoring &amp; assessment'!D1348*'5. Control'!$F$26,'6. Scoring &amp; assessment'!E1348*'5. Control'!$F$27,'6. Scoring &amp; assessment'!F1348*'5. Control'!$F$28)</f>
        <v>0.27724111411348989</v>
      </c>
      <c r="H1348" s="36">
        <f t="shared" si="80"/>
        <v>4</v>
      </c>
      <c r="I1348" s="36" cm="1">
        <f t="array" ref="I1348">_xlfn.XLOOKUP(A1348,Table1[Sample_ID],quality)</f>
        <v>5</v>
      </c>
      <c r="J1348" s="36">
        <f t="shared" si="81"/>
        <v>1</v>
      </c>
      <c r="K1348" s="36">
        <f t="shared" si="82"/>
        <v>1</v>
      </c>
      <c r="L1348" s="36">
        <f t="shared" si="83"/>
        <v>0</v>
      </c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</row>
    <row r="1349" spans="1:27" ht="13.2" x14ac:dyDescent="0.25">
      <c r="A1349" s="34">
        <v>1346</v>
      </c>
      <c r="B1349" s="104">
        <v>0.27692307692307677</v>
      </c>
      <c r="C1349" s="104">
        <v>0.22666666666666666</v>
      </c>
      <c r="D1349" s="104">
        <v>0.13529411764705884</v>
      </c>
      <c r="E1349" s="104">
        <v>0.24</v>
      </c>
      <c r="F1349" s="104">
        <v>7.7738515901060068E-2</v>
      </c>
      <c r="G1349" s="35">
        <f>SUM(B1349*'5. Control'!$F$24,'6. Scoring &amp; assessment'!C1349*'5. Control'!$F$25,'6. Scoring &amp; assessment'!D1349*'5. Control'!$F$26,'6. Scoring &amp; assessment'!E1349*'5. Control'!$F$27,'6. Scoring &amp; assessment'!F1349*'5. Control'!$F$28)</f>
        <v>0.21699104616024167</v>
      </c>
      <c r="H1349" s="36">
        <f t="shared" ref="H1349:H1412" si="84">ROUND(3+G1349*5,0)</f>
        <v>4</v>
      </c>
      <c r="I1349" s="36" cm="1">
        <f t="array" ref="I1349">_xlfn.XLOOKUP(A1349,Table1[Sample_ID],quality)</f>
        <v>6</v>
      </c>
      <c r="J1349" s="36">
        <f t="shared" ref="J1349:J1412" si="85">ABS(H1349-I1349)</f>
        <v>2</v>
      </c>
      <c r="K1349" s="36">
        <f t="shared" ref="K1349:K1412" si="86">J1349^2</f>
        <v>4</v>
      </c>
      <c r="L1349" s="36">
        <f t="shared" ref="L1349:L1412" si="87">IF(J1349=0,1,0)</f>
        <v>0</v>
      </c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</row>
    <row r="1350" spans="1:27" ht="13.2" x14ac:dyDescent="0.25">
      <c r="A1350" s="34">
        <v>1347</v>
      </c>
      <c r="B1350" s="104">
        <v>0.46153846153846156</v>
      </c>
      <c r="C1350" s="104">
        <v>0.32666666666666666</v>
      </c>
      <c r="D1350" s="104">
        <v>0.15294117647058827</v>
      </c>
      <c r="E1350" s="104">
        <v>0.01</v>
      </c>
      <c r="F1350" s="104">
        <v>2.4734982332155476E-2</v>
      </c>
      <c r="G1350" s="35">
        <f>SUM(B1350*'5. Control'!$F$24,'6. Scoring &amp; assessment'!C1350*'5. Control'!$F$25,'6. Scoring &amp; assessment'!D1350*'5. Control'!$F$26,'6. Scoring &amp; assessment'!E1350*'5. Control'!$F$27,'6. Scoring &amp; assessment'!F1350*'5. Control'!$F$28)</f>
        <v>0.28595313624226532</v>
      </c>
      <c r="H1350" s="36">
        <f t="shared" si="84"/>
        <v>4</v>
      </c>
      <c r="I1350" s="36" cm="1">
        <f t="array" ref="I1350">_xlfn.XLOOKUP(A1350,Table1[Sample_ID],quality)</f>
        <v>5</v>
      </c>
      <c r="J1350" s="36">
        <f t="shared" si="85"/>
        <v>1</v>
      </c>
      <c r="K1350" s="36">
        <f t="shared" si="86"/>
        <v>1</v>
      </c>
      <c r="L1350" s="36">
        <f t="shared" si="87"/>
        <v>0</v>
      </c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</row>
    <row r="1351" spans="1:27" ht="13.2" x14ac:dyDescent="0.25">
      <c r="A1351" s="34">
        <v>1348</v>
      </c>
      <c r="B1351" s="104">
        <v>0.16923076923076918</v>
      </c>
      <c r="C1351" s="104">
        <v>0.37000000000000005</v>
      </c>
      <c r="D1351" s="104">
        <v>5.2941176470588248E-2</v>
      </c>
      <c r="E1351" s="104">
        <v>0.03</v>
      </c>
      <c r="F1351" s="104">
        <v>2.1201413427561839E-2</v>
      </c>
      <c r="G1351" s="35">
        <f>SUM(B1351*'5. Control'!$F$24,'6. Scoring &amp; assessment'!C1351*'5. Control'!$F$25,'6. Scoring &amp; assessment'!D1351*'5. Control'!$F$26,'6. Scoring &amp; assessment'!E1351*'5. Control'!$F$27,'6. Scoring &amp; assessment'!F1351*'5. Control'!$F$28)</f>
        <v>0.18329208704411365</v>
      </c>
      <c r="H1351" s="36">
        <f t="shared" si="84"/>
        <v>4</v>
      </c>
      <c r="I1351" s="36" cm="1">
        <f t="array" ref="I1351">_xlfn.XLOOKUP(A1351,Table1[Sample_ID],quality)</f>
        <v>5</v>
      </c>
      <c r="J1351" s="36">
        <f t="shared" si="85"/>
        <v>1</v>
      </c>
      <c r="K1351" s="36">
        <f t="shared" si="86"/>
        <v>1</v>
      </c>
      <c r="L1351" s="36">
        <f t="shared" si="87"/>
        <v>0</v>
      </c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</row>
    <row r="1352" spans="1:27" ht="13.2" x14ac:dyDescent="0.25">
      <c r="A1352" s="34">
        <v>1349</v>
      </c>
      <c r="B1352" s="104">
        <v>0.16923076923076918</v>
      </c>
      <c r="C1352" s="104">
        <v>0.37000000000000005</v>
      </c>
      <c r="D1352" s="104">
        <v>5.2941176470588248E-2</v>
      </c>
      <c r="E1352" s="104">
        <v>0.03</v>
      </c>
      <c r="F1352" s="104">
        <v>2.1201413427561839E-2</v>
      </c>
      <c r="G1352" s="35">
        <f>SUM(B1352*'5. Control'!$F$24,'6. Scoring &amp; assessment'!C1352*'5. Control'!$F$25,'6. Scoring &amp; assessment'!D1352*'5. Control'!$F$26,'6. Scoring &amp; assessment'!E1352*'5. Control'!$F$27,'6. Scoring &amp; assessment'!F1352*'5. Control'!$F$28)</f>
        <v>0.18329208704411365</v>
      </c>
      <c r="H1352" s="36">
        <f t="shared" si="84"/>
        <v>4</v>
      </c>
      <c r="I1352" s="36" cm="1">
        <f t="array" ref="I1352">_xlfn.XLOOKUP(A1352,Table1[Sample_ID],quality)</f>
        <v>5</v>
      </c>
      <c r="J1352" s="36">
        <f t="shared" si="85"/>
        <v>1</v>
      </c>
      <c r="K1352" s="36">
        <f t="shared" si="86"/>
        <v>1</v>
      </c>
      <c r="L1352" s="36">
        <f t="shared" si="87"/>
        <v>0</v>
      </c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</row>
    <row r="1353" spans="1:27" ht="13.2" x14ac:dyDescent="0.25">
      <c r="A1353" s="34">
        <v>1350</v>
      </c>
      <c r="B1353" s="104">
        <v>0.36923076923076931</v>
      </c>
      <c r="C1353" s="104">
        <v>0.3133333333333333</v>
      </c>
      <c r="D1353" s="104">
        <v>0.12941176470588237</v>
      </c>
      <c r="E1353" s="104">
        <v>0</v>
      </c>
      <c r="F1353" s="104">
        <v>0.12367491166077739</v>
      </c>
      <c r="G1353" s="35">
        <f>SUM(B1353*'5. Control'!$F$24,'6. Scoring &amp; assessment'!C1353*'5. Control'!$F$25,'6. Scoring &amp; assessment'!D1353*'5. Control'!$F$26,'6. Scoring &amp; assessment'!E1353*'5. Control'!$F$27,'6. Scoring &amp; assessment'!F1353*'5. Control'!$F$28)</f>
        <v>0.2550100251027293</v>
      </c>
      <c r="H1353" s="36">
        <f t="shared" si="84"/>
        <v>4</v>
      </c>
      <c r="I1353" s="36" cm="1">
        <f t="array" ref="I1353">_xlfn.XLOOKUP(A1353,Table1[Sample_ID],quality)</f>
        <v>5</v>
      </c>
      <c r="J1353" s="36">
        <f t="shared" si="85"/>
        <v>1</v>
      </c>
      <c r="K1353" s="36">
        <f t="shared" si="86"/>
        <v>1</v>
      </c>
      <c r="L1353" s="36">
        <f t="shared" si="87"/>
        <v>0</v>
      </c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</row>
    <row r="1354" spans="1:27" ht="13.2" x14ac:dyDescent="0.25">
      <c r="A1354" s="34">
        <v>1351</v>
      </c>
      <c r="B1354" s="104">
        <v>0.24615384615384611</v>
      </c>
      <c r="C1354" s="104">
        <v>0.33333333333333331</v>
      </c>
      <c r="D1354" s="104">
        <v>0.1588235294117647</v>
      </c>
      <c r="E1354" s="104">
        <v>0.28999999999999998</v>
      </c>
      <c r="F1354" s="104">
        <v>0.23674911660777384</v>
      </c>
      <c r="G1354" s="35">
        <f>SUM(B1354*'5. Control'!$F$24,'6. Scoring &amp; assessment'!C1354*'5. Control'!$F$25,'6. Scoring &amp; assessment'!D1354*'5. Control'!$F$26,'6. Scoring &amp; assessment'!E1354*'5. Control'!$F$27,'6. Scoring &amp; assessment'!F1354*'5. Control'!$F$28)</f>
        <v>0.26265228722638823</v>
      </c>
      <c r="H1354" s="36">
        <f t="shared" si="84"/>
        <v>4</v>
      </c>
      <c r="I1354" s="36" cm="1">
        <f t="array" ref="I1354">_xlfn.XLOOKUP(A1354,Table1[Sample_ID],quality)</f>
        <v>5</v>
      </c>
      <c r="J1354" s="36">
        <f t="shared" si="85"/>
        <v>1</v>
      </c>
      <c r="K1354" s="36">
        <f t="shared" si="86"/>
        <v>1</v>
      </c>
      <c r="L1354" s="36">
        <f t="shared" si="87"/>
        <v>0</v>
      </c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</row>
    <row r="1355" spans="1:27" ht="13.2" x14ac:dyDescent="0.25">
      <c r="A1355" s="34">
        <v>1352</v>
      </c>
      <c r="B1355" s="104">
        <v>0.52307692307692311</v>
      </c>
      <c r="C1355" s="104">
        <v>0.34666666666666668</v>
      </c>
      <c r="D1355" s="104">
        <v>0.1235294117647059</v>
      </c>
      <c r="E1355" s="104">
        <v>0.01</v>
      </c>
      <c r="F1355" s="104">
        <v>0.14134275618374559</v>
      </c>
      <c r="G1355" s="35">
        <f>SUM(B1355*'5. Control'!$F$24,'6. Scoring &amp; assessment'!C1355*'5. Control'!$F$25,'6. Scoring &amp; assessment'!D1355*'5. Control'!$F$26,'6. Scoring &amp; assessment'!E1355*'5. Control'!$F$27,'6. Scoring &amp; assessment'!F1355*'5. Control'!$F$28)</f>
        <v>0.32074061046000352</v>
      </c>
      <c r="H1355" s="36">
        <f t="shared" si="84"/>
        <v>5</v>
      </c>
      <c r="I1355" s="36" cm="1">
        <f t="array" ref="I1355">_xlfn.XLOOKUP(A1355,Table1[Sample_ID],quality)</f>
        <v>6</v>
      </c>
      <c r="J1355" s="36">
        <f t="shared" si="85"/>
        <v>1</v>
      </c>
      <c r="K1355" s="36">
        <f t="shared" si="86"/>
        <v>1</v>
      </c>
      <c r="L1355" s="36">
        <f t="shared" si="87"/>
        <v>0</v>
      </c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</row>
    <row r="1356" spans="1:27" ht="13.2" x14ac:dyDescent="0.25">
      <c r="A1356" s="34">
        <v>1353</v>
      </c>
      <c r="B1356" s="104">
        <v>0.29230769230769238</v>
      </c>
      <c r="C1356" s="104">
        <v>0.36333333333333334</v>
      </c>
      <c r="D1356" s="104">
        <v>9.4117647058823556E-2</v>
      </c>
      <c r="E1356" s="104">
        <v>0.03</v>
      </c>
      <c r="F1356" s="104">
        <v>0.18021201413427562</v>
      </c>
      <c r="G1356" s="35">
        <f>SUM(B1356*'5. Control'!$F$24,'6. Scoring &amp; assessment'!C1356*'5. Control'!$F$25,'6. Scoring &amp; assessment'!D1356*'5. Control'!$F$26,'6. Scoring &amp; assessment'!E1356*'5. Control'!$F$27,'6. Scoring &amp; assessment'!F1356*'5. Control'!$F$28)</f>
        <v>0.24644654077994341</v>
      </c>
      <c r="H1356" s="36">
        <f t="shared" si="84"/>
        <v>4</v>
      </c>
      <c r="I1356" s="36" cm="1">
        <f t="array" ref="I1356">_xlfn.XLOOKUP(A1356,Table1[Sample_ID],quality)</f>
        <v>5</v>
      </c>
      <c r="J1356" s="36">
        <f t="shared" si="85"/>
        <v>1</v>
      </c>
      <c r="K1356" s="36">
        <f t="shared" si="86"/>
        <v>1</v>
      </c>
      <c r="L1356" s="36">
        <f t="shared" si="87"/>
        <v>0</v>
      </c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</row>
    <row r="1357" spans="1:27" ht="13.2" x14ac:dyDescent="0.25">
      <c r="A1357" s="34">
        <v>1354</v>
      </c>
      <c r="B1357" s="104">
        <v>0.29230769230769238</v>
      </c>
      <c r="C1357" s="104">
        <v>0.36333333333333334</v>
      </c>
      <c r="D1357" s="104">
        <v>9.4117647058823556E-2</v>
      </c>
      <c r="E1357" s="104">
        <v>0.03</v>
      </c>
      <c r="F1357" s="104">
        <v>0.18021201413427562</v>
      </c>
      <c r="G1357" s="35">
        <f>SUM(B1357*'5. Control'!$F$24,'6. Scoring &amp; assessment'!C1357*'5. Control'!$F$25,'6. Scoring &amp; assessment'!D1357*'5. Control'!$F$26,'6. Scoring &amp; assessment'!E1357*'5. Control'!$F$27,'6. Scoring &amp; assessment'!F1357*'5. Control'!$F$28)</f>
        <v>0.24644654077994341</v>
      </c>
      <c r="H1357" s="36">
        <f t="shared" si="84"/>
        <v>4</v>
      </c>
      <c r="I1357" s="36" cm="1">
        <f t="array" ref="I1357">_xlfn.XLOOKUP(A1357,Table1[Sample_ID],quality)</f>
        <v>5</v>
      </c>
      <c r="J1357" s="36">
        <f t="shared" si="85"/>
        <v>1</v>
      </c>
      <c r="K1357" s="36">
        <f t="shared" si="86"/>
        <v>1</v>
      </c>
      <c r="L1357" s="36">
        <f t="shared" si="87"/>
        <v>0</v>
      </c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</row>
    <row r="1358" spans="1:27" ht="13.2" x14ac:dyDescent="0.25">
      <c r="A1358" s="34">
        <v>1355</v>
      </c>
      <c r="B1358" s="104">
        <v>0.24615384615384611</v>
      </c>
      <c r="C1358" s="104">
        <v>0.32</v>
      </c>
      <c r="D1358" s="104">
        <v>0.12941176470588237</v>
      </c>
      <c r="E1358" s="104">
        <v>0.03</v>
      </c>
      <c r="F1358" s="104">
        <v>7.7738515901060068E-2</v>
      </c>
      <c r="G1358" s="35">
        <f>SUM(B1358*'5. Control'!$F$24,'6. Scoring &amp; assessment'!C1358*'5. Control'!$F$25,'6. Scoring &amp; assessment'!D1358*'5. Control'!$F$26,'6. Scoring &amp; assessment'!E1358*'5. Control'!$F$27,'6. Scoring &amp; assessment'!F1358*'5. Control'!$F$28)</f>
        <v>0.21233946244983451</v>
      </c>
      <c r="H1358" s="36">
        <f t="shared" si="84"/>
        <v>4</v>
      </c>
      <c r="I1358" s="36" cm="1">
        <f t="array" ref="I1358">_xlfn.XLOOKUP(A1358,Table1[Sample_ID],quality)</f>
        <v>5</v>
      </c>
      <c r="J1358" s="36">
        <f t="shared" si="85"/>
        <v>1</v>
      </c>
      <c r="K1358" s="36">
        <f t="shared" si="86"/>
        <v>1</v>
      </c>
      <c r="L1358" s="36">
        <f t="shared" si="87"/>
        <v>0</v>
      </c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</row>
    <row r="1359" spans="1:27" ht="13.2" x14ac:dyDescent="0.25">
      <c r="A1359" s="34">
        <v>1356</v>
      </c>
      <c r="B1359" s="104">
        <v>0.26153846153846144</v>
      </c>
      <c r="C1359" s="104">
        <v>0.14666666666666667</v>
      </c>
      <c r="D1359" s="104">
        <v>8.2352941176470601E-2</v>
      </c>
      <c r="E1359" s="104">
        <v>0.25</v>
      </c>
      <c r="F1359" s="104">
        <v>9.187279151943463E-2</v>
      </c>
      <c r="G1359" s="35">
        <f>SUM(B1359*'5. Control'!$F$24,'6. Scoring &amp; assessment'!C1359*'5. Control'!$F$25,'6. Scoring &amp; assessment'!D1359*'5. Control'!$F$26,'6. Scoring &amp; assessment'!E1359*'5. Control'!$F$27,'6. Scoring &amp; assessment'!F1359*'5. Control'!$F$28)</f>
        <v>0.18207868186687554</v>
      </c>
      <c r="H1359" s="36">
        <f t="shared" si="84"/>
        <v>4</v>
      </c>
      <c r="I1359" s="36" cm="1">
        <f t="array" ref="I1359">_xlfn.XLOOKUP(A1359,Table1[Sample_ID],quality)</f>
        <v>5</v>
      </c>
      <c r="J1359" s="36">
        <f t="shared" si="85"/>
        <v>1</v>
      </c>
      <c r="K1359" s="36">
        <f t="shared" si="86"/>
        <v>1</v>
      </c>
      <c r="L1359" s="36">
        <f t="shared" si="87"/>
        <v>0</v>
      </c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</row>
    <row r="1360" spans="1:27" ht="13.2" x14ac:dyDescent="0.25">
      <c r="A1360" s="34">
        <v>1357</v>
      </c>
      <c r="B1360" s="104">
        <v>0.26153846153846144</v>
      </c>
      <c r="C1360" s="104">
        <v>0.16</v>
      </c>
      <c r="D1360" s="104">
        <v>8.2352941176470601E-2</v>
      </c>
      <c r="E1360" s="104">
        <v>0.25</v>
      </c>
      <c r="F1360" s="104">
        <v>7.7738515901060068E-2</v>
      </c>
      <c r="G1360" s="35">
        <f>SUM(B1360*'5. Control'!$F$24,'6. Scoring &amp; assessment'!C1360*'5. Control'!$F$25,'6. Scoring &amp; assessment'!D1360*'5. Control'!$F$26,'6. Scoring &amp; assessment'!E1360*'5. Control'!$F$27,'6. Scoring &amp; assessment'!F1360*'5. Control'!$F$28)</f>
        <v>0.18466525430503811</v>
      </c>
      <c r="H1360" s="36">
        <f t="shared" si="84"/>
        <v>4</v>
      </c>
      <c r="I1360" s="36" cm="1">
        <f t="array" ref="I1360">_xlfn.XLOOKUP(A1360,Table1[Sample_ID],quality)</f>
        <v>5</v>
      </c>
      <c r="J1360" s="36">
        <f t="shared" si="85"/>
        <v>1</v>
      </c>
      <c r="K1360" s="36">
        <f t="shared" si="86"/>
        <v>1</v>
      </c>
      <c r="L1360" s="36">
        <f t="shared" si="87"/>
        <v>0</v>
      </c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</row>
    <row r="1361" spans="1:27" ht="13.2" x14ac:dyDescent="0.25">
      <c r="A1361" s="34">
        <v>1358</v>
      </c>
      <c r="B1361" s="104">
        <v>0.4153846153846153</v>
      </c>
      <c r="C1361" s="104">
        <v>0.21999999999999997</v>
      </c>
      <c r="D1361" s="104">
        <v>0.17058823529411765</v>
      </c>
      <c r="E1361" s="104">
        <v>0.24</v>
      </c>
      <c r="F1361" s="104">
        <v>0.21554770318021202</v>
      </c>
      <c r="G1361" s="35">
        <f>SUM(B1361*'5. Control'!$F$24,'6. Scoring &amp; assessment'!C1361*'5. Control'!$F$25,'6. Scoring &amp; assessment'!D1361*'5. Control'!$F$26,'6. Scoring &amp; assessment'!E1361*'5. Control'!$F$27,'6. Scoring &amp; assessment'!F1361*'5. Control'!$F$28)</f>
        <v>0.28252762099675421</v>
      </c>
      <c r="H1361" s="36">
        <f t="shared" si="84"/>
        <v>4</v>
      </c>
      <c r="I1361" s="36" cm="1">
        <f t="array" ref="I1361">_xlfn.XLOOKUP(A1361,Table1[Sample_ID],quality)</f>
        <v>6</v>
      </c>
      <c r="J1361" s="36">
        <f t="shared" si="85"/>
        <v>2</v>
      </c>
      <c r="K1361" s="36">
        <f t="shared" si="86"/>
        <v>4</v>
      </c>
      <c r="L1361" s="36">
        <f t="shared" si="87"/>
        <v>0</v>
      </c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</row>
    <row r="1362" spans="1:27" ht="13.2" x14ac:dyDescent="0.25">
      <c r="A1362" s="34">
        <v>1359</v>
      </c>
      <c r="B1362" s="104">
        <v>0.16923076923076918</v>
      </c>
      <c r="C1362" s="104">
        <v>0.36000000000000004</v>
      </c>
      <c r="D1362" s="104">
        <v>0.11764705882352942</v>
      </c>
      <c r="E1362" s="104">
        <v>0.17</v>
      </c>
      <c r="F1362" s="104">
        <v>0.32508833922261482</v>
      </c>
      <c r="G1362" s="35">
        <f>SUM(B1362*'5. Control'!$F$24,'6. Scoring &amp; assessment'!C1362*'5. Control'!$F$25,'6. Scoring &amp; assessment'!D1362*'5. Control'!$F$26,'6. Scoring &amp; assessment'!E1362*'5. Control'!$F$27,'6. Scoring &amp; assessment'!F1362*'5. Control'!$F$28)</f>
        <v>0.23438666197656013</v>
      </c>
      <c r="H1362" s="36">
        <f t="shared" si="84"/>
        <v>4</v>
      </c>
      <c r="I1362" s="36" cm="1">
        <f t="array" ref="I1362">_xlfn.XLOOKUP(A1362,Table1[Sample_ID],quality)</f>
        <v>5</v>
      </c>
      <c r="J1362" s="36">
        <f t="shared" si="85"/>
        <v>1</v>
      </c>
      <c r="K1362" s="36">
        <f t="shared" si="86"/>
        <v>1</v>
      </c>
      <c r="L1362" s="36">
        <f t="shared" si="87"/>
        <v>0</v>
      </c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</row>
    <row r="1363" spans="1:27" ht="13.2" x14ac:dyDescent="0.25">
      <c r="A1363" s="34">
        <v>1360</v>
      </c>
      <c r="B1363" s="104">
        <v>0.251282051282046</v>
      </c>
      <c r="C1363" s="104">
        <v>0.25</v>
      </c>
      <c r="D1363" s="104">
        <v>0.20588235294117649</v>
      </c>
      <c r="E1363" s="104">
        <v>0.4</v>
      </c>
      <c r="F1363" s="104">
        <v>7.7738515901060068E-2</v>
      </c>
      <c r="G1363" s="35">
        <f>SUM(B1363*'5. Control'!$F$24,'6. Scoring &amp; assessment'!C1363*'5. Control'!$F$25,'6. Scoring &amp; assessment'!D1363*'5. Control'!$F$26,'6. Scoring &amp; assessment'!E1363*'5. Control'!$F$27,'6. Scoring &amp; assessment'!F1363*'5. Control'!$F$28)</f>
        <v>0.2416049224799986</v>
      </c>
      <c r="H1363" s="36">
        <f t="shared" si="84"/>
        <v>4</v>
      </c>
      <c r="I1363" s="36" cm="1">
        <f t="array" ref="I1363">_xlfn.XLOOKUP(A1363,Table1[Sample_ID],quality)</f>
        <v>6</v>
      </c>
      <c r="J1363" s="36">
        <f t="shared" si="85"/>
        <v>2</v>
      </c>
      <c r="K1363" s="36">
        <f t="shared" si="86"/>
        <v>4</v>
      </c>
      <c r="L1363" s="36">
        <f t="shared" si="87"/>
        <v>0</v>
      </c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</row>
    <row r="1364" spans="1:27" ht="13.2" x14ac:dyDescent="0.25">
      <c r="A1364" s="34">
        <v>1361</v>
      </c>
      <c r="B1364" s="104">
        <v>0.38461538461538464</v>
      </c>
      <c r="C1364" s="104">
        <v>0.29333333333333339</v>
      </c>
      <c r="D1364" s="104">
        <v>0.15294117647058827</v>
      </c>
      <c r="E1364" s="104">
        <v>0.31</v>
      </c>
      <c r="F1364" s="104">
        <v>0.11307420494699646</v>
      </c>
      <c r="G1364" s="35">
        <f>SUM(B1364*'5. Control'!$F$24,'6. Scoring &amp; assessment'!C1364*'5. Control'!$F$25,'6. Scoring &amp; assessment'!D1364*'5. Control'!$F$26,'6. Scoring &amp; assessment'!E1364*'5. Control'!$F$27,'6. Scoring &amp; assessment'!F1364*'5. Control'!$F$28)</f>
        <v>0.28786398158067245</v>
      </c>
      <c r="H1364" s="36">
        <f t="shared" si="84"/>
        <v>4</v>
      </c>
      <c r="I1364" s="36" cm="1">
        <f t="array" ref="I1364">_xlfn.XLOOKUP(A1364,Table1[Sample_ID],quality)</f>
        <v>5</v>
      </c>
      <c r="J1364" s="36">
        <f t="shared" si="85"/>
        <v>1</v>
      </c>
      <c r="K1364" s="36">
        <f t="shared" si="86"/>
        <v>1</v>
      </c>
      <c r="L1364" s="36">
        <f t="shared" si="87"/>
        <v>0</v>
      </c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</row>
    <row r="1365" spans="1:27" ht="13.2" x14ac:dyDescent="0.25">
      <c r="A1365" s="34">
        <v>1362</v>
      </c>
      <c r="B1365" s="104">
        <v>0.26153846153846144</v>
      </c>
      <c r="C1365" s="104">
        <v>0.5</v>
      </c>
      <c r="D1365" s="104">
        <v>0.14117647058823532</v>
      </c>
      <c r="E1365" s="104">
        <v>0.14000000000000001</v>
      </c>
      <c r="F1365" s="104">
        <v>0.16961130742049471</v>
      </c>
      <c r="G1365" s="35">
        <f>SUM(B1365*'5. Control'!$F$24,'6. Scoring &amp; assessment'!C1365*'5. Control'!$F$25,'6. Scoring &amp; assessment'!D1365*'5. Control'!$F$26,'6. Scoring &amp; assessment'!E1365*'5. Control'!$F$27,'6. Scoring &amp; assessment'!F1365*'5. Control'!$F$28)</f>
        <v>0.29367606286874626</v>
      </c>
      <c r="H1365" s="36">
        <f t="shared" si="84"/>
        <v>4</v>
      </c>
      <c r="I1365" s="36" cm="1">
        <f t="array" ref="I1365">_xlfn.XLOOKUP(A1365,Table1[Sample_ID],quality)</f>
        <v>5</v>
      </c>
      <c r="J1365" s="36">
        <f t="shared" si="85"/>
        <v>1</v>
      </c>
      <c r="K1365" s="36">
        <f t="shared" si="86"/>
        <v>1</v>
      </c>
      <c r="L1365" s="36">
        <f t="shared" si="87"/>
        <v>0</v>
      </c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</row>
    <row r="1366" spans="1:27" ht="13.2" x14ac:dyDescent="0.25">
      <c r="A1366" s="34">
        <v>1363</v>
      </c>
      <c r="B1366" s="104">
        <v>0.251282051282046</v>
      </c>
      <c r="C1366" s="104">
        <v>0.25</v>
      </c>
      <c r="D1366" s="104">
        <v>0.20588235294117649</v>
      </c>
      <c r="E1366" s="104">
        <v>0.4</v>
      </c>
      <c r="F1366" s="104">
        <v>7.7738515901060068E-2</v>
      </c>
      <c r="G1366" s="35">
        <f>SUM(B1366*'5. Control'!$F$24,'6. Scoring &amp; assessment'!C1366*'5. Control'!$F$25,'6. Scoring &amp; assessment'!D1366*'5. Control'!$F$26,'6. Scoring &amp; assessment'!E1366*'5. Control'!$F$27,'6. Scoring &amp; assessment'!F1366*'5. Control'!$F$28)</f>
        <v>0.2416049224799986</v>
      </c>
      <c r="H1366" s="36">
        <f t="shared" si="84"/>
        <v>4</v>
      </c>
      <c r="I1366" s="36" cm="1">
        <f t="array" ref="I1366">_xlfn.XLOOKUP(A1366,Table1[Sample_ID],quality)</f>
        <v>6</v>
      </c>
      <c r="J1366" s="36">
        <f t="shared" si="85"/>
        <v>2</v>
      </c>
      <c r="K1366" s="36">
        <f t="shared" si="86"/>
        <v>4</v>
      </c>
      <c r="L1366" s="36">
        <f t="shared" si="87"/>
        <v>0</v>
      </c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</row>
    <row r="1367" spans="1:27" ht="13.2" x14ac:dyDescent="0.25">
      <c r="A1367" s="34">
        <v>1364</v>
      </c>
      <c r="B1367" s="104">
        <v>0.21538461538461545</v>
      </c>
      <c r="C1367" s="104">
        <v>0.48666666666666664</v>
      </c>
      <c r="D1367" s="104">
        <v>0.10588235294117647</v>
      </c>
      <c r="E1367" s="104">
        <v>0.27</v>
      </c>
      <c r="F1367" s="104">
        <v>0.20141342756183744</v>
      </c>
      <c r="G1367" s="35">
        <f>SUM(B1367*'5. Control'!$F$24,'6. Scoring &amp; assessment'!C1367*'5. Control'!$F$25,'6. Scoring &amp; assessment'!D1367*'5. Control'!$F$26,'6. Scoring &amp; assessment'!E1367*'5. Control'!$F$27,'6. Scoring &amp; assessment'!F1367*'5. Control'!$F$28)</f>
        <v>0.28440831108197562</v>
      </c>
      <c r="H1367" s="36">
        <f t="shared" si="84"/>
        <v>4</v>
      </c>
      <c r="I1367" s="36" cm="1">
        <f t="array" ref="I1367">_xlfn.XLOOKUP(A1367,Table1[Sample_ID],quality)</f>
        <v>4</v>
      </c>
      <c r="J1367" s="36">
        <f t="shared" si="85"/>
        <v>0</v>
      </c>
      <c r="K1367" s="36">
        <f t="shared" si="86"/>
        <v>0</v>
      </c>
      <c r="L1367" s="36">
        <f t="shared" si="87"/>
        <v>1</v>
      </c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</row>
    <row r="1368" spans="1:27" ht="13.2" x14ac:dyDescent="0.25">
      <c r="A1368" s="34">
        <v>1365</v>
      </c>
      <c r="B1368" s="104">
        <v>0.52307692307692311</v>
      </c>
      <c r="C1368" s="104">
        <v>0.33666666666666667</v>
      </c>
      <c r="D1368" s="104">
        <v>0.13529411764705884</v>
      </c>
      <c r="E1368" s="104">
        <v>0.02</v>
      </c>
      <c r="F1368" s="104">
        <v>8.8339222614840993E-2</v>
      </c>
      <c r="G1368" s="35">
        <f>SUM(B1368*'5. Control'!$F$24,'6. Scoring &amp; assessment'!C1368*'5. Control'!$F$25,'6. Scoring &amp; assessment'!D1368*'5. Control'!$F$26,'6. Scoring &amp; assessment'!E1368*'5. Control'!$F$27,'6. Scoring &amp; assessment'!F1368*'5. Control'!$F$28)</f>
        <v>0.31520496298546602</v>
      </c>
      <c r="H1368" s="36">
        <f t="shared" si="84"/>
        <v>5</v>
      </c>
      <c r="I1368" s="36" cm="1">
        <f t="array" ref="I1368">_xlfn.XLOOKUP(A1368,Table1[Sample_ID],quality)</f>
        <v>6</v>
      </c>
      <c r="J1368" s="36">
        <f t="shared" si="85"/>
        <v>1</v>
      </c>
      <c r="K1368" s="36">
        <f t="shared" si="86"/>
        <v>1</v>
      </c>
      <c r="L1368" s="36">
        <f t="shared" si="87"/>
        <v>0</v>
      </c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</row>
    <row r="1369" spans="1:27" ht="13.2" x14ac:dyDescent="0.25">
      <c r="A1369" s="34">
        <v>1366</v>
      </c>
      <c r="B1369" s="104">
        <v>0.16923076923076918</v>
      </c>
      <c r="C1369" s="104">
        <v>0.26666666666666666</v>
      </c>
      <c r="D1369" s="104">
        <v>0.18823529411764706</v>
      </c>
      <c r="E1369" s="104">
        <v>0.09</v>
      </c>
      <c r="F1369" s="104">
        <v>0.12720848056537101</v>
      </c>
      <c r="G1369" s="35">
        <f>SUM(B1369*'5. Control'!$F$24,'6. Scoring &amp; assessment'!C1369*'5. Control'!$F$25,'6. Scoring &amp; assessment'!D1369*'5. Control'!$F$26,'6. Scoring &amp; assessment'!E1369*'5. Control'!$F$27,'6. Scoring &amp; assessment'!F1369*'5. Control'!$F$28)</f>
        <v>0.18918691140495336</v>
      </c>
      <c r="H1369" s="36">
        <f t="shared" si="84"/>
        <v>4</v>
      </c>
      <c r="I1369" s="36" cm="1">
        <f t="array" ref="I1369">_xlfn.XLOOKUP(A1369,Table1[Sample_ID],quality)</f>
        <v>5</v>
      </c>
      <c r="J1369" s="36">
        <f t="shared" si="85"/>
        <v>1</v>
      </c>
      <c r="K1369" s="36">
        <f t="shared" si="86"/>
        <v>1</v>
      </c>
      <c r="L1369" s="36">
        <f t="shared" si="87"/>
        <v>0</v>
      </c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</row>
    <row r="1370" spans="1:27" ht="13.2" x14ac:dyDescent="0.25">
      <c r="A1370" s="34">
        <v>1367</v>
      </c>
      <c r="B1370" s="104">
        <v>0.21538461538461545</v>
      </c>
      <c r="C1370" s="104">
        <v>0.42666666666666669</v>
      </c>
      <c r="D1370" s="104">
        <v>0.11764705882352942</v>
      </c>
      <c r="E1370" s="104">
        <v>0.08</v>
      </c>
      <c r="F1370" s="104">
        <v>0.13780918727915195</v>
      </c>
      <c r="G1370" s="35">
        <f>SUM(B1370*'5. Control'!$F$24,'6. Scoring &amp; assessment'!C1370*'5. Control'!$F$25,'6. Scoring &amp; assessment'!D1370*'5. Control'!$F$26,'6. Scoring &amp; assessment'!E1370*'5. Control'!$F$27,'6. Scoring &amp; assessment'!F1370*'5. Control'!$F$28)</f>
        <v>0.24281259293606</v>
      </c>
      <c r="H1370" s="36">
        <f t="shared" si="84"/>
        <v>4</v>
      </c>
      <c r="I1370" s="36" cm="1">
        <f t="array" ref="I1370">_xlfn.XLOOKUP(A1370,Table1[Sample_ID],quality)</f>
        <v>5</v>
      </c>
      <c r="J1370" s="36">
        <f t="shared" si="85"/>
        <v>1</v>
      </c>
      <c r="K1370" s="36">
        <f t="shared" si="86"/>
        <v>1</v>
      </c>
      <c r="L1370" s="36">
        <f t="shared" si="87"/>
        <v>0</v>
      </c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</row>
    <row r="1371" spans="1:27" ht="13.2" x14ac:dyDescent="0.25">
      <c r="A1371" s="34">
        <v>1368</v>
      </c>
      <c r="B1371" s="104">
        <v>0.32307692307692304</v>
      </c>
      <c r="C1371" s="104">
        <v>0.29333333333333339</v>
      </c>
      <c r="D1371" s="104">
        <v>0.51764705882352935</v>
      </c>
      <c r="E1371" s="104">
        <v>0.3</v>
      </c>
      <c r="F1371" s="104">
        <v>0.34982332155477031</v>
      </c>
      <c r="G1371" s="35">
        <f>SUM(B1371*'5. Control'!$F$24,'6. Scoring &amp; assessment'!C1371*'5. Control'!$F$25,'6. Scoring &amp; assessment'!D1371*'5. Control'!$F$26,'6. Scoring &amp; assessment'!E1371*'5. Control'!$F$27,'6. Scoring &amp; assessment'!F1371*'5. Control'!$F$28)</f>
        <v>0.3437063140559295</v>
      </c>
      <c r="H1371" s="36">
        <f t="shared" si="84"/>
        <v>5</v>
      </c>
      <c r="I1371" s="36" cm="1">
        <f t="array" ref="I1371">_xlfn.XLOOKUP(A1371,Table1[Sample_ID],quality)</f>
        <v>6</v>
      </c>
      <c r="J1371" s="36">
        <f t="shared" si="85"/>
        <v>1</v>
      </c>
      <c r="K1371" s="36">
        <f t="shared" si="86"/>
        <v>1</v>
      </c>
      <c r="L1371" s="36">
        <f t="shared" si="87"/>
        <v>0</v>
      </c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</row>
    <row r="1372" spans="1:27" ht="13.2" x14ac:dyDescent="0.25">
      <c r="A1372" s="34">
        <v>1369</v>
      </c>
      <c r="B1372" s="104">
        <v>0.21538461538461545</v>
      </c>
      <c r="C1372" s="104">
        <v>0.44666666666666671</v>
      </c>
      <c r="D1372" s="104">
        <v>0.11764705882352942</v>
      </c>
      <c r="E1372" s="104">
        <v>0.32</v>
      </c>
      <c r="F1372" s="104">
        <v>0.24028268551236748</v>
      </c>
      <c r="G1372" s="35">
        <f>SUM(B1372*'5. Control'!$F$24,'6. Scoring &amp; assessment'!C1372*'5. Control'!$F$25,'6. Scoring &amp; assessment'!D1372*'5. Control'!$F$26,'6. Scoring &amp; assessment'!E1372*'5. Control'!$F$27,'6. Scoring &amp; assessment'!F1372*'5. Control'!$F$28)</f>
        <v>0.28305994275938151</v>
      </c>
      <c r="H1372" s="36">
        <f t="shared" si="84"/>
        <v>4</v>
      </c>
      <c r="I1372" s="36" cm="1">
        <f t="array" ref="I1372">_xlfn.XLOOKUP(A1372,Table1[Sample_ID],quality)</f>
        <v>6</v>
      </c>
      <c r="J1372" s="36">
        <f t="shared" si="85"/>
        <v>2</v>
      </c>
      <c r="K1372" s="36">
        <f t="shared" si="86"/>
        <v>4</v>
      </c>
      <c r="L1372" s="36">
        <f t="shared" si="87"/>
        <v>0</v>
      </c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</row>
    <row r="1373" spans="1:27" ht="13.2" x14ac:dyDescent="0.25">
      <c r="A1373" s="34">
        <v>1370</v>
      </c>
      <c r="B1373" s="104">
        <v>0.30769230769230771</v>
      </c>
      <c r="C1373" s="104">
        <v>0.34</v>
      </c>
      <c r="D1373" s="104">
        <v>4.11764705882353E-2</v>
      </c>
      <c r="E1373" s="104">
        <v>0</v>
      </c>
      <c r="F1373" s="104">
        <v>7.0671378091872791E-3</v>
      </c>
      <c r="G1373" s="35">
        <f>SUM(B1373*'5. Control'!$F$24,'6. Scoring &amp; assessment'!C1373*'5. Control'!$F$25,'6. Scoring &amp; assessment'!D1373*'5. Control'!$F$26,'6. Scoring &amp; assessment'!E1373*'5. Control'!$F$27,'6. Scoring &amp; assessment'!F1373*'5. Control'!$F$28)</f>
        <v>0.21657549206146171</v>
      </c>
      <c r="H1373" s="36">
        <f t="shared" si="84"/>
        <v>4</v>
      </c>
      <c r="I1373" s="36" cm="1">
        <f t="array" ref="I1373">_xlfn.XLOOKUP(A1373,Table1[Sample_ID],quality)</f>
        <v>4</v>
      </c>
      <c r="J1373" s="36">
        <f t="shared" si="85"/>
        <v>0</v>
      </c>
      <c r="K1373" s="36">
        <f t="shared" si="86"/>
        <v>0</v>
      </c>
      <c r="L1373" s="36">
        <f t="shared" si="87"/>
        <v>1</v>
      </c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</row>
    <row r="1374" spans="1:27" ht="13.2" x14ac:dyDescent="0.25">
      <c r="A1374" s="34">
        <v>1371</v>
      </c>
      <c r="B1374" s="104">
        <v>0.12307692307692292</v>
      </c>
      <c r="C1374" s="104">
        <v>0.45333333333333337</v>
      </c>
      <c r="D1374" s="104">
        <v>0.5117647058823529</v>
      </c>
      <c r="E1374" s="104">
        <v>0.51</v>
      </c>
      <c r="F1374" s="104">
        <v>0.21201413427561838</v>
      </c>
      <c r="G1374" s="35">
        <f>SUM(B1374*'5. Control'!$F$24,'6. Scoring &amp; assessment'!C1374*'5. Control'!$F$25,'6. Scoring &amp; assessment'!D1374*'5. Control'!$F$26,'6. Scoring &amp; assessment'!E1374*'5. Control'!$F$27,'6. Scoring &amp; assessment'!F1374*'5. Control'!$F$28)</f>
        <v>0.32804304238683779</v>
      </c>
      <c r="H1374" s="36">
        <f t="shared" si="84"/>
        <v>5</v>
      </c>
      <c r="I1374" s="36" cm="1">
        <f t="array" ref="I1374">_xlfn.XLOOKUP(A1374,Table1[Sample_ID],quality)</f>
        <v>5</v>
      </c>
      <c r="J1374" s="36">
        <f t="shared" si="85"/>
        <v>0</v>
      </c>
      <c r="K1374" s="36">
        <f t="shared" si="86"/>
        <v>0</v>
      </c>
      <c r="L1374" s="36">
        <f t="shared" si="87"/>
        <v>1</v>
      </c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</row>
    <row r="1375" spans="1:27" ht="13.2" x14ac:dyDescent="0.25">
      <c r="A1375" s="34">
        <v>1372</v>
      </c>
      <c r="B1375" s="104">
        <v>0.49230769230769222</v>
      </c>
      <c r="C1375" s="104">
        <v>0.32</v>
      </c>
      <c r="D1375" s="104">
        <v>0.42941176470588233</v>
      </c>
      <c r="E1375" s="104">
        <v>0.56000000000000005</v>
      </c>
      <c r="F1375" s="104">
        <v>2.8268551236749116E-2</v>
      </c>
      <c r="G1375" s="35">
        <f>SUM(B1375*'5. Control'!$F$24,'6. Scoring &amp; assessment'!C1375*'5. Control'!$F$25,'6. Scoring &amp; assessment'!D1375*'5. Control'!$F$26,'6. Scoring &amp; assessment'!E1375*'5. Control'!$F$27,'6. Scoring &amp; assessment'!F1375*'5. Control'!$F$28)</f>
        <v>0.3915463121372495</v>
      </c>
      <c r="H1375" s="36">
        <f t="shared" si="84"/>
        <v>5</v>
      </c>
      <c r="I1375" s="36" cm="1">
        <f t="array" ref="I1375">_xlfn.XLOOKUP(A1375,Table1[Sample_ID],quality)</f>
        <v>6</v>
      </c>
      <c r="J1375" s="36">
        <f t="shared" si="85"/>
        <v>1</v>
      </c>
      <c r="K1375" s="36">
        <f t="shared" si="86"/>
        <v>1</v>
      </c>
      <c r="L1375" s="36">
        <f t="shared" si="87"/>
        <v>0</v>
      </c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</row>
    <row r="1376" spans="1:27" ht="13.2" x14ac:dyDescent="0.25">
      <c r="A1376" s="34">
        <v>1373</v>
      </c>
      <c r="B1376" s="104">
        <v>0.12307692307692292</v>
      </c>
      <c r="C1376" s="104">
        <v>0.45333333333333337</v>
      </c>
      <c r="D1376" s="104">
        <v>0.5117647058823529</v>
      </c>
      <c r="E1376" s="104">
        <v>0.51</v>
      </c>
      <c r="F1376" s="104">
        <v>0.21201413427561838</v>
      </c>
      <c r="G1376" s="35">
        <f>SUM(B1376*'5. Control'!$F$24,'6. Scoring &amp; assessment'!C1376*'5. Control'!$F$25,'6. Scoring &amp; assessment'!D1376*'5. Control'!$F$26,'6. Scoring &amp; assessment'!E1376*'5. Control'!$F$27,'6. Scoring &amp; assessment'!F1376*'5. Control'!$F$28)</f>
        <v>0.32804304238683779</v>
      </c>
      <c r="H1376" s="36">
        <f t="shared" si="84"/>
        <v>5</v>
      </c>
      <c r="I1376" s="36" cm="1">
        <f t="array" ref="I1376">_xlfn.XLOOKUP(A1376,Table1[Sample_ID],quality)</f>
        <v>5</v>
      </c>
      <c r="J1376" s="36">
        <f t="shared" si="85"/>
        <v>0</v>
      </c>
      <c r="K1376" s="36">
        <f t="shared" si="86"/>
        <v>0</v>
      </c>
      <c r="L1376" s="36">
        <f t="shared" si="87"/>
        <v>1</v>
      </c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</row>
    <row r="1377" spans="1:27" ht="13.2" x14ac:dyDescent="0.25">
      <c r="A1377" s="34">
        <v>1374</v>
      </c>
      <c r="B1377" s="104">
        <v>0.13846153846153852</v>
      </c>
      <c r="C1377" s="104">
        <v>0.43333333333333335</v>
      </c>
      <c r="D1377" s="104">
        <v>8.8235294117647078E-2</v>
      </c>
      <c r="E1377" s="104">
        <v>0.27</v>
      </c>
      <c r="F1377" s="104">
        <v>0.29328621908127206</v>
      </c>
      <c r="G1377" s="35">
        <f>SUM(B1377*'5. Control'!$F$24,'6. Scoring &amp; assessment'!C1377*'5. Control'!$F$25,'6. Scoring &amp; assessment'!D1377*'5. Control'!$F$26,'6. Scoring &amp; assessment'!E1377*'5. Control'!$F$27,'6. Scoring &amp; assessment'!F1377*'5. Control'!$F$28)</f>
        <v>0.24802545448731275</v>
      </c>
      <c r="H1377" s="36">
        <f t="shared" si="84"/>
        <v>4</v>
      </c>
      <c r="I1377" s="36" cm="1">
        <f t="array" ref="I1377">_xlfn.XLOOKUP(A1377,Table1[Sample_ID],quality)</f>
        <v>5</v>
      </c>
      <c r="J1377" s="36">
        <f t="shared" si="85"/>
        <v>1</v>
      </c>
      <c r="K1377" s="36">
        <f t="shared" si="86"/>
        <v>1</v>
      </c>
      <c r="L1377" s="36">
        <f t="shared" si="87"/>
        <v>0</v>
      </c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</row>
    <row r="1378" spans="1:27" ht="13.2" x14ac:dyDescent="0.25">
      <c r="A1378" s="34">
        <v>1375</v>
      </c>
      <c r="B1378" s="104">
        <v>0.21538461538461545</v>
      </c>
      <c r="C1378" s="104">
        <v>0.47666666666666663</v>
      </c>
      <c r="D1378" s="104">
        <v>0.1235294117647059</v>
      </c>
      <c r="E1378" s="104">
        <v>0</v>
      </c>
      <c r="F1378" s="104">
        <v>8.1272084805653705E-2</v>
      </c>
      <c r="G1378" s="35">
        <f>SUM(B1378*'5. Control'!$F$24,'6. Scoring &amp; assessment'!C1378*'5. Control'!$F$25,'6. Scoring &amp; assessment'!D1378*'5. Control'!$F$26,'6. Scoring &amp; assessment'!E1378*'5. Control'!$F$27,'6. Scoring &amp; assessment'!F1378*'5. Control'!$F$28)</f>
        <v>0.24504123562988664</v>
      </c>
      <c r="H1378" s="36">
        <f t="shared" si="84"/>
        <v>4</v>
      </c>
      <c r="I1378" s="36" cm="1">
        <f t="array" ref="I1378">_xlfn.XLOOKUP(A1378,Table1[Sample_ID],quality)</f>
        <v>3</v>
      </c>
      <c r="J1378" s="36">
        <f t="shared" si="85"/>
        <v>1</v>
      </c>
      <c r="K1378" s="36">
        <f t="shared" si="86"/>
        <v>1</v>
      </c>
      <c r="L1378" s="36">
        <f t="shared" si="87"/>
        <v>0</v>
      </c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</row>
    <row r="1379" spans="1:27" ht="13.2" x14ac:dyDescent="0.25">
      <c r="A1379" s="34">
        <v>1376</v>
      </c>
      <c r="B1379" s="104">
        <v>0.23076923076923078</v>
      </c>
      <c r="C1379" s="104">
        <v>0.3066666666666667</v>
      </c>
      <c r="D1379" s="104">
        <v>0.12941176470588237</v>
      </c>
      <c r="E1379" s="104">
        <v>0.26</v>
      </c>
      <c r="F1379" s="104">
        <v>0.33215547703180209</v>
      </c>
      <c r="G1379" s="35">
        <f>SUM(B1379*'5. Control'!$F$24,'6. Scoring &amp; assessment'!C1379*'5. Control'!$F$25,'6. Scoring &amp; assessment'!D1379*'5. Control'!$F$26,'6. Scoring &amp; assessment'!E1379*'5. Control'!$F$27,'6. Scoring &amp; assessment'!F1379*'5. Control'!$F$28)</f>
        <v>0.25139654317829335</v>
      </c>
      <c r="H1379" s="36">
        <f t="shared" si="84"/>
        <v>4</v>
      </c>
      <c r="I1379" s="36" cm="1">
        <f t="array" ref="I1379">_xlfn.XLOOKUP(A1379,Table1[Sample_ID],quality)</f>
        <v>5</v>
      </c>
      <c r="J1379" s="36">
        <f t="shared" si="85"/>
        <v>1</v>
      </c>
      <c r="K1379" s="36">
        <f t="shared" si="86"/>
        <v>1</v>
      </c>
      <c r="L1379" s="36">
        <f t="shared" si="87"/>
        <v>0</v>
      </c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</row>
    <row r="1380" spans="1:27" ht="13.2" x14ac:dyDescent="0.25">
      <c r="A1380" s="34">
        <v>1377</v>
      </c>
      <c r="B1380" s="104">
        <v>0.24615384615384611</v>
      </c>
      <c r="C1380" s="104">
        <v>0.52333333333333332</v>
      </c>
      <c r="D1380" s="104">
        <v>9.4117647058823556E-2</v>
      </c>
      <c r="E1380" s="104">
        <v>0.2</v>
      </c>
      <c r="F1380" s="104">
        <v>8.8339222614840993E-2</v>
      </c>
      <c r="G1380" s="35">
        <f>SUM(B1380*'5. Control'!$F$24,'6. Scoring &amp; assessment'!C1380*'5. Control'!$F$25,'6. Scoring &amp; assessment'!D1380*'5. Control'!$F$26,'6. Scoring &amp; assessment'!E1380*'5. Control'!$F$27,'6. Scoring &amp; assessment'!F1380*'5. Control'!$F$28)</f>
        <v>0.2861054154741538</v>
      </c>
      <c r="H1380" s="36">
        <f t="shared" si="84"/>
        <v>4</v>
      </c>
      <c r="I1380" s="36" cm="1">
        <f t="array" ref="I1380">_xlfn.XLOOKUP(A1380,Table1[Sample_ID],quality)</f>
        <v>5</v>
      </c>
      <c r="J1380" s="36">
        <f t="shared" si="85"/>
        <v>1</v>
      </c>
      <c r="K1380" s="36">
        <f t="shared" si="86"/>
        <v>1</v>
      </c>
      <c r="L1380" s="36">
        <f t="shared" si="87"/>
        <v>0</v>
      </c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</row>
    <row r="1381" spans="1:27" ht="13.2" x14ac:dyDescent="0.25">
      <c r="A1381" s="34">
        <v>1378</v>
      </c>
      <c r="B1381" s="104">
        <v>0.58461538461538443</v>
      </c>
      <c r="C1381" s="104">
        <v>0.26</v>
      </c>
      <c r="D1381" s="104">
        <v>0.18823529411764706</v>
      </c>
      <c r="E1381" s="104">
        <v>0.26</v>
      </c>
      <c r="F1381" s="104">
        <v>0.24028268551236748</v>
      </c>
      <c r="G1381" s="35">
        <f>SUM(B1381*'5. Control'!$F$24,'6. Scoring &amp; assessment'!C1381*'5. Control'!$F$25,'6. Scoring &amp; assessment'!D1381*'5. Control'!$F$26,'6. Scoring &amp; assessment'!E1381*'5. Control'!$F$27,'6. Scoring &amp; assessment'!F1381*'5. Control'!$F$28)</f>
        <v>0.36087894728426839</v>
      </c>
      <c r="H1381" s="36">
        <f t="shared" si="84"/>
        <v>5</v>
      </c>
      <c r="I1381" s="36" cm="1">
        <f t="array" ref="I1381">_xlfn.XLOOKUP(A1381,Table1[Sample_ID],quality)</f>
        <v>6</v>
      </c>
      <c r="J1381" s="36">
        <f t="shared" si="85"/>
        <v>1</v>
      </c>
      <c r="K1381" s="36">
        <f t="shared" si="86"/>
        <v>1</v>
      </c>
      <c r="L1381" s="36">
        <f t="shared" si="87"/>
        <v>0</v>
      </c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</row>
    <row r="1382" spans="1:27" ht="13.2" x14ac:dyDescent="0.25">
      <c r="A1382" s="34">
        <v>1379</v>
      </c>
      <c r="B1382" s="104">
        <v>0.23076923076923078</v>
      </c>
      <c r="C1382" s="104">
        <v>0.23333333333333331</v>
      </c>
      <c r="D1382" s="104">
        <v>0.1235294117647059</v>
      </c>
      <c r="E1382" s="104">
        <v>0.15</v>
      </c>
      <c r="F1382" s="104">
        <v>7.7738515901060068E-2</v>
      </c>
      <c r="G1382" s="35">
        <f>SUM(B1382*'5. Control'!$F$24,'6. Scoring &amp; assessment'!C1382*'5. Control'!$F$25,'6. Scoring &amp; assessment'!D1382*'5. Control'!$F$26,'6. Scoring &amp; assessment'!E1382*'5. Control'!$F$27,'6. Scoring &amp; assessment'!F1382*'5. Control'!$F$28)</f>
        <v>0.19207249412404265</v>
      </c>
      <c r="H1382" s="36">
        <f t="shared" si="84"/>
        <v>4</v>
      </c>
      <c r="I1382" s="36" cm="1">
        <f t="array" ref="I1382">_xlfn.XLOOKUP(A1382,Table1[Sample_ID],quality)</f>
        <v>6</v>
      </c>
      <c r="J1382" s="36">
        <f t="shared" si="85"/>
        <v>2</v>
      </c>
      <c r="K1382" s="36">
        <f t="shared" si="86"/>
        <v>4</v>
      </c>
      <c r="L1382" s="36">
        <f t="shared" si="87"/>
        <v>0</v>
      </c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</row>
    <row r="1383" spans="1:27" ht="13.2" x14ac:dyDescent="0.25">
      <c r="A1383" s="34">
        <v>1380</v>
      </c>
      <c r="B1383" s="104">
        <v>0.36923076923076931</v>
      </c>
      <c r="C1383" s="104">
        <v>0.3133333333333333</v>
      </c>
      <c r="D1383" s="104">
        <v>0.18823529411764706</v>
      </c>
      <c r="E1383" s="104">
        <v>0.02</v>
      </c>
      <c r="F1383" s="104">
        <v>0.10247349823321555</v>
      </c>
      <c r="G1383" s="35">
        <f>SUM(B1383*'5. Control'!$F$24,'6. Scoring &amp; assessment'!C1383*'5. Control'!$F$25,'6. Scoring &amp; assessment'!D1383*'5. Control'!$F$26,'6. Scoring &amp; assessment'!E1383*'5. Control'!$F$27,'6. Scoring &amp; assessment'!F1383*'5. Control'!$F$28)</f>
        <v>0.26371341317173785</v>
      </c>
      <c r="H1383" s="36">
        <f t="shared" si="84"/>
        <v>4</v>
      </c>
      <c r="I1383" s="36" cm="1">
        <f t="array" ref="I1383">_xlfn.XLOOKUP(A1383,Table1[Sample_ID],quality)</f>
        <v>6</v>
      </c>
      <c r="J1383" s="36">
        <f t="shared" si="85"/>
        <v>2</v>
      </c>
      <c r="K1383" s="36">
        <f t="shared" si="86"/>
        <v>4</v>
      </c>
      <c r="L1383" s="36">
        <f t="shared" si="87"/>
        <v>0</v>
      </c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</row>
    <row r="1384" spans="1:27" ht="13.2" x14ac:dyDescent="0.25">
      <c r="A1384" s="34">
        <v>1381</v>
      </c>
      <c r="B1384" s="104">
        <v>0.36923076923076931</v>
      </c>
      <c r="C1384" s="104">
        <v>0.3133333333333333</v>
      </c>
      <c r="D1384" s="104">
        <v>0.18823529411764706</v>
      </c>
      <c r="E1384" s="104">
        <v>0.02</v>
      </c>
      <c r="F1384" s="104">
        <v>0.10247349823321555</v>
      </c>
      <c r="G1384" s="35">
        <f>SUM(B1384*'5. Control'!$F$24,'6. Scoring &amp; assessment'!C1384*'5. Control'!$F$25,'6. Scoring &amp; assessment'!D1384*'5. Control'!$F$26,'6. Scoring &amp; assessment'!E1384*'5. Control'!$F$27,'6. Scoring &amp; assessment'!F1384*'5. Control'!$F$28)</f>
        <v>0.26371341317173785</v>
      </c>
      <c r="H1384" s="36">
        <f t="shared" si="84"/>
        <v>4</v>
      </c>
      <c r="I1384" s="36" cm="1">
        <f t="array" ref="I1384">_xlfn.XLOOKUP(A1384,Table1[Sample_ID],quality)</f>
        <v>6</v>
      </c>
      <c r="J1384" s="36">
        <f t="shared" si="85"/>
        <v>2</v>
      </c>
      <c r="K1384" s="36">
        <f t="shared" si="86"/>
        <v>4</v>
      </c>
      <c r="L1384" s="36">
        <f t="shared" si="87"/>
        <v>0</v>
      </c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</row>
    <row r="1385" spans="1:27" ht="13.2" x14ac:dyDescent="0.25">
      <c r="A1385" s="34">
        <v>1382</v>
      </c>
      <c r="B1385" s="104">
        <v>0.18461538461538451</v>
      </c>
      <c r="C1385" s="104">
        <v>0.48666666666666664</v>
      </c>
      <c r="D1385" s="104">
        <v>8.8235294117647078E-2</v>
      </c>
      <c r="E1385" s="104">
        <v>0.09</v>
      </c>
      <c r="F1385" s="104">
        <v>6.7137809187279157E-2</v>
      </c>
      <c r="G1385" s="35">
        <f>SUM(B1385*'5. Control'!$F$24,'6. Scoring &amp; assessment'!C1385*'5. Control'!$F$25,'6. Scoring &amp; assessment'!D1385*'5. Control'!$F$26,'6. Scoring &amp; assessment'!E1385*'5. Control'!$F$27,'6. Scoring &amp; assessment'!F1385*'5. Control'!$F$28)</f>
        <v>0.23956445965175954</v>
      </c>
      <c r="H1385" s="36">
        <f t="shared" si="84"/>
        <v>4</v>
      </c>
      <c r="I1385" s="36" cm="1">
        <f t="array" ref="I1385">_xlfn.XLOOKUP(A1385,Table1[Sample_ID],quality)</f>
        <v>5</v>
      </c>
      <c r="J1385" s="36">
        <f t="shared" si="85"/>
        <v>1</v>
      </c>
      <c r="K1385" s="36">
        <f t="shared" si="86"/>
        <v>1</v>
      </c>
      <c r="L1385" s="36">
        <f t="shared" si="87"/>
        <v>0</v>
      </c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</row>
    <row r="1386" spans="1:27" ht="13.2" x14ac:dyDescent="0.25">
      <c r="A1386" s="34">
        <v>1383</v>
      </c>
      <c r="B1386" s="104">
        <v>0.23076923076923078</v>
      </c>
      <c r="C1386" s="104">
        <v>0.33333333333333331</v>
      </c>
      <c r="D1386" s="104">
        <v>0.11176470588235295</v>
      </c>
      <c r="E1386" s="104">
        <v>0.22</v>
      </c>
      <c r="F1386" s="104">
        <v>0.34982332155477031</v>
      </c>
      <c r="G1386" s="35">
        <f>SUM(B1386*'5. Control'!$F$24,'6. Scoring &amp; assessment'!C1386*'5. Control'!$F$25,'6. Scoring &amp; assessment'!D1386*'5. Control'!$F$26,'6. Scoring &amp; assessment'!E1386*'5. Control'!$F$27,'6. Scoring &amp; assessment'!F1386*'5. Control'!$F$28)</f>
        <v>0.25451626880706074</v>
      </c>
      <c r="H1386" s="36">
        <f t="shared" si="84"/>
        <v>4</v>
      </c>
      <c r="I1386" s="36" cm="1">
        <f t="array" ref="I1386">_xlfn.XLOOKUP(A1386,Table1[Sample_ID],quality)</f>
        <v>5</v>
      </c>
      <c r="J1386" s="36">
        <f t="shared" si="85"/>
        <v>1</v>
      </c>
      <c r="K1386" s="36">
        <f t="shared" si="86"/>
        <v>1</v>
      </c>
      <c r="L1386" s="36">
        <f t="shared" si="87"/>
        <v>0</v>
      </c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</row>
    <row r="1387" spans="1:27" ht="13.2" x14ac:dyDescent="0.25">
      <c r="A1387" s="34">
        <v>1384</v>
      </c>
      <c r="B1387" s="104">
        <v>0.23076923076923078</v>
      </c>
      <c r="C1387" s="104">
        <v>0.33333333333333331</v>
      </c>
      <c r="D1387" s="104">
        <v>0.11176470588235295</v>
      </c>
      <c r="E1387" s="104">
        <v>0.22</v>
      </c>
      <c r="F1387" s="104">
        <v>0.34982332155477031</v>
      </c>
      <c r="G1387" s="35">
        <f>SUM(B1387*'5. Control'!$F$24,'6. Scoring &amp; assessment'!C1387*'5. Control'!$F$25,'6. Scoring &amp; assessment'!D1387*'5. Control'!$F$26,'6. Scoring &amp; assessment'!E1387*'5. Control'!$F$27,'6. Scoring &amp; assessment'!F1387*'5. Control'!$F$28)</f>
        <v>0.25451626880706074</v>
      </c>
      <c r="H1387" s="36">
        <f t="shared" si="84"/>
        <v>4</v>
      </c>
      <c r="I1387" s="36" cm="1">
        <f t="array" ref="I1387">_xlfn.XLOOKUP(A1387,Table1[Sample_ID],quality)</f>
        <v>5</v>
      </c>
      <c r="J1387" s="36">
        <f t="shared" si="85"/>
        <v>1</v>
      </c>
      <c r="K1387" s="36">
        <f t="shared" si="86"/>
        <v>1</v>
      </c>
      <c r="L1387" s="36">
        <f t="shared" si="87"/>
        <v>0</v>
      </c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</row>
    <row r="1388" spans="1:27" ht="13.2" x14ac:dyDescent="0.25">
      <c r="A1388" s="34">
        <v>1385</v>
      </c>
      <c r="B1388" s="104">
        <v>0.16923076923076918</v>
      </c>
      <c r="C1388" s="104">
        <v>0.4366666666666667</v>
      </c>
      <c r="D1388" s="104">
        <v>0.11764705882352942</v>
      </c>
      <c r="E1388" s="104">
        <v>0.15</v>
      </c>
      <c r="F1388" s="104">
        <v>0.2756183745583039</v>
      </c>
      <c r="G1388" s="35">
        <f>SUM(B1388*'5. Control'!$F$24,'6. Scoring &amp; assessment'!C1388*'5. Control'!$F$25,'6. Scoring &amp; assessment'!D1388*'5. Control'!$F$26,'6. Scoring &amp; assessment'!E1388*'5. Control'!$F$27,'6. Scoring &amp; assessment'!F1388*'5. Control'!$F$28)</f>
        <v>0.25043966551012903</v>
      </c>
      <c r="H1388" s="36">
        <f t="shared" si="84"/>
        <v>4</v>
      </c>
      <c r="I1388" s="36" cm="1">
        <f t="array" ref="I1388">_xlfn.XLOOKUP(A1388,Table1[Sample_ID],quality)</f>
        <v>5</v>
      </c>
      <c r="J1388" s="36">
        <f t="shared" si="85"/>
        <v>1</v>
      </c>
      <c r="K1388" s="36">
        <f t="shared" si="86"/>
        <v>1</v>
      </c>
      <c r="L1388" s="36">
        <f t="shared" si="87"/>
        <v>0</v>
      </c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</row>
    <row r="1389" spans="1:27" ht="13.2" x14ac:dyDescent="0.25">
      <c r="A1389" s="34">
        <v>1386</v>
      </c>
      <c r="B1389" s="104">
        <v>0.12307692307692292</v>
      </c>
      <c r="C1389" s="104">
        <v>0.47333333333333338</v>
      </c>
      <c r="D1389" s="104">
        <v>7.0588235294117646E-2</v>
      </c>
      <c r="E1389" s="104">
        <v>0.25</v>
      </c>
      <c r="F1389" s="104">
        <v>0.27915194346289751</v>
      </c>
      <c r="G1389" s="35">
        <f>SUM(B1389*'5. Control'!$F$24,'6. Scoring &amp; assessment'!C1389*'5. Control'!$F$25,'6. Scoring &amp; assessment'!D1389*'5. Control'!$F$26,'6. Scoring &amp; assessment'!E1389*'5. Control'!$F$27,'6. Scoring &amp; assessment'!F1389*'5. Control'!$F$28)</f>
        <v>0.24858035271733042</v>
      </c>
      <c r="H1389" s="36">
        <f t="shared" si="84"/>
        <v>4</v>
      </c>
      <c r="I1389" s="36" cm="1">
        <f t="array" ref="I1389">_xlfn.XLOOKUP(A1389,Table1[Sample_ID],quality)</f>
        <v>5</v>
      </c>
      <c r="J1389" s="36">
        <f t="shared" si="85"/>
        <v>1</v>
      </c>
      <c r="K1389" s="36">
        <f t="shared" si="86"/>
        <v>1</v>
      </c>
      <c r="L1389" s="36">
        <f t="shared" si="87"/>
        <v>0</v>
      </c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</row>
    <row r="1390" spans="1:27" ht="13.2" x14ac:dyDescent="0.25">
      <c r="A1390" s="34">
        <v>1387</v>
      </c>
      <c r="B1390" s="104">
        <v>0.18461538461538451</v>
      </c>
      <c r="C1390" s="104">
        <v>0.36000000000000004</v>
      </c>
      <c r="D1390" s="104">
        <v>0.16470588235294117</v>
      </c>
      <c r="E1390" s="104">
        <v>7.0000000000000007E-2</v>
      </c>
      <c r="F1390" s="104">
        <v>6.0070671378091869E-2</v>
      </c>
      <c r="G1390" s="35">
        <f>SUM(B1390*'5. Control'!$F$24,'6. Scoring &amp; assessment'!C1390*'5. Control'!$F$25,'6. Scoring &amp; assessment'!D1390*'5. Control'!$F$26,'6. Scoring &amp; assessment'!E1390*'5. Control'!$F$27,'6. Scoring &amp; assessment'!F1390*'5. Control'!$F$28)</f>
        <v>0.21032833410613494</v>
      </c>
      <c r="H1390" s="36">
        <f t="shared" si="84"/>
        <v>4</v>
      </c>
      <c r="I1390" s="36" cm="1">
        <f t="array" ref="I1390">_xlfn.XLOOKUP(A1390,Table1[Sample_ID],quality)</f>
        <v>5</v>
      </c>
      <c r="J1390" s="36">
        <f t="shared" si="85"/>
        <v>1</v>
      </c>
      <c r="K1390" s="36">
        <f t="shared" si="86"/>
        <v>1</v>
      </c>
      <c r="L1390" s="36">
        <f t="shared" si="87"/>
        <v>0</v>
      </c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</row>
    <row r="1391" spans="1:27" ht="13.2" x14ac:dyDescent="0.25">
      <c r="A1391" s="34">
        <v>1388</v>
      </c>
      <c r="B1391" s="104">
        <v>0.18461538461538451</v>
      </c>
      <c r="C1391" s="104">
        <v>0.36000000000000004</v>
      </c>
      <c r="D1391" s="104">
        <v>0.16470588235294117</v>
      </c>
      <c r="E1391" s="104">
        <v>7.0000000000000007E-2</v>
      </c>
      <c r="F1391" s="104">
        <v>6.0070671378091869E-2</v>
      </c>
      <c r="G1391" s="35">
        <f>SUM(B1391*'5. Control'!$F$24,'6. Scoring &amp; assessment'!C1391*'5. Control'!$F$25,'6. Scoring &amp; assessment'!D1391*'5. Control'!$F$26,'6. Scoring &amp; assessment'!E1391*'5. Control'!$F$27,'6. Scoring &amp; assessment'!F1391*'5. Control'!$F$28)</f>
        <v>0.21032833410613494</v>
      </c>
      <c r="H1391" s="36">
        <f t="shared" si="84"/>
        <v>4</v>
      </c>
      <c r="I1391" s="36" cm="1">
        <f t="array" ref="I1391">_xlfn.XLOOKUP(A1391,Table1[Sample_ID],quality)</f>
        <v>5</v>
      </c>
      <c r="J1391" s="36">
        <f t="shared" si="85"/>
        <v>1</v>
      </c>
      <c r="K1391" s="36">
        <f t="shared" si="86"/>
        <v>1</v>
      </c>
      <c r="L1391" s="36">
        <f t="shared" si="87"/>
        <v>0</v>
      </c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</row>
    <row r="1392" spans="1:27" ht="13.2" x14ac:dyDescent="0.25">
      <c r="A1392" s="34">
        <v>1389</v>
      </c>
      <c r="B1392" s="104">
        <v>0.29230769230769238</v>
      </c>
      <c r="C1392" s="104">
        <v>0.36000000000000004</v>
      </c>
      <c r="D1392" s="104">
        <v>0.22352941176470592</v>
      </c>
      <c r="E1392" s="104">
        <v>0.31</v>
      </c>
      <c r="F1392" s="104">
        <v>0.1519434628975265</v>
      </c>
      <c r="G1392" s="35">
        <f>SUM(B1392*'5. Control'!$F$24,'6. Scoring &amp; assessment'!C1392*'5. Control'!$F$25,'6. Scoring &amp; assessment'!D1392*'5. Control'!$F$26,'6. Scoring &amp; assessment'!E1392*'5. Control'!$F$27,'6. Scoring &amp; assessment'!F1392*'5. Control'!$F$28)</f>
        <v>0.29003145036215089</v>
      </c>
      <c r="H1392" s="36">
        <f t="shared" si="84"/>
        <v>4</v>
      </c>
      <c r="I1392" s="36" cm="1">
        <f t="array" ref="I1392">_xlfn.XLOOKUP(A1392,Table1[Sample_ID],quality)</f>
        <v>5</v>
      </c>
      <c r="J1392" s="36">
        <f t="shared" si="85"/>
        <v>1</v>
      </c>
      <c r="K1392" s="36">
        <f t="shared" si="86"/>
        <v>1</v>
      </c>
      <c r="L1392" s="36">
        <f t="shared" si="87"/>
        <v>0</v>
      </c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</row>
    <row r="1393" spans="1:27" ht="13.2" x14ac:dyDescent="0.25">
      <c r="A1393" s="34">
        <v>1390</v>
      </c>
      <c r="B1393" s="104">
        <v>0.19999999999999984</v>
      </c>
      <c r="C1393" s="104">
        <v>0.25333333333333335</v>
      </c>
      <c r="D1393" s="104">
        <v>0.13529411764705884</v>
      </c>
      <c r="E1393" s="104">
        <v>0.02</v>
      </c>
      <c r="F1393" s="104">
        <v>0.37102473498233218</v>
      </c>
      <c r="G1393" s="35">
        <f>SUM(B1393*'5. Control'!$F$24,'6. Scoring &amp; assessment'!C1393*'5. Control'!$F$25,'6. Scoring &amp; assessment'!D1393*'5. Control'!$F$26,'6. Scoring &amp; assessment'!E1393*'5. Control'!$F$27,'6. Scoring &amp; assessment'!F1393*'5. Control'!$F$28)</f>
        <v>0.20539659114529199</v>
      </c>
      <c r="H1393" s="36">
        <f t="shared" si="84"/>
        <v>4</v>
      </c>
      <c r="I1393" s="36" cm="1">
        <f t="array" ref="I1393">_xlfn.XLOOKUP(A1393,Table1[Sample_ID],quality)</f>
        <v>5</v>
      </c>
      <c r="J1393" s="36">
        <f t="shared" si="85"/>
        <v>1</v>
      </c>
      <c r="K1393" s="36">
        <f t="shared" si="86"/>
        <v>1</v>
      </c>
      <c r="L1393" s="36">
        <f t="shared" si="87"/>
        <v>0</v>
      </c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</row>
    <row r="1394" spans="1:27" ht="13.2" x14ac:dyDescent="0.25">
      <c r="A1394" s="34">
        <v>1391</v>
      </c>
      <c r="B1394" s="104">
        <v>0.63076923076923075</v>
      </c>
      <c r="C1394" s="104">
        <v>0.26</v>
      </c>
      <c r="D1394" s="104">
        <v>0.17058823529411765</v>
      </c>
      <c r="E1394" s="104">
        <v>0</v>
      </c>
      <c r="F1394" s="104">
        <v>9.5406360424028266E-2</v>
      </c>
      <c r="G1394" s="35">
        <f>SUM(B1394*'5. Control'!$F$24,'6. Scoring &amp; assessment'!C1394*'5. Control'!$F$25,'6. Scoring &amp; assessment'!D1394*'5. Control'!$F$26,'6. Scoring &amp; assessment'!E1394*'5. Control'!$F$27,'6. Scoring &amp; assessment'!F1394*'5. Control'!$F$28)</f>
        <v>0.33389810210575122</v>
      </c>
      <c r="H1394" s="36">
        <f t="shared" si="84"/>
        <v>5</v>
      </c>
      <c r="I1394" s="36" cm="1">
        <f t="array" ref="I1394">_xlfn.XLOOKUP(A1394,Table1[Sample_ID],quality)</f>
        <v>6</v>
      </c>
      <c r="J1394" s="36">
        <f t="shared" si="85"/>
        <v>1</v>
      </c>
      <c r="K1394" s="36">
        <f t="shared" si="86"/>
        <v>1</v>
      </c>
      <c r="L1394" s="36">
        <f t="shared" si="87"/>
        <v>0</v>
      </c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</row>
    <row r="1395" spans="1:27" ht="13.2" x14ac:dyDescent="0.25">
      <c r="A1395" s="34">
        <v>1392</v>
      </c>
      <c r="B1395" s="104">
        <v>0.39999999999999997</v>
      </c>
      <c r="C1395" s="104">
        <v>0.36000000000000004</v>
      </c>
      <c r="D1395" s="104">
        <v>0.16470588235294117</v>
      </c>
      <c r="E1395" s="104">
        <v>0.22</v>
      </c>
      <c r="F1395" s="104">
        <v>9.5406360424028266E-2</v>
      </c>
      <c r="G1395" s="35">
        <f>SUM(B1395*'5. Control'!$F$24,'6. Scoring &amp; assessment'!C1395*'5. Control'!$F$25,'6. Scoring &amp; assessment'!D1395*'5. Control'!$F$26,'6. Scoring &amp; assessment'!E1395*'5. Control'!$F$27,'6. Scoring &amp; assessment'!F1395*'5. Control'!$F$28)</f>
        <v>0.30424651839534406</v>
      </c>
      <c r="H1395" s="36">
        <f t="shared" si="84"/>
        <v>5</v>
      </c>
      <c r="I1395" s="36" cm="1">
        <f t="array" ref="I1395">_xlfn.XLOOKUP(A1395,Table1[Sample_ID],quality)</f>
        <v>5</v>
      </c>
      <c r="J1395" s="36">
        <f t="shared" si="85"/>
        <v>0</v>
      </c>
      <c r="K1395" s="36">
        <f t="shared" si="86"/>
        <v>0</v>
      </c>
      <c r="L1395" s="36">
        <f t="shared" si="87"/>
        <v>1</v>
      </c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</row>
    <row r="1396" spans="1:27" ht="13.2" x14ac:dyDescent="0.25">
      <c r="A1396" s="34">
        <v>1393</v>
      </c>
      <c r="B1396" s="104">
        <v>0.21538461538461545</v>
      </c>
      <c r="C1396" s="104">
        <v>0.34666666666666668</v>
      </c>
      <c r="D1396" s="104">
        <v>0.10588235294117647</v>
      </c>
      <c r="E1396" s="104">
        <v>0.06</v>
      </c>
      <c r="F1396" s="104">
        <v>2.1201413427561839E-2</v>
      </c>
      <c r="G1396" s="35">
        <f>SUM(B1396*'5. Control'!$F$24,'6. Scoring &amp; assessment'!C1396*'5. Control'!$F$25,'6. Scoring &amp; assessment'!D1396*'5. Control'!$F$26,'6. Scoring &amp; assessment'!E1396*'5. Control'!$F$27,'6. Scoring &amp; assessment'!F1396*'5. Control'!$F$28)</f>
        <v>0.20338710966854803</v>
      </c>
      <c r="H1396" s="36">
        <f t="shared" si="84"/>
        <v>4</v>
      </c>
      <c r="I1396" s="36" cm="1">
        <f t="array" ref="I1396">_xlfn.XLOOKUP(A1396,Table1[Sample_ID],quality)</f>
        <v>5</v>
      </c>
      <c r="J1396" s="36">
        <f t="shared" si="85"/>
        <v>1</v>
      </c>
      <c r="K1396" s="36">
        <f t="shared" si="86"/>
        <v>1</v>
      </c>
      <c r="L1396" s="36">
        <f t="shared" si="87"/>
        <v>0</v>
      </c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</row>
    <row r="1397" spans="1:27" ht="13.2" x14ac:dyDescent="0.25">
      <c r="A1397" s="34">
        <v>1394</v>
      </c>
      <c r="B1397" s="104">
        <v>0.27692307692307677</v>
      </c>
      <c r="C1397" s="104">
        <v>0.28000000000000003</v>
      </c>
      <c r="D1397" s="104">
        <v>0.10588235294117647</v>
      </c>
      <c r="E1397" s="104">
        <v>0.25</v>
      </c>
      <c r="F1397" s="104">
        <v>0.1872791519434629</v>
      </c>
      <c r="G1397" s="35">
        <f>SUM(B1397*'5. Control'!$F$24,'6. Scoring &amp; assessment'!C1397*'5. Control'!$F$25,'6. Scoring &amp; assessment'!D1397*'5. Control'!$F$26,'6. Scoring &amp; assessment'!E1397*'5. Control'!$F$27,'6. Scoring &amp; assessment'!F1397*'5. Control'!$F$28)</f>
        <v>0.24053334505859961</v>
      </c>
      <c r="H1397" s="36">
        <f t="shared" si="84"/>
        <v>4</v>
      </c>
      <c r="I1397" s="36" cm="1">
        <f t="array" ref="I1397">_xlfn.XLOOKUP(A1397,Table1[Sample_ID],quality)</f>
        <v>5</v>
      </c>
      <c r="J1397" s="36">
        <f t="shared" si="85"/>
        <v>1</v>
      </c>
      <c r="K1397" s="36">
        <f t="shared" si="86"/>
        <v>1</v>
      </c>
      <c r="L1397" s="36">
        <f t="shared" si="87"/>
        <v>0</v>
      </c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</row>
    <row r="1398" spans="1:27" ht="13.2" x14ac:dyDescent="0.25">
      <c r="A1398" s="34">
        <v>1395</v>
      </c>
      <c r="B1398" s="104">
        <v>0.12307692307692292</v>
      </c>
      <c r="C1398" s="104">
        <v>0.3133333333333333</v>
      </c>
      <c r="D1398" s="104">
        <v>0.10588235294117647</v>
      </c>
      <c r="E1398" s="104">
        <v>0.14000000000000001</v>
      </c>
      <c r="F1398" s="104">
        <v>0.23674911660777384</v>
      </c>
      <c r="G1398" s="35">
        <f>SUM(B1398*'5. Control'!$F$24,'6. Scoring &amp; assessment'!C1398*'5. Control'!$F$25,'6. Scoring &amp; assessment'!D1398*'5. Control'!$F$26,'6. Scoring &amp; assessment'!E1398*'5. Control'!$F$27,'6. Scoring &amp; assessment'!F1398*'5. Control'!$F$28)</f>
        <v>0.19063418767887685</v>
      </c>
      <c r="H1398" s="36">
        <f t="shared" si="84"/>
        <v>4</v>
      </c>
      <c r="I1398" s="36" cm="1">
        <f t="array" ref="I1398">_xlfn.XLOOKUP(A1398,Table1[Sample_ID],quality)</f>
        <v>5</v>
      </c>
      <c r="J1398" s="36">
        <f t="shared" si="85"/>
        <v>1</v>
      </c>
      <c r="K1398" s="36">
        <f t="shared" si="86"/>
        <v>1</v>
      </c>
      <c r="L1398" s="36">
        <f t="shared" si="87"/>
        <v>0</v>
      </c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</row>
    <row r="1399" spans="1:27" ht="13.2" x14ac:dyDescent="0.25">
      <c r="A1399" s="34">
        <v>1396</v>
      </c>
      <c r="B1399" s="104">
        <v>0.17692307692307699</v>
      </c>
      <c r="C1399" s="104">
        <v>0.39000000000000007</v>
      </c>
      <c r="D1399" s="104">
        <v>0.20588235294117649</v>
      </c>
      <c r="E1399" s="104">
        <v>0.1</v>
      </c>
      <c r="F1399" s="104">
        <v>2.1201413427561839E-2</v>
      </c>
      <c r="G1399" s="35">
        <f>SUM(B1399*'5. Control'!$F$24,'6. Scoring &amp; assessment'!C1399*'5. Control'!$F$25,'6. Scoring &amp; assessment'!D1399*'5. Control'!$F$26,'6. Scoring &amp; assessment'!E1399*'5. Control'!$F$27,'6. Scoring &amp; assessment'!F1399*'5. Control'!$F$28)</f>
        <v>0.22192557120700962</v>
      </c>
      <c r="H1399" s="36">
        <f t="shared" si="84"/>
        <v>4</v>
      </c>
      <c r="I1399" s="36" cm="1">
        <f t="array" ref="I1399">_xlfn.XLOOKUP(A1399,Table1[Sample_ID],quality)</f>
        <v>6</v>
      </c>
      <c r="J1399" s="36">
        <f t="shared" si="85"/>
        <v>2</v>
      </c>
      <c r="K1399" s="36">
        <f t="shared" si="86"/>
        <v>4</v>
      </c>
      <c r="L1399" s="36">
        <f t="shared" si="87"/>
        <v>0</v>
      </c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</row>
    <row r="1400" spans="1:27" ht="13.2" x14ac:dyDescent="0.25">
      <c r="A1400" s="34">
        <v>1397</v>
      </c>
      <c r="B1400" s="104">
        <v>0.17692307692307699</v>
      </c>
      <c r="C1400" s="104">
        <v>0.38333333333333336</v>
      </c>
      <c r="D1400" s="104">
        <v>0.20588235294117649</v>
      </c>
      <c r="E1400" s="104">
        <v>0.1</v>
      </c>
      <c r="F1400" s="104">
        <v>1.7667844522968199E-2</v>
      </c>
      <c r="G1400" s="35">
        <f>SUM(B1400*'5. Control'!$F$24,'6. Scoring &amp; assessment'!C1400*'5. Control'!$F$25,'6. Scoring &amp; assessment'!D1400*'5. Control'!$F$26,'6. Scoring &amp; assessment'!E1400*'5. Control'!$F$27,'6. Scoring &amp; assessment'!F1400*'5. Control'!$F$28)</f>
        <v>0.21957221431655027</v>
      </c>
      <c r="H1400" s="36">
        <f t="shared" si="84"/>
        <v>4</v>
      </c>
      <c r="I1400" s="36" cm="1">
        <f t="array" ref="I1400">_xlfn.XLOOKUP(A1400,Table1[Sample_ID],quality)</f>
        <v>5</v>
      </c>
      <c r="J1400" s="36">
        <f t="shared" si="85"/>
        <v>1</v>
      </c>
      <c r="K1400" s="36">
        <f t="shared" si="86"/>
        <v>1</v>
      </c>
      <c r="L1400" s="36">
        <f t="shared" si="87"/>
        <v>0</v>
      </c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</row>
    <row r="1401" spans="1:27" ht="13.2" x14ac:dyDescent="0.25">
      <c r="A1401" s="34">
        <v>1398</v>
      </c>
      <c r="B1401" s="104">
        <v>0.23076923076923078</v>
      </c>
      <c r="C1401" s="104">
        <v>0.32666666666666666</v>
      </c>
      <c r="D1401" s="104">
        <v>0.12941176470588237</v>
      </c>
      <c r="E1401" s="104">
        <v>0.26</v>
      </c>
      <c r="F1401" s="104">
        <v>0.3462897526501767</v>
      </c>
      <c r="G1401" s="35">
        <f>SUM(B1401*'5. Control'!$F$24,'6. Scoring &amp; assessment'!C1401*'5. Control'!$F$25,'6. Scoring &amp; assessment'!D1401*'5. Control'!$F$26,'6. Scoring &amp; assessment'!E1401*'5. Control'!$F$27,'6. Scoring &amp; assessment'!F1401*'5. Control'!$F$28)</f>
        <v>0.25880997074013079</v>
      </c>
      <c r="H1401" s="36">
        <f t="shared" si="84"/>
        <v>4</v>
      </c>
      <c r="I1401" s="36" cm="1">
        <f t="array" ref="I1401">_xlfn.XLOOKUP(A1401,Table1[Sample_ID],quality)</f>
        <v>5</v>
      </c>
      <c r="J1401" s="36">
        <f t="shared" si="85"/>
        <v>1</v>
      </c>
      <c r="K1401" s="36">
        <f t="shared" si="86"/>
        <v>1</v>
      </c>
      <c r="L1401" s="36">
        <f t="shared" si="87"/>
        <v>0</v>
      </c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</row>
    <row r="1402" spans="1:27" ht="13.2" x14ac:dyDescent="0.25">
      <c r="A1402" s="34">
        <v>1399</v>
      </c>
      <c r="B1402" s="104">
        <v>0.27692307692307677</v>
      </c>
      <c r="C1402" s="104">
        <v>0.33333333333333331</v>
      </c>
      <c r="D1402" s="104">
        <v>0.18823529411764706</v>
      </c>
      <c r="E1402" s="104">
        <v>0.12</v>
      </c>
      <c r="F1402" s="104">
        <v>7.7738515901060068E-2</v>
      </c>
      <c r="G1402" s="35">
        <f>SUM(B1402*'5. Control'!$F$24,'6. Scoring &amp; assessment'!C1402*'5. Control'!$F$25,'6. Scoring &amp; assessment'!D1402*'5. Control'!$F$26,'6. Scoring &amp; assessment'!E1402*'5. Control'!$F$27,'6. Scoring &amp; assessment'!F1402*'5. Control'!$F$28)</f>
        <v>0.24493222263082995</v>
      </c>
      <c r="H1402" s="36">
        <f t="shared" si="84"/>
        <v>4</v>
      </c>
      <c r="I1402" s="36" cm="1">
        <f t="array" ref="I1402">_xlfn.XLOOKUP(A1402,Table1[Sample_ID],quality)</f>
        <v>7</v>
      </c>
      <c r="J1402" s="36">
        <f t="shared" si="85"/>
        <v>3</v>
      </c>
      <c r="K1402" s="36">
        <f t="shared" si="86"/>
        <v>9</v>
      </c>
      <c r="L1402" s="36">
        <f t="shared" si="87"/>
        <v>0</v>
      </c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</row>
    <row r="1403" spans="1:27" ht="13.2" x14ac:dyDescent="0.25">
      <c r="A1403" s="34">
        <v>1400</v>
      </c>
      <c r="B1403" s="104">
        <v>0.4153846153846153</v>
      </c>
      <c r="C1403" s="104">
        <v>0.38000000000000006</v>
      </c>
      <c r="D1403" s="104">
        <v>0.24705882352941178</v>
      </c>
      <c r="E1403" s="104">
        <v>0</v>
      </c>
      <c r="F1403" s="104">
        <v>6.3604240282685506E-2</v>
      </c>
      <c r="G1403" s="35">
        <f>SUM(B1403*'5. Control'!$F$24,'6. Scoring &amp; assessment'!C1403*'5. Control'!$F$25,'6. Scoring &amp; assessment'!D1403*'5. Control'!$F$26,'6. Scoring &amp; assessment'!E1403*'5. Control'!$F$27,'6. Scoring &amp; assessment'!F1403*'5. Control'!$F$28)</f>
        <v>0.30280386294229561</v>
      </c>
      <c r="H1403" s="36">
        <f t="shared" si="84"/>
        <v>5</v>
      </c>
      <c r="I1403" s="36" cm="1">
        <f t="array" ref="I1403">_xlfn.XLOOKUP(A1403,Table1[Sample_ID],quality)</f>
        <v>6</v>
      </c>
      <c r="J1403" s="36">
        <f t="shared" si="85"/>
        <v>1</v>
      </c>
      <c r="K1403" s="36">
        <f t="shared" si="86"/>
        <v>1</v>
      </c>
      <c r="L1403" s="36">
        <f t="shared" si="87"/>
        <v>0</v>
      </c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</row>
    <row r="1404" spans="1:27" ht="13.2" x14ac:dyDescent="0.25">
      <c r="A1404" s="34">
        <v>1401</v>
      </c>
      <c r="B1404" s="104">
        <v>0.23076923076923078</v>
      </c>
      <c r="C1404" s="104">
        <v>0.39333333333333331</v>
      </c>
      <c r="D1404" s="104">
        <v>0.1235294117647059</v>
      </c>
      <c r="E1404" s="104">
        <v>0.21</v>
      </c>
      <c r="F1404" s="104">
        <v>0.47703180212014135</v>
      </c>
      <c r="G1404" s="35">
        <f>SUM(B1404*'5. Control'!$F$24,'6. Scoring &amp; assessment'!C1404*'5. Control'!$F$25,'6. Scoring &amp; assessment'!D1404*'5. Control'!$F$26,'6. Scoring &amp; assessment'!E1404*'5. Control'!$F$27,'6. Scoring &amp; assessment'!F1404*'5. Control'!$F$28)</f>
        <v>0.28600182274595076</v>
      </c>
      <c r="H1404" s="36">
        <f t="shared" si="84"/>
        <v>4</v>
      </c>
      <c r="I1404" s="36" cm="1">
        <f t="array" ref="I1404">_xlfn.XLOOKUP(A1404,Table1[Sample_ID],quality)</f>
        <v>5</v>
      </c>
      <c r="J1404" s="36">
        <f t="shared" si="85"/>
        <v>1</v>
      </c>
      <c r="K1404" s="36">
        <f t="shared" si="86"/>
        <v>1</v>
      </c>
      <c r="L1404" s="36">
        <f t="shared" si="87"/>
        <v>0</v>
      </c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</row>
    <row r="1405" spans="1:27" ht="13.2" x14ac:dyDescent="0.25">
      <c r="A1405" s="34">
        <v>1402</v>
      </c>
      <c r="B1405" s="104">
        <v>0.23076923076923078</v>
      </c>
      <c r="C1405" s="104">
        <v>0.39333333333333331</v>
      </c>
      <c r="D1405" s="104">
        <v>0.1235294117647059</v>
      </c>
      <c r="E1405" s="104">
        <v>0.21</v>
      </c>
      <c r="F1405" s="104">
        <v>0.47703180212014135</v>
      </c>
      <c r="G1405" s="35">
        <f>SUM(B1405*'5. Control'!$F$24,'6. Scoring &amp; assessment'!C1405*'5. Control'!$F$25,'6. Scoring &amp; assessment'!D1405*'5. Control'!$F$26,'6. Scoring &amp; assessment'!E1405*'5. Control'!$F$27,'6. Scoring &amp; assessment'!F1405*'5. Control'!$F$28)</f>
        <v>0.28600182274595076</v>
      </c>
      <c r="H1405" s="36">
        <f t="shared" si="84"/>
        <v>4</v>
      </c>
      <c r="I1405" s="36" cm="1">
        <f t="array" ref="I1405">_xlfn.XLOOKUP(A1405,Table1[Sample_ID],quality)</f>
        <v>5</v>
      </c>
      <c r="J1405" s="36">
        <f t="shared" si="85"/>
        <v>1</v>
      </c>
      <c r="K1405" s="36">
        <f t="shared" si="86"/>
        <v>1</v>
      </c>
      <c r="L1405" s="36">
        <f t="shared" si="87"/>
        <v>0</v>
      </c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</row>
    <row r="1406" spans="1:27" ht="13.2" x14ac:dyDescent="0.25">
      <c r="A1406" s="34">
        <v>1403</v>
      </c>
      <c r="B1406" s="104">
        <v>0.53846153846153844</v>
      </c>
      <c r="C1406" s="104">
        <v>0.13333333333333333</v>
      </c>
      <c r="D1406" s="104">
        <v>0.30588235294117649</v>
      </c>
      <c r="E1406" s="104">
        <v>0.42</v>
      </c>
      <c r="F1406" s="104">
        <v>6.3604240282685506E-2</v>
      </c>
      <c r="G1406" s="35">
        <f>SUM(B1406*'5. Control'!$F$24,'6. Scoring &amp; assessment'!C1406*'5. Control'!$F$25,'6. Scoring &amp; assessment'!D1406*'5. Control'!$F$26,'6. Scoring &amp; assessment'!E1406*'5. Control'!$F$27,'6. Scoring &amp; assessment'!F1406*'5. Control'!$F$28)</f>
        <v>0.32270431543098343</v>
      </c>
      <c r="H1406" s="36">
        <f t="shared" si="84"/>
        <v>5</v>
      </c>
      <c r="I1406" s="36" cm="1">
        <f t="array" ref="I1406">_xlfn.XLOOKUP(A1406,Table1[Sample_ID],quality)</f>
        <v>6</v>
      </c>
      <c r="J1406" s="36">
        <f t="shared" si="85"/>
        <v>1</v>
      </c>
      <c r="K1406" s="36">
        <f t="shared" si="86"/>
        <v>1</v>
      </c>
      <c r="L1406" s="36">
        <f t="shared" si="87"/>
        <v>0</v>
      </c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</row>
    <row r="1407" spans="1:27" ht="13.2" x14ac:dyDescent="0.25">
      <c r="A1407" s="34">
        <v>1404</v>
      </c>
      <c r="B1407" s="104">
        <v>0.24615384615384611</v>
      </c>
      <c r="C1407" s="104">
        <v>0.15333333333333335</v>
      </c>
      <c r="D1407" s="104">
        <v>0.4705882352941177</v>
      </c>
      <c r="E1407" s="104">
        <v>0.33</v>
      </c>
      <c r="F1407" s="104">
        <v>2.4734982332155476E-2</v>
      </c>
      <c r="G1407" s="35">
        <f>SUM(B1407*'5. Control'!$F$24,'6. Scoring &amp; assessment'!C1407*'5. Control'!$F$25,'6. Scoring &amp; assessment'!D1407*'5. Control'!$F$26,'6. Scoring &amp; assessment'!E1407*'5. Control'!$F$27,'6. Scoring &amp; assessment'!F1407*'5. Control'!$F$28)</f>
        <v>0.23821557968117935</v>
      </c>
      <c r="H1407" s="36">
        <f t="shared" si="84"/>
        <v>4</v>
      </c>
      <c r="I1407" s="36" cm="1">
        <f t="array" ref="I1407">_xlfn.XLOOKUP(A1407,Table1[Sample_ID],quality)</f>
        <v>8</v>
      </c>
      <c r="J1407" s="36">
        <f t="shared" si="85"/>
        <v>4</v>
      </c>
      <c r="K1407" s="36">
        <f t="shared" si="86"/>
        <v>16</v>
      </c>
      <c r="L1407" s="36">
        <f t="shared" si="87"/>
        <v>0</v>
      </c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</row>
    <row r="1408" spans="1:27" ht="13.2" x14ac:dyDescent="0.25">
      <c r="A1408" s="34">
        <v>1405</v>
      </c>
      <c r="B1408" s="104">
        <v>0.3538461538461537</v>
      </c>
      <c r="C1408" s="104">
        <v>0.26666666666666666</v>
      </c>
      <c r="D1408" s="104">
        <v>0.18823529411764706</v>
      </c>
      <c r="E1408" s="104">
        <v>0.39</v>
      </c>
      <c r="F1408" s="104">
        <v>0.14134275618374559</v>
      </c>
      <c r="G1408" s="35">
        <f>SUM(B1408*'5. Control'!$F$24,'6. Scoring &amp; assessment'!C1408*'5. Control'!$F$25,'6. Scoring &amp; assessment'!D1408*'5. Control'!$F$26,'6. Scoring &amp; assessment'!E1408*'5. Control'!$F$27,'6. Scoring &amp; assessment'!F1408*'5. Control'!$F$28)</f>
        <v>0.2852157235821754</v>
      </c>
      <c r="H1408" s="36">
        <f t="shared" si="84"/>
        <v>4</v>
      </c>
      <c r="I1408" s="36" cm="1">
        <f t="array" ref="I1408">_xlfn.XLOOKUP(A1408,Table1[Sample_ID],quality)</f>
        <v>6</v>
      </c>
      <c r="J1408" s="36">
        <f t="shared" si="85"/>
        <v>2</v>
      </c>
      <c r="K1408" s="36">
        <f t="shared" si="86"/>
        <v>4</v>
      </c>
      <c r="L1408" s="36">
        <f t="shared" si="87"/>
        <v>0</v>
      </c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</row>
    <row r="1409" spans="1:27" ht="13.2" x14ac:dyDescent="0.25">
      <c r="A1409" s="34">
        <v>1406</v>
      </c>
      <c r="B1409" s="104">
        <v>0.44615384615384623</v>
      </c>
      <c r="C1409" s="104">
        <v>0.12000000000000001</v>
      </c>
      <c r="D1409" s="104">
        <v>0.35294117647058831</v>
      </c>
      <c r="E1409" s="104">
        <v>0.3</v>
      </c>
      <c r="F1409" s="104">
        <v>9.8939929328621903E-2</v>
      </c>
      <c r="G1409" s="35">
        <f>SUM(B1409*'5. Control'!$F$24,'6. Scoring &amp; assessment'!C1409*'5. Control'!$F$25,'6. Scoring &amp; assessment'!D1409*'5. Control'!$F$26,'6. Scoring &amp; assessment'!E1409*'5. Control'!$F$27,'6. Scoring &amp; assessment'!F1409*'5. Control'!$F$28)</f>
        <v>0.28498901555729661</v>
      </c>
      <c r="H1409" s="36">
        <f t="shared" si="84"/>
        <v>4</v>
      </c>
      <c r="I1409" s="36" cm="1">
        <f t="array" ref="I1409">_xlfn.XLOOKUP(A1409,Table1[Sample_ID],quality)</f>
        <v>7</v>
      </c>
      <c r="J1409" s="36">
        <f t="shared" si="85"/>
        <v>3</v>
      </c>
      <c r="K1409" s="36">
        <f t="shared" si="86"/>
        <v>9</v>
      </c>
      <c r="L1409" s="36">
        <f t="shared" si="87"/>
        <v>0</v>
      </c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</row>
    <row r="1410" spans="1:27" ht="13.2" x14ac:dyDescent="0.25">
      <c r="A1410" s="34">
        <v>1407</v>
      </c>
      <c r="B1410" s="104">
        <v>0.38461538461538464</v>
      </c>
      <c r="C1410" s="104">
        <v>9.3333333333333324E-2</v>
      </c>
      <c r="D1410" s="104">
        <v>0.37647058823529406</v>
      </c>
      <c r="E1410" s="104">
        <v>0.34</v>
      </c>
      <c r="F1410" s="104">
        <v>5.6537102473498232E-2</v>
      </c>
      <c r="G1410" s="35">
        <f>SUM(B1410*'5. Control'!$F$24,'6. Scoring &amp; assessment'!C1410*'5. Control'!$F$25,'6. Scoring &amp; assessment'!D1410*'5. Control'!$F$26,'6. Scoring &amp; assessment'!E1410*'5. Control'!$F$27,'6. Scoring &amp; assessment'!F1410*'5. Control'!$F$28)</f>
        <v>0.25873968309802853</v>
      </c>
      <c r="H1410" s="36">
        <f t="shared" si="84"/>
        <v>4</v>
      </c>
      <c r="I1410" s="36" cm="1">
        <f t="array" ref="I1410">_xlfn.XLOOKUP(A1410,Table1[Sample_ID],quality)</f>
        <v>6</v>
      </c>
      <c r="J1410" s="36">
        <f t="shared" si="85"/>
        <v>2</v>
      </c>
      <c r="K1410" s="36">
        <f t="shared" si="86"/>
        <v>4</v>
      </c>
      <c r="L1410" s="36">
        <f t="shared" si="87"/>
        <v>0</v>
      </c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</row>
    <row r="1411" spans="1:27" ht="13.2" x14ac:dyDescent="0.25">
      <c r="A1411" s="34">
        <v>1408</v>
      </c>
      <c r="B1411" s="104">
        <v>0.3538461538461537</v>
      </c>
      <c r="C1411" s="104">
        <v>0.27333333333333337</v>
      </c>
      <c r="D1411" s="104">
        <v>0.37058823529411772</v>
      </c>
      <c r="E1411" s="104">
        <v>0</v>
      </c>
      <c r="F1411" s="104">
        <v>0.16961130742049471</v>
      </c>
      <c r="G1411" s="35">
        <f>SUM(B1411*'5. Control'!$F$24,'6. Scoring &amp; assessment'!C1411*'5. Control'!$F$25,'6. Scoring &amp; assessment'!D1411*'5. Control'!$F$26,'6. Scoring &amp; assessment'!E1411*'5. Control'!$F$27,'6. Scoring &amp; assessment'!F1411*'5. Control'!$F$28)</f>
        <v>0.27839551988232092</v>
      </c>
      <c r="H1411" s="36">
        <f t="shared" si="84"/>
        <v>4</v>
      </c>
      <c r="I1411" s="36" cm="1">
        <f t="array" ref="I1411">_xlfn.XLOOKUP(A1411,Table1[Sample_ID],quality)</f>
        <v>6</v>
      </c>
      <c r="J1411" s="36">
        <f t="shared" si="85"/>
        <v>2</v>
      </c>
      <c r="K1411" s="36">
        <f t="shared" si="86"/>
        <v>4</v>
      </c>
      <c r="L1411" s="36">
        <f t="shared" si="87"/>
        <v>0</v>
      </c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</row>
    <row r="1412" spans="1:27" ht="13.2" x14ac:dyDescent="0.25">
      <c r="A1412" s="34">
        <v>1409</v>
      </c>
      <c r="B1412" s="104">
        <v>0.61538461538461542</v>
      </c>
      <c r="C1412" s="104">
        <v>0.12666666666666665</v>
      </c>
      <c r="D1412" s="104">
        <v>0.41764705882352943</v>
      </c>
      <c r="E1412" s="104">
        <v>0.36</v>
      </c>
      <c r="F1412" s="104">
        <v>0.16607773851590105</v>
      </c>
      <c r="G1412" s="35">
        <f>SUM(B1412*'5. Control'!$F$24,'6. Scoring &amp; assessment'!C1412*'5. Control'!$F$25,'6. Scoring &amp; assessment'!D1412*'5. Control'!$F$26,'6. Scoring &amp; assessment'!E1412*'5. Control'!$F$27,'6. Scoring &amp; assessment'!F1412*'5. Control'!$F$28)</f>
        <v>0.36863944805973492</v>
      </c>
      <c r="H1412" s="36">
        <f t="shared" si="84"/>
        <v>5</v>
      </c>
      <c r="I1412" s="36" cm="1">
        <f t="array" ref="I1412">_xlfn.XLOOKUP(A1412,Table1[Sample_ID],quality)</f>
        <v>7</v>
      </c>
      <c r="J1412" s="36">
        <f t="shared" si="85"/>
        <v>2</v>
      </c>
      <c r="K1412" s="36">
        <f t="shared" si="86"/>
        <v>4</v>
      </c>
      <c r="L1412" s="36">
        <f t="shared" si="87"/>
        <v>0</v>
      </c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</row>
    <row r="1413" spans="1:27" ht="13.2" x14ac:dyDescent="0.25">
      <c r="A1413" s="34">
        <v>1410</v>
      </c>
      <c r="B1413" s="104">
        <v>0.3538461538461537</v>
      </c>
      <c r="C1413" s="104">
        <v>0.27333333333333337</v>
      </c>
      <c r="D1413" s="104">
        <v>0.37058823529411772</v>
      </c>
      <c r="E1413" s="104">
        <v>0</v>
      </c>
      <c r="F1413" s="104">
        <v>0.16961130742049471</v>
      </c>
      <c r="G1413" s="35">
        <f>SUM(B1413*'5. Control'!$F$24,'6. Scoring &amp; assessment'!C1413*'5. Control'!$F$25,'6. Scoring &amp; assessment'!D1413*'5. Control'!$F$26,'6. Scoring &amp; assessment'!E1413*'5. Control'!$F$27,'6. Scoring &amp; assessment'!F1413*'5. Control'!$F$28)</f>
        <v>0.27839551988232092</v>
      </c>
      <c r="H1413" s="36">
        <f t="shared" ref="H1413:H1476" si="88">ROUND(3+G1413*5,0)</f>
        <v>4</v>
      </c>
      <c r="I1413" s="36" cm="1">
        <f t="array" ref="I1413">_xlfn.XLOOKUP(A1413,Table1[Sample_ID],quality)</f>
        <v>6</v>
      </c>
      <c r="J1413" s="36">
        <f t="shared" ref="J1413:J1476" si="89">ABS(H1413-I1413)</f>
        <v>2</v>
      </c>
      <c r="K1413" s="36">
        <f t="shared" ref="K1413:K1476" si="90">J1413^2</f>
        <v>4</v>
      </c>
      <c r="L1413" s="36">
        <f t="shared" ref="L1413:L1476" si="91">IF(J1413=0,1,0)</f>
        <v>0</v>
      </c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</row>
    <row r="1414" spans="1:27" ht="13.2" x14ac:dyDescent="0.25">
      <c r="A1414" s="34">
        <v>1411</v>
      </c>
      <c r="B1414" s="104">
        <v>0.53846153846153844</v>
      </c>
      <c r="C1414" s="104">
        <v>0.57333333333333336</v>
      </c>
      <c r="D1414" s="104">
        <v>8.2352941176470601E-2</v>
      </c>
      <c r="E1414" s="104">
        <v>0</v>
      </c>
      <c r="F1414" s="104">
        <v>3.5335689045936397E-2</v>
      </c>
      <c r="G1414" s="35">
        <f>SUM(B1414*'5. Control'!$F$24,'6. Scoring &amp; assessment'!C1414*'5. Control'!$F$25,'6. Scoring &amp; assessment'!D1414*'5. Control'!$F$26,'6. Scoring &amp; assessment'!E1414*'5. Control'!$F$27,'6. Scoring &amp; assessment'!F1414*'5. Control'!$F$28)</f>
        <v>0.37634804854260268</v>
      </c>
      <c r="H1414" s="36">
        <f t="shared" si="88"/>
        <v>5</v>
      </c>
      <c r="I1414" s="36" cm="1">
        <f t="array" ref="I1414">_xlfn.XLOOKUP(A1414,Table1[Sample_ID],quality)</f>
        <v>6</v>
      </c>
      <c r="J1414" s="36">
        <f t="shared" si="89"/>
        <v>1</v>
      </c>
      <c r="K1414" s="36">
        <f t="shared" si="90"/>
        <v>1</v>
      </c>
      <c r="L1414" s="36">
        <f t="shared" si="91"/>
        <v>0</v>
      </c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</row>
    <row r="1415" spans="1:27" ht="13.2" x14ac:dyDescent="0.25">
      <c r="A1415" s="34">
        <v>1412</v>
      </c>
      <c r="B1415" s="104">
        <v>0.33846153846153837</v>
      </c>
      <c r="C1415" s="104">
        <v>0.24666666666666667</v>
      </c>
      <c r="D1415" s="104">
        <v>0.25294117647058822</v>
      </c>
      <c r="E1415" s="104">
        <v>0.4</v>
      </c>
      <c r="F1415" s="104">
        <v>4.5936395759717315E-2</v>
      </c>
      <c r="G1415" s="35">
        <f>SUM(B1415*'5. Control'!$F$24,'6. Scoring &amp; assessment'!C1415*'5. Control'!$F$25,'6. Scoring &amp; assessment'!D1415*'5. Control'!$F$26,'6. Scoring &amp; assessment'!E1415*'5. Control'!$F$27,'6. Scoring &amp; assessment'!F1415*'5. Control'!$F$28)</f>
        <v>0.2749963545080984</v>
      </c>
      <c r="H1415" s="36">
        <f t="shared" si="88"/>
        <v>4</v>
      </c>
      <c r="I1415" s="36" cm="1">
        <f t="array" ref="I1415">_xlfn.XLOOKUP(A1415,Table1[Sample_ID],quality)</f>
        <v>6</v>
      </c>
      <c r="J1415" s="36">
        <f t="shared" si="89"/>
        <v>2</v>
      </c>
      <c r="K1415" s="36">
        <f t="shared" si="90"/>
        <v>4</v>
      </c>
      <c r="L1415" s="36">
        <f t="shared" si="91"/>
        <v>0</v>
      </c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</row>
    <row r="1416" spans="1:27" ht="13.2" x14ac:dyDescent="0.25">
      <c r="A1416" s="34">
        <v>1413</v>
      </c>
      <c r="B1416" s="104">
        <v>0.38461538461538464</v>
      </c>
      <c r="C1416" s="104">
        <v>9.3333333333333324E-2</v>
      </c>
      <c r="D1416" s="104">
        <v>0.37647058823529406</v>
      </c>
      <c r="E1416" s="104">
        <v>0.34</v>
      </c>
      <c r="F1416" s="104">
        <v>5.6537102473498232E-2</v>
      </c>
      <c r="G1416" s="35">
        <f>SUM(B1416*'5. Control'!$F$24,'6. Scoring &amp; assessment'!C1416*'5. Control'!$F$25,'6. Scoring &amp; assessment'!D1416*'5. Control'!$F$26,'6. Scoring &amp; assessment'!E1416*'5. Control'!$F$27,'6. Scoring &amp; assessment'!F1416*'5. Control'!$F$28)</f>
        <v>0.25873968309802853</v>
      </c>
      <c r="H1416" s="36">
        <f t="shared" si="88"/>
        <v>4</v>
      </c>
      <c r="I1416" s="36" cm="1">
        <f t="array" ref="I1416">_xlfn.XLOOKUP(A1416,Table1[Sample_ID],quality)</f>
        <v>6</v>
      </c>
      <c r="J1416" s="36">
        <f t="shared" si="89"/>
        <v>2</v>
      </c>
      <c r="K1416" s="36">
        <f t="shared" si="90"/>
        <v>4</v>
      </c>
      <c r="L1416" s="36">
        <f t="shared" si="91"/>
        <v>0</v>
      </c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</row>
    <row r="1417" spans="1:27" ht="13.2" x14ac:dyDescent="0.25">
      <c r="A1417" s="34">
        <v>1414</v>
      </c>
      <c r="B1417" s="104">
        <v>0.26153846153846144</v>
      </c>
      <c r="C1417" s="104">
        <v>0.3133333333333333</v>
      </c>
      <c r="D1417" s="104">
        <v>0.35294117647058831</v>
      </c>
      <c r="E1417" s="104">
        <v>0.25</v>
      </c>
      <c r="F1417" s="104">
        <v>0.29328621908127206</v>
      </c>
      <c r="G1417" s="35">
        <f>SUM(B1417*'5. Control'!$F$24,'6. Scoring &amp; assessment'!C1417*'5. Control'!$F$25,'6. Scoring &amp; assessment'!D1417*'5. Control'!$F$26,'6. Scoring &amp; assessment'!E1417*'5. Control'!$F$27,'6. Scoring &amp; assessment'!F1417*'5. Control'!$F$28)</f>
        <v>0.29280825991717691</v>
      </c>
      <c r="H1417" s="36">
        <f t="shared" si="88"/>
        <v>4</v>
      </c>
      <c r="I1417" s="36" cm="1">
        <f t="array" ref="I1417">_xlfn.XLOOKUP(A1417,Table1[Sample_ID],quality)</f>
        <v>5</v>
      </c>
      <c r="J1417" s="36">
        <f t="shared" si="89"/>
        <v>1</v>
      </c>
      <c r="K1417" s="36">
        <f t="shared" si="90"/>
        <v>1</v>
      </c>
      <c r="L1417" s="36">
        <f t="shared" si="91"/>
        <v>0</v>
      </c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</row>
    <row r="1418" spans="1:27" ht="13.2" x14ac:dyDescent="0.25">
      <c r="A1418" s="34">
        <v>1415</v>
      </c>
      <c r="B1418" s="104">
        <v>0.18461538461538451</v>
      </c>
      <c r="C1418" s="104">
        <v>0.14666666666666667</v>
      </c>
      <c r="D1418" s="104">
        <v>0.28235294117647064</v>
      </c>
      <c r="E1418" s="104">
        <v>0.59</v>
      </c>
      <c r="F1418" s="104">
        <v>3.1802120141342753E-2</v>
      </c>
      <c r="G1418" s="35">
        <f>SUM(B1418*'5. Control'!$F$24,'6. Scoring &amp; assessment'!C1418*'5. Control'!$F$25,'6. Scoring &amp; assessment'!D1418*'5. Control'!$F$26,'6. Scoring &amp; assessment'!E1418*'5. Control'!$F$27,'6. Scoring &amp; assessment'!F1418*'5. Control'!$F$28)</f>
        <v>0.21314853780598941</v>
      </c>
      <c r="H1418" s="36">
        <f t="shared" si="88"/>
        <v>4</v>
      </c>
      <c r="I1418" s="36" cm="1">
        <f t="array" ref="I1418">_xlfn.XLOOKUP(A1418,Table1[Sample_ID],quality)</f>
        <v>5</v>
      </c>
      <c r="J1418" s="36">
        <f t="shared" si="89"/>
        <v>1</v>
      </c>
      <c r="K1418" s="36">
        <f t="shared" si="90"/>
        <v>1</v>
      </c>
      <c r="L1418" s="36">
        <f t="shared" si="91"/>
        <v>0</v>
      </c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</row>
    <row r="1419" spans="1:27" ht="13.2" x14ac:dyDescent="0.25">
      <c r="A1419" s="34">
        <v>1416</v>
      </c>
      <c r="B1419" s="104">
        <v>0.15384615384615385</v>
      </c>
      <c r="C1419" s="104">
        <v>0.32</v>
      </c>
      <c r="D1419" s="104">
        <v>0.31764705882352945</v>
      </c>
      <c r="E1419" s="104">
        <v>0</v>
      </c>
      <c r="F1419" s="104">
        <v>4.2402826855123678E-2</v>
      </c>
      <c r="G1419" s="35">
        <f>SUM(B1419*'5. Control'!$F$24,'6. Scoring &amp; assessment'!C1419*'5. Control'!$F$25,'6. Scoring &amp; assessment'!D1419*'5. Control'!$F$26,'6. Scoring &amp; assessment'!E1419*'5. Control'!$F$27,'6. Scoring &amp; assessment'!F1419*'5. Control'!$F$28)</f>
        <v>0.20173349535519566</v>
      </c>
      <c r="H1419" s="36">
        <f t="shared" si="88"/>
        <v>4</v>
      </c>
      <c r="I1419" s="36" cm="1">
        <f t="array" ref="I1419">_xlfn.XLOOKUP(A1419,Table1[Sample_ID],quality)</f>
        <v>5</v>
      </c>
      <c r="J1419" s="36">
        <f t="shared" si="89"/>
        <v>1</v>
      </c>
      <c r="K1419" s="36">
        <f t="shared" si="90"/>
        <v>1</v>
      </c>
      <c r="L1419" s="36">
        <f t="shared" si="91"/>
        <v>0</v>
      </c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</row>
    <row r="1420" spans="1:27" ht="13.2" x14ac:dyDescent="0.25">
      <c r="A1420" s="34">
        <v>1417</v>
      </c>
      <c r="B1420" s="104">
        <v>0.18461538461538451</v>
      </c>
      <c r="C1420" s="104">
        <v>0.14666666666666667</v>
      </c>
      <c r="D1420" s="104">
        <v>0.28235294117647064</v>
      </c>
      <c r="E1420" s="104">
        <v>0.59</v>
      </c>
      <c r="F1420" s="104">
        <v>3.1802120141342753E-2</v>
      </c>
      <c r="G1420" s="35">
        <f>SUM(B1420*'5. Control'!$F$24,'6. Scoring &amp; assessment'!C1420*'5. Control'!$F$25,'6. Scoring &amp; assessment'!D1420*'5. Control'!$F$26,'6. Scoring &amp; assessment'!E1420*'5. Control'!$F$27,'6. Scoring &amp; assessment'!F1420*'5. Control'!$F$28)</f>
        <v>0.21314853780598941</v>
      </c>
      <c r="H1420" s="36">
        <f t="shared" si="88"/>
        <v>4</v>
      </c>
      <c r="I1420" s="36" cm="1">
        <f t="array" ref="I1420">_xlfn.XLOOKUP(A1420,Table1[Sample_ID],quality)</f>
        <v>5</v>
      </c>
      <c r="J1420" s="36">
        <f t="shared" si="89"/>
        <v>1</v>
      </c>
      <c r="K1420" s="36">
        <f t="shared" si="90"/>
        <v>1</v>
      </c>
      <c r="L1420" s="36">
        <f t="shared" si="91"/>
        <v>0</v>
      </c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</row>
    <row r="1421" spans="1:27" ht="13.2" x14ac:dyDescent="0.25">
      <c r="A1421" s="34">
        <v>1418</v>
      </c>
      <c r="B1421" s="104">
        <v>0.5692307692307691</v>
      </c>
      <c r="C1421" s="104">
        <v>0.16</v>
      </c>
      <c r="D1421" s="104">
        <v>0.27647058823529413</v>
      </c>
      <c r="E1421" s="104">
        <v>0.33</v>
      </c>
      <c r="F1421" s="104">
        <v>0.10954063604240283</v>
      </c>
      <c r="G1421" s="35">
        <f>SUM(B1421*'5. Control'!$F$24,'6. Scoring &amp; assessment'!C1421*'5. Control'!$F$25,'6. Scoring &amp; assessment'!D1421*'5. Control'!$F$26,'6. Scoring &amp; assessment'!E1421*'5. Control'!$F$27,'6. Scoring &amp; assessment'!F1421*'5. Control'!$F$28)</f>
        <v>0.3326554210703036</v>
      </c>
      <c r="H1421" s="36">
        <f t="shared" si="88"/>
        <v>5</v>
      </c>
      <c r="I1421" s="36" cm="1">
        <f t="array" ref="I1421">_xlfn.XLOOKUP(A1421,Table1[Sample_ID],quality)</f>
        <v>7</v>
      </c>
      <c r="J1421" s="36">
        <f t="shared" si="89"/>
        <v>2</v>
      </c>
      <c r="K1421" s="36">
        <f t="shared" si="90"/>
        <v>4</v>
      </c>
      <c r="L1421" s="36">
        <f t="shared" si="91"/>
        <v>0</v>
      </c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</row>
    <row r="1422" spans="1:27" ht="13.2" x14ac:dyDescent="0.25">
      <c r="A1422" s="34">
        <v>1419</v>
      </c>
      <c r="B1422" s="104">
        <v>0.21538461538461545</v>
      </c>
      <c r="C1422" s="104">
        <v>0.28666666666666668</v>
      </c>
      <c r="D1422" s="104">
        <v>9.4117647058823556E-2</v>
      </c>
      <c r="E1422" s="104">
        <v>0.01</v>
      </c>
      <c r="F1422" s="104">
        <v>4.5936395759717315E-2</v>
      </c>
      <c r="G1422" s="35">
        <f>SUM(B1422*'5. Control'!$F$24,'6. Scoring &amp; assessment'!C1422*'5. Control'!$F$25,'6. Scoring &amp; assessment'!D1422*'5. Control'!$F$26,'6. Scoring &amp; assessment'!E1422*'5. Control'!$F$27,'6. Scoring &amp; assessment'!F1422*'5. Control'!$F$28)</f>
        <v>0.18109590201941067</v>
      </c>
      <c r="H1422" s="36">
        <f t="shared" si="88"/>
        <v>4</v>
      </c>
      <c r="I1422" s="36" cm="1">
        <f t="array" ref="I1422">_xlfn.XLOOKUP(A1422,Table1[Sample_ID],quality)</f>
        <v>5</v>
      </c>
      <c r="J1422" s="36">
        <f t="shared" si="89"/>
        <v>1</v>
      </c>
      <c r="K1422" s="36">
        <f t="shared" si="90"/>
        <v>1</v>
      </c>
      <c r="L1422" s="36">
        <f t="shared" si="91"/>
        <v>0</v>
      </c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</row>
    <row r="1423" spans="1:27" ht="13.2" x14ac:dyDescent="0.25">
      <c r="A1423" s="34">
        <v>1420</v>
      </c>
      <c r="B1423" s="104">
        <v>0.23076923076923078</v>
      </c>
      <c r="C1423" s="104">
        <v>0.36000000000000004</v>
      </c>
      <c r="D1423" s="104">
        <v>8.8235294117647078E-2</v>
      </c>
      <c r="E1423" s="104">
        <v>0.21</v>
      </c>
      <c r="F1423" s="104">
        <v>0.44876325088339225</v>
      </c>
      <c r="G1423" s="35">
        <f>SUM(B1423*'5. Control'!$F$24,'6. Scoring &amp; assessment'!C1423*'5. Control'!$F$25,'6. Scoring &amp; assessment'!D1423*'5. Control'!$F$26,'6. Scoring &amp; assessment'!E1423*'5. Control'!$F$27,'6. Scoring &amp; assessment'!F1423*'5. Control'!$F$28)</f>
        <v>0.26788084997521711</v>
      </c>
      <c r="H1423" s="36">
        <f t="shared" si="88"/>
        <v>4</v>
      </c>
      <c r="I1423" s="36" cm="1">
        <f t="array" ref="I1423">_xlfn.XLOOKUP(A1423,Table1[Sample_ID],quality)</f>
        <v>5</v>
      </c>
      <c r="J1423" s="36">
        <f t="shared" si="89"/>
        <v>1</v>
      </c>
      <c r="K1423" s="36">
        <f t="shared" si="90"/>
        <v>1</v>
      </c>
      <c r="L1423" s="36">
        <f t="shared" si="91"/>
        <v>0</v>
      </c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</row>
    <row r="1424" spans="1:27" ht="13.2" x14ac:dyDescent="0.25">
      <c r="A1424" s="34">
        <v>1421</v>
      </c>
      <c r="B1424" s="104">
        <v>0.21538461538461545</v>
      </c>
      <c r="C1424" s="104">
        <v>0.28666666666666668</v>
      </c>
      <c r="D1424" s="104">
        <v>9.4117647058823556E-2</v>
      </c>
      <c r="E1424" s="104">
        <v>0.01</v>
      </c>
      <c r="F1424" s="104">
        <v>4.5936395759717315E-2</v>
      </c>
      <c r="G1424" s="35">
        <f>SUM(B1424*'5. Control'!$F$24,'6. Scoring &amp; assessment'!C1424*'5. Control'!$F$25,'6. Scoring &amp; assessment'!D1424*'5. Control'!$F$26,'6. Scoring &amp; assessment'!E1424*'5. Control'!$F$27,'6. Scoring &amp; assessment'!F1424*'5. Control'!$F$28)</f>
        <v>0.18109590201941067</v>
      </c>
      <c r="H1424" s="36">
        <f t="shared" si="88"/>
        <v>4</v>
      </c>
      <c r="I1424" s="36" cm="1">
        <f t="array" ref="I1424">_xlfn.XLOOKUP(A1424,Table1[Sample_ID],quality)</f>
        <v>5</v>
      </c>
      <c r="J1424" s="36">
        <f t="shared" si="89"/>
        <v>1</v>
      </c>
      <c r="K1424" s="36">
        <f t="shared" si="90"/>
        <v>1</v>
      </c>
      <c r="L1424" s="36">
        <f t="shared" si="91"/>
        <v>0</v>
      </c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</row>
    <row r="1425" spans="1:27" ht="13.2" x14ac:dyDescent="0.25">
      <c r="A1425" s="34">
        <v>1422</v>
      </c>
      <c r="B1425" s="104">
        <v>0.15384615384615385</v>
      </c>
      <c r="C1425" s="104">
        <v>0.20000000000000004</v>
      </c>
      <c r="D1425" s="104">
        <v>0.16470588235294117</v>
      </c>
      <c r="E1425" s="104">
        <v>0.18</v>
      </c>
      <c r="F1425" s="104">
        <v>0.18374558303886926</v>
      </c>
      <c r="G1425" s="35">
        <f>SUM(B1425*'5. Control'!$F$24,'6. Scoring &amp; assessment'!C1425*'5. Control'!$F$25,'6. Scoring &amp; assessment'!D1425*'5. Control'!$F$26,'6. Scoring &amp; assessment'!E1425*'5. Control'!$F$27,'6. Scoring &amp; assessment'!F1425*'5. Control'!$F$28)</f>
        <v>0.17492659450298195</v>
      </c>
      <c r="H1425" s="36">
        <f t="shared" si="88"/>
        <v>4</v>
      </c>
      <c r="I1425" s="36" cm="1">
        <f t="array" ref="I1425">_xlfn.XLOOKUP(A1425,Table1[Sample_ID],quality)</f>
        <v>5</v>
      </c>
      <c r="J1425" s="36">
        <f t="shared" si="89"/>
        <v>1</v>
      </c>
      <c r="K1425" s="36">
        <f t="shared" si="90"/>
        <v>1</v>
      </c>
      <c r="L1425" s="36">
        <f t="shared" si="91"/>
        <v>0</v>
      </c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</row>
    <row r="1426" spans="1:27" ht="13.2" x14ac:dyDescent="0.25">
      <c r="A1426" s="34">
        <v>1423</v>
      </c>
      <c r="B1426" s="104">
        <v>0.46153846153846156</v>
      </c>
      <c r="C1426" s="104">
        <v>0.29333333333333339</v>
      </c>
      <c r="D1426" s="104">
        <v>0.31764705882352945</v>
      </c>
      <c r="E1426" s="104">
        <v>0</v>
      </c>
      <c r="F1426" s="104">
        <v>0.17314487632508835</v>
      </c>
      <c r="G1426" s="35">
        <f>SUM(B1426*'5. Control'!$F$24,'6. Scoring &amp; assessment'!C1426*'5. Control'!$F$25,'6. Scoring &amp; assessment'!D1426*'5. Control'!$F$26,'6. Scoring &amp; assessment'!E1426*'5. Control'!$F$27,'6. Scoring &amp; assessment'!F1426*'5. Control'!$F$28)</f>
        <v>0.31450000799449979</v>
      </c>
      <c r="H1426" s="36">
        <f t="shared" si="88"/>
        <v>5</v>
      </c>
      <c r="I1426" s="36" cm="1">
        <f t="array" ref="I1426">_xlfn.XLOOKUP(A1426,Table1[Sample_ID],quality)</f>
        <v>6</v>
      </c>
      <c r="J1426" s="36">
        <f t="shared" si="89"/>
        <v>1</v>
      </c>
      <c r="K1426" s="36">
        <f t="shared" si="90"/>
        <v>1</v>
      </c>
      <c r="L1426" s="36">
        <f t="shared" si="91"/>
        <v>0</v>
      </c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</row>
    <row r="1427" spans="1:27" ht="13.2" x14ac:dyDescent="0.25">
      <c r="A1427" s="34">
        <v>1424</v>
      </c>
      <c r="B1427" s="104">
        <v>0.39999999999999997</v>
      </c>
      <c r="C1427" s="104">
        <v>0.28666666666666668</v>
      </c>
      <c r="D1427" s="104">
        <v>0.21764705882352944</v>
      </c>
      <c r="E1427" s="104">
        <v>0.09</v>
      </c>
      <c r="F1427" s="104">
        <v>8.8339222614840993E-2</v>
      </c>
      <c r="G1427" s="35">
        <f>SUM(B1427*'5. Control'!$F$24,'6. Scoring &amp; assessment'!C1427*'5. Control'!$F$25,'6. Scoring &amp; assessment'!D1427*'5. Control'!$F$26,'6. Scoring &amp; assessment'!E1427*'5. Control'!$F$27,'6. Scoring &amp; assessment'!F1427*'5. Control'!$F$28)</f>
        <v>0.27648098108501351</v>
      </c>
      <c r="H1427" s="36">
        <f t="shared" si="88"/>
        <v>4</v>
      </c>
      <c r="I1427" s="36" cm="1">
        <f t="array" ref="I1427">_xlfn.XLOOKUP(A1427,Table1[Sample_ID],quality)</f>
        <v>4</v>
      </c>
      <c r="J1427" s="36">
        <f t="shared" si="89"/>
        <v>0</v>
      </c>
      <c r="K1427" s="36">
        <f t="shared" si="90"/>
        <v>0</v>
      </c>
      <c r="L1427" s="36">
        <f t="shared" si="91"/>
        <v>1</v>
      </c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</row>
    <row r="1428" spans="1:27" ht="13.2" x14ac:dyDescent="0.25">
      <c r="A1428" s="34">
        <v>1425</v>
      </c>
      <c r="B1428" s="104">
        <v>0.18461538461538451</v>
      </c>
      <c r="C1428" s="104">
        <v>0.10666666666666667</v>
      </c>
      <c r="D1428" s="104">
        <v>0.23529411764705882</v>
      </c>
      <c r="E1428" s="104">
        <v>0.37</v>
      </c>
      <c r="F1428" s="104">
        <v>6.0070671378091869E-2</v>
      </c>
      <c r="G1428" s="35">
        <f>SUM(B1428*'5. Control'!$F$24,'6. Scoring &amp; assessment'!C1428*'5. Control'!$F$25,'6. Scoring &amp; assessment'!D1428*'5. Control'!$F$26,'6. Scoring &amp; assessment'!E1428*'5. Control'!$F$27,'6. Scoring &amp; assessment'!F1428*'5. Control'!$F$28)</f>
        <v>0.1749165694002526</v>
      </c>
      <c r="H1428" s="36">
        <f t="shared" si="88"/>
        <v>4</v>
      </c>
      <c r="I1428" s="36" cm="1">
        <f t="array" ref="I1428">_xlfn.XLOOKUP(A1428,Table1[Sample_ID],quality)</f>
        <v>6</v>
      </c>
      <c r="J1428" s="36">
        <f t="shared" si="89"/>
        <v>2</v>
      </c>
      <c r="K1428" s="36">
        <f t="shared" si="90"/>
        <v>4</v>
      </c>
      <c r="L1428" s="36">
        <f t="shared" si="91"/>
        <v>0</v>
      </c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</row>
    <row r="1429" spans="1:27" ht="13.2" x14ac:dyDescent="0.25">
      <c r="A1429" s="34">
        <v>1426</v>
      </c>
      <c r="B1429" s="104">
        <v>0.18461538461538451</v>
      </c>
      <c r="C1429" s="104">
        <v>0.10666666666666667</v>
      </c>
      <c r="D1429" s="104">
        <v>0.23529411764705882</v>
      </c>
      <c r="E1429" s="104">
        <v>0.37</v>
      </c>
      <c r="F1429" s="104">
        <v>6.0070671378091869E-2</v>
      </c>
      <c r="G1429" s="35">
        <f>SUM(B1429*'5. Control'!$F$24,'6. Scoring &amp; assessment'!C1429*'5. Control'!$F$25,'6. Scoring &amp; assessment'!D1429*'5. Control'!$F$26,'6. Scoring &amp; assessment'!E1429*'5. Control'!$F$27,'6. Scoring &amp; assessment'!F1429*'5. Control'!$F$28)</f>
        <v>0.1749165694002526</v>
      </c>
      <c r="H1429" s="36">
        <f t="shared" si="88"/>
        <v>4</v>
      </c>
      <c r="I1429" s="36" cm="1">
        <f t="array" ref="I1429">_xlfn.XLOOKUP(A1429,Table1[Sample_ID],quality)</f>
        <v>6</v>
      </c>
      <c r="J1429" s="36">
        <f t="shared" si="89"/>
        <v>2</v>
      </c>
      <c r="K1429" s="36">
        <f t="shared" si="90"/>
        <v>4</v>
      </c>
      <c r="L1429" s="36">
        <f t="shared" si="91"/>
        <v>0</v>
      </c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</row>
    <row r="1430" spans="1:27" ht="13.2" x14ac:dyDescent="0.25">
      <c r="A1430" s="34">
        <v>1427</v>
      </c>
      <c r="B1430" s="104">
        <v>0.5692307692307691</v>
      </c>
      <c r="C1430" s="104">
        <v>8.666666666666667E-2</v>
      </c>
      <c r="D1430" s="104">
        <v>0.2411764705882353</v>
      </c>
      <c r="E1430" s="104">
        <v>0.37</v>
      </c>
      <c r="F1430" s="104">
        <v>0.19081272084805653</v>
      </c>
      <c r="G1430" s="35">
        <f>SUM(B1430*'5. Control'!$F$24,'6. Scoring &amp; assessment'!C1430*'5. Control'!$F$25,'6. Scoring &amp; assessment'!D1430*'5. Control'!$F$26,'6. Scoring &amp; assessment'!E1430*'5. Control'!$F$27,'6. Scoring &amp; assessment'!F1430*'5. Control'!$F$28)</f>
        <v>0.31748851190381011</v>
      </c>
      <c r="H1430" s="36">
        <f t="shared" si="88"/>
        <v>5</v>
      </c>
      <c r="I1430" s="36" cm="1">
        <f t="array" ref="I1430">_xlfn.XLOOKUP(A1430,Table1[Sample_ID],quality)</f>
        <v>6</v>
      </c>
      <c r="J1430" s="36">
        <f t="shared" si="89"/>
        <v>1</v>
      </c>
      <c r="K1430" s="36">
        <f t="shared" si="90"/>
        <v>1</v>
      </c>
      <c r="L1430" s="36">
        <f t="shared" si="91"/>
        <v>0</v>
      </c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</row>
    <row r="1431" spans="1:27" ht="13.2" x14ac:dyDescent="0.25">
      <c r="A1431" s="34">
        <v>1428</v>
      </c>
      <c r="B1431" s="104">
        <v>0.43076923076923063</v>
      </c>
      <c r="C1431" s="104">
        <v>0.20666666666666664</v>
      </c>
      <c r="D1431" s="104">
        <v>0.16470588235294117</v>
      </c>
      <c r="E1431" s="104">
        <v>0.33</v>
      </c>
      <c r="F1431" s="104">
        <v>6.0070671378091869E-2</v>
      </c>
      <c r="G1431" s="35">
        <f>SUM(B1431*'5. Control'!$F$24,'6. Scoring &amp; assessment'!C1431*'5. Control'!$F$25,'6. Scoring &amp; assessment'!D1431*'5. Control'!$F$26,'6. Scoring &amp; assessment'!E1431*'5. Control'!$F$27,'6. Scoring &amp; assessment'!F1431*'5. Control'!$F$28)</f>
        <v>0.27648218025998106</v>
      </c>
      <c r="H1431" s="36">
        <f t="shared" si="88"/>
        <v>4</v>
      </c>
      <c r="I1431" s="36" cm="1">
        <f t="array" ref="I1431">_xlfn.XLOOKUP(A1431,Table1[Sample_ID],quality)</f>
        <v>5</v>
      </c>
      <c r="J1431" s="36">
        <f t="shared" si="89"/>
        <v>1</v>
      </c>
      <c r="K1431" s="36">
        <f t="shared" si="90"/>
        <v>1</v>
      </c>
      <c r="L1431" s="36">
        <f t="shared" si="91"/>
        <v>0</v>
      </c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</row>
    <row r="1432" spans="1:27" ht="13.2" x14ac:dyDescent="0.25">
      <c r="A1432" s="34">
        <v>1429</v>
      </c>
      <c r="B1432" s="104">
        <v>0.39999999999999997</v>
      </c>
      <c r="C1432" s="104">
        <v>0.36000000000000004</v>
      </c>
      <c r="D1432" s="104">
        <v>0.19411764705882353</v>
      </c>
      <c r="E1432" s="104">
        <v>0</v>
      </c>
      <c r="F1432" s="104">
        <v>0.17314487632508835</v>
      </c>
      <c r="G1432" s="35">
        <f>SUM(B1432*'5. Control'!$F$24,'6. Scoring &amp; assessment'!C1432*'5. Control'!$F$25,'6. Scoring &amp; assessment'!D1432*'5. Control'!$F$26,'6. Scoring &amp; assessment'!E1432*'5. Control'!$F$27,'6. Scoring &amp; assessment'!F1432*'5. Control'!$F$28)</f>
        <v>0.29443213469133234</v>
      </c>
      <c r="H1432" s="36">
        <f t="shared" si="88"/>
        <v>4</v>
      </c>
      <c r="I1432" s="36" cm="1">
        <f t="array" ref="I1432">_xlfn.XLOOKUP(A1432,Table1[Sample_ID],quality)</f>
        <v>5</v>
      </c>
      <c r="J1432" s="36">
        <f t="shared" si="89"/>
        <v>1</v>
      </c>
      <c r="K1432" s="36">
        <f t="shared" si="90"/>
        <v>1</v>
      </c>
      <c r="L1432" s="36">
        <f t="shared" si="91"/>
        <v>0</v>
      </c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</row>
    <row r="1433" spans="1:27" ht="13.2" x14ac:dyDescent="0.25">
      <c r="A1433" s="34">
        <v>1430</v>
      </c>
      <c r="B1433" s="104">
        <v>0.44615384615384623</v>
      </c>
      <c r="C1433" s="104">
        <v>5.3333333333333323E-2</v>
      </c>
      <c r="D1433" s="104">
        <v>0.37058823529411772</v>
      </c>
      <c r="E1433" s="104">
        <v>0.4</v>
      </c>
      <c r="F1433" s="104">
        <v>0.21554770318021202</v>
      </c>
      <c r="G1433" s="35">
        <f>SUM(B1433*'5. Control'!$F$24,'6. Scoring &amp; assessment'!C1433*'5. Control'!$F$25,'6. Scoring &amp; assessment'!D1433*'5. Control'!$F$26,'6. Scoring &amp; assessment'!E1433*'5. Control'!$F$27,'6. Scoring &amp; assessment'!F1433*'5. Control'!$F$28)</f>
        <v>0.28929685176598507</v>
      </c>
      <c r="H1433" s="36">
        <f t="shared" si="88"/>
        <v>4</v>
      </c>
      <c r="I1433" s="36" cm="1">
        <f t="array" ref="I1433">_xlfn.XLOOKUP(A1433,Table1[Sample_ID],quality)</f>
        <v>5</v>
      </c>
      <c r="J1433" s="36">
        <f t="shared" si="89"/>
        <v>1</v>
      </c>
      <c r="K1433" s="36">
        <f t="shared" si="90"/>
        <v>1</v>
      </c>
      <c r="L1433" s="36">
        <f t="shared" si="91"/>
        <v>0</v>
      </c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</row>
    <row r="1434" spans="1:27" ht="13.2" x14ac:dyDescent="0.25">
      <c r="A1434" s="34">
        <v>1431</v>
      </c>
      <c r="B1434" s="104">
        <v>0.30769230769230771</v>
      </c>
      <c r="C1434" s="104">
        <v>0.20666666666666664</v>
      </c>
      <c r="D1434" s="104">
        <v>0.18823529411764706</v>
      </c>
      <c r="E1434" s="104">
        <v>0.24</v>
      </c>
      <c r="F1434" s="104">
        <v>0.14487632508833923</v>
      </c>
      <c r="G1434" s="35">
        <f>SUM(B1434*'5. Control'!$F$24,'6. Scoring &amp; assessment'!C1434*'5. Control'!$F$25,'6. Scoring &amp; assessment'!D1434*'5. Control'!$F$26,'6. Scoring &amp; assessment'!E1434*'5. Control'!$F$27,'6. Scoring &amp; assessment'!F1434*'5. Control'!$F$28)</f>
        <v>0.23641523431878866</v>
      </c>
      <c r="H1434" s="36">
        <f t="shared" si="88"/>
        <v>4</v>
      </c>
      <c r="I1434" s="36" cm="1">
        <f t="array" ref="I1434">_xlfn.XLOOKUP(A1434,Table1[Sample_ID],quality)</f>
        <v>5</v>
      </c>
      <c r="J1434" s="36">
        <f t="shared" si="89"/>
        <v>1</v>
      </c>
      <c r="K1434" s="36">
        <f t="shared" si="90"/>
        <v>1</v>
      </c>
      <c r="L1434" s="36">
        <f t="shared" si="91"/>
        <v>0</v>
      </c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</row>
    <row r="1435" spans="1:27" ht="13.2" x14ac:dyDescent="0.25">
      <c r="A1435" s="34">
        <v>1432</v>
      </c>
      <c r="B1435" s="104">
        <v>0.23076923076923078</v>
      </c>
      <c r="C1435" s="104">
        <v>0.21999999999999997</v>
      </c>
      <c r="D1435" s="104">
        <v>0.14117647058823532</v>
      </c>
      <c r="E1435" s="104">
        <v>0.31</v>
      </c>
      <c r="F1435" s="104">
        <v>0.24028268551236748</v>
      </c>
      <c r="G1435" s="35">
        <f>SUM(B1435*'5. Control'!$F$24,'6. Scoring &amp; assessment'!C1435*'5. Control'!$F$25,'6. Scoring &amp; assessment'!D1435*'5. Control'!$F$26,'6. Scoring &amp; assessment'!E1435*'5. Control'!$F$27,'6. Scoring &amp; assessment'!F1435*'5. Control'!$F$28)</f>
        <v>0.2229739699087028</v>
      </c>
      <c r="H1435" s="36">
        <f t="shared" si="88"/>
        <v>4</v>
      </c>
      <c r="I1435" s="36" cm="1">
        <f t="array" ref="I1435">_xlfn.XLOOKUP(A1435,Table1[Sample_ID],quality)</f>
        <v>6</v>
      </c>
      <c r="J1435" s="36">
        <f t="shared" si="89"/>
        <v>2</v>
      </c>
      <c r="K1435" s="36">
        <f t="shared" si="90"/>
        <v>4</v>
      </c>
      <c r="L1435" s="36">
        <f t="shared" si="91"/>
        <v>0</v>
      </c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</row>
    <row r="1436" spans="1:27" ht="13.2" x14ac:dyDescent="0.25">
      <c r="A1436" s="34">
        <v>1433</v>
      </c>
      <c r="B1436" s="104">
        <v>0.50769230769230755</v>
      </c>
      <c r="C1436" s="104">
        <v>0.22666666666666666</v>
      </c>
      <c r="D1436" s="104">
        <v>0.3235294117647059</v>
      </c>
      <c r="E1436" s="104">
        <v>0</v>
      </c>
      <c r="F1436" s="104">
        <v>1.7667844522968199E-2</v>
      </c>
      <c r="G1436" s="35">
        <f>SUM(B1436*'5. Control'!$F$24,'6. Scoring &amp; assessment'!C1436*'5. Control'!$F$25,'6. Scoring &amp; assessment'!D1436*'5. Control'!$F$26,'6. Scoring &amp; assessment'!E1436*'5. Control'!$F$27,'6. Scoring &amp; assessment'!F1436*'5. Control'!$F$28)</f>
        <v>0.29598850390931031</v>
      </c>
      <c r="H1436" s="36">
        <f t="shared" si="88"/>
        <v>4</v>
      </c>
      <c r="I1436" s="36" cm="1">
        <f t="array" ref="I1436">_xlfn.XLOOKUP(A1436,Table1[Sample_ID],quality)</f>
        <v>6</v>
      </c>
      <c r="J1436" s="36">
        <f t="shared" si="89"/>
        <v>2</v>
      </c>
      <c r="K1436" s="36">
        <f t="shared" si="90"/>
        <v>4</v>
      </c>
      <c r="L1436" s="36">
        <f t="shared" si="91"/>
        <v>0</v>
      </c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</row>
    <row r="1437" spans="1:27" ht="13.2" x14ac:dyDescent="0.25">
      <c r="A1437" s="34">
        <v>1434</v>
      </c>
      <c r="B1437" s="104">
        <v>0.26153846153846144</v>
      </c>
      <c r="C1437" s="104">
        <v>0.20000000000000004</v>
      </c>
      <c r="D1437" s="104">
        <v>0.25882352941176473</v>
      </c>
      <c r="E1437" s="104">
        <v>0.16</v>
      </c>
      <c r="F1437" s="104">
        <v>6.7137809187279157E-2</v>
      </c>
      <c r="G1437" s="35">
        <f>SUM(B1437*'5. Control'!$F$24,'6. Scoring &amp; assessment'!C1437*'5. Control'!$F$25,'6. Scoring &amp; assessment'!D1437*'5. Control'!$F$26,'6. Scoring &amp; assessment'!E1437*'5. Control'!$F$27,'6. Scoring &amp; assessment'!F1437*'5. Control'!$F$28)</f>
        <v>0.21307577186895416</v>
      </c>
      <c r="H1437" s="36">
        <f t="shared" si="88"/>
        <v>4</v>
      </c>
      <c r="I1437" s="36" cm="1">
        <f t="array" ref="I1437">_xlfn.XLOOKUP(A1437,Table1[Sample_ID],quality)</f>
        <v>7</v>
      </c>
      <c r="J1437" s="36">
        <f t="shared" si="89"/>
        <v>3</v>
      </c>
      <c r="K1437" s="36">
        <f t="shared" si="90"/>
        <v>9</v>
      </c>
      <c r="L1437" s="36">
        <f t="shared" si="91"/>
        <v>0</v>
      </c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</row>
    <row r="1438" spans="1:27" ht="13.2" x14ac:dyDescent="0.25">
      <c r="A1438" s="34">
        <v>1435</v>
      </c>
      <c r="B1438" s="104">
        <v>9.2307692307692257E-2</v>
      </c>
      <c r="C1438" s="104">
        <v>0.29333333333333339</v>
      </c>
      <c r="D1438" s="104">
        <v>0.27647058823529413</v>
      </c>
      <c r="E1438" s="104">
        <v>0.37</v>
      </c>
      <c r="F1438" s="104">
        <v>0.31448763250883394</v>
      </c>
      <c r="G1438" s="35">
        <f>SUM(B1438*'5. Control'!$F$24,'6. Scoring &amp; assessment'!C1438*'5. Control'!$F$25,'6. Scoring &amp; assessment'!D1438*'5. Control'!$F$26,'6. Scoring &amp; assessment'!E1438*'5. Control'!$F$27,'6. Scoring &amp; assessment'!F1438*'5. Control'!$F$28)</f>
        <v>0.23022704379386982</v>
      </c>
      <c r="H1438" s="36">
        <f t="shared" si="88"/>
        <v>4</v>
      </c>
      <c r="I1438" s="36" cm="1">
        <f t="array" ref="I1438">_xlfn.XLOOKUP(A1438,Table1[Sample_ID],quality)</f>
        <v>6</v>
      </c>
      <c r="J1438" s="36">
        <f t="shared" si="89"/>
        <v>2</v>
      </c>
      <c r="K1438" s="36">
        <f t="shared" si="90"/>
        <v>4</v>
      </c>
      <c r="L1438" s="36">
        <f t="shared" si="91"/>
        <v>0</v>
      </c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</row>
    <row r="1439" spans="1:27" ht="13.2" x14ac:dyDescent="0.25">
      <c r="A1439" s="34">
        <v>1436</v>
      </c>
      <c r="B1439" s="104">
        <v>9.2307692307692257E-2</v>
      </c>
      <c r="C1439" s="104">
        <v>0.29333333333333339</v>
      </c>
      <c r="D1439" s="104">
        <v>0.27647058823529413</v>
      </c>
      <c r="E1439" s="104">
        <v>0.37</v>
      </c>
      <c r="F1439" s="104">
        <v>0.31448763250883394</v>
      </c>
      <c r="G1439" s="35">
        <f>SUM(B1439*'5. Control'!$F$24,'6. Scoring &amp; assessment'!C1439*'5. Control'!$F$25,'6. Scoring &amp; assessment'!D1439*'5. Control'!$F$26,'6. Scoring &amp; assessment'!E1439*'5. Control'!$F$27,'6. Scoring &amp; assessment'!F1439*'5. Control'!$F$28)</f>
        <v>0.23022704379386982</v>
      </c>
      <c r="H1439" s="36">
        <f t="shared" si="88"/>
        <v>4</v>
      </c>
      <c r="I1439" s="36" cm="1">
        <f t="array" ref="I1439">_xlfn.XLOOKUP(A1439,Table1[Sample_ID],quality)</f>
        <v>6</v>
      </c>
      <c r="J1439" s="36">
        <f t="shared" si="89"/>
        <v>2</v>
      </c>
      <c r="K1439" s="36">
        <f t="shared" si="90"/>
        <v>4</v>
      </c>
      <c r="L1439" s="36">
        <f t="shared" si="91"/>
        <v>0</v>
      </c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</row>
    <row r="1440" spans="1:27" ht="13.2" x14ac:dyDescent="0.25">
      <c r="A1440" s="34">
        <v>1437</v>
      </c>
      <c r="B1440" s="104">
        <v>1.538461538461533E-2</v>
      </c>
      <c r="C1440" s="104">
        <v>0.18666666666666668</v>
      </c>
      <c r="D1440" s="104">
        <v>0.20588235294117649</v>
      </c>
      <c r="E1440" s="104">
        <v>0.38</v>
      </c>
      <c r="F1440" s="104">
        <v>0.29681978798586572</v>
      </c>
      <c r="G1440" s="35">
        <f>SUM(B1440*'5. Control'!$F$24,'6. Scoring &amp; assessment'!C1440*'5. Control'!$F$25,'6. Scoring &amp; assessment'!D1440*'5. Control'!$F$26,'6. Scoring &amp; assessment'!E1440*'5. Control'!$F$27,'6. Scoring &amp; assessment'!F1440*'5. Control'!$F$28)</f>
        <v>0.15994894712437843</v>
      </c>
      <c r="H1440" s="36">
        <f t="shared" si="88"/>
        <v>4</v>
      </c>
      <c r="I1440" s="36" cm="1">
        <f t="array" ref="I1440">_xlfn.XLOOKUP(A1440,Table1[Sample_ID],quality)</f>
        <v>5</v>
      </c>
      <c r="J1440" s="36">
        <f t="shared" si="89"/>
        <v>1</v>
      </c>
      <c r="K1440" s="36">
        <f t="shared" si="90"/>
        <v>1</v>
      </c>
      <c r="L1440" s="36">
        <f t="shared" si="91"/>
        <v>0</v>
      </c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</row>
    <row r="1441" spans="1:27" ht="13.2" x14ac:dyDescent="0.25">
      <c r="A1441" s="34">
        <v>1438</v>
      </c>
      <c r="B1441" s="104">
        <v>0.4153846153846153</v>
      </c>
      <c r="C1441" s="104">
        <v>0.54333333333333333</v>
      </c>
      <c r="D1441" s="104">
        <v>0.14117647058823532</v>
      </c>
      <c r="E1441" s="104">
        <v>0.28999999999999998</v>
      </c>
      <c r="F1441" s="104">
        <v>0.1166077738515901</v>
      </c>
      <c r="G1441" s="35">
        <f>SUM(B1441*'5. Control'!$F$24,'6. Scoring &amp; assessment'!C1441*'5. Control'!$F$25,'6. Scoring &amp; assessment'!D1441*'5. Control'!$F$26,'6. Scoring &amp; assessment'!E1441*'5. Control'!$F$27,'6. Scoring &amp; assessment'!F1441*'5. Control'!$F$28)</f>
        <v>0.37022186335800966</v>
      </c>
      <c r="H1441" s="36">
        <f t="shared" si="88"/>
        <v>5</v>
      </c>
      <c r="I1441" s="36" cm="1">
        <f t="array" ref="I1441">_xlfn.XLOOKUP(A1441,Table1[Sample_ID],quality)</f>
        <v>5</v>
      </c>
      <c r="J1441" s="36">
        <f t="shared" si="89"/>
        <v>0</v>
      </c>
      <c r="K1441" s="36">
        <f t="shared" si="90"/>
        <v>0</v>
      </c>
      <c r="L1441" s="36">
        <f t="shared" si="91"/>
        <v>1</v>
      </c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</row>
    <row r="1442" spans="1:27" ht="13.2" x14ac:dyDescent="0.25">
      <c r="A1442" s="34">
        <v>1439</v>
      </c>
      <c r="B1442" s="104">
        <v>0.29230769230769238</v>
      </c>
      <c r="C1442" s="104">
        <v>0.32666666666666666</v>
      </c>
      <c r="D1442" s="104">
        <v>9.9999999999999992E-2</v>
      </c>
      <c r="E1442" s="104">
        <v>0</v>
      </c>
      <c r="F1442" s="104">
        <v>7.0671378091872791E-3</v>
      </c>
      <c r="G1442" s="35">
        <f>SUM(B1442*'5. Control'!$F$24,'6. Scoring &amp; assessment'!C1442*'5. Control'!$F$25,'6. Scoring &amp; assessment'!D1442*'5. Control'!$F$26,'6. Scoring &amp; assessment'!E1442*'5. Control'!$F$27,'6. Scoring &amp; assessment'!F1442*'5. Control'!$F$28)</f>
        <v>0.216014406088611</v>
      </c>
      <c r="H1442" s="36">
        <f t="shared" si="88"/>
        <v>4</v>
      </c>
      <c r="I1442" s="36" cm="1">
        <f t="array" ref="I1442">_xlfn.XLOOKUP(A1442,Table1[Sample_ID],quality)</f>
        <v>5</v>
      </c>
      <c r="J1442" s="36">
        <f t="shared" si="89"/>
        <v>1</v>
      </c>
      <c r="K1442" s="36">
        <f t="shared" si="90"/>
        <v>1</v>
      </c>
      <c r="L1442" s="36">
        <f t="shared" si="91"/>
        <v>0</v>
      </c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</row>
    <row r="1443" spans="1:27" ht="13.2" x14ac:dyDescent="0.25">
      <c r="A1443" s="34">
        <v>1440</v>
      </c>
      <c r="B1443" s="104">
        <v>0.41025641025640003</v>
      </c>
      <c r="C1443" s="104">
        <v>0.38000000000000006</v>
      </c>
      <c r="D1443" s="104">
        <v>0.22352941176470592</v>
      </c>
      <c r="E1443" s="104">
        <v>0.02</v>
      </c>
      <c r="F1443" s="104">
        <v>0.303886925795053</v>
      </c>
      <c r="G1443" s="35">
        <f>SUM(B1443*'5. Control'!$F$24,'6. Scoring &amp; assessment'!C1443*'5. Control'!$F$25,'6. Scoring &amp; assessment'!D1443*'5. Control'!$F$26,'6. Scoring &amp; assessment'!E1443*'5. Control'!$F$27,'6. Scoring &amp; assessment'!F1443*'5. Control'!$F$28)</f>
        <v>0.32350784793395115</v>
      </c>
      <c r="H1443" s="36">
        <f t="shared" si="88"/>
        <v>5</v>
      </c>
      <c r="I1443" s="36" cm="1">
        <f t="array" ref="I1443">_xlfn.XLOOKUP(A1443,Table1[Sample_ID],quality)</f>
        <v>6</v>
      </c>
      <c r="J1443" s="36">
        <f t="shared" si="89"/>
        <v>1</v>
      </c>
      <c r="K1443" s="36">
        <f t="shared" si="90"/>
        <v>1</v>
      </c>
      <c r="L1443" s="36">
        <f t="shared" si="91"/>
        <v>0</v>
      </c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</row>
    <row r="1444" spans="1:27" ht="13.2" x14ac:dyDescent="0.25">
      <c r="A1444" s="34">
        <v>1441</v>
      </c>
      <c r="B1444" s="104">
        <v>0.44615384615384623</v>
      </c>
      <c r="C1444" s="104">
        <v>0.18000000000000002</v>
      </c>
      <c r="D1444" s="104">
        <v>0.25294117647058822</v>
      </c>
      <c r="E1444" s="104">
        <v>0.32</v>
      </c>
      <c r="F1444" s="104">
        <v>7.7738515901060068E-2</v>
      </c>
      <c r="G1444" s="35">
        <f>SUM(B1444*'5. Control'!$F$24,'6. Scoring &amp; assessment'!C1444*'5. Control'!$F$25,'6. Scoring &amp; assessment'!D1444*'5. Control'!$F$26,'6. Scoring &amp; assessment'!E1444*'5. Control'!$F$27,'6. Scoring &amp; assessment'!F1444*'5. Control'!$F$28)</f>
        <v>0.28786887421454044</v>
      </c>
      <c r="H1444" s="36">
        <f t="shared" si="88"/>
        <v>4</v>
      </c>
      <c r="I1444" s="36" cm="1">
        <f t="array" ref="I1444">_xlfn.XLOOKUP(A1444,Table1[Sample_ID],quality)</f>
        <v>7</v>
      </c>
      <c r="J1444" s="36">
        <f t="shared" si="89"/>
        <v>3</v>
      </c>
      <c r="K1444" s="36">
        <f t="shared" si="90"/>
        <v>9</v>
      </c>
      <c r="L1444" s="36">
        <f t="shared" si="91"/>
        <v>0</v>
      </c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</row>
    <row r="1445" spans="1:27" ht="13.2" x14ac:dyDescent="0.25">
      <c r="A1445" s="34">
        <v>1442</v>
      </c>
      <c r="B1445" s="104">
        <v>0.17948717948717993</v>
      </c>
      <c r="C1445" s="104">
        <v>0.45666666666666672</v>
      </c>
      <c r="D1445" s="104">
        <v>0.12941176470588237</v>
      </c>
      <c r="E1445" s="104">
        <v>0.19</v>
      </c>
      <c r="F1445" s="104">
        <v>0.32508833922261482</v>
      </c>
      <c r="G1445" s="35">
        <f>SUM(B1445*'5. Control'!$F$24,'6. Scoring &amp; assessment'!C1445*'5. Control'!$F$25,'6. Scoring &amp; assessment'!D1445*'5. Control'!$F$26,'6. Scoring &amp; assessment'!E1445*'5. Control'!$F$27,'6. Scoring &amp; assessment'!F1445*'5. Control'!$F$28)</f>
        <v>0.27074111144865687</v>
      </c>
      <c r="H1445" s="36">
        <f t="shared" si="88"/>
        <v>4</v>
      </c>
      <c r="I1445" s="36" cm="1">
        <f t="array" ref="I1445">_xlfn.XLOOKUP(A1445,Table1[Sample_ID],quality)</f>
        <v>6</v>
      </c>
      <c r="J1445" s="36">
        <f t="shared" si="89"/>
        <v>2</v>
      </c>
      <c r="K1445" s="36">
        <f t="shared" si="90"/>
        <v>4</v>
      </c>
      <c r="L1445" s="36">
        <f t="shared" si="91"/>
        <v>0</v>
      </c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</row>
    <row r="1446" spans="1:27" ht="13.2" x14ac:dyDescent="0.25">
      <c r="A1446" s="34">
        <v>1443</v>
      </c>
      <c r="B1446" s="104">
        <v>0.21538461538461545</v>
      </c>
      <c r="C1446" s="104">
        <v>0.35333333333333333</v>
      </c>
      <c r="D1446" s="104">
        <v>0.26470588235294118</v>
      </c>
      <c r="E1446" s="104">
        <v>0.02</v>
      </c>
      <c r="F1446" s="104">
        <v>8.4805653710247356E-2</v>
      </c>
      <c r="G1446" s="35">
        <f>SUM(B1446*'5. Control'!$F$24,'6. Scoring &amp; assessment'!C1446*'5. Control'!$F$25,'6. Scoring &amp; assessment'!D1446*'5. Control'!$F$26,'6. Scoring &amp; assessment'!E1446*'5. Control'!$F$27,'6. Scoring &amp; assessment'!F1446*'5. Control'!$F$28)</f>
        <v>0.2315710631085813</v>
      </c>
      <c r="H1446" s="36">
        <f t="shared" si="88"/>
        <v>4</v>
      </c>
      <c r="I1446" s="36" cm="1">
        <f t="array" ref="I1446">_xlfn.XLOOKUP(A1446,Table1[Sample_ID],quality)</f>
        <v>5</v>
      </c>
      <c r="J1446" s="36">
        <f t="shared" si="89"/>
        <v>1</v>
      </c>
      <c r="K1446" s="36">
        <f t="shared" si="90"/>
        <v>1</v>
      </c>
      <c r="L1446" s="36">
        <f t="shared" si="91"/>
        <v>0</v>
      </c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</row>
    <row r="1447" spans="1:27" ht="13.2" x14ac:dyDescent="0.25">
      <c r="A1447" s="34">
        <v>1444</v>
      </c>
      <c r="B1447" s="104">
        <v>0.50769230769230755</v>
      </c>
      <c r="C1447" s="104">
        <v>0.32</v>
      </c>
      <c r="D1447" s="104">
        <v>0.11176470588235295</v>
      </c>
      <c r="E1447" s="104">
        <v>0.2</v>
      </c>
      <c r="F1447" s="104">
        <v>5.6537102473498232E-2</v>
      </c>
      <c r="G1447" s="35">
        <f>SUM(B1447*'5. Control'!$F$24,'6. Scoring &amp; assessment'!C1447*'5. Control'!$F$25,'6. Scoring &amp; assessment'!D1447*'5. Control'!$F$26,'6. Scoring &amp; assessment'!E1447*'5. Control'!$F$27,'6. Scoring &amp; assessment'!F1447*'5. Control'!$F$28)</f>
        <v>0.31611072382201044</v>
      </c>
      <c r="H1447" s="36">
        <f t="shared" si="88"/>
        <v>5</v>
      </c>
      <c r="I1447" s="36" cm="1">
        <f t="array" ref="I1447">_xlfn.XLOOKUP(A1447,Table1[Sample_ID],quality)</f>
        <v>5</v>
      </c>
      <c r="J1447" s="36">
        <f t="shared" si="89"/>
        <v>0</v>
      </c>
      <c r="K1447" s="36">
        <f t="shared" si="90"/>
        <v>0</v>
      </c>
      <c r="L1447" s="36">
        <f t="shared" si="91"/>
        <v>1</v>
      </c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</row>
    <row r="1448" spans="1:27" ht="13.2" x14ac:dyDescent="0.25">
      <c r="A1448" s="34">
        <v>1445</v>
      </c>
      <c r="B1448" s="104">
        <v>0.4153846153846153</v>
      </c>
      <c r="C1448" s="104">
        <v>0.38000000000000006</v>
      </c>
      <c r="D1448" s="104">
        <v>0.22352941176470592</v>
      </c>
      <c r="E1448" s="104">
        <v>0.02</v>
      </c>
      <c r="F1448" s="104">
        <v>0.303886925795053</v>
      </c>
      <c r="G1448" s="35">
        <f>SUM(B1448*'5. Control'!$F$24,'6. Scoring &amp; assessment'!C1448*'5. Control'!$F$25,'6. Scoring &amp; assessment'!D1448*'5. Control'!$F$26,'6. Scoring &amp; assessment'!E1448*'5. Control'!$F$27,'6. Scoring &amp; assessment'!F1448*'5. Control'!$F$28)</f>
        <v>0.32530271972882652</v>
      </c>
      <c r="H1448" s="36">
        <f t="shared" si="88"/>
        <v>5</v>
      </c>
      <c r="I1448" s="36" cm="1">
        <f t="array" ref="I1448">_xlfn.XLOOKUP(A1448,Table1[Sample_ID],quality)</f>
        <v>6</v>
      </c>
      <c r="J1448" s="36">
        <f t="shared" si="89"/>
        <v>1</v>
      </c>
      <c r="K1448" s="36">
        <f t="shared" si="90"/>
        <v>1</v>
      </c>
      <c r="L1448" s="36">
        <f t="shared" si="91"/>
        <v>0</v>
      </c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</row>
    <row r="1449" spans="1:27" ht="13.2" x14ac:dyDescent="0.25">
      <c r="A1449" s="34">
        <v>1446</v>
      </c>
      <c r="B1449" s="104">
        <v>0.18461538461538451</v>
      </c>
      <c r="C1449" s="104">
        <v>0.45666666666666672</v>
      </c>
      <c r="D1449" s="104">
        <v>0.12941176470588237</v>
      </c>
      <c r="E1449" s="104">
        <v>0.19</v>
      </c>
      <c r="F1449" s="104">
        <v>0.32508833922261482</v>
      </c>
      <c r="G1449" s="35">
        <f>SUM(B1449*'5. Control'!$F$24,'6. Scoring &amp; assessment'!C1449*'5. Control'!$F$25,'6. Scoring &amp; assessment'!D1449*'5. Control'!$F$26,'6. Scoring &amp; assessment'!E1449*'5. Control'!$F$27,'6. Scoring &amp; assessment'!F1449*'5. Control'!$F$28)</f>
        <v>0.27253598324352846</v>
      </c>
      <c r="H1449" s="36">
        <f t="shared" si="88"/>
        <v>4</v>
      </c>
      <c r="I1449" s="36" cm="1">
        <f t="array" ref="I1449">_xlfn.XLOOKUP(A1449,Table1[Sample_ID],quality)</f>
        <v>6</v>
      </c>
      <c r="J1449" s="36">
        <f t="shared" si="89"/>
        <v>2</v>
      </c>
      <c r="K1449" s="36">
        <f t="shared" si="90"/>
        <v>4</v>
      </c>
      <c r="L1449" s="36">
        <f t="shared" si="91"/>
        <v>0</v>
      </c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</row>
    <row r="1450" spans="1:27" ht="13.2" x14ac:dyDescent="0.25">
      <c r="A1450" s="34">
        <v>1447</v>
      </c>
      <c r="B1450" s="104">
        <v>0.21538461538461545</v>
      </c>
      <c r="C1450" s="104">
        <v>0.35333333333333333</v>
      </c>
      <c r="D1450" s="104">
        <v>0.26470588235294118</v>
      </c>
      <c r="E1450" s="104">
        <v>0.02</v>
      </c>
      <c r="F1450" s="104">
        <v>8.4805653710247356E-2</v>
      </c>
      <c r="G1450" s="35">
        <f>SUM(B1450*'5. Control'!$F$24,'6. Scoring &amp; assessment'!C1450*'5. Control'!$F$25,'6. Scoring &amp; assessment'!D1450*'5. Control'!$F$26,'6. Scoring &amp; assessment'!E1450*'5. Control'!$F$27,'6. Scoring &amp; assessment'!F1450*'5. Control'!$F$28)</f>
        <v>0.2315710631085813</v>
      </c>
      <c r="H1450" s="36">
        <f t="shared" si="88"/>
        <v>4</v>
      </c>
      <c r="I1450" s="36" cm="1">
        <f t="array" ref="I1450">_xlfn.XLOOKUP(A1450,Table1[Sample_ID],quality)</f>
        <v>5</v>
      </c>
      <c r="J1450" s="36">
        <f t="shared" si="89"/>
        <v>1</v>
      </c>
      <c r="K1450" s="36">
        <f t="shared" si="90"/>
        <v>1</v>
      </c>
      <c r="L1450" s="36">
        <f t="shared" si="91"/>
        <v>0</v>
      </c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</row>
    <row r="1451" spans="1:27" ht="13.2" x14ac:dyDescent="0.25">
      <c r="A1451" s="34">
        <v>1448</v>
      </c>
      <c r="B1451" s="104">
        <v>0.19999999999999984</v>
      </c>
      <c r="C1451" s="104">
        <v>0.38000000000000006</v>
      </c>
      <c r="D1451" s="104">
        <v>0.25882352941176473</v>
      </c>
      <c r="E1451" s="104">
        <v>0</v>
      </c>
      <c r="F1451" s="104">
        <v>0.1166077738515901</v>
      </c>
      <c r="G1451" s="35">
        <f>SUM(B1451*'5. Control'!$F$24,'6. Scoring &amp; assessment'!C1451*'5. Control'!$F$25,'6. Scoring &amp; assessment'!D1451*'5. Control'!$F$26,'6. Scoring &amp; assessment'!E1451*'5. Control'!$F$27,'6. Scoring &amp; assessment'!F1451*'5. Control'!$F$28)</f>
        <v>0.23448430679692364</v>
      </c>
      <c r="H1451" s="36">
        <f t="shared" si="88"/>
        <v>4</v>
      </c>
      <c r="I1451" s="36" cm="1">
        <f t="array" ref="I1451">_xlfn.XLOOKUP(A1451,Table1[Sample_ID],quality)</f>
        <v>5</v>
      </c>
      <c r="J1451" s="36">
        <f t="shared" si="89"/>
        <v>1</v>
      </c>
      <c r="K1451" s="36">
        <f t="shared" si="90"/>
        <v>1</v>
      </c>
      <c r="L1451" s="36">
        <f t="shared" si="91"/>
        <v>0</v>
      </c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</row>
    <row r="1452" spans="1:27" ht="13.2" x14ac:dyDescent="0.25">
      <c r="A1452" s="34">
        <v>1449</v>
      </c>
      <c r="B1452" s="104">
        <v>0.19999999999999984</v>
      </c>
      <c r="C1452" s="104">
        <v>0.32</v>
      </c>
      <c r="D1452" s="104">
        <v>0.25294117647058822</v>
      </c>
      <c r="E1452" s="104">
        <v>0.01</v>
      </c>
      <c r="F1452" s="104">
        <v>0.16961130742049471</v>
      </c>
      <c r="G1452" s="35">
        <f>SUM(B1452*'5. Control'!$F$24,'6. Scoring &amp; assessment'!C1452*'5. Control'!$F$25,'6. Scoring &amp; assessment'!D1452*'5. Control'!$F$26,'6. Scoring &amp; assessment'!E1452*'5. Control'!$F$27,'6. Scoring &amp; assessment'!F1452*'5. Control'!$F$28)</f>
        <v>0.22190230721263762</v>
      </c>
      <c r="H1452" s="36">
        <f t="shared" si="88"/>
        <v>4</v>
      </c>
      <c r="I1452" s="36" cm="1">
        <f t="array" ref="I1452">_xlfn.XLOOKUP(A1452,Table1[Sample_ID],quality)</f>
        <v>5</v>
      </c>
      <c r="J1452" s="36">
        <f t="shared" si="89"/>
        <v>1</v>
      </c>
      <c r="K1452" s="36">
        <f t="shared" si="90"/>
        <v>1</v>
      </c>
      <c r="L1452" s="36">
        <f t="shared" si="91"/>
        <v>0</v>
      </c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</row>
    <row r="1453" spans="1:27" ht="13.2" x14ac:dyDescent="0.25">
      <c r="A1453" s="34">
        <v>1450</v>
      </c>
      <c r="B1453" s="104">
        <v>0.44615384615384623</v>
      </c>
      <c r="C1453" s="104">
        <v>0.18666666666666668</v>
      </c>
      <c r="D1453" s="104">
        <v>0.27058823529411768</v>
      </c>
      <c r="E1453" s="104">
        <v>0.31</v>
      </c>
      <c r="F1453" s="104">
        <v>8.1272084805653705E-2</v>
      </c>
      <c r="G1453" s="35">
        <f>SUM(B1453*'5. Control'!$F$24,'6. Scoring &amp; assessment'!C1453*'5. Control'!$F$25,'6. Scoring &amp; assessment'!D1453*'5. Control'!$F$26,'6. Scoring &amp; assessment'!E1453*'5. Control'!$F$27,'6. Scoring &amp; assessment'!F1453*'5. Control'!$F$28)</f>
        <v>0.29186928992852923</v>
      </c>
      <c r="H1453" s="36">
        <f t="shared" si="88"/>
        <v>4</v>
      </c>
      <c r="I1453" s="36" cm="1">
        <f t="array" ref="I1453">_xlfn.XLOOKUP(A1453,Table1[Sample_ID],quality)</f>
        <v>8</v>
      </c>
      <c r="J1453" s="36">
        <f t="shared" si="89"/>
        <v>4</v>
      </c>
      <c r="K1453" s="36">
        <f t="shared" si="90"/>
        <v>16</v>
      </c>
      <c r="L1453" s="36">
        <f t="shared" si="91"/>
        <v>0</v>
      </c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</row>
    <row r="1454" spans="1:27" ht="13.2" x14ac:dyDescent="0.25">
      <c r="A1454" s="34">
        <v>1451</v>
      </c>
      <c r="B1454" s="104">
        <v>0.44615384615384623</v>
      </c>
      <c r="C1454" s="104">
        <v>0.18000000000000002</v>
      </c>
      <c r="D1454" s="104">
        <v>0.25294117647058822</v>
      </c>
      <c r="E1454" s="104">
        <v>0.32</v>
      </c>
      <c r="F1454" s="104">
        <v>7.7738515901060068E-2</v>
      </c>
      <c r="G1454" s="35">
        <f>SUM(B1454*'5. Control'!$F$24,'6. Scoring &amp; assessment'!C1454*'5. Control'!$F$25,'6. Scoring &amp; assessment'!D1454*'5. Control'!$F$26,'6. Scoring &amp; assessment'!E1454*'5. Control'!$F$27,'6. Scoring &amp; assessment'!F1454*'5. Control'!$F$28)</f>
        <v>0.28786887421454044</v>
      </c>
      <c r="H1454" s="36">
        <f t="shared" si="88"/>
        <v>4</v>
      </c>
      <c r="I1454" s="36" cm="1">
        <f t="array" ref="I1454">_xlfn.XLOOKUP(A1454,Table1[Sample_ID],quality)</f>
        <v>7</v>
      </c>
      <c r="J1454" s="36">
        <f t="shared" si="89"/>
        <v>3</v>
      </c>
      <c r="K1454" s="36">
        <f t="shared" si="90"/>
        <v>9</v>
      </c>
      <c r="L1454" s="36">
        <f t="shared" si="91"/>
        <v>0</v>
      </c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</row>
    <row r="1455" spans="1:27" ht="13.2" x14ac:dyDescent="0.25">
      <c r="A1455" s="34">
        <v>1452</v>
      </c>
      <c r="B1455" s="104">
        <v>0.39999999999999997</v>
      </c>
      <c r="C1455" s="104">
        <v>0.14666666666666667</v>
      </c>
      <c r="D1455" s="104">
        <v>0.28235294117647064</v>
      </c>
      <c r="E1455" s="104">
        <v>0.44</v>
      </c>
      <c r="F1455" s="104">
        <v>3.8869257950530034E-2</v>
      </c>
      <c r="G1455" s="35">
        <f>SUM(B1455*'5. Control'!$F$24,'6. Scoring &amp; assessment'!C1455*'5. Control'!$F$25,'6. Scoring &amp; assessment'!D1455*'5. Control'!$F$26,'6. Scoring &amp; assessment'!E1455*'5. Control'!$F$27,'6. Scoring &amp; assessment'!F1455*'5. Control'!$F$28)</f>
        <v>0.27423986697152358</v>
      </c>
      <c r="H1455" s="36">
        <f t="shared" si="88"/>
        <v>4</v>
      </c>
      <c r="I1455" s="36" cm="1">
        <f t="array" ref="I1455">_xlfn.XLOOKUP(A1455,Table1[Sample_ID],quality)</f>
        <v>7</v>
      </c>
      <c r="J1455" s="36">
        <f t="shared" si="89"/>
        <v>3</v>
      </c>
      <c r="K1455" s="36">
        <f t="shared" si="90"/>
        <v>9</v>
      </c>
      <c r="L1455" s="36">
        <f t="shared" si="91"/>
        <v>0</v>
      </c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</row>
    <row r="1456" spans="1:27" ht="13.2" x14ac:dyDescent="0.25">
      <c r="A1456" s="34">
        <v>1453</v>
      </c>
      <c r="B1456" s="104">
        <v>0.49230769230769222</v>
      </c>
      <c r="C1456" s="104">
        <v>0.32</v>
      </c>
      <c r="D1456" s="104">
        <v>0.27058823529411768</v>
      </c>
      <c r="E1456" s="104">
        <v>0.02</v>
      </c>
      <c r="F1456" s="104">
        <v>0.16607773851590105</v>
      </c>
      <c r="G1456" s="35">
        <f>SUM(B1456*'5. Control'!$F$24,'6. Scoring &amp; assessment'!C1456*'5. Control'!$F$25,'6. Scoring &amp; assessment'!D1456*'5. Control'!$F$26,'6. Scoring &amp; assessment'!E1456*'5. Control'!$F$27,'6. Scoring &amp; assessment'!F1456*'5. Control'!$F$28)</f>
        <v>0.32750370145340002</v>
      </c>
      <c r="H1456" s="36">
        <f t="shared" si="88"/>
        <v>5</v>
      </c>
      <c r="I1456" s="36" cm="1">
        <f t="array" ref="I1456">_xlfn.XLOOKUP(A1456,Table1[Sample_ID],quality)</f>
        <v>7</v>
      </c>
      <c r="J1456" s="36">
        <f t="shared" si="89"/>
        <v>2</v>
      </c>
      <c r="K1456" s="36">
        <f t="shared" si="90"/>
        <v>4</v>
      </c>
      <c r="L1456" s="36">
        <f t="shared" si="91"/>
        <v>0</v>
      </c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</row>
    <row r="1457" spans="1:27" ht="13.2" x14ac:dyDescent="0.25">
      <c r="A1457" s="34">
        <v>1454</v>
      </c>
      <c r="B1457" s="104">
        <v>9.2307692307692257E-2</v>
      </c>
      <c r="C1457" s="104">
        <v>0.26</v>
      </c>
      <c r="D1457" s="104">
        <v>0.16470588235294117</v>
      </c>
      <c r="E1457" s="104">
        <v>0.33</v>
      </c>
      <c r="F1457" s="104">
        <v>0.27915194346289751</v>
      </c>
      <c r="G1457" s="35">
        <f>SUM(B1457*'5. Control'!$F$24,'6. Scoring &amp; assessment'!C1457*'5. Control'!$F$25,'6. Scoring &amp; assessment'!D1457*'5. Control'!$F$26,'6. Scoring &amp; assessment'!E1457*'5. Control'!$F$27,'6. Scoring &amp; assessment'!F1457*'5. Control'!$F$28)</f>
        <v>0.19592876900692321</v>
      </c>
      <c r="H1457" s="36">
        <f t="shared" si="88"/>
        <v>4</v>
      </c>
      <c r="I1457" s="36" cm="1">
        <f t="array" ref="I1457">_xlfn.XLOOKUP(A1457,Table1[Sample_ID],quality)</f>
        <v>5</v>
      </c>
      <c r="J1457" s="36">
        <f t="shared" si="89"/>
        <v>1</v>
      </c>
      <c r="K1457" s="36">
        <f t="shared" si="90"/>
        <v>1</v>
      </c>
      <c r="L1457" s="36">
        <f t="shared" si="91"/>
        <v>0</v>
      </c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</row>
    <row r="1458" spans="1:27" ht="13.2" x14ac:dyDescent="0.25">
      <c r="A1458" s="34">
        <v>1455</v>
      </c>
      <c r="B1458" s="104">
        <v>0.38461538461538464</v>
      </c>
      <c r="C1458" s="104">
        <v>0.23333333333333331</v>
      </c>
      <c r="D1458" s="104">
        <v>0.22941176470588234</v>
      </c>
      <c r="E1458" s="104">
        <v>0.63</v>
      </c>
      <c r="F1458" s="104">
        <v>6.0070671378091869E-2</v>
      </c>
      <c r="G1458" s="35">
        <f>SUM(B1458*'5. Control'!$F$24,'6. Scoring &amp; assessment'!C1458*'5. Control'!$F$25,'6. Scoring &amp; assessment'!D1458*'5. Control'!$F$26,'6. Scoring &amp; assessment'!E1458*'5. Control'!$F$27,'6. Scoring &amp; assessment'!F1458*'5. Control'!$F$28)</f>
        <v>0.30803421645907614</v>
      </c>
      <c r="H1458" s="36">
        <f t="shared" si="88"/>
        <v>5</v>
      </c>
      <c r="I1458" s="36" cm="1">
        <f t="array" ref="I1458">_xlfn.XLOOKUP(A1458,Table1[Sample_ID],quality)</f>
        <v>6</v>
      </c>
      <c r="J1458" s="36">
        <f t="shared" si="89"/>
        <v>1</v>
      </c>
      <c r="K1458" s="36">
        <f t="shared" si="90"/>
        <v>1</v>
      </c>
      <c r="L1458" s="36">
        <f t="shared" si="91"/>
        <v>0</v>
      </c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</row>
    <row r="1459" spans="1:27" ht="13.2" x14ac:dyDescent="0.25">
      <c r="A1459" s="34">
        <v>1456</v>
      </c>
      <c r="B1459" s="104">
        <v>0.38461538461538464</v>
      </c>
      <c r="C1459" s="104">
        <v>0.53333333333333333</v>
      </c>
      <c r="D1459" s="104">
        <v>0.19411764705882353</v>
      </c>
      <c r="E1459" s="104">
        <v>0</v>
      </c>
      <c r="F1459" s="104">
        <v>3.8869257950530034E-2</v>
      </c>
      <c r="G1459" s="35">
        <f>SUM(B1459*'5. Control'!$F$24,'6. Scoring &amp; assessment'!C1459*'5. Control'!$F$25,'6. Scoring &amp; assessment'!D1459*'5. Control'!$F$26,'6. Scoring &amp; assessment'!E1459*'5. Control'!$F$27,'6. Scoring &amp; assessment'!F1459*'5. Control'!$F$28)</f>
        <v>0.32761995746926115</v>
      </c>
      <c r="H1459" s="36">
        <f t="shared" si="88"/>
        <v>5</v>
      </c>
      <c r="I1459" s="36" cm="1">
        <f t="array" ref="I1459">_xlfn.XLOOKUP(A1459,Table1[Sample_ID],quality)</f>
        <v>6</v>
      </c>
      <c r="J1459" s="36">
        <f t="shared" si="89"/>
        <v>1</v>
      </c>
      <c r="K1459" s="36">
        <f t="shared" si="90"/>
        <v>1</v>
      </c>
      <c r="L1459" s="36">
        <f t="shared" si="91"/>
        <v>0</v>
      </c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</row>
    <row r="1460" spans="1:27" ht="13.2" x14ac:dyDescent="0.25">
      <c r="A1460" s="34">
        <v>1457</v>
      </c>
      <c r="B1460" s="104">
        <v>0.33076923076923082</v>
      </c>
      <c r="C1460" s="104">
        <v>0.29333333333333339</v>
      </c>
      <c r="D1460" s="104">
        <v>0.11764705882352942</v>
      </c>
      <c r="E1460" s="104">
        <v>0.06</v>
      </c>
      <c r="F1460" s="104">
        <v>0.29328621908127206</v>
      </c>
      <c r="G1460" s="35">
        <f>SUM(B1460*'5. Control'!$F$24,'6. Scoring &amp; assessment'!C1460*'5. Control'!$F$25,'6. Scoring &amp; assessment'!D1460*'5. Control'!$F$26,'6. Scoring &amp; assessment'!E1460*'5. Control'!$F$27,'6. Scoring &amp; assessment'!F1460*'5. Control'!$F$28)</f>
        <v>0.25674491150088741</v>
      </c>
      <c r="H1460" s="36">
        <f t="shared" si="88"/>
        <v>4</v>
      </c>
      <c r="I1460" s="36" cm="1">
        <f t="array" ref="I1460">_xlfn.XLOOKUP(A1460,Table1[Sample_ID],quality)</f>
        <v>6</v>
      </c>
      <c r="J1460" s="36">
        <f t="shared" si="89"/>
        <v>2</v>
      </c>
      <c r="K1460" s="36">
        <f t="shared" si="90"/>
        <v>4</v>
      </c>
      <c r="L1460" s="36">
        <f t="shared" si="91"/>
        <v>0</v>
      </c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</row>
    <row r="1461" spans="1:27" ht="13.2" x14ac:dyDescent="0.25">
      <c r="A1461" s="34">
        <v>1458</v>
      </c>
      <c r="B1461" s="104">
        <v>9.2307692307692257E-2</v>
      </c>
      <c r="C1461" s="104">
        <v>0.26</v>
      </c>
      <c r="D1461" s="104">
        <v>0.16470588235294117</v>
      </c>
      <c r="E1461" s="104">
        <v>0.33</v>
      </c>
      <c r="F1461" s="104">
        <v>0.27915194346289751</v>
      </c>
      <c r="G1461" s="35">
        <f>SUM(B1461*'5. Control'!$F$24,'6. Scoring &amp; assessment'!C1461*'5. Control'!$F$25,'6. Scoring &amp; assessment'!D1461*'5. Control'!$F$26,'6. Scoring &amp; assessment'!E1461*'5. Control'!$F$27,'6. Scoring &amp; assessment'!F1461*'5. Control'!$F$28)</f>
        <v>0.19592876900692321</v>
      </c>
      <c r="H1461" s="36">
        <f t="shared" si="88"/>
        <v>4</v>
      </c>
      <c r="I1461" s="36" cm="1">
        <f t="array" ref="I1461">_xlfn.XLOOKUP(A1461,Table1[Sample_ID],quality)</f>
        <v>5</v>
      </c>
      <c r="J1461" s="36">
        <f t="shared" si="89"/>
        <v>1</v>
      </c>
      <c r="K1461" s="36">
        <f t="shared" si="90"/>
        <v>1</v>
      </c>
      <c r="L1461" s="36">
        <f t="shared" si="91"/>
        <v>0</v>
      </c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</row>
    <row r="1462" spans="1:27" ht="13.2" x14ac:dyDescent="0.25">
      <c r="A1462" s="34">
        <v>1459</v>
      </c>
      <c r="B1462" s="104">
        <v>0.32307692307692304</v>
      </c>
      <c r="C1462" s="104">
        <v>0.12666666666666665</v>
      </c>
      <c r="D1462" s="104">
        <v>0.17647058823529413</v>
      </c>
      <c r="E1462" s="104">
        <v>0.4</v>
      </c>
      <c r="F1462" s="104">
        <v>4.9469964664310952E-2</v>
      </c>
      <c r="G1462" s="35">
        <f>SUM(B1462*'5. Control'!$F$24,'6. Scoring &amp; assessment'!C1462*'5. Control'!$F$25,'6. Scoring &amp; assessment'!D1462*'5. Control'!$F$26,'6. Scoring &amp; assessment'!E1462*'5. Control'!$F$27,'6. Scoring &amp; assessment'!F1462*'5. Control'!$F$28)</f>
        <v>0.22249450777864827</v>
      </c>
      <c r="H1462" s="36">
        <f t="shared" si="88"/>
        <v>4</v>
      </c>
      <c r="I1462" s="36" cm="1">
        <f t="array" ref="I1462">_xlfn.XLOOKUP(A1462,Table1[Sample_ID],quality)</f>
        <v>5</v>
      </c>
      <c r="J1462" s="36">
        <f t="shared" si="89"/>
        <v>1</v>
      </c>
      <c r="K1462" s="36">
        <f t="shared" si="90"/>
        <v>1</v>
      </c>
      <c r="L1462" s="36">
        <f t="shared" si="91"/>
        <v>0</v>
      </c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</row>
    <row r="1463" spans="1:27" ht="13.2" x14ac:dyDescent="0.25">
      <c r="A1463" s="34">
        <v>1460</v>
      </c>
      <c r="B1463" s="104">
        <v>0.53846153846153844</v>
      </c>
      <c r="C1463" s="104">
        <v>6.6666666666666666E-2</v>
      </c>
      <c r="D1463" s="104">
        <v>0.29411764705882354</v>
      </c>
      <c r="E1463" s="104">
        <v>0.35</v>
      </c>
      <c r="F1463" s="104">
        <v>3.1802120141342753E-2</v>
      </c>
      <c r="G1463" s="35">
        <f>SUM(B1463*'5. Control'!$F$24,'6. Scoring &amp; assessment'!C1463*'5. Control'!$F$25,'6. Scoring &amp; assessment'!D1463*'5. Control'!$F$26,'6. Scoring &amp; assessment'!E1463*'5. Control'!$F$27,'6. Scoring &amp; assessment'!F1463*'5. Control'!$F$28)</f>
        <v>0.2907593975344962</v>
      </c>
      <c r="H1463" s="36">
        <f t="shared" si="88"/>
        <v>4</v>
      </c>
      <c r="I1463" s="36" cm="1">
        <f t="array" ref="I1463">_xlfn.XLOOKUP(A1463,Table1[Sample_ID],quality)</f>
        <v>7</v>
      </c>
      <c r="J1463" s="36">
        <f t="shared" si="89"/>
        <v>3</v>
      </c>
      <c r="K1463" s="36">
        <f t="shared" si="90"/>
        <v>9</v>
      </c>
      <c r="L1463" s="36">
        <f t="shared" si="91"/>
        <v>0</v>
      </c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</row>
    <row r="1464" spans="1:27" ht="13.2" x14ac:dyDescent="0.25">
      <c r="A1464" s="34">
        <v>1461</v>
      </c>
      <c r="B1464" s="104">
        <v>0.30769230769230771</v>
      </c>
      <c r="C1464" s="104">
        <v>0.21333333333333329</v>
      </c>
      <c r="D1464" s="104">
        <v>0.22352941176470592</v>
      </c>
      <c r="E1464" s="104">
        <v>0.09</v>
      </c>
      <c r="F1464" s="104">
        <v>0.20494699646643111</v>
      </c>
      <c r="G1464" s="35">
        <f>SUM(B1464*'5. Control'!$F$24,'6. Scoring &amp; assessment'!C1464*'5. Control'!$F$25,'6. Scoring &amp; assessment'!D1464*'5. Control'!$F$26,'6. Scoring &amp; assessment'!E1464*'5. Control'!$F$27,'6. Scoring &amp; assessment'!F1464*'5. Control'!$F$28)</f>
        <v>0.2347164191036567</v>
      </c>
      <c r="H1464" s="36">
        <f t="shared" si="88"/>
        <v>4</v>
      </c>
      <c r="I1464" s="36" cm="1">
        <f t="array" ref="I1464">_xlfn.XLOOKUP(A1464,Table1[Sample_ID],quality)</f>
        <v>6</v>
      </c>
      <c r="J1464" s="36">
        <f t="shared" si="89"/>
        <v>2</v>
      </c>
      <c r="K1464" s="36">
        <f t="shared" si="90"/>
        <v>4</v>
      </c>
      <c r="L1464" s="36">
        <f t="shared" si="91"/>
        <v>0</v>
      </c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</row>
    <row r="1465" spans="1:27" ht="13.2" x14ac:dyDescent="0.25">
      <c r="A1465" s="34">
        <v>1462</v>
      </c>
      <c r="B1465" s="104">
        <v>0.24615384615384611</v>
      </c>
      <c r="C1465" s="104">
        <v>0.45666666666666672</v>
      </c>
      <c r="D1465" s="104">
        <v>0.18235294117647058</v>
      </c>
      <c r="E1465" s="104">
        <v>0</v>
      </c>
      <c r="F1465" s="104">
        <v>2.4734982332155476E-2</v>
      </c>
      <c r="G1465" s="35">
        <f>SUM(B1465*'5. Control'!$F$24,'6. Scoring &amp; assessment'!C1465*'5. Control'!$F$25,'6. Scoring &amp; assessment'!D1465*'5. Control'!$F$26,'6. Scoring &amp; assessment'!E1465*'5. Control'!$F$27,'6. Scoring &amp; assessment'!F1465*'5. Control'!$F$28)</f>
        <v>0.25298028556353225</v>
      </c>
      <c r="H1465" s="36">
        <f t="shared" si="88"/>
        <v>4</v>
      </c>
      <c r="I1465" s="36" cm="1">
        <f t="array" ref="I1465">_xlfn.XLOOKUP(A1465,Table1[Sample_ID],quality)</f>
        <v>4</v>
      </c>
      <c r="J1465" s="36">
        <f t="shared" si="89"/>
        <v>0</v>
      </c>
      <c r="K1465" s="36">
        <f t="shared" si="90"/>
        <v>0</v>
      </c>
      <c r="L1465" s="36">
        <f t="shared" si="91"/>
        <v>1</v>
      </c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</row>
    <row r="1466" spans="1:27" ht="13.2" x14ac:dyDescent="0.25">
      <c r="A1466" s="34">
        <v>1463</v>
      </c>
      <c r="B1466" s="104">
        <v>0.30769230769230771</v>
      </c>
      <c r="C1466" s="104">
        <v>0.36000000000000004</v>
      </c>
      <c r="D1466" s="104">
        <v>0.16470588235294117</v>
      </c>
      <c r="E1466" s="104">
        <v>0.03</v>
      </c>
      <c r="F1466" s="104">
        <v>8.8339222614840993E-2</v>
      </c>
      <c r="G1466" s="35">
        <f>SUM(B1466*'5. Control'!$F$24,'6. Scoring &amp; assessment'!C1466*'5. Control'!$F$25,'6. Scoring &amp; assessment'!D1466*'5. Control'!$F$26,'6. Scoring &amp; assessment'!E1466*'5. Control'!$F$27,'6. Scoring &amp; assessment'!F1466*'5. Control'!$F$28)</f>
        <v>0.25223211230673298</v>
      </c>
      <c r="H1466" s="36">
        <f t="shared" si="88"/>
        <v>4</v>
      </c>
      <c r="I1466" s="36" cm="1">
        <f t="array" ref="I1466">_xlfn.XLOOKUP(A1466,Table1[Sample_ID],quality)</f>
        <v>6</v>
      </c>
      <c r="J1466" s="36">
        <f t="shared" si="89"/>
        <v>2</v>
      </c>
      <c r="K1466" s="36">
        <f t="shared" si="90"/>
        <v>4</v>
      </c>
      <c r="L1466" s="36">
        <f t="shared" si="91"/>
        <v>0</v>
      </c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</row>
    <row r="1467" spans="1:27" ht="13.2" x14ac:dyDescent="0.25">
      <c r="A1467" s="34">
        <v>1464</v>
      </c>
      <c r="B1467" s="104">
        <v>0.36923076923076931</v>
      </c>
      <c r="C1467" s="104">
        <v>0.35333333333333333</v>
      </c>
      <c r="D1467" s="104">
        <v>0.13529411764705884</v>
      </c>
      <c r="E1467" s="104">
        <v>0.01</v>
      </c>
      <c r="F1467" s="104">
        <v>0.1166077738515901</v>
      </c>
      <c r="G1467" s="35">
        <f>SUM(B1467*'5. Control'!$F$24,'6. Scoring &amp; assessment'!C1467*'5. Control'!$F$25,'6. Scoring &amp; assessment'!D1467*'5. Control'!$F$26,'6. Scoring &amp; assessment'!E1467*'5. Control'!$F$27,'6. Scoring &amp; assessment'!F1467*'5. Control'!$F$28)</f>
        <v>0.26818566426298712</v>
      </c>
      <c r="H1467" s="36">
        <f t="shared" si="88"/>
        <v>4</v>
      </c>
      <c r="I1467" s="36" cm="1">
        <f t="array" ref="I1467">_xlfn.XLOOKUP(A1467,Table1[Sample_ID],quality)</f>
        <v>6</v>
      </c>
      <c r="J1467" s="36">
        <f t="shared" si="89"/>
        <v>2</v>
      </c>
      <c r="K1467" s="36">
        <f t="shared" si="90"/>
        <v>4</v>
      </c>
      <c r="L1467" s="36">
        <f t="shared" si="91"/>
        <v>0</v>
      </c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</row>
    <row r="1468" spans="1:27" ht="13.2" x14ac:dyDescent="0.25">
      <c r="A1468" s="34">
        <v>1465</v>
      </c>
      <c r="B1468" s="104">
        <v>0.19999999999999984</v>
      </c>
      <c r="C1468" s="104">
        <v>0.32666666666666666</v>
      </c>
      <c r="D1468" s="104">
        <v>0.21764705882352944</v>
      </c>
      <c r="E1468" s="104">
        <v>0.1</v>
      </c>
      <c r="F1468" s="104">
        <v>0.16607773851590105</v>
      </c>
      <c r="G1468" s="35">
        <f>SUM(B1468*'5. Control'!$F$24,'6. Scoring &amp; assessment'!C1468*'5. Control'!$F$25,'6. Scoring &amp; assessment'!D1468*'5. Control'!$F$26,'6. Scoring &amp; assessment'!E1468*'5. Control'!$F$27,'6. Scoring &amp; assessment'!F1468*'5. Control'!$F$28)</f>
        <v>0.22725483267511945</v>
      </c>
      <c r="H1468" s="36">
        <f t="shared" si="88"/>
        <v>4</v>
      </c>
      <c r="I1468" s="36" cm="1">
        <f t="array" ref="I1468">_xlfn.XLOOKUP(A1468,Table1[Sample_ID],quality)</f>
        <v>5</v>
      </c>
      <c r="J1468" s="36">
        <f t="shared" si="89"/>
        <v>1</v>
      </c>
      <c r="K1468" s="36">
        <f t="shared" si="90"/>
        <v>1</v>
      </c>
      <c r="L1468" s="36">
        <f t="shared" si="91"/>
        <v>0</v>
      </c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</row>
    <row r="1469" spans="1:27" ht="13.2" x14ac:dyDescent="0.25">
      <c r="A1469" s="34">
        <v>1466</v>
      </c>
      <c r="B1469" s="104">
        <v>0.19999999999999984</v>
      </c>
      <c r="C1469" s="104">
        <v>0.32666666666666666</v>
      </c>
      <c r="D1469" s="104">
        <v>0.21764705882352944</v>
      </c>
      <c r="E1469" s="104">
        <v>0.1</v>
      </c>
      <c r="F1469" s="104">
        <v>0.16607773851590105</v>
      </c>
      <c r="G1469" s="35">
        <f>SUM(B1469*'5. Control'!$F$24,'6. Scoring &amp; assessment'!C1469*'5. Control'!$F$25,'6. Scoring &amp; assessment'!D1469*'5. Control'!$F$26,'6. Scoring &amp; assessment'!E1469*'5. Control'!$F$27,'6. Scoring &amp; assessment'!F1469*'5. Control'!$F$28)</f>
        <v>0.22725483267511945</v>
      </c>
      <c r="H1469" s="36">
        <f t="shared" si="88"/>
        <v>4</v>
      </c>
      <c r="I1469" s="36" cm="1">
        <f t="array" ref="I1469">_xlfn.XLOOKUP(A1469,Table1[Sample_ID],quality)</f>
        <v>5</v>
      </c>
      <c r="J1469" s="36">
        <f t="shared" si="89"/>
        <v>1</v>
      </c>
      <c r="K1469" s="36">
        <f t="shared" si="90"/>
        <v>1</v>
      </c>
      <c r="L1469" s="36">
        <f t="shared" si="91"/>
        <v>0</v>
      </c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</row>
    <row r="1470" spans="1:27" ht="13.2" x14ac:dyDescent="0.25">
      <c r="A1470" s="34">
        <v>1467</v>
      </c>
      <c r="B1470" s="104">
        <v>0.24615384615384611</v>
      </c>
      <c r="C1470" s="104">
        <v>0.25333333333333335</v>
      </c>
      <c r="D1470" s="104">
        <v>0.20588235294117649</v>
      </c>
      <c r="E1470" s="104">
        <v>0.32</v>
      </c>
      <c r="F1470" s="104">
        <v>0.16961130742049471</v>
      </c>
      <c r="G1470" s="35">
        <f>SUM(B1470*'5. Control'!$F$24,'6. Scoring &amp; assessment'!C1470*'5. Control'!$F$25,'6. Scoring &amp; assessment'!D1470*'5. Control'!$F$26,'6. Scoring &amp; assessment'!E1470*'5. Control'!$F$27,'6. Scoring &amp; assessment'!F1470*'5. Control'!$F$28)</f>
        <v>0.24199732983707209</v>
      </c>
      <c r="H1470" s="36">
        <f t="shared" si="88"/>
        <v>4</v>
      </c>
      <c r="I1470" s="36" cm="1">
        <f t="array" ref="I1470">_xlfn.XLOOKUP(A1470,Table1[Sample_ID],quality)</f>
        <v>7</v>
      </c>
      <c r="J1470" s="36">
        <f t="shared" si="89"/>
        <v>3</v>
      </c>
      <c r="K1470" s="36">
        <f t="shared" si="90"/>
        <v>9</v>
      </c>
      <c r="L1470" s="36">
        <f t="shared" si="91"/>
        <v>0</v>
      </c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</row>
    <row r="1471" spans="1:27" ht="13.2" x14ac:dyDescent="0.25">
      <c r="A1471" s="34">
        <v>1468</v>
      </c>
      <c r="B1471" s="104">
        <v>0.39999999999999997</v>
      </c>
      <c r="C1471" s="104">
        <v>0.62666666666666671</v>
      </c>
      <c r="D1471" s="104">
        <v>0.1588235294117647</v>
      </c>
      <c r="E1471" s="104">
        <v>0.08</v>
      </c>
      <c r="F1471" s="104">
        <v>9.187279151943463E-2</v>
      </c>
      <c r="G1471" s="35">
        <f>SUM(B1471*'5. Control'!$F$24,'6. Scoring &amp; assessment'!C1471*'5. Control'!$F$25,'6. Scoring &amp; assessment'!D1471*'5. Control'!$F$26,'6. Scoring &amp; assessment'!E1471*'5. Control'!$F$27,'6. Scoring &amp; assessment'!F1471*'5. Control'!$F$28)</f>
        <v>0.3690108085637081</v>
      </c>
      <c r="H1471" s="36">
        <f t="shared" si="88"/>
        <v>5</v>
      </c>
      <c r="I1471" s="36" cm="1">
        <f t="array" ref="I1471">_xlfn.XLOOKUP(A1471,Table1[Sample_ID],quality)</f>
        <v>4</v>
      </c>
      <c r="J1471" s="36">
        <f t="shared" si="89"/>
        <v>1</v>
      </c>
      <c r="K1471" s="36">
        <f t="shared" si="90"/>
        <v>1</v>
      </c>
      <c r="L1471" s="36">
        <f t="shared" si="91"/>
        <v>0</v>
      </c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</row>
    <row r="1472" spans="1:27" ht="13.2" x14ac:dyDescent="0.25">
      <c r="A1472" s="34">
        <v>1469</v>
      </c>
      <c r="B1472" s="104">
        <v>0.24615384615384611</v>
      </c>
      <c r="C1472" s="104">
        <v>0.25333333333333335</v>
      </c>
      <c r="D1472" s="104">
        <v>0.20588235294117649</v>
      </c>
      <c r="E1472" s="104">
        <v>0.32</v>
      </c>
      <c r="F1472" s="104">
        <v>0.16961130742049471</v>
      </c>
      <c r="G1472" s="35">
        <f>SUM(B1472*'5. Control'!$F$24,'6. Scoring &amp; assessment'!C1472*'5. Control'!$F$25,'6. Scoring &amp; assessment'!D1472*'5. Control'!$F$26,'6. Scoring &amp; assessment'!E1472*'5. Control'!$F$27,'6. Scoring &amp; assessment'!F1472*'5. Control'!$F$28)</f>
        <v>0.24199732983707209</v>
      </c>
      <c r="H1472" s="36">
        <f t="shared" si="88"/>
        <v>4</v>
      </c>
      <c r="I1472" s="36" cm="1">
        <f t="array" ref="I1472">_xlfn.XLOOKUP(A1472,Table1[Sample_ID],quality)</f>
        <v>7</v>
      </c>
      <c r="J1472" s="36">
        <f t="shared" si="89"/>
        <v>3</v>
      </c>
      <c r="K1472" s="36">
        <f t="shared" si="90"/>
        <v>9</v>
      </c>
      <c r="L1472" s="36">
        <f t="shared" si="91"/>
        <v>0</v>
      </c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</row>
    <row r="1473" spans="1:27" ht="13.2" x14ac:dyDescent="0.25">
      <c r="A1473" s="34">
        <v>1470</v>
      </c>
      <c r="B1473" s="104">
        <v>0.19999999999999984</v>
      </c>
      <c r="C1473" s="104">
        <v>0.58666666666666667</v>
      </c>
      <c r="D1473" s="104">
        <v>0.1470588235294118</v>
      </c>
      <c r="E1473" s="104">
        <v>0.05</v>
      </c>
      <c r="F1473" s="104">
        <v>0.1519434628975265</v>
      </c>
      <c r="G1473" s="35">
        <f>SUM(B1473*'5. Control'!$F$24,'6. Scoring &amp; assessment'!C1473*'5. Control'!$F$25,'6. Scoring &amp; assessment'!D1473*'5. Control'!$F$26,'6. Scoring &amp; assessment'!E1473*'5. Control'!$F$27,'6. Scoring &amp; assessment'!F1473*'5. Control'!$F$28)</f>
        <v>0.28825316981916432</v>
      </c>
      <c r="H1473" s="36">
        <f t="shared" si="88"/>
        <v>4</v>
      </c>
      <c r="I1473" s="36" cm="1">
        <f t="array" ref="I1473">_xlfn.XLOOKUP(A1473,Table1[Sample_ID],quality)</f>
        <v>3</v>
      </c>
      <c r="J1473" s="36">
        <f t="shared" si="89"/>
        <v>1</v>
      </c>
      <c r="K1473" s="36">
        <f t="shared" si="90"/>
        <v>1</v>
      </c>
      <c r="L1473" s="36">
        <f t="shared" si="91"/>
        <v>0</v>
      </c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</row>
    <row r="1474" spans="1:27" ht="13.2" x14ac:dyDescent="0.25">
      <c r="A1474" s="34">
        <v>1471</v>
      </c>
      <c r="B1474" s="104">
        <v>0.19999999999999984</v>
      </c>
      <c r="C1474" s="104">
        <v>0.39333333333333331</v>
      </c>
      <c r="D1474" s="104">
        <v>9.9999999999999992E-2</v>
      </c>
      <c r="E1474" s="104">
        <v>0.11</v>
      </c>
      <c r="F1474" s="104">
        <v>6.3604240282685506E-2</v>
      </c>
      <c r="G1474" s="35">
        <f>SUM(B1474*'5. Control'!$F$24,'6. Scoring &amp; assessment'!C1474*'5. Control'!$F$25,'6. Scoring &amp; assessment'!D1474*'5. Control'!$F$26,'6. Scoring &amp; assessment'!E1474*'5. Control'!$F$27,'6. Scoring &amp; assessment'!F1474*'5. Control'!$F$28)</f>
        <v>0.2203604240282685</v>
      </c>
      <c r="H1474" s="36">
        <f t="shared" si="88"/>
        <v>4</v>
      </c>
      <c r="I1474" s="36" cm="1">
        <f t="array" ref="I1474">_xlfn.XLOOKUP(A1474,Table1[Sample_ID],quality)</f>
        <v>5</v>
      </c>
      <c r="J1474" s="36">
        <f t="shared" si="89"/>
        <v>1</v>
      </c>
      <c r="K1474" s="36">
        <f t="shared" si="90"/>
        <v>1</v>
      </c>
      <c r="L1474" s="36">
        <f t="shared" si="91"/>
        <v>0</v>
      </c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</row>
    <row r="1475" spans="1:27" ht="13.2" x14ac:dyDescent="0.25">
      <c r="A1475" s="34">
        <v>1472</v>
      </c>
      <c r="B1475" s="104">
        <v>0.64615384615384608</v>
      </c>
      <c r="C1475" s="104">
        <v>0.39999999999999997</v>
      </c>
      <c r="D1475" s="104">
        <v>0.12941176470588237</v>
      </c>
      <c r="E1475" s="104">
        <v>0.08</v>
      </c>
      <c r="F1475" s="104">
        <v>3.5335689045936397E-2</v>
      </c>
      <c r="G1475" s="35">
        <f>SUM(B1475*'5. Control'!$F$24,'6. Scoring &amp; assessment'!C1475*'5. Control'!$F$25,'6. Scoring &amp; assessment'!D1475*'5. Control'!$F$26,'6. Scoring &amp; assessment'!E1475*'5. Control'!$F$27,'6. Scoring &amp; assessment'!F1475*'5. Control'!$F$28)</f>
        <v>0.37709917976432211</v>
      </c>
      <c r="H1475" s="36">
        <f t="shared" si="88"/>
        <v>5</v>
      </c>
      <c r="I1475" s="36" cm="1">
        <f t="array" ref="I1475">_xlfn.XLOOKUP(A1475,Table1[Sample_ID],quality)</f>
        <v>5</v>
      </c>
      <c r="J1475" s="36">
        <f t="shared" si="89"/>
        <v>0</v>
      </c>
      <c r="K1475" s="36">
        <f t="shared" si="90"/>
        <v>0</v>
      </c>
      <c r="L1475" s="36">
        <f t="shared" si="91"/>
        <v>1</v>
      </c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</row>
    <row r="1476" spans="1:27" ht="13.2" x14ac:dyDescent="0.25">
      <c r="A1476" s="34">
        <v>1473</v>
      </c>
      <c r="B1476" s="104">
        <v>0.4153846153846153</v>
      </c>
      <c r="C1476" s="104">
        <v>0.16666666666666666</v>
      </c>
      <c r="D1476" s="104">
        <v>0.28823529411764709</v>
      </c>
      <c r="E1476" s="104">
        <v>0.6</v>
      </c>
      <c r="F1476" s="104">
        <v>0.13427561837455831</v>
      </c>
      <c r="G1476" s="35">
        <f>SUM(B1476*'5. Control'!$F$24,'6. Scoring &amp; assessment'!C1476*'5. Control'!$F$25,'6. Scoring &amp; assessment'!D1476*'5. Control'!$F$26,'6. Scoring &amp; assessment'!E1476*'5. Control'!$F$27,'6. Scoring &amp; assessment'!F1476*'5. Control'!$F$28)</f>
        <v>0.31204747133971822</v>
      </c>
      <c r="H1476" s="36">
        <f t="shared" si="88"/>
        <v>5</v>
      </c>
      <c r="I1476" s="36" cm="1">
        <f t="array" ref="I1476">_xlfn.XLOOKUP(A1476,Table1[Sample_ID],quality)</f>
        <v>6</v>
      </c>
      <c r="J1476" s="36">
        <f t="shared" si="89"/>
        <v>1</v>
      </c>
      <c r="K1476" s="36">
        <f t="shared" si="90"/>
        <v>1</v>
      </c>
      <c r="L1476" s="36">
        <f t="shared" si="91"/>
        <v>0</v>
      </c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</row>
    <row r="1477" spans="1:27" ht="13.2" x14ac:dyDescent="0.25">
      <c r="A1477" s="34">
        <v>1474</v>
      </c>
      <c r="B1477" s="104">
        <v>0.39999999999999997</v>
      </c>
      <c r="C1477" s="104">
        <v>0.33333333333333331</v>
      </c>
      <c r="D1477" s="104">
        <v>0.14117647058823532</v>
      </c>
      <c r="E1477" s="104">
        <v>0.08</v>
      </c>
      <c r="F1477" s="104">
        <v>0.13780918727915195</v>
      </c>
      <c r="G1477" s="35">
        <f>SUM(B1477*'5. Control'!$F$24,'6. Scoring &amp; assessment'!C1477*'5. Control'!$F$25,'6. Scoring &amp; assessment'!D1477*'5. Control'!$F$26,'6. Scoring &amp; assessment'!E1477*'5. Control'!$F$27,'6. Scoring &amp; assessment'!F1477*'5. Control'!$F$28)</f>
        <v>0.2829573893161505</v>
      </c>
      <c r="H1477" s="36">
        <f t="shared" ref="H1477:H1540" si="92">ROUND(3+G1477*5,0)</f>
        <v>4</v>
      </c>
      <c r="I1477" s="36" cm="1">
        <f t="array" ref="I1477">_xlfn.XLOOKUP(A1477,Table1[Sample_ID],quality)</f>
        <v>5</v>
      </c>
      <c r="J1477" s="36">
        <f t="shared" ref="J1477:J1540" si="93">ABS(H1477-I1477)</f>
        <v>1</v>
      </c>
      <c r="K1477" s="36">
        <f t="shared" ref="K1477:K1540" si="94">J1477^2</f>
        <v>1</v>
      </c>
      <c r="L1477" s="36">
        <f t="shared" ref="L1477:L1540" si="95">IF(J1477=0,1,0)</f>
        <v>0</v>
      </c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</row>
    <row r="1478" spans="1:27" ht="13.2" x14ac:dyDescent="0.25">
      <c r="A1478" s="34">
        <v>1475</v>
      </c>
      <c r="B1478" s="104">
        <v>6.153846153846159E-2</v>
      </c>
      <c r="C1478" s="104">
        <v>0.26666666666666666</v>
      </c>
      <c r="D1478" s="104">
        <v>0.26470588235294118</v>
      </c>
      <c r="E1478" s="104">
        <v>0.5</v>
      </c>
      <c r="F1478" s="104">
        <v>0.26855123674911663</v>
      </c>
      <c r="G1478" s="35">
        <f>SUM(B1478*'5. Control'!$F$24,'6. Scoring &amp; assessment'!C1478*'5. Control'!$F$25,'6. Scoring &amp; assessment'!D1478*'5. Control'!$F$26,'6. Scoring &amp; assessment'!E1478*'5. Control'!$F$27,'6. Scoring &amp; assessment'!F1478*'5. Control'!$F$28)</f>
        <v>0.21809946756631438</v>
      </c>
      <c r="H1478" s="36">
        <f t="shared" si="92"/>
        <v>4</v>
      </c>
      <c r="I1478" s="36" cm="1">
        <f t="array" ref="I1478">_xlfn.XLOOKUP(A1478,Table1[Sample_ID],quality)</f>
        <v>5</v>
      </c>
      <c r="J1478" s="36">
        <f t="shared" si="93"/>
        <v>1</v>
      </c>
      <c r="K1478" s="36">
        <f t="shared" si="94"/>
        <v>1</v>
      </c>
      <c r="L1478" s="36">
        <f t="shared" si="95"/>
        <v>0</v>
      </c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</row>
    <row r="1479" spans="1:27" ht="13.2" x14ac:dyDescent="0.25">
      <c r="A1479" s="34">
        <v>1476</v>
      </c>
      <c r="B1479" s="104">
        <v>0.79487179487178472</v>
      </c>
      <c r="C1479" s="104">
        <v>0.24666666666666667</v>
      </c>
      <c r="D1479" s="104">
        <v>0.34117647058823536</v>
      </c>
      <c r="E1479" s="104">
        <v>0.11</v>
      </c>
      <c r="F1479" s="104">
        <v>0.29328621908127206</v>
      </c>
      <c r="G1479" s="35">
        <f>SUM(B1479*'5. Control'!$F$24,'6. Scoring &amp; assessment'!C1479*'5. Control'!$F$25,'6. Scoring &amp; assessment'!D1479*'5. Control'!$F$26,'6. Scoring &amp; assessment'!E1479*'5. Control'!$F$27,'6. Scoring &amp; assessment'!F1479*'5. Control'!$F$28)</f>
        <v>0.44371022070148713</v>
      </c>
      <c r="H1479" s="36">
        <f t="shared" si="92"/>
        <v>5</v>
      </c>
      <c r="I1479" s="36" cm="1">
        <f t="array" ref="I1479">_xlfn.XLOOKUP(A1479,Table1[Sample_ID],quality)</f>
        <v>7</v>
      </c>
      <c r="J1479" s="36">
        <f t="shared" si="93"/>
        <v>2</v>
      </c>
      <c r="K1479" s="36">
        <f t="shared" si="94"/>
        <v>4</v>
      </c>
      <c r="L1479" s="36">
        <f t="shared" si="95"/>
        <v>0</v>
      </c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</row>
    <row r="1480" spans="1:27" ht="13.2" x14ac:dyDescent="0.25">
      <c r="A1480" s="34">
        <v>1477</v>
      </c>
      <c r="B1480" s="104">
        <v>6.153846153846159E-2</v>
      </c>
      <c r="C1480" s="104">
        <v>0.26666666666666666</v>
      </c>
      <c r="D1480" s="104">
        <v>0.26470588235294118</v>
      </c>
      <c r="E1480" s="104">
        <v>0.5</v>
      </c>
      <c r="F1480" s="104">
        <v>0.26855123674911663</v>
      </c>
      <c r="G1480" s="35">
        <f>SUM(B1480*'5. Control'!$F$24,'6. Scoring &amp; assessment'!C1480*'5. Control'!$F$25,'6. Scoring &amp; assessment'!D1480*'5. Control'!$F$26,'6. Scoring &amp; assessment'!E1480*'5. Control'!$F$27,'6. Scoring &amp; assessment'!F1480*'5. Control'!$F$28)</f>
        <v>0.21809946756631438</v>
      </c>
      <c r="H1480" s="36">
        <f t="shared" si="92"/>
        <v>4</v>
      </c>
      <c r="I1480" s="36" cm="1">
        <f t="array" ref="I1480">_xlfn.XLOOKUP(A1480,Table1[Sample_ID],quality)</f>
        <v>5</v>
      </c>
      <c r="J1480" s="36">
        <f t="shared" si="93"/>
        <v>1</v>
      </c>
      <c r="K1480" s="36">
        <f t="shared" si="94"/>
        <v>1</v>
      </c>
      <c r="L1480" s="36">
        <f t="shared" si="95"/>
        <v>0</v>
      </c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</row>
    <row r="1481" spans="1:27" ht="13.2" x14ac:dyDescent="0.25">
      <c r="A1481" s="34">
        <v>1478</v>
      </c>
      <c r="B1481" s="104">
        <v>0.79999999999999993</v>
      </c>
      <c r="C1481" s="104">
        <v>0.24666666666666667</v>
      </c>
      <c r="D1481" s="104">
        <v>0.34117647058823536</v>
      </c>
      <c r="E1481" s="104">
        <v>0.11</v>
      </c>
      <c r="F1481" s="104">
        <v>0.29328621908127206</v>
      </c>
      <c r="G1481" s="35">
        <f>SUM(B1481*'5. Control'!$F$24,'6. Scoring &amp; assessment'!C1481*'5. Control'!$F$25,'6. Scoring &amp; assessment'!D1481*'5. Control'!$F$26,'6. Scoring &amp; assessment'!E1481*'5. Control'!$F$27,'6. Scoring &amp; assessment'!F1481*'5. Control'!$F$28)</f>
        <v>0.4455050924963625</v>
      </c>
      <c r="H1481" s="36">
        <f t="shared" si="92"/>
        <v>5</v>
      </c>
      <c r="I1481" s="36" cm="1">
        <f t="array" ref="I1481">_xlfn.XLOOKUP(A1481,Table1[Sample_ID],quality)</f>
        <v>7</v>
      </c>
      <c r="J1481" s="36">
        <f t="shared" si="93"/>
        <v>2</v>
      </c>
      <c r="K1481" s="36">
        <f t="shared" si="94"/>
        <v>4</v>
      </c>
      <c r="L1481" s="36">
        <f t="shared" si="95"/>
        <v>0</v>
      </c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</row>
    <row r="1482" spans="1:27" ht="13.2" x14ac:dyDescent="0.25">
      <c r="A1482" s="34">
        <v>1479</v>
      </c>
      <c r="B1482" s="104">
        <v>0.27692307692307677</v>
      </c>
      <c r="C1482" s="104">
        <v>0.51666666666666672</v>
      </c>
      <c r="D1482" s="104">
        <v>0.12941176470588237</v>
      </c>
      <c r="E1482" s="104">
        <v>0.05</v>
      </c>
      <c r="F1482" s="104">
        <v>2.8268551236749116E-2</v>
      </c>
      <c r="G1482" s="35">
        <f>SUM(B1482*'5. Control'!$F$24,'6. Scoring &amp; assessment'!C1482*'5. Control'!$F$25,'6. Scoring &amp; assessment'!D1482*'5. Control'!$F$26,'6. Scoring &amp; assessment'!E1482*'5. Control'!$F$27,'6. Scoring &amp; assessment'!F1482*'5. Control'!$F$28)</f>
        <v>0.27916169675263414</v>
      </c>
      <c r="H1482" s="36">
        <f t="shared" si="92"/>
        <v>4</v>
      </c>
      <c r="I1482" s="36" cm="1">
        <f t="array" ref="I1482">_xlfn.XLOOKUP(A1482,Table1[Sample_ID],quality)</f>
        <v>3</v>
      </c>
      <c r="J1482" s="36">
        <f t="shared" si="93"/>
        <v>1</v>
      </c>
      <c r="K1482" s="36">
        <f t="shared" si="94"/>
        <v>1</v>
      </c>
      <c r="L1482" s="36">
        <f t="shared" si="95"/>
        <v>0</v>
      </c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</row>
    <row r="1483" spans="1:27" ht="13.2" x14ac:dyDescent="0.25">
      <c r="A1483" s="34">
        <v>1480</v>
      </c>
      <c r="B1483" s="104">
        <v>0.33846153846153837</v>
      </c>
      <c r="C1483" s="104">
        <v>0.12000000000000001</v>
      </c>
      <c r="D1483" s="104">
        <v>0.22352941176470592</v>
      </c>
      <c r="E1483" s="104">
        <v>0.6</v>
      </c>
      <c r="F1483" s="104">
        <v>5.6537102473498232E-2</v>
      </c>
      <c r="G1483" s="35">
        <f>SUM(B1483*'5. Control'!$F$24,'6. Scoring &amp; assessment'!C1483*'5. Control'!$F$25,'6. Scoring &amp; assessment'!D1483*'5. Control'!$F$26,'6. Scoring &amp; assessment'!E1483*'5. Control'!$F$27,'6. Scoring &amp; assessment'!F1483*'5. Control'!$F$28)</f>
        <v>0.25364466047359413</v>
      </c>
      <c r="H1483" s="36">
        <f t="shared" si="92"/>
        <v>4</v>
      </c>
      <c r="I1483" s="36" cm="1">
        <f t="array" ref="I1483">_xlfn.XLOOKUP(A1483,Table1[Sample_ID],quality)</f>
        <v>5</v>
      </c>
      <c r="J1483" s="36">
        <f t="shared" si="93"/>
        <v>1</v>
      </c>
      <c r="K1483" s="36">
        <f t="shared" si="94"/>
        <v>1</v>
      </c>
      <c r="L1483" s="36">
        <f t="shared" si="95"/>
        <v>0</v>
      </c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</row>
    <row r="1484" spans="1:27" ht="13.2" x14ac:dyDescent="0.25">
      <c r="A1484" s="34">
        <v>1481</v>
      </c>
      <c r="B1484" s="104">
        <v>0.26153846153846144</v>
      </c>
      <c r="C1484" s="104">
        <v>0.34666666666666668</v>
      </c>
      <c r="D1484" s="104">
        <v>0.18823529411764706</v>
      </c>
      <c r="E1484" s="104">
        <v>0.03</v>
      </c>
      <c r="F1484" s="104">
        <v>2.4734982332155476E-2</v>
      </c>
      <c r="G1484" s="35">
        <f>SUM(B1484*'5. Control'!$F$24,'6. Scoring &amp; assessment'!C1484*'5. Control'!$F$25,'6. Scoring &amp; assessment'!D1484*'5. Control'!$F$26,'6. Scoring &amp; assessment'!E1484*'5. Control'!$F$27,'6. Scoring &amp; assessment'!F1484*'5. Control'!$F$28)</f>
        <v>0.2292472538893241</v>
      </c>
      <c r="H1484" s="36">
        <f t="shared" si="92"/>
        <v>4</v>
      </c>
      <c r="I1484" s="36" cm="1">
        <f t="array" ref="I1484">_xlfn.XLOOKUP(A1484,Table1[Sample_ID],quality)</f>
        <v>4</v>
      </c>
      <c r="J1484" s="36">
        <f t="shared" si="93"/>
        <v>0</v>
      </c>
      <c r="K1484" s="36">
        <f t="shared" si="94"/>
        <v>0</v>
      </c>
      <c r="L1484" s="36">
        <f t="shared" si="95"/>
        <v>1</v>
      </c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</row>
    <row r="1485" spans="1:27" ht="13.2" x14ac:dyDescent="0.25">
      <c r="A1485" s="34">
        <v>1482</v>
      </c>
      <c r="B1485" s="104">
        <v>0.33846153846153837</v>
      </c>
      <c r="C1485" s="104">
        <v>0.12000000000000001</v>
      </c>
      <c r="D1485" s="104">
        <v>0.22352941176470592</v>
      </c>
      <c r="E1485" s="104">
        <v>0.6</v>
      </c>
      <c r="F1485" s="104">
        <v>5.6537102473498232E-2</v>
      </c>
      <c r="G1485" s="35">
        <f>SUM(B1485*'5. Control'!$F$24,'6. Scoring &amp; assessment'!C1485*'5. Control'!$F$25,'6. Scoring &amp; assessment'!D1485*'5. Control'!$F$26,'6. Scoring &amp; assessment'!E1485*'5. Control'!$F$27,'6. Scoring &amp; assessment'!F1485*'5. Control'!$F$28)</f>
        <v>0.25364466047359413</v>
      </c>
      <c r="H1485" s="36">
        <f t="shared" si="92"/>
        <v>4</v>
      </c>
      <c r="I1485" s="36" cm="1">
        <f t="array" ref="I1485">_xlfn.XLOOKUP(A1485,Table1[Sample_ID],quality)</f>
        <v>5</v>
      </c>
      <c r="J1485" s="36">
        <f t="shared" si="93"/>
        <v>1</v>
      </c>
      <c r="K1485" s="36">
        <f t="shared" si="94"/>
        <v>1</v>
      </c>
      <c r="L1485" s="36">
        <f t="shared" si="95"/>
        <v>0</v>
      </c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</row>
    <row r="1486" spans="1:27" ht="13.2" x14ac:dyDescent="0.25">
      <c r="A1486" s="34">
        <v>1483</v>
      </c>
      <c r="B1486" s="104">
        <v>0.29230769230769238</v>
      </c>
      <c r="C1486" s="104">
        <v>0.32</v>
      </c>
      <c r="D1486" s="104">
        <v>0.1588235294117647</v>
      </c>
      <c r="E1486" s="104">
        <v>0.54</v>
      </c>
      <c r="F1486" s="104">
        <v>1.0600706713780919E-2</v>
      </c>
      <c r="G1486" s="35">
        <f>SUM(B1486*'5. Control'!$F$24,'6. Scoring &amp; assessment'!C1486*'5. Control'!$F$25,'6. Scoring &amp; assessment'!D1486*'5. Control'!$F$26,'6. Scoring &amp; assessment'!E1486*'5. Control'!$F$27,'6. Scoring &amp; assessment'!F1486*'5. Control'!$F$28)</f>
        <v>0.27719129239083512</v>
      </c>
      <c r="H1486" s="36">
        <f t="shared" si="92"/>
        <v>4</v>
      </c>
      <c r="I1486" s="36" cm="1">
        <f t="array" ref="I1486">_xlfn.XLOOKUP(A1486,Table1[Sample_ID],quality)</f>
        <v>4</v>
      </c>
      <c r="J1486" s="36">
        <f t="shared" si="93"/>
        <v>0</v>
      </c>
      <c r="K1486" s="36">
        <f t="shared" si="94"/>
        <v>0</v>
      </c>
      <c r="L1486" s="36">
        <f t="shared" si="95"/>
        <v>1</v>
      </c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</row>
    <row r="1487" spans="1:27" ht="13.2" x14ac:dyDescent="0.25">
      <c r="A1487" s="34">
        <v>1484</v>
      </c>
      <c r="B1487" s="104">
        <v>0.3538461538461537</v>
      </c>
      <c r="C1487" s="104">
        <v>0.15333333333333335</v>
      </c>
      <c r="D1487" s="104">
        <v>0.18235294117647058</v>
      </c>
      <c r="E1487" s="104">
        <v>0.44</v>
      </c>
      <c r="F1487" s="104">
        <v>2.1201413427561839E-2</v>
      </c>
      <c r="G1487" s="35">
        <f>SUM(B1487*'5. Control'!$F$24,'6. Scoring &amp; assessment'!C1487*'5. Control'!$F$25,'6. Scoring &amp; assessment'!D1487*'5. Control'!$F$26,'6. Scoring &amp; assessment'!E1487*'5. Control'!$F$27,'6. Scoring &amp; assessment'!F1487*'5. Control'!$F$28)</f>
        <v>0.24331923636538055</v>
      </c>
      <c r="H1487" s="36">
        <f t="shared" si="92"/>
        <v>4</v>
      </c>
      <c r="I1487" s="36" cm="1">
        <f t="array" ref="I1487">_xlfn.XLOOKUP(A1487,Table1[Sample_ID],quality)</f>
        <v>5</v>
      </c>
      <c r="J1487" s="36">
        <f t="shared" si="93"/>
        <v>1</v>
      </c>
      <c r="K1487" s="36">
        <f t="shared" si="94"/>
        <v>1</v>
      </c>
      <c r="L1487" s="36">
        <f t="shared" si="95"/>
        <v>0</v>
      </c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</row>
    <row r="1488" spans="1:27" ht="13.2" x14ac:dyDescent="0.25">
      <c r="A1488" s="34">
        <v>1485</v>
      </c>
      <c r="B1488" s="104">
        <v>0.38461538461538464</v>
      </c>
      <c r="C1488" s="104">
        <v>0.54</v>
      </c>
      <c r="D1488" s="104">
        <v>0.2</v>
      </c>
      <c r="E1488" s="104">
        <v>0.06</v>
      </c>
      <c r="F1488" s="104">
        <v>1.7667844522968199E-2</v>
      </c>
      <c r="G1488" s="35">
        <f>SUM(B1488*'5. Control'!$F$24,'6. Scoring &amp; assessment'!C1488*'5. Control'!$F$25,'6. Scoring &amp; assessment'!D1488*'5. Control'!$F$26,'6. Scoring &amp; assessment'!E1488*'5. Control'!$F$27,'6. Scoring &amp; assessment'!F1488*'5. Control'!$F$28)</f>
        <v>0.33438216906768148</v>
      </c>
      <c r="H1488" s="36">
        <f t="shared" si="92"/>
        <v>5</v>
      </c>
      <c r="I1488" s="36" cm="1">
        <f t="array" ref="I1488">_xlfn.XLOOKUP(A1488,Table1[Sample_ID],quality)</f>
        <v>4</v>
      </c>
      <c r="J1488" s="36">
        <f t="shared" si="93"/>
        <v>1</v>
      </c>
      <c r="K1488" s="36">
        <f t="shared" si="94"/>
        <v>1</v>
      </c>
      <c r="L1488" s="36">
        <f t="shared" si="95"/>
        <v>0</v>
      </c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</row>
    <row r="1489" spans="1:27" ht="13.2" x14ac:dyDescent="0.25">
      <c r="A1489" s="34">
        <v>1486</v>
      </c>
      <c r="B1489" s="104">
        <v>0.19999999999999984</v>
      </c>
      <c r="C1489" s="104">
        <v>0.37000000000000005</v>
      </c>
      <c r="D1489" s="104">
        <v>0.1470588235294118</v>
      </c>
      <c r="E1489" s="104">
        <v>0.16</v>
      </c>
      <c r="F1489" s="104">
        <v>6.7137809187279157E-2</v>
      </c>
      <c r="G1489" s="35">
        <f>SUM(B1489*'5. Control'!$F$24,'6. Scoring &amp; assessment'!C1489*'5. Control'!$F$25,'6. Scoring &amp; assessment'!D1489*'5. Control'!$F$26,'6. Scoring &amp; assessment'!E1489*'5. Control'!$F$27,'6. Scoring &amp; assessment'!F1489*'5. Control'!$F$28)</f>
        <v>0.22577260444813962</v>
      </c>
      <c r="H1489" s="36">
        <f t="shared" si="92"/>
        <v>4</v>
      </c>
      <c r="I1489" s="36" cm="1">
        <f t="array" ref="I1489">_xlfn.XLOOKUP(A1489,Table1[Sample_ID],quality)</f>
        <v>5</v>
      </c>
      <c r="J1489" s="36">
        <f t="shared" si="93"/>
        <v>1</v>
      </c>
      <c r="K1489" s="36">
        <f t="shared" si="94"/>
        <v>1</v>
      </c>
      <c r="L1489" s="36">
        <f t="shared" si="95"/>
        <v>0</v>
      </c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</row>
    <row r="1490" spans="1:27" ht="13.2" x14ac:dyDescent="0.25">
      <c r="A1490" s="34">
        <v>1487</v>
      </c>
      <c r="B1490" s="104">
        <v>0.29230769230769238</v>
      </c>
      <c r="C1490" s="104">
        <v>0.38666666666666671</v>
      </c>
      <c r="D1490" s="104">
        <v>0.17647058823529413</v>
      </c>
      <c r="E1490" s="104">
        <v>0.21</v>
      </c>
      <c r="F1490" s="104">
        <v>6.0070671378091869E-2</v>
      </c>
      <c r="G1490" s="35">
        <f>SUM(B1490*'5. Control'!$F$24,'6. Scoring &amp; assessment'!C1490*'5. Control'!$F$25,'6. Scoring &amp; assessment'!D1490*'5. Control'!$F$26,'6. Scoring &amp; assessment'!E1490*'5. Control'!$F$27,'6. Scoring &amp; assessment'!F1490*'5. Control'!$F$28)</f>
        <v>0.2717853476807956</v>
      </c>
      <c r="H1490" s="36">
        <f t="shared" si="92"/>
        <v>4</v>
      </c>
      <c r="I1490" s="36" cm="1">
        <f t="array" ref="I1490">_xlfn.XLOOKUP(A1490,Table1[Sample_ID],quality)</f>
        <v>5</v>
      </c>
      <c r="J1490" s="36">
        <f t="shared" si="93"/>
        <v>1</v>
      </c>
      <c r="K1490" s="36">
        <f t="shared" si="94"/>
        <v>1</v>
      </c>
      <c r="L1490" s="36">
        <f t="shared" si="95"/>
        <v>0</v>
      </c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</row>
    <row r="1491" spans="1:27" ht="13.2" x14ac:dyDescent="0.25">
      <c r="A1491" s="34">
        <v>1488</v>
      </c>
      <c r="B1491" s="104">
        <v>0.33846153846153837</v>
      </c>
      <c r="C1491" s="104">
        <v>0.36000000000000004</v>
      </c>
      <c r="D1491" s="104">
        <v>0.28235294117647064</v>
      </c>
      <c r="E1491" s="104">
        <v>0.05</v>
      </c>
      <c r="F1491" s="104">
        <v>3.8869257950530034E-2</v>
      </c>
      <c r="G1491" s="35">
        <f>SUM(B1491*'5. Control'!$F$24,'6. Scoring &amp; assessment'!C1491*'5. Control'!$F$25,'6. Scoring &amp; assessment'!D1491*'5. Control'!$F$26,'6. Scoring &amp; assessment'!E1491*'5. Control'!$F$27,'6. Scoring &amp; assessment'!F1491*'5. Control'!$F$28)</f>
        <v>0.27770140543306204</v>
      </c>
      <c r="H1491" s="36">
        <f t="shared" si="92"/>
        <v>4</v>
      </c>
      <c r="I1491" s="36" cm="1">
        <f t="array" ref="I1491">_xlfn.XLOOKUP(A1491,Table1[Sample_ID],quality)</f>
        <v>5</v>
      </c>
      <c r="J1491" s="36">
        <f t="shared" si="93"/>
        <v>1</v>
      </c>
      <c r="K1491" s="36">
        <f t="shared" si="94"/>
        <v>1</v>
      </c>
      <c r="L1491" s="36">
        <f t="shared" si="95"/>
        <v>0</v>
      </c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</row>
    <row r="1492" spans="1:27" ht="13.2" x14ac:dyDescent="0.25">
      <c r="A1492" s="34">
        <v>1489</v>
      </c>
      <c r="B1492" s="104">
        <v>0.46153846153846156</v>
      </c>
      <c r="C1492" s="104">
        <v>0.29333333333333339</v>
      </c>
      <c r="D1492" s="104">
        <v>0.16470588235294117</v>
      </c>
      <c r="E1492" s="104">
        <v>0.04</v>
      </c>
      <c r="F1492" s="104">
        <v>2.4734982332155476E-2</v>
      </c>
      <c r="G1492" s="35">
        <f>SUM(B1492*'5. Control'!$F$24,'6. Scoring &amp; assessment'!C1492*'5. Control'!$F$25,'6. Scoring &amp; assessment'!D1492*'5. Control'!$F$26,'6. Scoring &amp; assessment'!E1492*'5. Control'!$F$27,'6. Scoring &amp; assessment'!F1492*'5. Control'!$F$28)</f>
        <v>0.28071784212461826</v>
      </c>
      <c r="H1492" s="36">
        <f t="shared" si="92"/>
        <v>4</v>
      </c>
      <c r="I1492" s="36" cm="1">
        <f t="array" ref="I1492">_xlfn.XLOOKUP(A1492,Table1[Sample_ID],quality)</f>
        <v>5</v>
      </c>
      <c r="J1492" s="36">
        <f t="shared" si="93"/>
        <v>1</v>
      </c>
      <c r="K1492" s="36">
        <f t="shared" si="94"/>
        <v>1</v>
      </c>
      <c r="L1492" s="36">
        <f t="shared" si="95"/>
        <v>0</v>
      </c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</row>
    <row r="1493" spans="1:27" ht="13.2" x14ac:dyDescent="0.25">
      <c r="A1493" s="34">
        <v>1490</v>
      </c>
      <c r="B1493" s="104">
        <v>0.36923076923076931</v>
      </c>
      <c r="C1493" s="104">
        <v>0.3133333333333333</v>
      </c>
      <c r="D1493" s="104">
        <v>0.27058823529411768</v>
      </c>
      <c r="E1493" s="104">
        <v>0.1</v>
      </c>
      <c r="F1493" s="104">
        <v>1.7667844522968199E-2</v>
      </c>
      <c r="G1493" s="35">
        <f>SUM(B1493*'5. Control'!$F$24,'6. Scoring &amp; assessment'!C1493*'5. Control'!$F$25,'6. Scoring &amp; assessment'!D1493*'5. Control'!$F$26,'6. Scoring &amp; assessment'!E1493*'5. Control'!$F$27,'6. Scoring &amp; assessment'!F1493*'5. Control'!$F$28)</f>
        <v>0.27558578897718372</v>
      </c>
      <c r="H1493" s="36">
        <f t="shared" si="92"/>
        <v>4</v>
      </c>
      <c r="I1493" s="36" cm="1">
        <f t="array" ref="I1493">_xlfn.XLOOKUP(A1493,Table1[Sample_ID],quality)</f>
        <v>6</v>
      </c>
      <c r="J1493" s="36">
        <f t="shared" si="93"/>
        <v>2</v>
      </c>
      <c r="K1493" s="36">
        <f t="shared" si="94"/>
        <v>4</v>
      </c>
      <c r="L1493" s="36">
        <f t="shared" si="95"/>
        <v>0</v>
      </c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</row>
    <row r="1494" spans="1:27" ht="13.2" x14ac:dyDescent="0.25">
      <c r="A1494" s="34">
        <v>1491</v>
      </c>
      <c r="B1494" s="104">
        <v>0.61538461538461542</v>
      </c>
      <c r="C1494" s="104">
        <v>0.08</v>
      </c>
      <c r="D1494" s="104">
        <v>0.15294117647058827</v>
      </c>
      <c r="E1494" s="104">
        <v>0.49</v>
      </c>
      <c r="F1494" s="104">
        <v>4.2402826855123678E-2</v>
      </c>
      <c r="G1494" s="35">
        <f>SUM(B1494*'5. Control'!$F$24,'6. Scoring &amp; assessment'!C1494*'5. Control'!$F$25,'6. Scoring &amp; assessment'!D1494*'5. Control'!$F$26,'6. Scoring &amp; assessment'!E1494*'5. Control'!$F$27,'6. Scoring &amp; assessment'!F1494*'5. Control'!$F$28)</f>
        <v>0.31556607454071595</v>
      </c>
      <c r="H1494" s="36">
        <f t="shared" si="92"/>
        <v>5</v>
      </c>
      <c r="I1494" s="36" cm="1">
        <f t="array" ref="I1494">_xlfn.XLOOKUP(A1494,Table1[Sample_ID],quality)</f>
        <v>6</v>
      </c>
      <c r="J1494" s="36">
        <f t="shared" si="93"/>
        <v>1</v>
      </c>
      <c r="K1494" s="36">
        <f t="shared" si="94"/>
        <v>1</v>
      </c>
      <c r="L1494" s="36">
        <f t="shared" si="95"/>
        <v>0</v>
      </c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</row>
    <row r="1495" spans="1:27" ht="13.2" x14ac:dyDescent="0.25">
      <c r="A1495" s="34">
        <v>1492</v>
      </c>
      <c r="B1495" s="104">
        <v>0.46153846153846156</v>
      </c>
      <c r="C1495" s="104">
        <v>0.29333333333333339</v>
      </c>
      <c r="D1495" s="104">
        <v>0.16470588235294117</v>
      </c>
      <c r="E1495" s="104">
        <v>0.04</v>
      </c>
      <c r="F1495" s="104">
        <v>2.4734982332155476E-2</v>
      </c>
      <c r="G1495" s="35">
        <f>SUM(B1495*'5. Control'!$F$24,'6. Scoring &amp; assessment'!C1495*'5. Control'!$F$25,'6. Scoring &amp; assessment'!D1495*'5. Control'!$F$26,'6. Scoring &amp; assessment'!E1495*'5. Control'!$F$27,'6. Scoring &amp; assessment'!F1495*'5. Control'!$F$28)</f>
        <v>0.28071784212461826</v>
      </c>
      <c r="H1495" s="36">
        <f t="shared" si="92"/>
        <v>4</v>
      </c>
      <c r="I1495" s="36" cm="1">
        <f t="array" ref="I1495">_xlfn.XLOOKUP(A1495,Table1[Sample_ID],quality)</f>
        <v>5</v>
      </c>
      <c r="J1495" s="36">
        <f t="shared" si="93"/>
        <v>1</v>
      </c>
      <c r="K1495" s="36">
        <f t="shared" si="94"/>
        <v>1</v>
      </c>
      <c r="L1495" s="36">
        <f t="shared" si="95"/>
        <v>0</v>
      </c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</row>
    <row r="1496" spans="1:27" ht="13.2" x14ac:dyDescent="0.25">
      <c r="A1496" s="34">
        <v>1493</v>
      </c>
      <c r="B1496" s="104">
        <v>0.54615384615384599</v>
      </c>
      <c r="C1496" s="104">
        <v>0.3666666666666667</v>
      </c>
      <c r="D1496" s="104">
        <v>0.14117647058823532</v>
      </c>
      <c r="E1496" s="104">
        <v>0.06</v>
      </c>
      <c r="F1496" s="104">
        <v>4.2402826855123678E-2</v>
      </c>
      <c r="G1496" s="35">
        <f>SUM(B1496*'5. Control'!$F$24,'6. Scoring &amp; assessment'!C1496*'5. Control'!$F$25,'6. Scoring &amp; assessment'!D1496*'5. Control'!$F$26,'6. Scoring &amp; assessment'!E1496*'5. Control'!$F$27,'6. Scoring &amp; assessment'!F1496*'5. Control'!$F$28)</f>
        <v>0.33257059942759376</v>
      </c>
      <c r="H1496" s="36">
        <f t="shared" si="92"/>
        <v>5</v>
      </c>
      <c r="I1496" s="36" cm="1">
        <f t="array" ref="I1496">_xlfn.XLOOKUP(A1496,Table1[Sample_ID],quality)</f>
        <v>5</v>
      </c>
      <c r="J1496" s="36">
        <f t="shared" si="93"/>
        <v>0</v>
      </c>
      <c r="K1496" s="36">
        <f t="shared" si="94"/>
        <v>0</v>
      </c>
      <c r="L1496" s="36">
        <f t="shared" si="95"/>
        <v>1</v>
      </c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</row>
    <row r="1497" spans="1:27" ht="13.2" x14ac:dyDescent="0.25">
      <c r="A1497" s="34">
        <v>1494</v>
      </c>
      <c r="B1497" s="104">
        <v>0.19999999999999984</v>
      </c>
      <c r="C1497" s="104">
        <v>0.29333333333333339</v>
      </c>
      <c r="D1497" s="104">
        <v>0.17058823529411765</v>
      </c>
      <c r="E1497" s="104">
        <v>0.26</v>
      </c>
      <c r="F1497" s="104">
        <v>0.49823321554770317</v>
      </c>
      <c r="G1497" s="35">
        <f>SUM(B1497*'5. Control'!$F$24,'6. Scoring &amp; assessment'!C1497*'5. Control'!$F$25,'6. Scoring &amp; assessment'!D1497*'5. Control'!$F$26,'6. Scoring &amp; assessment'!E1497*'5. Control'!$F$27,'6. Scoring &amp; assessment'!F1497*'5. Control'!$F$28)</f>
        <v>0.25941155684888795</v>
      </c>
      <c r="H1497" s="36">
        <f t="shared" si="92"/>
        <v>4</v>
      </c>
      <c r="I1497" s="36" cm="1">
        <f t="array" ref="I1497">_xlfn.XLOOKUP(A1497,Table1[Sample_ID],quality)</f>
        <v>5</v>
      </c>
      <c r="J1497" s="36">
        <f t="shared" si="93"/>
        <v>1</v>
      </c>
      <c r="K1497" s="36">
        <f t="shared" si="94"/>
        <v>1</v>
      </c>
      <c r="L1497" s="36">
        <f t="shared" si="95"/>
        <v>0</v>
      </c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</row>
    <row r="1498" spans="1:27" ht="13.2" x14ac:dyDescent="0.25">
      <c r="A1498" s="34">
        <v>1495</v>
      </c>
      <c r="B1498" s="104">
        <v>0.24615384615384611</v>
      </c>
      <c r="C1498" s="104">
        <v>0.13999999999999999</v>
      </c>
      <c r="D1498" s="104">
        <v>0.23529411764705882</v>
      </c>
      <c r="E1498" s="104">
        <v>0.09</v>
      </c>
      <c r="F1498" s="104">
        <v>7.7738515901060068E-2</v>
      </c>
      <c r="G1498" s="35">
        <f>SUM(B1498*'5. Control'!$F$24,'6. Scoring &amp; assessment'!C1498*'5. Control'!$F$25,'6. Scoring &amp; assessment'!D1498*'5. Control'!$F$26,'6. Scoring &amp; assessment'!E1498*'5. Control'!$F$27,'6. Scoring &amp; assessment'!F1498*'5. Control'!$F$28)</f>
        <v>0.18022181539101095</v>
      </c>
      <c r="H1498" s="36">
        <f t="shared" si="92"/>
        <v>4</v>
      </c>
      <c r="I1498" s="36" cm="1">
        <f t="array" ref="I1498">_xlfn.XLOOKUP(A1498,Table1[Sample_ID],quality)</f>
        <v>7</v>
      </c>
      <c r="J1498" s="36">
        <f t="shared" si="93"/>
        <v>3</v>
      </c>
      <c r="K1498" s="36">
        <f t="shared" si="94"/>
        <v>9</v>
      </c>
      <c r="L1498" s="36">
        <f t="shared" si="95"/>
        <v>0</v>
      </c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</row>
    <row r="1499" spans="1:27" ht="13.2" x14ac:dyDescent="0.25">
      <c r="A1499" s="34">
        <v>1496</v>
      </c>
      <c r="B1499" s="104">
        <v>0.33846153846153837</v>
      </c>
      <c r="C1499" s="104">
        <v>0.21999999999999997</v>
      </c>
      <c r="D1499" s="104">
        <v>0.3</v>
      </c>
      <c r="E1499" s="104">
        <v>0.02</v>
      </c>
      <c r="F1499" s="104">
        <v>7.7738515901060068E-2</v>
      </c>
      <c r="G1499" s="35">
        <f>SUM(B1499*'5. Control'!$F$24,'6. Scoring &amp; assessment'!C1499*'5. Control'!$F$25,'6. Scoring &amp; assessment'!D1499*'5. Control'!$F$26,'6. Scoring &amp; assessment'!E1499*'5. Control'!$F$27,'6. Scoring &amp; assessment'!F1499*'5. Control'!$F$28)</f>
        <v>0.2392353900516444</v>
      </c>
      <c r="H1499" s="36">
        <f t="shared" si="92"/>
        <v>4</v>
      </c>
      <c r="I1499" s="36" cm="1">
        <f t="array" ref="I1499">_xlfn.XLOOKUP(A1499,Table1[Sample_ID],quality)</f>
        <v>6</v>
      </c>
      <c r="J1499" s="36">
        <f t="shared" si="93"/>
        <v>2</v>
      </c>
      <c r="K1499" s="36">
        <f t="shared" si="94"/>
        <v>4</v>
      </c>
      <c r="L1499" s="36">
        <f t="shared" si="95"/>
        <v>0</v>
      </c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</row>
    <row r="1500" spans="1:27" ht="13.2" x14ac:dyDescent="0.25">
      <c r="A1500" s="34">
        <v>1497</v>
      </c>
      <c r="B1500" s="104">
        <v>0.19999999999999984</v>
      </c>
      <c r="C1500" s="104">
        <v>0.29333333333333339</v>
      </c>
      <c r="D1500" s="104">
        <v>0.17058823529411765</v>
      </c>
      <c r="E1500" s="104">
        <v>0.26</v>
      </c>
      <c r="F1500" s="104">
        <v>0.49823321554770317</v>
      </c>
      <c r="G1500" s="35">
        <f>SUM(B1500*'5. Control'!$F$24,'6. Scoring &amp; assessment'!C1500*'5. Control'!$F$25,'6. Scoring &amp; assessment'!D1500*'5. Control'!$F$26,'6. Scoring &amp; assessment'!E1500*'5. Control'!$F$27,'6. Scoring &amp; assessment'!F1500*'5. Control'!$F$28)</f>
        <v>0.25941155684888795</v>
      </c>
      <c r="H1500" s="36">
        <f t="shared" si="92"/>
        <v>4</v>
      </c>
      <c r="I1500" s="36" cm="1">
        <f t="array" ref="I1500">_xlfn.XLOOKUP(A1500,Table1[Sample_ID],quality)</f>
        <v>5</v>
      </c>
      <c r="J1500" s="36">
        <f t="shared" si="93"/>
        <v>1</v>
      </c>
      <c r="K1500" s="36">
        <f t="shared" si="94"/>
        <v>1</v>
      </c>
      <c r="L1500" s="36">
        <f t="shared" si="95"/>
        <v>0</v>
      </c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</row>
    <row r="1501" spans="1:27" ht="13.2" x14ac:dyDescent="0.25">
      <c r="A1501" s="34">
        <v>1498</v>
      </c>
      <c r="B1501" s="104">
        <v>0.47692307692307689</v>
      </c>
      <c r="C1501" s="104">
        <v>0.42666666666666669</v>
      </c>
      <c r="D1501" s="104">
        <v>0.19411764705882353</v>
      </c>
      <c r="E1501" s="104">
        <v>0.03</v>
      </c>
      <c r="F1501" s="104">
        <v>3.5335689045936397E-2</v>
      </c>
      <c r="G1501" s="35">
        <f>SUM(B1501*'5. Control'!$F$24,'6. Scoring &amp; assessment'!C1501*'5. Control'!$F$25,'6. Scoring &amp; assessment'!D1501*'5. Control'!$F$26,'6. Scoring &amp; assessment'!E1501*'5. Control'!$F$27,'6. Scoring &amp; assessment'!F1501*'5. Control'!$F$28)</f>
        <v>0.33057429288649409</v>
      </c>
      <c r="H1501" s="36">
        <f t="shared" si="92"/>
        <v>5</v>
      </c>
      <c r="I1501" s="36" cm="1">
        <f t="array" ref="I1501">_xlfn.XLOOKUP(A1501,Table1[Sample_ID],quality)</f>
        <v>6</v>
      </c>
      <c r="J1501" s="36">
        <f t="shared" si="93"/>
        <v>1</v>
      </c>
      <c r="K1501" s="36">
        <f t="shared" si="94"/>
        <v>1</v>
      </c>
      <c r="L1501" s="36">
        <f t="shared" si="95"/>
        <v>0</v>
      </c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</row>
    <row r="1502" spans="1:27" ht="13.2" x14ac:dyDescent="0.25">
      <c r="A1502" s="34">
        <v>1499</v>
      </c>
      <c r="B1502" s="104">
        <v>0.36923076923076931</v>
      </c>
      <c r="C1502" s="104">
        <v>0.53</v>
      </c>
      <c r="D1502" s="104">
        <v>0.16470588235294117</v>
      </c>
      <c r="E1502" s="104">
        <v>0.04</v>
      </c>
      <c r="F1502" s="104">
        <v>2.4734982332155476E-2</v>
      </c>
      <c r="G1502" s="35">
        <f>SUM(B1502*'5. Control'!$F$24,'6. Scoring &amp; assessment'!C1502*'5. Control'!$F$25,'6. Scoring &amp; assessment'!D1502*'5. Control'!$F$26,'6. Scoring &amp; assessment'!E1502*'5. Control'!$F$27,'6. Scoring &amp; assessment'!F1502*'5. Control'!$F$28)</f>
        <v>0.319410149816926</v>
      </c>
      <c r="H1502" s="36">
        <f t="shared" si="92"/>
        <v>5</v>
      </c>
      <c r="I1502" s="36" cm="1">
        <f t="array" ref="I1502">_xlfn.XLOOKUP(A1502,Table1[Sample_ID],quality)</f>
        <v>6</v>
      </c>
      <c r="J1502" s="36">
        <f t="shared" si="93"/>
        <v>1</v>
      </c>
      <c r="K1502" s="36">
        <f t="shared" si="94"/>
        <v>1</v>
      </c>
      <c r="L1502" s="36">
        <f t="shared" si="95"/>
        <v>0</v>
      </c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</row>
    <row r="1503" spans="1:27" ht="13.2" x14ac:dyDescent="0.25">
      <c r="A1503" s="34">
        <v>1500</v>
      </c>
      <c r="B1503" s="104">
        <v>0.47692307692307689</v>
      </c>
      <c r="C1503" s="104">
        <v>0.42666666666666669</v>
      </c>
      <c r="D1503" s="104">
        <v>0.19411764705882353</v>
      </c>
      <c r="E1503" s="104">
        <v>0.03</v>
      </c>
      <c r="F1503" s="104">
        <v>3.5335689045936397E-2</v>
      </c>
      <c r="G1503" s="35">
        <f>SUM(B1503*'5. Control'!$F$24,'6. Scoring &amp; assessment'!C1503*'5. Control'!$F$25,'6. Scoring &amp; assessment'!D1503*'5. Control'!$F$26,'6. Scoring &amp; assessment'!E1503*'5. Control'!$F$27,'6. Scoring &amp; assessment'!F1503*'5. Control'!$F$28)</f>
        <v>0.33057429288649409</v>
      </c>
      <c r="H1503" s="36">
        <f t="shared" si="92"/>
        <v>5</v>
      </c>
      <c r="I1503" s="36" cm="1">
        <f t="array" ref="I1503">_xlfn.XLOOKUP(A1503,Table1[Sample_ID],quality)</f>
        <v>6</v>
      </c>
      <c r="J1503" s="36">
        <f t="shared" si="93"/>
        <v>1</v>
      </c>
      <c r="K1503" s="36">
        <f t="shared" si="94"/>
        <v>1</v>
      </c>
      <c r="L1503" s="36">
        <f t="shared" si="95"/>
        <v>0</v>
      </c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</row>
    <row r="1504" spans="1:27" ht="13.2" x14ac:dyDescent="0.25">
      <c r="A1504" s="34">
        <v>1501</v>
      </c>
      <c r="B1504" s="104">
        <v>0.18461538461538451</v>
      </c>
      <c r="C1504" s="104">
        <v>0.41666666666666669</v>
      </c>
      <c r="D1504" s="104">
        <v>0.13529411764705884</v>
      </c>
      <c r="E1504" s="104">
        <v>0.04</v>
      </c>
      <c r="F1504" s="104">
        <v>3.1802120141342753E-2</v>
      </c>
      <c r="G1504" s="35">
        <f>SUM(B1504*'5. Control'!$F$24,'6. Scoring &amp; assessment'!C1504*'5. Control'!$F$25,'6. Scoring &amp; assessment'!D1504*'5. Control'!$F$26,'6. Scoring &amp; assessment'!E1504*'5. Control'!$F$27,'6. Scoring &amp; assessment'!F1504*'5. Control'!$F$28)</f>
        <v>0.21708971427657767</v>
      </c>
      <c r="H1504" s="36">
        <f t="shared" si="92"/>
        <v>4</v>
      </c>
      <c r="I1504" s="36" cm="1">
        <f t="array" ref="I1504">_xlfn.XLOOKUP(A1504,Table1[Sample_ID],quality)</f>
        <v>5</v>
      </c>
      <c r="J1504" s="36">
        <f t="shared" si="93"/>
        <v>1</v>
      </c>
      <c r="K1504" s="36">
        <f t="shared" si="94"/>
        <v>1</v>
      </c>
      <c r="L1504" s="36">
        <f t="shared" si="95"/>
        <v>0</v>
      </c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</row>
    <row r="1505" spans="1:27" ht="13.2" x14ac:dyDescent="0.25">
      <c r="A1505" s="34">
        <v>1502</v>
      </c>
      <c r="B1505" s="104">
        <v>0.15384615384615385</v>
      </c>
      <c r="C1505" s="104">
        <v>0.48</v>
      </c>
      <c r="D1505" s="104">
        <v>0.13529411764705884</v>
      </c>
      <c r="E1505" s="104">
        <v>0.28999999999999998</v>
      </c>
      <c r="F1505" s="104">
        <v>0.20494699646643111</v>
      </c>
      <c r="G1505" s="35">
        <f>SUM(B1505*'5. Control'!$F$24,'6. Scoring &amp; assessment'!C1505*'5. Control'!$F$25,'6. Scoring &amp; assessment'!D1505*'5. Control'!$F$26,'6. Scoring &amp; assessment'!E1505*'5. Control'!$F$27,'6. Scoring &amp; assessment'!F1505*'5. Control'!$F$28)</f>
        <v>0.26763497113985579</v>
      </c>
      <c r="H1505" s="36">
        <f t="shared" si="92"/>
        <v>4</v>
      </c>
      <c r="I1505" s="36" cm="1">
        <f t="array" ref="I1505">_xlfn.XLOOKUP(A1505,Table1[Sample_ID],quality)</f>
        <v>5</v>
      </c>
      <c r="J1505" s="36">
        <f t="shared" si="93"/>
        <v>1</v>
      </c>
      <c r="K1505" s="36">
        <f t="shared" si="94"/>
        <v>1</v>
      </c>
      <c r="L1505" s="36">
        <f t="shared" si="95"/>
        <v>0</v>
      </c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</row>
    <row r="1506" spans="1:27" ht="13.2" x14ac:dyDescent="0.25">
      <c r="A1506" s="34">
        <v>1503</v>
      </c>
      <c r="B1506" s="104">
        <v>0.21538461538461545</v>
      </c>
      <c r="C1506" s="104">
        <v>0.32333333333333331</v>
      </c>
      <c r="D1506" s="104">
        <v>0.14117647058823532</v>
      </c>
      <c r="E1506" s="104">
        <v>0.18</v>
      </c>
      <c r="F1506" s="104">
        <v>0.19081272084805653</v>
      </c>
      <c r="G1506" s="35">
        <f>SUM(B1506*'5. Control'!$F$24,'6. Scoring &amp; assessment'!C1506*'5. Control'!$F$25,'6. Scoring &amp; assessment'!D1506*'5. Control'!$F$26,'6. Scoring &amp; assessment'!E1506*'5. Control'!$F$27,'6. Scoring &amp; assessment'!F1506*'5. Control'!$F$28)</f>
        <v>0.23064235805765632</v>
      </c>
      <c r="H1506" s="36">
        <f t="shared" si="92"/>
        <v>4</v>
      </c>
      <c r="I1506" s="36" cm="1">
        <f t="array" ref="I1506">_xlfn.XLOOKUP(A1506,Table1[Sample_ID],quality)</f>
        <v>5</v>
      </c>
      <c r="J1506" s="36">
        <f t="shared" si="93"/>
        <v>1</v>
      </c>
      <c r="K1506" s="36">
        <f t="shared" si="94"/>
        <v>1</v>
      </c>
      <c r="L1506" s="36">
        <f t="shared" si="95"/>
        <v>0</v>
      </c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  <c r="AA1506" s="12"/>
    </row>
    <row r="1507" spans="1:27" ht="13.2" x14ac:dyDescent="0.25">
      <c r="A1507" s="34">
        <v>1504</v>
      </c>
      <c r="B1507" s="104">
        <v>0.39999999999999997</v>
      </c>
      <c r="C1507" s="104">
        <v>0.22666666666666666</v>
      </c>
      <c r="D1507" s="104">
        <v>0.22941176470588234</v>
      </c>
      <c r="E1507" s="104">
        <v>0.39</v>
      </c>
      <c r="F1507" s="104">
        <v>2.8268551236749116E-2</v>
      </c>
      <c r="G1507" s="35">
        <f>SUM(B1507*'5. Control'!$F$24,'6. Scoring &amp; assessment'!C1507*'5. Control'!$F$25,'6. Scoring &amp; assessment'!D1507*'5. Control'!$F$26,'6. Scoring &amp; assessment'!E1507*'5. Control'!$F$27,'6. Scoring &amp; assessment'!F1507*'5. Control'!$F$28)</f>
        <v>0.28423861982955728</v>
      </c>
      <c r="H1507" s="36">
        <f t="shared" si="92"/>
        <v>4</v>
      </c>
      <c r="I1507" s="36" cm="1">
        <f t="array" ref="I1507">_xlfn.XLOOKUP(A1507,Table1[Sample_ID],quality)</f>
        <v>6</v>
      </c>
      <c r="J1507" s="36">
        <f t="shared" si="93"/>
        <v>2</v>
      </c>
      <c r="K1507" s="36">
        <f t="shared" si="94"/>
        <v>4</v>
      </c>
      <c r="L1507" s="36">
        <f t="shared" si="95"/>
        <v>0</v>
      </c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</row>
    <row r="1508" spans="1:27" ht="13.2" x14ac:dyDescent="0.25">
      <c r="A1508" s="34">
        <v>1505</v>
      </c>
      <c r="B1508" s="104">
        <v>0.46153846153846156</v>
      </c>
      <c r="C1508" s="104">
        <v>0.18666666666666668</v>
      </c>
      <c r="D1508" s="104">
        <v>0.1470588235294118</v>
      </c>
      <c r="E1508" s="104">
        <v>0.56999999999999995</v>
      </c>
      <c r="F1508" s="104">
        <v>2.1201413427561839E-2</v>
      </c>
      <c r="G1508" s="35">
        <f>SUM(B1508*'5. Control'!$F$24,'6. Scoring &amp; assessment'!C1508*'5. Control'!$F$25,'6. Scoring &amp; assessment'!D1508*'5. Control'!$F$26,'6. Scoring &amp; assessment'!E1508*'5. Control'!$F$27,'6. Scoring &amp; assessment'!F1508*'5. Control'!$F$28)</f>
        <v>0.29871742641062948</v>
      </c>
      <c r="H1508" s="36">
        <f t="shared" si="92"/>
        <v>4</v>
      </c>
      <c r="I1508" s="36" cm="1">
        <f t="array" ref="I1508">_xlfn.XLOOKUP(A1508,Table1[Sample_ID],quality)</f>
        <v>6</v>
      </c>
      <c r="J1508" s="36">
        <f t="shared" si="93"/>
        <v>2</v>
      </c>
      <c r="K1508" s="36">
        <f t="shared" si="94"/>
        <v>4</v>
      </c>
      <c r="L1508" s="36">
        <f t="shared" si="95"/>
        <v>0</v>
      </c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</row>
    <row r="1509" spans="1:27" ht="13.2" x14ac:dyDescent="0.25">
      <c r="A1509" s="34">
        <v>1506</v>
      </c>
      <c r="B1509" s="104">
        <v>0.23846153846153831</v>
      </c>
      <c r="C1509" s="104">
        <v>0.44</v>
      </c>
      <c r="D1509" s="104">
        <v>0.19411764705882353</v>
      </c>
      <c r="E1509" s="104">
        <v>0.02</v>
      </c>
      <c r="F1509" s="104">
        <v>2.1201413427561839E-2</v>
      </c>
      <c r="G1509" s="35">
        <f>SUM(B1509*'5. Control'!$F$24,'6. Scoring &amp; assessment'!C1509*'5. Control'!$F$25,'6. Scoring &amp; assessment'!D1509*'5. Control'!$F$26,'6. Scoring &amp; assessment'!E1509*'5. Control'!$F$27,'6. Scoring &amp; assessment'!F1509*'5. Control'!$F$28)</f>
        <v>0.24869932686311813</v>
      </c>
      <c r="H1509" s="36">
        <f t="shared" si="92"/>
        <v>4</v>
      </c>
      <c r="I1509" s="36" cm="1">
        <f t="array" ref="I1509">_xlfn.XLOOKUP(A1509,Table1[Sample_ID],quality)</f>
        <v>3</v>
      </c>
      <c r="J1509" s="36">
        <f t="shared" si="93"/>
        <v>1</v>
      </c>
      <c r="K1509" s="36">
        <f t="shared" si="94"/>
        <v>1</v>
      </c>
      <c r="L1509" s="36">
        <f t="shared" si="95"/>
        <v>0</v>
      </c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</row>
    <row r="1510" spans="1:27" ht="13.2" x14ac:dyDescent="0.25">
      <c r="A1510" s="34">
        <v>1507</v>
      </c>
      <c r="B1510" s="104">
        <v>0.36923076923076931</v>
      </c>
      <c r="C1510" s="104">
        <v>0.47333333333333338</v>
      </c>
      <c r="D1510" s="104">
        <v>0.21176470588235297</v>
      </c>
      <c r="E1510" s="104">
        <v>0.05</v>
      </c>
      <c r="F1510" s="104">
        <v>2.8268551236749116E-2</v>
      </c>
      <c r="G1510" s="35">
        <f>SUM(B1510*'5. Control'!$F$24,'6. Scoring &amp; assessment'!C1510*'5. Control'!$F$25,'6. Scoring &amp; assessment'!D1510*'5. Control'!$F$26,'6. Scoring &amp; assessment'!E1510*'5. Control'!$F$27,'6. Scoring &amp; assessment'!F1510*'5. Control'!$F$28)</f>
        <v>0.31082233023679712</v>
      </c>
      <c r="H1510" s="36">
        <f t="shared" si="92"/>
        <v>5</v>
      </c>
      <c r="I1510" s="36" cm="1">
        <f t="array" ref="I1510">_xlfn.XLOOKUP(A1510,Table1[Sample_ID],quality)</f>
        <v>6</v>
      </c>
      <c r="J1510" s="36">
        <f t="shared" si="93"/>
        <v>1</v>
      </c>
      <c r="K1510" s="36">
        <f t="shared" si="94"/>
        <v>1</v>
      </c>
      <c r="L1510" s="36">
        <f t="shared" si="95"/>
        <v>0</v>
      </c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</row>
    <row r="1511" spans="1:27" ht="13.2" x14ac:dyDescent="0.25">
      <c r="A1511" s="34">
        <v>1508</v>
      </c>
      <c r="B1511" s="104">
        <v>0.46153846153846156</v>
      </c>
      <c r="C1511" s="104">
        <v>0.18666666666666668</v>
      </c>
      <c r="D1511" s="104">
        <v>0.1470588235294118</v>
      </c>
      <c r="E1511" s="104">
        <v>0.56999999999999995</v>
      </c>
      <c r="F1511" s="104">
        <v>2.1201413427561839E-2</v>
      </c>
      <c r="G1511" s="35">
        <f>SUM(B1511*'5. Control'!$F$24,'6. Scoring &amp; assessment'!C1511*'5. Control'!$F$25,'6. Scoring &amp; assessment'!D1511*'5. Control'!$F$26,'6. Scoring &amp; assessment'!E1511*'5. Control'!$F$27,'6. Scoring &amp; assessment'!F1511*'5. Control'!$F$28)</f>
        <v>0.29871742641062948</v>
      </c>
      <c r="H1511" s="36">
        <f t="shared" si="92"/>
        <v>4</v>
      </c>
      <c r="I1511" s="36" cm="1">
        <f t="array" ref="I1511">_xlfn.XLOOKUP(A1511,Table1[Sample_ID],quality)</f>
        <v>6</v>
      </c>
      <c r="J1511" s="36">
        <f t="shared" si="93"/>
        <v>2</v>
      </c>
      <c r="K1511" s="36">
        <f t="shared" si="94"/>
        <v>4</v>
      </c>
      <c r="L1511" s="36">
        <f t="shared" si="95"/>
        <v>0</v>
      </c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</row>
    <row r="1512" spans="1:27" ht="13.2" x14ac:dyDescent="0.25">
      <c r="A1512" s="34">
        <v>1509</v>
      </c>
      <c r="B1512" s="104">
        <v>0.33846153846153837</v>
      </c>
      <c r="C1512" s="104">
        <v>0.11333333333333334</v>
      </c>
      <c r="D1512" s="104">
        <v>0.24705882352941178</v>
      </c>
      <c r="E1512" s="104">
        <v>0.6</v>
      </c>
      <c r="F1512" s="104">
        <v>6.7137809187279157E-2</v>
      </c>
      <c r="G1512" s="35">
        <f>SUM(B1512*'5. Control'!$F$24,'6. Scoring &amp; assessment'!C1512*'5. Control'!$F$25,'6. Scoring &amp; assessment'!D1512*'5. Control'!$F$26,'6. Scoring &amp; assessment'!E1512*'5. Control'!$F$27,'6. Scoring &amp; assessment'!F1512*'5. Control'!$F$28)</f>
        <v>0.25623414290967811</v>
      </c>
      <c r="H1512" s="36">
        <f t="shared" si="92"/>
        <v>4</v>
      </c>
      <c r="I1512" s="36" cm="1">
        <f t="array" ref="I1512">_xlfn.XLOOKUP(A1512,Table1[Sample_ID],quality)</f>
        <v>6</v>
      </c>
      <c r="J1512" s="36">
        <f t="shared" si="93"/>
        <v>2</v>
      </c>
      <c r="K1512" s="36">
        <f t="shared" si="94"/>
        <v>4</v>
      </c>
      <c r="L1512" s="36">
        <f t="shared" si="95"/>
        <v>0</v>
      </c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</row>
    <row r="1513" spans="1:27" ht="13.2" x14ac:dyDescent="0.25">
      <c r="A1513" s="34">
        <v>1510</v>
      </c>
      <c r="B1513" s="104">
        <v>0.4153846153846153</v>
      </c>
      <c r="C1513" s="104">
        <v>5.3333333333333323E-2</v>
      </c>
      <c r="D1513" s="104">
        <v>0.23529411764705882</v>
      </c>
      <c r="E1513" s="104">
        <v>0.4</v>
      </c>
      <c r="F1513" s="104">
        <v>4.9469964664310952E-2</v>
      </c>
      <c r="G1513" s="35">
        <f>SUM(B1513*'5. Control'!$F$24,'6. Scoring &amp; assessment'!C1513*'5. Control'!$F$25,'6. Scoring &amp; assessment'!D1513*'5. Control'!$F$26,'6. Scoring &amp; assessment'!E1513*'5. Control'!$F$27,'6. Scoring &amp; assessment'!F1513*'5. Control'!$F$28)</f>
        <v>0.24162572949810526</v>
      </c>
      <c r="H1513" s="36">
        <f t="shared" si="92"/>
        <v>4</v>
      </c>
      <c r="I1513" s="36" cm="1">
        <f t="array" ref="I1513">_xlfn.XLOOKUP(A1513,Table1[Sample_ID],quality)</f>
        <v>5</v>
      </c>
      <c r="J1513" s="36">
        <f t="shared" si="93"/>
        <v>1</v>
      </c>
      <c r="K1513" s="36">
        <f t="shared" si="94"/>
        <v>1</v>
      </c>
      <c r="L1513" s="36">
        <f t="shared" si="95"/>
        <v>0</v>
      </c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</row>
    <row r="1514" spans="1:27" ht="13.2" x14ac:dyDescent="0.25">
      <c r="A1514" s="34">
        <v>1511</v>
      </c>
      <c r="B1514" s="104">
        <v>0.19999999999999984</v>
      </c>
      <c r="C1514" s="104">
        <v>0.17333333333333334</v>
      </c>
      <c r="D1514" s="104">
        <v>0.27647058823529413</v>
      </c>
      <c r="E1514" s="104">
        <v>0.21</v>
      </c>
      <c r="F1514" s="104">
        <v>0.14840989399293286</v>
      </c>
      <c r="G1514" s="35">
        <f>SUM(B1514*'5. Control'!$F$24,'6. Scoring &amp; assessment'!C1514*'5. Control'!$F$25,'6. Scoring &amp; assessment'!D1514*'5. Control'!$F$26,'6. Scoring &amp; assessment'!E1514*'5. Control'!$F$27,'6. Scoring &amp; assessment'!F1514*'5. Control'!$F$28)</f>
        <v>0.19931157763458734</v>
      </c>
      <c r="H1514" s="36">
        <f t="shared" si="92"/>
        <v>4</v>
      </c>
      <c r="I1514" s="36" cm="1">
        <f t="array" ref="I1514">_xlfn.XLOOKUP(A1514,Table1[Sample_ID],quality)</f>
        <v>6</v>
      </c>
      <c r="J1514" s="36">
        <f t="shared" si="93"/>
        <v>2</v>
      </c>
      <c r="K1514" s="36">
        <f t="shared" si="94"/>
        <v>4</v>
      </c>
      <c r="L1514" s="36">
        <f t="shared" si="95"/>
        <v>0</v>
      </c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</row>
    <row r="1515" spans="1:27" ht="13.2" x14ac:dyDescent="0.25">
      <c r="A1515" s="34">
        <v>1512</v>
      </c>
      <c r="B1515" s="104">
        <v>0.21538461538461545</v>
      </c>
      <c r="C1515" s="104">
        <v>0.39333333333333331</v>
      </c>
      <c r="D1515" s="104">
        <v>0.21764705882352944</v>
      </c>
      <c r="E1515" s="104">
        <v>0.04</v>
      </c>
      <c r="F1515" s="104">
        <v>7.4204946996466431E-2</v>
      </c>
      <c r="G1515" s="35">
        <f>SUM(B1515*'5. Control'!$F$24,'6. Scoring &amp; assessment'!C1515*'5. Control'!$F$25,'6. Scoring &amp; assessment'!D1515*'5. Control'!$F$26,'6. Scoring &amp; assessment'!E1515*'5. Control'!$F$27,'6. Scoring &amp; assessment'!F1515*'5. Control'!$F$28)</f>
        <v>0.23745216890779144</v>
      </c>
      <c r="H1515" s="36">
        <f t="shared" si="92"/>
        <v>4</v>
      </c>
      <c r="I1515" s="36" cm="1">
        <f t="array" ref="I1515">_xlfn.XLOOKUP(A1515,Table1[Sample_ID],quality)</f>
        <v>5</v>
      </c>
      <c r="J1515" s="36">
        <f t="shared" si="93"/>
        <v>1</v>
      </c>
      <c r="K1515" s="36">
        <f t="shared" si="94"/>
        <v>1</v>
      </c>
      <c r="L1515" s="36">
        <f t="shared" si="95"/>
        <v>0</v>
      </c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</row>
    <row r="1516" spans="1:27" ht="13.2" x14ac:dyDescent="0.25">
      <c r="A1516" s="34">
        <v>1513</v>
      </c>
      <c r="B1516" s="104">
        <v>0.30769230769230771</v>
      </c>
      <c r="C1516" s="104">
        <v>0.46</v>
      </c>
      <c r="D1516" s="104">
        <v>0.20588235294117649</v>
      </c>
      <c r="E1516" s="104">
        <v>0.04</v>
      </c>
      <c r="F1516" s="104">
        <v>3.8869257950530034E-2</v>
      </c>
      <c r="G1516" s="35">
        <f>SUM(B1516*'5. Control'!$F$24,'6. Scoring &amp; assessment'!C1516*'5. Control'!$F$25,'6. Scoring &amp; assessment'!D1516*'5. Control'!$F$26,'6. Scoring &amp; assessment'!E1516*'5. Control'!$F$27,'6. Scoring &amp; assessment'!F1516*'5. Control'!$F$28)</f>
        <v>0.28446158642853719</v>
      </c>
      <c r="H1516" s="36">
        <f t="shared" si="92"/>
        <v>4</v>
      </c>
      <c r="I1516" s="36" cm="1">
        <f t="array" ref="I1516">_xlfn.XLOOKUP(A1516,Table1[Sample_ID],quality)</f>
        <v>6</v>
      </c>
      <c r="J1516" s="36">
        <f t="shared" si="93"/>
        <v>2</v>
      </c>
      <c r="K1516" s="36">
        <f t="shared" si="94"/>
        <v>4</v>
      </c>
      <c r="L1516" s="36">
        <f t="shared" si="95"/>
        <v>0</v>
      </c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</row>
    <row r="1517" spans="1:27" ht="13.2" x14ac:dyDescent="0.25">
      <c r="A1517" s="34">
        <v>1514</v>
      </c>
      <c r="B1517" s="104">
        <v>0.32307692307692304</v>
      </c>
      <c r="C1517" s="104">
        <v>0.3066666666666667</v>
      </c>
      <c r="D1517" s="104">
        <v>0.17647058823529413</v>
      </c>
      <c r="E1517" s="104">
        <v>0.15</v>
      </c>
      <c r="F1517" s="104">
        <v>0.20848056537102475</v>
      </c>
      <c r="G1517" s="35">
        <f>SUM(B1517*'5. Control'!$F$24,'6. Scoring &amp; assessment'!C1517*'5. Control'!$F$25,'6. Scoring &amp; assessment'!D1517*'5. Control'!$F$26,'6. Scoring &amp; assessment'!E1517*'5. Control'!$F$27,'6. Scoring &amp; assessment'!F1517*'5. Control'!$F$28)</f>
        <v>0.26739556784931967</v>
      </c>
      <c r="H1517" s="36">
        <f t="shared" si="92"/>
        <v>4</v>
      </c>
      <c r="I1517" s="36" cm="1">
        <f t="array" ref="I1517">_xlfn.XLOOKUP(A1517,Table1[Sample_ID],quality)</f>
        <v>6</v>
      </c>
      <c r="J1517" s="36">
        <f t="shared" si="93"/>
        <v>2</v>
      </c>
      <c r="K1517" s="36">
        <f t="shared" si="94"/>
        <v>4</v>
      </c>
      <c r="L1517" s="36">
        <f t="shared" si="95"/>
        <v>0</v>
      </c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</row>
    <row r="1518" spans="1:27" ht="13.2" x14ac:dyDescent="0.25">
      <c r="A1518" s="34">
        <v>1515</v>
      </c>
      <c r="B1518" s="104">
        <v>0.12820512820512775</v>
      </c>
      <c r="C1518" s="104">
        <v>0.49333333333333335</v>
      </c>
      <c r="D1518" s="104">
        <v>0.24705882352941178</v>
      </c>
      <c r="E1518" s="104">
        <v>0.21</v>
      </c>
      <c r="F1518" s="104">
        <v>0.20848056537102475</v>
      </c>
      <c r="G1518" s="35">
        <f>SUM(B1518*'5. Control'!$F$24,'6. Scoring &amp; assessment'!C1518*'5. Control'!$F$25,'6. Scoring &amp; assessment'!D1518*'5. Control'!$F$26,'6. Scoring &amp; assessment'!E1518*'5. Control'!$F$27,'6. Scoring &amp; assessment'!F1518*'5. Control'!$F$28)</f>
        <v>0.27177867493830893</v>
      </c>
      <c r="H1518" s="36">
        <f t="shared" si="92"/>
        <v>4</v>
      </c>
      <c r="I1518" s="36" cm="1">
        <f t="array" ref="I1518">_xlfn.XLOOKUP(A1518,Table1[Sample_ID],quality)</f>
        <v>6</v>
      </c>
      <c r="J1518" s="36">
        <f t="shared" si="93"/>
        <v>2</v>
      </c>
      <c r="K1518" s="36">
        <f t="shared" si="94"/>
        <v>4</v>
      </c>
      <c r="L1518" s="36">
        <f t="shared" si="95"/>
        <v>0</v>
      </c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</row>
    <row r="1519" spans="1:27" ht="13.2" x14ac:dyDescent="0.25">
      <c r="A1519" s="34">
        <v>1516</v>
      </c>
      <c r="B1519" s="104">
        <v>0.13076923076923072</v>
      </c>
      <c r="C1519" s="104">
        <v>0.49333333333333335</v>
      </c>
      <c r="D1519" s="104">
        <v>0.24705882352941178</v>
      </c>
      <c r="E1519" s="104">
        <v>0.21</v>
      </c>
      <c r="F1519" s="104">
        <v>0.20848056537102475</v>
      </c>
      <c r="G1519" s="35">
        <f>SUM(B1519*'5. Control'!$F$24,'6. Scoring &amp; assessment'!C1519*'5. Control'!$F$25,'6. Scoring &amp; assessment'!D1519*'5. Control'!$F$26,'6. Scoring &amp; assessment'!E1519*'5. Control'!$F$27,'6. Scoring &amp; assessment'!F1519*'5. Control'!$F$28)</f>
        <v>0.272676110835745</v>
      </c>
      <c r="H1519" s="36">
        <f t="shared" si="92"/>
        <v>4</v>
      </c>
      <c r="I1519" s="36" cm="1">
        <f t="array" ref="I1519">_xlfn.XLOOKUP(A1519,Table1[Sample_ID],quality)</f>
        <v>6</v>
      </c>
      <c r="J1519" s="36">
        <f t="shared" si="93"/>
        <v>2</v>
      </c>
      <c r="K1519" s="36">
        <f t="shared" si="94"/>
        <v>4</v>
      </c>
      <c r="L1519" s="36">
        <f t="shared" si="95"/>
        <v>0</v>
      </c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</row>
    <row r="1520" spans="1:27" ht="13.2" x14ac:dyDescent="0.25">
      <c r="A1520" s="34">
        <v>1517</v>
      </c>
      <c r="B1520" s="104">
        <v>0.33846153846153837</v>
      </c>
      <c r="C1520" s="104">
        <v>0.14666666666666667</v>
      </c>
      <c r="D1520" s="104">
        <v>0.39411764705882352</v>
      </c>
      <c r="E1520" s="104">
        <v>0.25</v>
      </c>
      <c r="F1520" s="104">
        <v>0.18374558303886926</v>
      </c>
      <c r="G1520" s="35">
        <f>SUM(B1520*'5. Control'!$F$24,'6. Scoring &amp; assessment'!C1520*'5. Control'!$F$25,'6. Scoring &amp; assessment'!D1520*'5. Control'!$F$26,'6. Scoring &amp; assessment'!E1520*'5. Control'!$F$27,'6. Scoring &amp; assessment'!F1520*'5. Control'!$F$28)</f>
        <v>0.26495374382424886</v>
      </c>
      <c r="H1520" s="36">
        <f t="shared" si="92"/>
        <v>4</v>
      </c>
      <c r="I1520" s="36" cm="1">
        <f t="array" ref="I1520">_xlfn.XLOOKUP(A1520,Table1[Sample_ID],quality)</f>
        <v>5</v>
      </c>
      <c r="J1520" s="36">
        <f t="shared" si="93"/>
        <v>1</v>
      </c>
      <c r="K1520" s="36">
        <f t="shared" si="94"/>
        <v>1</v>
      </c>
      <c r="L1520" s="36">
        <f t="shared" si="95"/>
        <v>0</v>
      </c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</row>
    <row r="1521" spans="1:27" ht="13.2" x14ac:dyDescent="0.25">
      <c r="A1521" s="34">
        <v>1518</v>
      </c>
      <c r="B1521" s="104">
        <v>0.29230769230769238</v>
      </c>
      <c r="C1521" s="104">
        <v>0.28666666666666668</v>
      </c>
      <c r="D1521" s="104">
        <v>0.31176470588235294</v>
      </c>
      <c r="E1521" s="104">
        <v>0.06</v>
      </c>
      <c r="F1521" s="104">
        <v>0.13427561837455831</v>
      </c>
      <c r="G1521" s="35">
        <f>SUM(B1521*'5. Control'!$F$24,'6. Scoring &amp; assessment'!C1521*'5. Control'!$F$25,'6. Scoring &amp; assessment'!D1521*'5. Control'!$F$26,'6. Scoring &amp; assessment'!E1521*'5. Control'!$F$27,'6. Scoring &amp; assessment'!F1521*'5. Control'!$F$28)</f>
        <v>0.25449996002750108</v>
      </c>
      <c r="H1521" s="36">
        <f t="shared" si="92"/>
        <v>4</v>
      </c>
      <c r="I1521" s="36" cm="1">
        <f t="array" ref="I1521">_xlfn.XLOOKUP(A1521,Table1[Sample_ID],quality)</f>
        <v>6</v>
      </c>
      <c r="J1521" s="36">
        <f t="shared" si="93"/>
        <v>2</v>
      </c>
      <c r="K1521" s="36">
        <f t="shared" si="94"/>
        <v>4</v>
      </c>
      <c r="L1521" s="36">
        <f t="shared" si="95"/>
        <v>0</v>
      </c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</row>
    <row r="1522" spans="1:27" ht="13.2" x14ac:dyDescent="0.25">
      <c r="A1522" s="34">
        <v>1519</v>
      </c>
      <c r="B1522" s="104">
        <v>0.32307692307692304</v>
      </c>
      <c r="C1522" s="104">
        <v>0.24666666666666667</v>
      </c>
      <c r="D1522" s="104">
        <v>0.19411764705882353</v>
      </c>
      <c r="E1522" s="104">
        <v>0.46</v>
      </c>
      <c r="F1522" s="104">
        <v>4.9469964664310952E-2</v>
      </c>
      <c r="G1522" s="35">
        <f>SUM(B1522*'5. Control'!$F$24,'6. Scoring &amp; assessment'!C1522*'5. Control'!$F$25,'6. Scoring &amp; assessment'!D1522*'5. Control'!$F$26,'6. Scoring &amp; assessment'!E1522*'5. Control'!$F$27,'6. Scoring &amp; assessment'!F1522*'5. Control'!$F$28)</f>
        <v>0.26714156660217769</v>
      </c>
      <c r="H1522" s="36">
        <f t="shared" si="92"/>
        <v>4</v>
      </c>
      <c r="I1522" s="36" cm="1">
        <f t="array" ref="I1522">_xlfn.XLOOKUP(A1522,Table1[Sample_ID],quality)</f>
        <v>5</v>
      </c>
      <c r="J1522" s="36">
        <f t="shared" si="93"/>
        <v>1</v>
      </c>
      <c r="K1522" s="36">
        <f t="shared" si="94"/>
        <v>1</v>
      </c>
      <c r="L1522" s="36">
        <f t="shared" si="95"/>
        <v>0</v>
      </c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</row>
    <row r="1523" spans="1:27" ht="13.2" x14ac:dyDescent="0.25">
      <c r="A1523" s="34">
        <v>1520</v>
      </c>
      <c r="B1523" s="104">
        <v>0.27692307692307677</v>
      </c>
      <c r="C1523" s="104">
        <v>0.39999999999999997</v>
      </c>
      <c r="D1523" s="104">
        <v>0.16470588235294117</v>
      </c>
      <c r="E1523" s="104">
        <v>0.08</v>
      </c>
      <c r="F1523" s="104">
        <v>7.4204946996466431E-2</v>
      </c>
      <c r="G1523" s="35">
        <f>SUM(B1523*'5. Control'!$F$24,'6. Scoring &amp; assessment'!C1523*'5. Control'!$F$25,'6. Scoring &amp; assessment'!D1523*'5. Control'!$F$26,'6. Scoring &amp; assessment'!E1523*'5. Control'!$F$27,'6. Scoring &amp; assessment'!F1523*'5. Control'!$F$28)</f>
        <v>0.25704945397566464</v>
      </c>
      <c r="H1523" s="36">
        <f t="shared" si="92"/>
        <v>4</v>
      </c>
      <c r="I1523" s="36" cm="1">
        <f t="array" ref="I1523">_xlfn.XLOOKUP(A1523,Table1[Sample_ID],quality)</f>
        <v>5</v>
      </c>
      <c r="J1523" s="36">
        <f t="shared" si="93"/>
        <v>1</v>
      </c>
      <c r="K1523" s="36">
        <f t="shared" si="94"/>
        <v>1</v>
      </c>
      <c r="L1523" s="36">
        <f t="shared" si="95"/>
        <v>0</v>
      </c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</row>
    <row r="1524" spans="1:27" ht="13.2" x14ac:dyDescent="0.25">
      <c r="A1524" s="34">
        <v>1521</v>
      </c>
      <c r="B1524" s="104">
        <v>0.29230769230769238</v>
      </c>
      <c r="C1524" s="104">
        <v>0.28666666666666668</v>
      </c>
      <c r="D1524" s="104">
        <v>0.31176470588235294</v>
      </c>
      <c r="E1524" s="104">
        <v>0.06</v>
      </c>
      <c r="F1524" s="104">
        <v>0.13427561837455831</v>
      </c>
      <c r="G1524" s="35">
        <f>SUM(B1524*'5. Control'!$F$24,'6. Scoring &amp; assessment'!C1524*'5. Control'!$F$25,'6. Scoring &amp; assessment'!D1524*'5. Control'!$F$26,'6. Scoring &amp; assessment'!E1524*'5. Control'!$F$27,'6. Scoring &amp; assessment'!F1524*'5. Control'!$F$28)</f>
        <v>0.25449996002750108</v>
      </c>
      <c r="H1524" s="36">
        <f t="shared" si="92"/>
        <v>4</v>
      </c>
      <c r="I1524" s="36" cm="1">
        <f t="array" ref="I1524">_xlfn.XLOOKUP(A1524,Table1[Sample_ID],quality)</f>
        <v>6</v>
      </c>
      <c r="J1524" s="36">
        <f t="shared" si="93"/>
        <v>2</v>
      </c>
      <c r="K1524" s="36">
        <f t="shared" si="94"/>
        <v>4</v>
      </c>
      <c r="L1524" s="36">
        <f t="shared" si="95"/>
        <v>0</v>
      </c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</row>
    <row r="1525" spans="1:27" ht="13.2" x14ac:dyDescent="0.25">
      <c r="A1525" s="34">
        <v>1522</v>
      </c>
      <c r="B1525" s="104">
        <v>0.10000000000000006</v>
      </c>
      <c r="C1525" s="104">
        <v>0.25333333333333335</v>
      </c>
      <c r="D1525" s="104">
        <v>7.6470588235294124E-2</v>
      </c>
      <c r="E1525" s="104">
        <v>0.2</v>
      </c>
      <c r="F1525" s="104">
        <v>6.0070671378091869E-2</v>
      </c>
      <c r="G1525" s="35">
        <f>SUM(B1525*'5. Control'!$F$24,'6. Scoring &amp; assessment'!C1525*'5. Control'!$F$25,'6. Scoring &amp; assessment'!D1525*'5. Control'!$F$26,'6. Scoring &amp; assessment'!E1525*'5. Control'!$F$27,'6. Scoring &amp; assessment'!F1525*'5. Control'!$F$28)</f>
        <v>0.14847765537310331</v>
      </c>
      <c r="H1525" s="36">
        <f t="shared" si="92"/>
        <v>4</v>
      </c>
      <c r="I1525" s="36" cm="1">
        <f t="array" ref="I1525">_xlfn.XLOOKUP(A1525,Table1[Sample_ID],quality)</f>
        <v>4</v>
      </c>
      <c r="J1525" s="36">
        <f t="shared" si="93"/>
        <v>0</v>
      </c>
      <c r="K1525" s="36">
        <f t="shared" si="94"/>
        <v>0</v>
      </c>
      <c r="L1525" s="36">
        <f t="shared" si="95"/>
        <v>1</v>
      </c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</row>
    <row r="1526" spans="1:27" ht="13.2" x14ac:dyDescent="0.25">
      <c r="A1526" s="34">
        <v>1523</v>
      </c>
      <c r="B1526" s="104">
        <v>0.33846153846153837</v>
      </c>
      <c r="C1526" s="104">
        <v>0.14666666666666667</v>
      </c>
      <c r="D1526" s="104">
        <v>0.39411764705882352</v>
      </c>
      <c r="E1526" s="104">
        <v>0.25</v>
      </c>
      <c r="F1526" s="104">
        <v>0.18374558303886926</v>
      </c>
      <c r="G1526" s="35">
        <f>SUM(B1526*'5. Control'!$F$24,'6. Scoring &amp; assessment'!C1526*'5. Control'!$F$25,'6. Scoring &amp; assessment'!D1526*'5. Control'!$F$26,'6. Scoring &amp; assessment'!E1526*'5. Control'!$F$27,'6. Scoring &amp; assessment'!F1526*'5. Control'!$F$28)</f>
        <v>0.26495374382424886</v>
      </c>
      <c r="H1526" s="36">
        <f t="shared" si="92"/>
        <v>4</v>
      </c>
      <c r="I1526" s="36" cm="1">
        <f t="array" ref="I1526">_xlfn.XLOOKUP(A1526,Table1[Sample_ID],quality)</f>
        <v>5</v>
      </c>
      <c r="J1526" s="36">
        <f t="shared" si="93"/>
        <v>1</v>
      </c>
      <c r="K1526" s="36">
        <f t="shared" si="94"/>
        <v>1</v>
      </c>
      <c r="L1526" s="36">
        <f t="shared" si="95"/>
        <v>0</v>
      </c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</row>
    <row r="1527" spans="1:27" ht="13.2" x14ac:dyDescent="0.25">
      <c r="A1527" s="34">
        <v>1524</v>
      </c>
      <c r="B1527" s="104">
        <v>0.30769230769230771</v>
      </c>
      <c r="C1527" s="104">
        <v>0.25333333333333335</v>
      </c>
      <c r="D1527" s="104">
        <v>0.17647058823529413</v>
      </c>
      <c r="E1527" s="104">
        <v>0.25</v>
      </c>
      <c r="F1527" s="104">
        <v>0.19434628975265017</v>
      </c>
      <c r="G1527" s="35">
        <f>SUM(B1527*'5. Control'!$F$24,'6. Scoring &amp; assessment'!C1527*'5. Control'!$F$25,'6. Scoring &amp; assessment'!D1527*'5. Control'!$F$26,'6. Scoring &amp; assessment'!E1527*'5. Control'!$F$27,'6. Scoring &amp; assessment'!F1527*'5. Control'!$F$28)</f>
        <v>0.2545975249028668</v>
      </c>
      <c r="H1527" s="36">
        <f t="shared" si="92"/>
        <v>4</v>
      </c>
      <c r="I1527" s="36" cm="1">
        <f t="array" ref="I1527">_xlfn.XLOOKUP(A1527,Table1[Sample_ID],quality)</f>
        <v>5</v>
      </c>
      <c r="J1527" s="36">
        <f t="shared" si="93"/>
        <v>1</v>
      </c>
      <c r="K1527" s="36">
        <f t="shared" si="94"/>
        <v>1</v>
      </c>
      <c r="L1527" s="36">
        <f t="shared" si="95"/>
        <v>0</v>
      </c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</row>
    <row r="1528" spans="1:27" ht="13.2" x14ac:dyDescent="0.25">
      <c r="A1528" s="34">
        <v>1525</v>
      </c>
      <c r="B1528" s="104">
        <v>0.24615384615384611</v>
      </c>
      <c r="C1528" s="104">
        <v>0.21333333333333329</v>
      </c>
      <c r="D1528" s="104">
        <v>0.28235294117647064</v>
      </c>
      <c r="E1528" s="104">
        <v>0.19</v>
      </c>
      <c r="F1528" s="104">
        <v>0.14487632508833923</v>
      </c>
      <c r="G1528" s="35">
        <f>SUM(B1528*'5. Control'!$F$24,'6. Scoring &amp; assessment'!C1528*'5. Control'!$F$25,'6. Scoring &amp; assessment'!D1528*'5. Control'!$F$26,'6. Scoring &amp; assessment'!E1528*'5. Control'!$F$27,'6. Scoring &amp; assessment'!F1528*'5. Control'!$F$28)</f>
        <v>0.22599441983915067</v>
      </c>
      <c r="H1528" s="36">
        <f t="shared" si="92"/>
        <v>4</v>
      </c>
      <c r="I1528" s="36" cm="1">
        <f t="array" ref="I1528">_xlfn.XLOOKUP(A1528,Table1[Sample_ID],quality)</f>
        <v>6</v>
      </c>
      <c r="J1528" s="36">
        <f t="shared" si="93"/>
        <v>2</v>
      </c>
      <c r="K1528" s="36">
        <f t="shared" si="94"/>
        <v>4</v>
      </c>
      <c r="L1528" s="36">
        <f t="shared" si="95"/>
        <v>0</v>
      </c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</row>
    <row r="1529" spans="1:27" ht="13.2" x14ac:dyDescent="0.25">
      <c r="A1529" s="34">
        <v>1526</v>
      </c>
      <c r="B1529" s="104">
        <v>0.19999999999999984</v>
      </c>
      <c r="C1529" s="104">
        <v>0.25333333333333335</v>
      </c>
      <c r="D1529" s="104">
        <v>0.2</v>
      </c>
      <c r="E1529" s="104">
        <v>0.08</v>
      </c>
      <c r="F1529" s="104">
        <v>9.8939929328621903E-2</v>
      </c>
      <c r="G1529" s="35">
        <f>SUM(B1529*'5. Control'!$F$24,'6. Scoring &amp; assessment'!C1529*'5. Control'!$F$25,'6. Scoring &amp; assessment'!D1529*'5. Control'!$F$26,'6. Scoring &amp; assessment'!E1529*'5. Control'!$F$27,'6. Scoring &amp; assessment'!F1529*'5. Control'!$F$28)</f>
        <v>0.19389399293286214</v>
      </c>
      <c r="H1529" s="36">
        <f t="shared" si="92"/>
        <v>4</v>
      </c>
      <c r="I1529" s="36" cm="1">
        <f t="array" ref="I1529">_xlfn.XLOOKUP(A1529,Table1[Sample_ID],quality)</f>
        <v>5</v>
      </c>
      <c r="J1529" s="36">
        <f t="shared" si="93"/>
        <v>1</v>
      </c>
      <c r="K1529" s="36">
        <f t="shared" si="94"/>
        <v>1</v>
      </c>
      <c r="L1529" s="36">
        <f t="shared" si="95"/>
        <v>0</v>
      </c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</row>
    <row r="1530" spans="1:27" ht="13.2" x14ac:dyDescent="0.25">
      <c r="A1530" s="34">
        <v>1527</v>
      </c>
      <c r="B1530" s="104">
        <v>0.18461538461538451</v>
      </c>
      <c r="C1530" s="104">
        <v>0.24666666666666667</v>
      </c>
      <c r="D1530" s="104">
        <v>0.20588235294117649</v>
      </c>
      <c r="E1530" s="104">
        <v>0.08</v>
      </c>
      <c r="F1530" s="104">
        <v>0.11307420494699646</v>
      </c>
      <c r="G1530" s="35">
        <f>SUM(B1530*'5. Control'!$F$24,'6. Scoring &amp; assessment'!C1530*'5. Control'!$F$25,'6. Scoring &amp; assessment'!D1530*'5. Control'!$F$26,'6. Scoring &amp; assessment'!E1530*'5. Control'!$F$27,'6. Scoring &amp; assessment'!F1530*'5. Control'!$F$28)</f>
        <v>0.18880515805126072</v>
      </c>
      <c r="H1530" s="36">
        <f t="shared" si="92"/>
        <v>4</v>
      </c>
      <c r="I1530" s="36" cm="1">
        <f t="array" ref="I1530">_xlfn.XLOOKUP(A1530,Table1[Sample_ID],quality)</f>
        <v>6</v>
      </c>
      <c r="J1530" s="36">
        <f t="shared" si="93"/>
        <v>2</v>
      </c>
      <c r="K1530" s="36">
        <f t="shared" si="94"/>
        <v>4</v>
      </c>
      <c r="L1530" s="36">
        <f t="shared" si="95"/>
        <v>0</v>
      </c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</row>
    <row r="1531" spans="1:27" ht="13.2" x14ac:dyDescent="0.25">
      <c r="A1531" s="34">
        <v>1528</v>
      </c>
      <c r="B1531" s="104">
        <v>0.36923076923076931</v>
      </c>
      <c r="C1531" s="104">
        <v>0.28666666666666668</v>
      </c>
      <c r="D1531" s="104">
        <v>0.21176470588235297</v>
      </c>
      <c r="E1531" s="104">
        <v>7.0000000000000007E-2</v>
      </c>
      <c r="F1531" s="104">
        <v>6.3604240282685506E-2</v>
      </c>
      <c r="G1531" s="35">
        <f>SUM(B1531*'5. Control'!$F$24,'6. Scoring &amp; assessment'!C1531*'5. Control'!$F$25,'6. Scoring &amp; assessment'!D1531*'5. Control'!$F$26,'6. Scoring &amp; assessment'!E1531*'5. Control'!$F$27,'6. Scoring &amp; assessment'!F1531*'5. Control'!$F$28)</f>
        <v>0.26035589914139073</v>
      </c>
      <c r="H1531" s="36">
        <f t="shared" si="92"/>
        <v>4</v>
      </c>
      <c r="I1531" s="36" cm="1">
        <f t="array" ref="I1531">_xlfn.XLOOKUP(A1531,Table1[Sample_ID],quality)</f>
        <v>6</v>
      </c>
      <c r="J1531" s="36">
        <f t="shared" si="93"/>
        <v>2</v>
      </c>
      <c r="K1531" s="36">
        <f t="shared" si="94"/>
        <v>4</v>
      </c>
      <c r="L1531" s="36">
        <f t="shared" si="95"/>
        <v>0</v>
      </c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</row>
    <row r="1532" spans="1:27" ht="13.2" x14ac:dyDescent="0.25">
      <c r="A1532" s="34">
        <v>1529</v>
      </c>
      <c r="B1532" s="104">
        <v>0.26153846153846144</v>
      </c>
      <c r="C1532" s="104">
        <v>0.12666666666666665</v>
      </c>
      <c r="D1532" s="104">
        <v>0.21764705882352944</v>
      </c>
      <c r="E1532" s="104">
        <v>0.49</v>
      </c>
      <c r="F1532" s="104">
        <v>0.1872791519434629</v>
      </c>
      <c r="G1532" s="35">
        <f>SUM(B1532*'5. Control'!$F$24,'6. Scoring &amp; assessment'!C1532*'5. Control'!$F$25,'6. Scoring &amp; assessment'!D1532*'5. Control'!$F$26,'6. Scoring &amp; assessment'!E1532*'5. Control'!$F$27,'6. Scoring &amp; assessment'!F1532*'5. Control'!$F$28)</f>
        <v>0.2299134355563372</v>
      </c>
      <c r="H1532" s="36">
        <f t="shared" si="92"/>
        <v>4</v>
      </c>
      <c r="I1532" s="36" cm="1">
        <f t="array" ref="I1532">_xlfn.XLOOKUP(A1532,Table1[Sample_ID],quality)</f>
        <v>6</v>
      </c>
      <c r="J1532" s="36">
        <f t="shared" si="93"/>
        <v>2</v>
      </c>
      <c r="K1532" s="36">
        <f t="shared" si="94"/>
        <v>4</v>
      </c>
      <c r="L1532" s="36">
        <f t="shared" si="95"/>
        <v>0</v>
      </c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</row>
    <row r="1533" spans="1:27" ht="13.2" x14ac:dyDescent="0.25">
      <c r="A1533" s="34">
        <v>1530</v>
      </c>
      <c r="B1533" s="104">
        <v>0.27692307692307677</v>
      </c>
      <c r="C1533" s="104">
        <v>0.39333333333333331</v>
      </c>
      <c r="D1533" s="104">
        <v>0.17647058823529413</v>
      </c>
      <c r="E1533" s="104">
        <v>0.08</v>
      </c>
      <c r="F1533" s="104">
        <v>0.16254416961130741</v>
      </c>
      <c r="G1533" s="35">
        <f>SUM(B1533*'5. Control'!$F$24,'6. Scoring &amp; assessment'!C1533*'5. Control'!$F$25,'6. Scoring &amp; assessment'!D1533*'5. Control'!$F$26,'6. Scoring &amp; assessment'!E1533*'5. Control'!$F$27,'6. Scoring &amp; assessment'!F1533*'5. Control'!$F$28)</f>
        <v>0.26564808211950169</v>
      </c>
      <c r="H1533" s="36">
        <f t="shared" si="92"/>
        <v>4</v>
      </c>
      <c r="I1533" s="36" cm="1">
        <f t="array" ref="I1533">_xlfn.XLOOKUP(A1533,Table1[Sample_ID],quality)</f>
        <v>6</v>
      </c>
      <c r="J1533" s="36">
        <f t="shared" si="93"/>
        <v>2</v>
      </c>
      <c r="K1533" s="36">
        <f t="shared" si="94"/>
        <v>4</v>
      </c>
      <c r="L1533" s="36">
        <f t="shared" si="95"/>
        <v>0</v>
      </c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</row>
    <row r="1534" spans="1:27" ht="13.2" x14ac:dyDescent="0.25">
      <c r="A1534" s="34">
        <v>1531</v>
      </c>
      <c r="B1534" s="104">
        <v>0.44615384615384623</v>
      </c>
      <c r="C1534" s="104">
        <v>0.22666666666666666</v>
      </c>
      <c r="D1534" s="104">
        <v>0.22941176470588234</v>
      </c>
      <c r="E1534" s="104">
        <v>0.09</v>
      </c>
      <c r="F1534" s="104">
        <v>4.2402826855123678E-2</v>
      </c>
      <c r="G1534" s="35">
        <f>SUM(B1534*'5. Control'!$F$24,'6. Scoring &amp; assessment'!C1534*'5. Control'!$F$25,'6. Scoring &amp; assessment'!D1534*'5. Control'!$F$26,'6. Scoring &amp; assessment'!E1534*'5. Control'!$F$27,'6. Scoring &amp; assessment'!F1534*'5. Control'!$F$28)</f>
        <v>0.27180589354524087</v>
      </c>
      <c r="H1534" s="36">
        <f t="shared" si="92"/>
        <v>4</v>
      </c>
      <c r="I1534" s="36" cm="1">
        <f t="array" ref="I1534">_xlfn.XLOOKUP(A1534,Table1[Sample_ID],quality)</f>
        <v>6</v>
      </c>
      <c r="J1534" s="36">
        <f t="shared" si="93"/>
        <v>2</v>
      </c>
      <c r="K1534" s="36">
        <f t="shared" si="94"/>
        <v>4</v>
      </c>
      <c r="L1534" s="36">
        <f t="shared" si="95"/>
        <v>0</v>
      </c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</row>
    <row r="1535" spans="1:27" ht="13.2" x14ac:dyDescent="0.25">
      <c r="A1535" s="34">
        <v>1532</v>
      </c>
      <c r="B1535" s="104">
        <v>0.27692307692307677</v>
      </c>
      <c r="C1535" s="104">
        <v>0.40333333333333332</v>
      </c>
      <c r="D1535" s="104">
        <v>0.21176470588235297</v>
      </c>
      <c r="E1535" s="104">
        <v>0.1</v>
      </c>
      <c r="F1535" s="104">
        <v>7.7738515901060068E-2</v>
      </c>
      <c r="G1535" s="35">
        <f>SUM(B1535*'5. Control'!$F$24,'6. Scoring &amp; assessment'!C1535*'5. Control'!$F$25,'6. Scoring &amp; assessment'!D1535*'5. Control'!$F$26,'6. Scoring &amp; assessment'!E1535*'5. Control'!$F$27,'6. Scoring &amp; assessment'!F1535*'5. Control'!$F$28)</f>
        <v>0.26746163439553583</v>
      </c>
      <c r="H1535" s="36">
        <f t="shared" si="92"/>
        <v>4</v>
      </c>
      <c r="I1535" s="36" cm="1">
        <f t="array" ref="I1535">_xlfn.XLOOKUP(A1535,Table1[Sample_ID],quality)</f>
        <v>5</v>
      </c>
      <c r="J1535" s="36">
        <f t="shared" si="93"/>
        <v>1</v>
      </c>
      <c r="K1535" s="36">
        <f t="shared" si="94"/>
        <v>1</v>
      </c>
      <c r="L1535" s="36">
        <f t="shared" si="95"/>
        <v>0</v>
      </c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</row>
    <row r="1536" spans="1:27" ht="13.2" x14ac:dyDescent="0.25">
      <c r="A1536" s="34">
        <v>1533</v>
      </c>
      <c r="B1536" s="104">
        <v>0.23076923076923078</v>
      </c>
      <c r="C1536" s="104">
        <v>0.28666666666666668</v>
      </c>
      <c r="D1536" s="104">
        <v>0.22352941176470592</v>
      </c>
      <c r="E1536" s="104">
        <v>0.13</v>
      </c>
      <c r="F1536" s="104">
        <v>5.6537102473498232E-2</v>
      </c>
      <c r="G1536" s="35">
        <f>SUM(B1536*'5. Control'!$F$24,'6. Scoring &amp; assessment'!C1536*'5. Control'!$F$25,'6. Scoring &amp; assessment'!D1536*'5. Control'!$F$26,'6. Scoring &amp; assessment'!E1536*'5. Control'!$F$27,'6. Scoring &amp; assessment'!F1536*'5. Control'!$F$28)</f>
        <v>0.2189523527812865</v>
      </c>
      <c r="H1536" s="36">
        <f t="shared" si="92"/>
        <v>4</v>
      </c>
      <c r="I1536" s="36" cm="1">
        <f t="array" ref="I1536">_xlfn.XLOOKUP(A1536,Table1[Sample_ID],quality)</f>
        <v>6</v>
      </c>
      <c r="J1536" s="36">
        <f t="shared" si="93"/>
        <v>2</v>
      </c>
      <c r="K1536" s="36">
        <f t="shared" si="94"/>
        <v>4</v>
      </c>
      <c r="L1536" s="36">
        <f t="shared" si="95"/>
        <v>0</v>
      </c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</row>
    <row r="1537" spans="1:27" ht="13.2" x14ac:dyDescent="0.25">
      <c r="A1537" s="34">
        <v>1534</v>
      </c>
      <c r="B1537" s="104">
        <v>9.2307692307692257E-2</v>
      </c>
      <c r="C1537" s="104">
        <v>0.19333333333333336</v>
      </c>
      <c r="D1537" s="104">
        <v>0.18235294117647058</v>
      </c>
      <c r="E1537" s="104">
        <v>0.3</v>
      </c>
      <c r="F1537" s="104">
        <v>0.2756183745583039</v>
      </c>
      <c r="G1537" s="35">
        <f>SUM(B1537*'5. Control'!$F$24,'6. Scoring &amp; assessment'!C1537*'5. Control'!$F$25,'6. Scoring &amp; assessment'!D1537*'5. Control'!$F$26,'6. Scoring &amp; assessment'!E1537*'5. Control'!$F$27,'6. Scoring &amp; assessment'!F1537*'5. Control'!$F$28)</f>
        <v>0.17522247093999327</v>
      </c>
      <c r="H1537" s="36">
        <f t="shared" si="92"/>
        <v>4</v>
      </c>
      <c r="I1537" s="36" cm="1">
        <f t="array" ref="I1537">_xlfn.XLOOKUP(A1537,Table1[Sample_ID],quality)</f>
        <v>5</v>
      </c>
      <c r="J1537" s="36">
        <f t="shared" si="93"/>
        <v>1</v>
      </c>
      <c r="K1537" s="36">
        <f t="shared" si="94"/>
        <v>1</v>
      </c>
      <c r="L1537" s="36">
        <f t="shared" si="95"/>
        <v>0</v>
      </c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</row>
    <row r="1538" spans="1:27" ht="13.2" x14ac:dyDescent="0.25">
      <c r="A1538" s="34">
        <v>1535</v>
      </c>
      <c r="B1538" s="104">
        <v>0.50769230769230755</v>
      </c>
      <c r="C1538" s="104">
        <v>0.3066666666666667</v>
      </c>
      <c r="D1538" s="104">
        <v>0.18823529411764706</v>
      </c>
      <c r="E1538" s="104">
        <v>0.14000000000000001</v>
      </c>
      <c r="F1538" s="104">
        <v>8.1272084805653705E-2</v>
      </c>
      <c r="G1538" s="35">
        <f>SUM(B1538*'5. Control'!$F$24,'6. Scoring &amp; assessment'!C1538*'5. Control'!$F$25,'6. Scoring &amp; assessment'!D1538*'5. Control'!$F$26,'6. Scoring &amp; assessment'!E1538*'5. Control'!$F$27,'6. Scoring &amp; assessment'!F1538*'5. Control'!$F$28)</f>
        <v>0.32005481029052008</v>
      </c>
      <c r="H1538" s="36">
        <f t="shared" si="92"/>
        <v>5</v>
      </c>
      <c r="I1538" s="36" cm="1">
        <f t="array" ref="I1538">_xlfn.XLOOKUP(A1538,Table1[Sample_ID],quality)</f>
        <v>7</v>
      </c>
      <c r="J1538" s="36">
        <f t="shared" si="93"/>
        <v>2</v>
      </c>
      <c r="K1538" s="36">
        <f t="shared" si="94"/>
        <v>4</v>
      </c>
      <c r="L1538" s="36">
        <f t="shared" si="95"/>
        <v>0</v>
      </c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</row>
    <row r="1539" spans="1:27" ht="13.2" x14ac:dyDescent="0.25">
      <c r="A1539" s="34">
        <v>1536</v>
      </c>
      <c r="B1539" s="104">
        <v>0.19999999999999984</v>
      </c>
      <c r="C1539" s="104">
        <v>0.30000000000000004</v>
      </c>
      <c r="D1539" s="104">
        <v>0.17058823529411765</v>
      </c>
      <c r="E1539" s="104">
        <v>0.13</v>
      </c>
      <c r="F1539" s="104">
        <v>0.10247349823321555</v>
      </c>
      <c r="G1539" s="35">
        <f>SUM(B1539*'5. Control'!$F$24,'6. Scoring &amp; assessment'!C1539*'5. Control'!$F$25,'6. Scoring &amp; assessment'!D1539*'5. Control'!$F$26,'6. Scoring &amp; assessment'!E1539*'5. Control'!$F$27,'6. Scoring &amp; assessment'!F1539*'5. Control'!$F$28)</f>
        <v>0.20883558511743919</v>
      </c>
      <c r="H1539" s="36">
        <f t="shared" si="92"/>
        <v>4</v>
      </c>
      <c r="I1539" s="36" cm="1">
        <f t="array" ref="I1539">_xlfn.XLOOKUP(A1539,Table1[Sample_ID],quality)</f>
        <v>6</v>
      </c>
      <c r="J1539" s="36">
        <f t="shared" si="93"/>
        <v>2</v>
      </c>
      <c r="K1539" s="36">
        <f t="shared" si="94"/>
        <v>4</v>
      </c>
      <c r="L1539" s="36">
        <f t="shared" si="95"/>
        <v>0</v>
      </c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</row>
    <row r="1540" spans="1:27" ht="13.2" x14ac:dyDescent="0.25">
      <c r="A1540" s="34">
        <v>1537</v>
      </c>
      <c r="B1540" s="104">
        <v>0.29230769230769238</v>
      </c>
      <c r="C1540" s="104">
        <v>0.28666666666666668</v>
      </c>
      <c r="D1540" s="104">
        <v>0.22352941176470592</v>
      </c>
      <c r="E1540" s="104">
        <v>0.08</v>
      </c>
      <c r="F1540" s="104">
        <v>0.13780918727915195</v>
      </c>
      <c r="G1540" s="35">
        <f>SUM(B1540*'5. Control'!$F$24,'6. Scoring &amp; assessment'!C1540*'5. Control'!$F$25,'6. Scoring &amp; assessment'!D1540*'5. Control'!$F$26,'6. Scoring &amp; assessment'!E1540*'5. Control'!$F$27,'6. Scoring &amp; assessment'!F1540*'5. Control'!$F$28)</f>
        <v>0.24361802280031344</v>
      </c>
      <c r="H1540" s="36">
        <f t="shared" si="92"/>
        <v>4</v>
      </c>
      <c r="I1540" s="36" cm="1">
        <f t="array" ref="I1540">_xlfn.XLOOKUP(A1540,Table1[Sample_ID],quality)</f>
        <v>6</v>
      </c>
      <c r="J1540" s="36">
        <f t="shared" si="93"/>
        <v>2</v>
      </c>
      <c r="K1540" s="36">
        <f t="shared" si="94"/>
        <v>4</v>
      </c>
      <c r="L1540" s="36">
        <f t="shared" si="95"/>
        <v>0</v>
      </c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</row>
    <row r="1541" spans="1:27" ht="13.2" x14ac:dyDescent="0.25">
      <c r="A1541" s="34">
        <v>1538</v>
      </c>
      <c r="B1541" s="104">
        <v>0.27692307692307677</v>
      </c>
      <c r="C1541" s="104">
        <v>0.32</v>
      </c>
      <c r="D1541" s="104">
        <v>0.2</v>
      </c>
      <c r="E1541" s="104">
        <v>0.08</v>
      </c>
      <c r="F1541" s="104">
        <v>8.8339222614840993E-2</v>
      </c>
      <c r="G1541" s="35">
        <f>SUM(B1541*'5. Control'!$F$24,'6. Scoring &amp; assessment'!C1541*'5. Control'!$F$25,'6. Scoring &amp; assessment'!D1541*'5. Control'!$F$26,'6. Scoring &amp; assessment'!E1541*'5. Control'!$F$27,'6. Scoring &amp; assessment'!F1541*'5. Control'!$F$28)</f>
        <v>0.23975699918456098</v>
      </c>
      <c r="H1541" s="36">
        <f t="shared" ref="H1541:H1602" si="96">ROUND(3+G1541*5,0)</f>
        <v>4</v>
      </c>
      <c r="I1541" s="36" cm="1">
        <f t="array" ref="I1541">_xlfn.XLOOKUP(A1541,Table1[Sample_ID],quality)</f>
        <v>6</v>
      </c>
      <c r="J1541" s="36">
        <f t="shared" ref="J1541:J1602" si="97">ABS(H1541-I1541)</f>
        <v>2</v>
      </c>
      <c r="K1541" s="36">
        <f t="shared" ref="K1541:K1602" si="98">J1541^2</f>
        <v>4</v>
      </c>
      <c r="L1541" s="36">
        <f t="shared" ref="L1541:L1602" si="99">IF(J1541=0,1,0)</f>
        <v>0</v>
      </c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</row>
    <row r="1542" spans="1:27" ht="13.2" x14ac:dyDescent="0.25">
      <c r="A1542" s="34">
        <v>1539</v>
      </c>
      <c r="B1542" s="104">
        <v>0.55384615384615377</v>
      </c>
      <c r="C1542" s="104">
        <v>0.36000000000000004</v>
      </c>
      <c r="D1542" s="104">
        <v>0.19411764705882353</v>
      </c>
      <c r="E1542" s="104">
        <v>0.09</v>
      </c>
      <c r="F1542" s="104">
        <v>7.0671378091872794E-2</v>
      </c>
      <c r="G1542" s="35">
        <f>SUM(B1542*'5. Control'!$F$24,'6. Scoring &amp; assessment'!C1542*'5. Control'!$F$25,'6. Scoring &amp; assessment'!D1542*'5. Control'!$F$26,'6. Scoring &amp; assessment'!E1542*'5. Control'!$F$27,'6. Scoring &amp; assessment'!F1542*'5. Control'!$F$28)</f>
        <v>0.34703093871416463</v>
      </c>
      <c r="H1542" s="36">
        <f t="shared" si="96"/>
        <v>5</v>
      </c>
      <c r="I1542" s="36" cm="1">
        <f t="array" ref="I1542">_xlfn.XLOOKUP(A1542,Table1[Sample_ID],quality)</f>
        <v>5</v>
      </c>
      <c r="J1542" s="36">
        <f t="shared" si="97"/>
        <v>0</v>
      </c>
      <c r="K1542" s="36">
        <f t="shared" si="98"/>
        <v>0</v>
      </c>
      <c r="L1542" s="36">
        <f t="shared" si="99"/>
        <v>1</v>
      </c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</row>
    <row r="1543" spans="1:27" ht="13.2" x14ac:dyDescent="0.25">
      <c r="A1543" s="34">
        <v>1540</v>
      </c>
      <c r="B1543" s="104">
        <v>0.23076923076923078</v>
      </c>
      <c r="C1543" s="104">
        <v>0.19333333333333336</v>
      </c>
      <c r="D1543" s="104">
        <v>0.28235294117647064</v>
      </c>
      <c r="E1543" s="104">
        <v>0.32</v>
      </c>
      <c r="F1543" s="104">
        <v>0.19081272084805653</v>
      </c>
      <c r="G1543" s="35">
        <f>SUM(B1543*'5. Control'!$F$24,'6. Scoring &amp; assessment'!C1543*'5. Control'!$F$25,'6. Scoring &amp; assessment'!D1543*'5. Control'!$F$26,'6. Scoring &amp; assessment'!E1543*'5. Control'!$F$27,'6. Scoring &amp; assessment'!F1543*'5. Control'!$F$28)</f>
        <v>0.23220344403050702</v>
      </c>
      <c r="H1543" s="36">
        <f t="shared" si="96"/>
        <v>4</v>
      </c>
      <c r="I1543" s="36" cm="1">
        <f t="array" ref="I1543">_xlfn.XLOOKUP(A1543,Table1[Sample_ID],quality)</f>
        <v>5</v>
      </c>
      <c r="J1543" s="36">
        <f t="shared" si="97"/>
        <v>1</v>
      </c>
      <c r="K1543" s="36">
        <f t="shared" si="98"/>
        <v>1</v>
      </c>
      <c r="L1543" s="36">
        <f t="shared" si="99"/>
        <v>0</v>
      </c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</row>
    <row r="1544" spans="1:27" ht="13.2" x14ac:dyDescent="0.25">
      <c r="A1544" s="34">
        <v>1541</v>
      </c>
      <c r="B1544" s="104">
        <v>0.49230769230769222</v>
      </c>
      <c r="C1544" s="104">
        <v>0.28000000000000003</v>
      </c>
      <c r="D1544" s="104">
        <v>0.19411764705882353</v>
      </c>
      <c r="E1544" s="104">
        <v>0.08</v>
      </c>
      <c r="F1544" s="104">
        <v>9.187279151943463E-2</v>
      </c>
      <c r="G1544" s="35">
        <f>SUM(B1544*'5. Control'!$F$24,'6. Scoring &amp; assessment'!C1544*'5. Control'!$F$25,'6. Scoring &amp; assessment'!D1544*'5. Control'!$F$26,'6. Scoring &amp; assessment'!E1544*'5. Control'!$F$27,'6. Scoring &amp; assessment'!F1544*'5. Control'!$F$28)</f>
        <v>0.30261261851845928</v>
      </c>
      <c r="H1544" s="36">
        <f t="shared" si="96"/>
        <v>5</v>
      </c>
      <c r="I1544" s="36" cm="1">
        <f t="array" ref="I1544">_xlfn.XLOOKUP(A1544,Table1[Sample_ID],quality)</f>
        <v>6</v>
      </c>
      <c r="J1544" s="36">
        <f t="shared" si="97"/>
        <v>1</v>
      </c>
      <c r="K1544" s="36">
        <f t="shared" si="98"/>
        <v>1</v>
      </c>
      <c r="L1544" s="36">
        <f t="shared" si="99"/>
        <v>0</v>
      </c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</row>
    <row r="1545" spans="1:27" ht="13.2" x14ac:dyDescent="0.25">
      <c r="A1545" s="34">
        <v>1542</v>
      </c>
      <c r="B1545" s="104">
        <v>0.38461538461538464</v>
      </c>
      <c r="C1545" s="104">
        <v>9.9999999999999992E-2</v>
      </c>
      <c r="D1545" s="104">
        <v>0.27058823529411768</v>
      </c>
      <c r="E1545" s="104">
        <v>0.28999999999999998</v>
      </c>
      <c r="F1545" s="104">
        <v>0.1519434628975265</v>
      </c>
      <c r="G1545" s="35">
        <f>SUM(B1545*'5. Control'!$F$24,'6. Scoring &amp; assessment'!C1545*'5. Control'!$F$25,'6. Scoring &amp; assessment'!D1545*'5. Control'!$F$26,'6. Scoring &amp; assessment'!E1545*'5. Control'!$F$27,'6. Scoring &amp; assessment'!F1545*'5. Control'!$F$28)</f>
        <v>0.24939796619925492</v>
      </c>
      <c r="H1545" s="36">
        <f t="shared" si="96"/>
        <v>4</v>
      </c>
      <c r="I1545" s="36" cm="1">
        <f t="array" ref="I1545">_xlfn.XLOOKUP(A1545,Table1[Sample_ID],quality)</f>
        <v>7</v>
      </c>
      <c r="J1545" s="36">
        <f t="shared" si="97"/>
        <v>3</v>
      </c>
      <c r="K1545" s="36">
        <f t="shared" si="98"/>
        <v>9</v>
      </c>
      <c r="L1545" s="36">
        <f t="shared" si="99"/>
        <v>0</v>
      </c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</row>
    <row r="1546" spans="1:27" ht="13.2" x14ac:dyDescent="0.25">
      <c r="A1546" s="34">
        <v>1543</v>
      </c>
      <c r="B1546" s="104">
        <v>0.36153846153846148</v>
      </c>
      <c r="C1546" s="104">
        <v>0.5033333333333333</v>
      </c>
      <c r="D1546" s="104">
        <v>0.15294117647058827</v>
      </c>
      <c r="E1546" s="104">
        <v>0.02</v>
      </c>
      <c r="F1546" s="104">
        <v>0.11307420494699646</v>
      </c>
      <c r="G1546" s="35">
        <f>SUM(B1546*'5. Control'!$F$24,'6. Scoring &amp; assessment'!C1546*'5. Control'!$F$25,'6. Scoring &amp; assessment'!D1546*'5. Control'!$F$26,'6. Scoring &amp; assessment'!E1546*'5. Control'!$F$27,'6. Scoring &amp; assessment'!F1546*'5. Control'!$F$28)</f>
        <v>0.31378705850374938</v>
      </c>
      <c r="H1546" s="36">
        <f t="shared" si="96"/>
        <v>5</v>
      </c>
      <c r="I1546" s="36" cm="1">
        <f t="array" ref="I1546">_xlfn.XLOOKUP(A1546,Table1[Sample_ID],quality)</f>
        <v>6</v>
      </c>
      <c r="J1546" s="36">
        <f t="shared" si="97"/>
        <v>1</v>
      </c>
      <c r="K1546" s="36">
        <f t="shared" si="98"/>
        <v>1</v>
      </c>
      <c r="L1546" s="36">
        <f t="shared" si="99"/>
        <v>0</v>
      </c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</row>
    <row r="1547" spans="1:27" ht="13.2" x14ac:dyDescent="0.25">
      <c r="A1547" s="34">
        <v>1544</v>
      </c>
      <c r="B1547" s="104">
        <v>0.30769230769230771</v>
      </c>
      <c r="C1547" s="104">
        <v>0.22666666666666666</v>
      </c>
      <c r="D1547" s="104">
        <v>0.1588235294117647</v>
      </c>
      <c r="E1547" s="104">
        <v>0.42</v>
      </c>
      <c r="F1547" s="104">
        <v>4.5936395759717315E-2</v>
      </c>
      <c r="G1547" s="35">
        <f>SUM(B1547*'5. Control'!$F$24,'6. Scoring &amp; assessment'!C1547*'5. Control'!$F$25,'6. Scoring &amp; assessment'!D1547*'5. Control'!$F$26,'6. Scoring &amp; assessment'!E1547*'5. Control'!$F$27,'6. Scoring &amp; assessment'!F1547*'5. Control'!$F$28)</f>
        <v>0.24610947668004415</v>
      </c>
      <c r="H1547" s="36">
        <f t="shared" si="96"/>
        <v>4</v>
      </c>
      <c r="I1547" s="36" cm="1">
        <f t="array" ref="I1547">_xlfn.XLOOKUP(A1547,Table1[Sample_ID],quality)</f>
        <v>6</v>
      </c>
      <c r="J1547" s="36">
        <f t="shared" si="97"/>
        <v>2</v>
      </c>
      <c r="K1547" s="36">
        <f t="shared" si="98"/>
        <v>4</v>
      </c>
      <c r="L1547" s="36">
        <f t="shared" si="99"/>
        <v>0</v>
      </c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</row>
    <row r="1548" spans="1:27" ht="13.2" x14ac:dyDescent="0.25">
      <c r="A1548" s="34">
        <v>1545</v>
      </c>
      <c r="B1548" s="104">
        <v>0.43076923076923063</v>
      </c>
      <c r="C1548" s="104">
        <v>0.18000000000000002</v>
      </c>
      <c r="D1548" s="104">
        <v>0.3</v>
      </c>
      <c r="E1548" s="104">
        <v>0.43</v>
      </c>
      <c r="F1548" s="104">
        <v>4.5936395759717315E-2</v>
      </c>
      <c r="G1548" s="35">
        <f>SUM(B1548*'5. Control'!$F$24,'6. Scoring &amp; assessment'!C1548*'5. Control'!$F$25,'6. Scoring &amp; assessment'!D1548*'5. Control'!$F$26,'6. Scoring &amp; assessment'!E1548*'5. Control'!$F$27,'6. Scoring &amp; assessment'!F1548*'5. Control'!$F$28)</f>
        <v>0.29736287034520242</v>
      </c>
      <c r="H1548" s="36">
        <f t="shared" si="96"/>
        <v>4</v>
      </c>
      <c r="I1548" s="36" cm="1">
        <f t="array" ref="I1548">_xlfn.XLOOKUP(A1548,Table1[Sample_ID],quality)</f>
        <v>7</v>
      </c>
      <c r="J1548" s="36">
        <f t="shared" si="97"/>
        <v>3</v>
      </c>
      <c r="K1548" s="36">
        <f t="shared" si="98"/>
        <v>9</v>
      </c>
      <c r="L1548" s="36">
        <f t="shared" si="99"/>
        <v>0</v>
      </c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</row>
    <row r="1549" spans="1:27" ht="13.2" x14ac:dyDescent="0.25">
      <c r="A1549" s="34">
        <v>1546</v>
      </c>
      <c r="B1549" s="104">
        <v>0.26153846153846144</v>
      </c>
      <c r="C1549" s="104">
        <v>0.35333333333333333</v>
      </c>
      <c r="D1549" s="104">
        <v>0.2</v>
      </c>
      <c r="E1549" s="104">
        <v>0.33</v>
      </c>
      <c r="F1549" s="104">
        <v>7.7738515901060068E-2</v>
      </c>
      <c r="G1549" s="35">
        <f>SUM(B1549*'5. Control'!$F$24,'6. Scoring &amp; assessment'!C1549*'5. Control'!$F$25,'6. Scoring &amp; assessment'!D1549*'5. Control'!$F$26,'6. Scoring &amp; assessment'!E1549*'5. Control'!$F$27,'6. Scoring &amp; assessment'!F1549*'5. Control'!$F$28)</f>
        <v>0.26831231312856751</v>
      </c>
      <c r="H1549" s="36">
        <f t="shared" si="96"/>
        <v>4</v>
      </c>
      <c r="I1549" s="36" cm="1">
        <f t="array" ref="I1549">_xlfn.XLOOKUP(A1549,Table1[Sample_ID],quality)</f>
        <v>6</v>
      </c>
      <c r="J1549" s="36">
        <f t="shared" si="97"/>
        <v>2</v>
      </c>
      <c r="K1549" s="36">
        <f t="shared" si="98"/>
        <v>4</v>
      </c>
      <c r="L1549" s="36">
        <f t="shared" si="99"/>
        <v>0</v>
      </c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</row>
    <row r="1550" spans="1:27" ht="13.2" x14ac:dyDescent="0.25">
      <c r="A1550" s="34">
        <v>1547</v>
      </c>
      <c r="B1550" s="104">
        <v>0.27692307692307677</v>
      </c>
      <c r="C1550" s="104">
        <v>0.3133333333333333</v>
      </c>
      <c r="D1550" s="104">
        <v>0.18235294117647058</v>
      </c>
      <c r="E1550" s="104">
        <v>0.02</v>
      </c>
      <c r="F1550" s="104">
        <v>7.0671378091872794E-2</v>
      </c>
      <c r="G1550" s="35">
        <f>SUM(B1550*'5. Control'!$F$24,'6. Scoring &amp; assessment'!C1550*'5. Control'!$F$25,'6. Scoring &amp; assessment'!D1550*'5. Control'!$F$26,'6. Scoring &amp; assessment'!E1550*'5. Control'!$F$27,'6. Scoring &amp; assessment'!F1550*'5. Control'!$F$28)</f>
        <v>0.22734315590873472</v>
      </c>
      <c r="H1550" s="36">
        <f t="shared" si="96"/>
        <v>4</v>
      </c>
      <c r="I1550" s="36" cm="1">
        <f t="array" ref="I1550">_xlfn.XLOOKUP(A1550,Table1[Sample_ID],quality)</f>
        <v>5</v>
      </c>
      <c r="J1550" s="36">
        <f t="shared" si="97"/>
        <v>1</v>
      </c>
      <c r="K1550" s="36">
        <f t="shared" si="98"/>
        <v>1</v>
      </c>
      <c r="L1550" s="36">
        <f t="shared" si="99"/>
        <v>0</v>
      </c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</row>
    <row r="1551" spans="1:27" ht="13.2" x14ac:dyDescent="0.25">
      <c r="A1551" s="34">
        <v>1548</v>
      </c>
      <c r="B1551" s="104">
        <v>0.5692307692307691</v>
      </c>
      <c r="C1551" s="104">
        <v>0.33333333333333331</v>
      </c>
      <c r="D1551" s="104">
        <v>0.1235294117647059</v>
      </c>
      <c r="E1551" s="104">
        <v>0.1</v>
      </c>
      <c r="F1551" s="104">
        <v>7.0671378091872794E-2</v>
      </c>
      <c r="G1551" s="35">
        <f>SUM(B1551*'5. Control'!$F$24,'6. Scoring &amp; assessment'!C1551*'5. Control'!$F$25,'6. Scoring &amp; assessment'!D1551*'5. Control'!$F$26,'6. Scoring &amp; assessment'!E1551*'5. Control'!$F$27,'6. Scoring &amp; assessment'!F1551*'5. Control'!$F$28)</f>
        <v>0.33482731880466238</v>
      </c>
      <c r="H1551" s="36">
        <f t="shared" si="96"/>
        <v>5</v>
      </c>
      <c r="I1551" s="36" cm="1">
        <f t="array" ref="I1551">_xlfn.XLOOKUP(A1551,Table1[Sample_ID],quality)</f>
        <v>5</v>
      </c>
      <c r="J1551" s="36">
        <f t="shared" si="97"/>
        <v>0</v>
      </c>
      <c r="K1551" s="36">
        <f t="shared" si="98"/>
        <v>0</v>
      </c>
      <c r="L1551" s="36">
        <f t="shared" si="99"/>
        <v>1</v>
      </c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</row>
    <row r="1552" spans="1:27" ht="13.2" x14ac:dyDescent="0.25">
      <c r="A1552" s="34">
        <v>1549</v>
      </c>
      <c r="B1552" s="104">
        <v>0.30769230769230771</v>
      </c>
      <c r="C1552" s="104">
        <v>0.20000000000000004</v>
      </c>
      <c r="D1552" s="104">
        <v>0.16470588235294117</v>
      </c>
      <c r="E1552" s="104">
        <v>0.5</v>
      </c>
      <c r="F1552" s="104">
        <v>0.15547703180212014</v>
      </c>
      <c r="G1552" s="35">
        <f>SUM(B1552*'5. Control'!$F$24,'6. Scoring &amp; assessment'!C1552*'5. Control'!$F$25,'6. Scoring &amp; assessment'!D1552*'5. Control'!$F$26,'6. Scoring &amp; assessment'!E1552*'5. Control'!$F$27,'6. Scoring &amp; assessment'!F1552*'5. Control'!$F$28)</f>
        <v>0.25794589322546091</v>
      </c>
      <c r="H1552" s="36">
        <f t="shared" si="96"/>
        <v>4</v>
      </c>
      <c r="I1552" s="36" cm="1">
        <f t="array" ref="I1552">_xlfn.XLOOKUP(A1552,Table1[Sample_ID],quality)</f>
        <v>5</v>
      </c>
      <c r="J1552" s="36">
        <f t="shared" si="97"/>
        <v>1</v>
      </c>
      <c r="K1552" s="36">
        <f t="shared" si="98"/>
        <v>1</v>
      </c>
      <c r="L1552" s="36">
        <f t="shared" si="99"/>
        <v>0</v>
      </c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</row>
    <row r="1553" spans="1:27" ht="13.2" x14ac:dyDescent="0.25">
      <c r="A1553" s="34">
        <v>1550</v>
      </c>
      <c r="B1553" s="104">
        <v>0.46153846153846156</v>
      </c>
      <c r="C1553" s="104">
        <v>0.17333333333333334</v>
      </c>
      <c r="D1553" s="104">
        <v>0.23529411764705882</v>
      </c>
      <c r="E1553" s="104">
        <v>0.3</v>
      </c>
      <c r="F1553" s="104">
        <v>6.3604240282685506E-2</v>
      </c>
      <c r="G1553" s="35">
        <f>SUM(B1553*'5. Control'!$F$24,'6. Scoring &amp; assessment'!C1553*'5. Control'!$F$25,'6. Scoring &amp; assessment'!D1553*'5. Control'!$F$26,'6. Scoring &amp; assessment'!E1553*'5. Control'!$F$27,'6. Scoring &amp; assessment'!F1553*'5. Control'!$F$28)</f>
        <v>0.28519300321378893</v>
      </c>
      <c r="H1553" s="36">
        <f t="shared" si="96"/>
        <v>4</v>
      </c>
      <c r="I1553" s="36" cm="1">
        <f t="array" ref="I1553">_xlfn.XLOOKUP(A1553,Table1[Sample_ID],quality)</f>
        <v>8</v>
      </c>
      <c r="J1553" s="36">
        <f t="shared" si="97"/>
        <v>4</v>
      </c>
      <c r="K1553" s="36">
        <f t="shared" si="98"/>
        <v>16</v>
      </c>
      <c r="L1553" s="36">
        <f t="shared" si="99"/>
        <v>0</v>
      </c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</row>
    <row r="1554" spans="1:27" ht="13.2" x14ac:dyDescent="0.25">
      <c r="A1554" s="34">
        <v>1551</v>
      </c>
      <c r="B1554" s="104">
        <v>0.16923076923076918</v>
      </c>
      <c r="C1554" s="104">
        <v>0.38666666666666671</v>
      </c>
      <c r="D1554" s="104">
        <v>0.13529411764705884</v>
      </c>
      <c r="E1554" s="104">
        <v>0</v>
      </c>
      <c r="F1554" s="104">
        <v>7.0671378091872794E-2</v>
      </c>
      <c r="G1554" s="35">
        <f>SUM(B1554*'5. Control'!$F$24,'6. Scoring &amp; assessment'!C1554*'5. Control'!$F$25,'6. Scoring &amp; assessment'!D1554*'5. Control'!$F$26,'6. Scoring &amp; assessment'!E1554*'5. Control'!$F$27,'6. Scoring &amp; assessment'!F1554*'5. Control'!$F$28)</f>
        <v>0.20259202468701532</v>
      </c>
      <c r="H1554" s="36">
        <f t="shared" si="96"/>
        <v>4</v>
      </c>
      <c r="I1554" s="36" cm="1">
        <f t="array" ref="I1554">_xlfn.XLOOKUP(A1554,Table1[Sample_ID],quality)</f>
        <v>5</v>
      </c>
      <c r="J1554" s="36">
        <f t="shared" si="97"/>
        <v>1</v>
      </c>
      <c r="K1554" s="36">
        <f t="shared" si="98"/>
        <v>1</v>
      </c>
      <c r="L1554" s="36">
        <f t="shared" si="99"/>
        <v>0</v>
      </c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</row>
    <row r="1555" spans="1:27" ht="13.2" x14ac:dyDescent="0.25">
      <c r="A1555" s="34">
        <v>1552</v>
      </c>
      <c r="B1555" s="104">
        <v>0.15384615384615385</v>
      </c>
      <c r="C1555" s="104">
        <v>0.38000000000000006</v>
      </c>
      <c r="D1555" s="104">
        <v>0.14117647058823532</v>
      </c>
      <c r="E1555" s="104">
        <v>0</v>
      </c>
      <c r="F1555" s="104">
        <v>7.4204946996466431E-2</v>
      </c>
      <c r="G1555" s="35">
        <f>SUM(B1555*'5. Control'!$F$24,'6. Scoring &amp; assessment'!C1555*'5. Control'!$F$25,'6. Scoring &amp; assessment'!D1555*'5. Control'!$F$26,'6. Scoring &amp; assessment'!E1555*'5. Control'!$F$27,'6. Scoring &amp; assessment'!F1555*'5. Control'!$F$28)</f>
        <v>0.19644311913403581</v>
      </c>
      <c r="H1555" s="36">
        <f t="shared" si="96"/>
        <v>4</v>
      </c>
      <c r="I1555" s="36" cm="1">
        <f t="array" ref="I1555">_xlfn.XLOOKUP(A1555,Table1[Sample_ID],quality)</f>
        <v>5</v>
      </c>
      <c r="J1555" s="36">
        <f t="shared" si="97"/>
        <v>1</v>
      </c>
      <c r="K1555" s="36">
        <f t="shared" si="98"/>
        <v>1</v>
      </c>
      <c r="L1555" s="36">
        <f t="shared" si="99"/>
        <v>0</v>
      </c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</row>
    <row r="1556" spans="1:27" ht="13.2" x14ac:dyDescent="0.25">
      <c r="A1556" s="34">
        <v>1553</v>
      </c>
      <c r="B1556" s="104">
        <v>0.44615384615384623</v>
      </c>
      <c r="C1556" s="104">
        <v>0.38666666666666671</v>
      </c>
      <c r="D1556" s="104">
        <v>0.21176470588235297</v>
      </c>
      <c r="E1556" s="104">
        <v>0.01</v>
      </c>
      <c r="F1556" s="104">
        <v>0.16961130742049471</v>
      </c>
      <c r="G1556" s="35">
        <f>SUM(B1556*'5. Control'!$F$24,'6. Scoring &amp; assessment'!C1556*'5. Control'!$F$25,'6. Scoring &amp; assessment'!D1556*'5. Control'!$F$26,'6. Scoring &amp; assessment'!E1556*'5. Control'!$F$27,'6. Scoring &amp; assessment'!F1556*'5. Control'!$F$28)</f>
        <v>0.32187968277824858</v>
      </c>
      <c r="H1556" s="36">
        <f t="shared" si="96"/>
        <v>5</v>
      </c>
      <c r="I1556" s="36" cm="1">
        <f t="array" ref="I1556">_xlfn.XLOOKUP(A1556,Table1[Sample_ID],quality)</f>
        <v>6</v>
      </c>
      <c r="J1556" s="36">
        <f t="shared" si="97"/>
        <v>1</v>
      </c>
      <c r="K1556" s="36">
        <f t="shared" si="98"/>
        <v>1</v>
      </c>
      <c r="L1556" s="36">
        <f t="shared" si="99"/>
        <v>0</v>
      </c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</row>
    <row r="1557" spans="1:27" ht="13.2" x14ac:dyDescent="0.25">
      <c r="A1557" s="34">
        <v>1554</v>
      </c>
      <c r="B1557" s="104">
        <v>0.15384615384615385</v>
      </c>
      <c r="C1557" s="104">
        <v>0.42333333333333334</v>
      </c>
      <c r="D1557" s="104">
        <v>0.17647058823529413</v>
      </c>
      <c r="E1557" s="104">
        <v>0</v>
      </c>
      <c r="F1557" s="104">
        <v>7.7738515901060068E-2</v>
      </c>
      <c r="G1557" s="35">
        <f>SUM(B1557*'5. Control'!$F$24,'6. Scoring &amp; assessment'!C1557*'5. Control'!$F$25,'6. Scoring &amp; assessment'!D1557*'5. Control'!$F$26,'6. Scoring &amp; assessment'!E1557*'5. Control'!$F$27,'6. Scoring &amp; assessment'!F1557*'5. Control'!$F$28)</f>
        <v>0.21509059367155398</v>
      </c>
      <c r="H1557" s="36">
        <f t="shared" si="96"/>
        <v>4</v>
      </c>
      <c r="I1557" s="36" cm="1">
        <f t="array" ref="I1557">_xlfn.XLOOKUP(A1557,Table1[Sample_ID],quality)</f>
        <v>5</v>
      </c>
      <c r="J1557" s="36">
        <f t="shared" si="97"/>
        <v>1</v>
      </c>
      <c r="K1557" s="36">
        <f t="shared" si="98"/>
        <v>1</v>
      </c>
      <c r="L1557" s="36">
        <f t="shared" si="99"/>
        <v>0</v>
      </c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</row>
    <row r="1558" spans="1:27" ht="13.2" x14ac:dyDescent="0.25">
      <c r="A1558" s="34">
        <v>1555</v>
      </c>
      <c r="B1558" s="104">
        <v>0.39999999999999997</v>
      </c>
      <c r="C1558" s="104">
        <v>0.5033333333333333</v>
      </c>
      <c r="D1558" s="104">
        <v>0.17647058823529413</v>
      </c>
      <c r="E1558" s="104">
        <v>0.02</v>
      </c>
      <c r="F1558" s="104">
        <v>6.0070671378091869E-2</v>
      </c>
      <c r="G1558" s="35">
        <f>SUM(B1558*'5. Control'!$F$24,'6. Scoring &amp; assessment'!C1558*'5. Control'!$F$25,'6. Scoring &amp; assessment'!D1558*'5. Control'!$F$26,'6. Scoring &amp; assessment'!E1558*'5. Control'!$F$27,'6. Scoring &amp; assessment'!F1558*'5. Control'!$F$28)</f>
        <v>0.3254776553731033</v>
      </c>
      <c r="H1558" s="36">
        <f t="shared" si="96"/>
        <v>5</v>
      </c>
      <c r="I1558" s="36" cm="1">
        <f t="array" ref="I1558">_xlfn.XLOOKUP(A1558,Table1[Sample_ID],quality)</f>
        <v>6</v>
      </c>
      <c r="J1558" s="36">
        <f t="shared" si="97"/>
        <v>1</v>
      </c>
      <c r="K1558" s="36">
        <f t="shared" si="98"/>
        <v>1</v>
      </c>
      <c r="L1558" s="36">
        <f t="shared" si="99"/>
        <v>0</v>
      </c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</row>
    <row r="1559" spans="1:27" ht="13.2" x14ac:dyDescent="0.25">
      <c r="A1559" s="34">
        <v>1556</v>
      </c>
      <c r="B1559" s="104">
        <v>0.33076923076923082</v>
      </c>
      <c r="C1559" s="104">
        <v>0.3066666666666667</v>
      </c>
      <c r="D1559" s="104">
        <v>0.22352941176470592</v>
      </c>
      <c r="E1559" s="104">
        <v>0.17</v>
      </c>
      <c r="F1559" s="104">
        <v>6.3604240282685506E-2</v>
      </c>
      <c r="G1559" s="35">
        <f>SUM(B1559*'5. Control'!$F$24,'6. Scoring &amp; assessment'!C1559*'5. Control'!$F$25,'6. Scoring &amp; assessment'!D1559*'5. Control'!$F$26,'6. Scoring &amp; assessment'!E1559*'5. Control'!$F$27,'6. Scoring &amp; assessment'!F1559*'5. Control'!$F$28)</f>
        <v>0.26465906656220523</v>
      </c>
      <c r="H1559" s="36">
        <f t="shared" si="96"/>
        <v>4</v>
      </c>
      <c r="I1559" s="36" cm="1">
        <f t="array" ref="I1559">_xlfn.XLOOKUP(A1559,Table1[Sample_ID],quality)</f>
        <v>7</v>
      </c>
      <c r="J1559" s="36">
        <f t="shared" si="97"/>
        <v>3</v>
      </c>
      <c r="K1559" s="36">
        <f t="shared" si="98"/>
        <v>9</v>
      </c>
      <c r="L1559" s="36">
        <f t="shared" si="99"/>
        <v>0</v>
      </c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</row>
    <row r="1560" spans="1:27" ht="13.2" x14ac:dyDescent="0.25">
      <c r="A1560" s="34">
        <v>1557</v>
      </c>
      <c r="B1560" s="104">
        <v>0.23076923076923078</v>
      </c>
      <c r="C1560" s="104">
        <v>0.52</v>
      </c>
      <c r="D1560" s="104">
        <v>0.15294117647058827</v>
      </c>
      <c r="E1560" s="104">
        <v>0.04</v>
      </c>
      <c r="F1560" s="104">
        <v>4.9469964664310952E-2</v>
      </c>
      <c r="G1560" s="35">
        <f>SUM(B1560*'5. Control'!$F$24,'6. Scoring &amp; assessment'!C1560*'5. Control'!$F$25,'6. Scoring &amp; assessment'!D1560*'5. Control'!$F$26,'6. Scoring &amp; assessment'!E1560*'5. Control'!$F$27,'6. Scoring &amp; assessment'!F1560*'5. Control'!$F$28)</f>
        <v>0.26865740370625013</v>
      </c>
      <c r="H1560" s="36">
        <f t="shared" si="96"/>
        <v>4</v>
      </c>
      <c r="I1560" s="36" cm="1">
        <f t="array" ref="I1560">_xlfn.XLOOKUP(A1560,Table1[Sample_ID],quality)</f>
        <v>5</v>
      </c>
      <c r="J1560" s="36">
        <f t="shared" si="97"/>
        <v>1</v>
      </c>
      <c r="K1560" s="36">
        <f t="shared" si="98"/>
        <v>1</v>
      </c>
      <c r="L1560" s="36">
        <f t="shared" si="99"/>
        <v>0</v>
      </c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</row>
    <row r="1561" spans="1:27" ht="13.2" x14ac:dyDescent="0.25">
      <c r="A1561" s="34">
        <v>1558</v>
      </c>
      <c r="B1561" s="104">
        <v>0.39999999999999997</v>
      </c>
      <c r="C1561" s="104">
        <v>0.5033333333333333</v>
      </c>
      <c r="D1561" s="104">
        <v>0.17647058823529413</v>
      </c>
      <c r="E1561" s="104">
        <v>0.02</v>
      </c>
      <c r="F1561" s="104">
        <v>6.0070671378091869E-2</v>
      </c>
      <c r="G1561" s="35">
        <f>SUM(B1561*'5. Control'!$F$24,'6. Scoring &amp; assessment'!C1561*'5. Control'!$F$25,'6. Scoring &amp; assessment'!D1561*'5. Control'!$F$26,'6. Scoring &amp; assessment'!E1561*'5. Control'!$F$27,'6. Scoring &amp; assessment'!F1561*'5. Control'!$F$28)</f>
        <v>0.3254776553731033</v>
      </c>
      <c r="H1561" s="36">
        <f t="shared" si="96"/>
        <v>5</v>
      </c>
      <c r="I1561" s="36" cm="1">
        <f t="array" ref="I1561">_xlfn.XLOOKUP(A1561,Table1[Sample_ID],quality)</f>
        <v>6</v>
      </c>
      <c r="J1561" s="36">
        <f t="shared" si="97"/>
        <v>1</v>
      </c>
      <c r="K1561" s="36">
        <f t="shared" si="98"/>
        <v>1</v>
      </c>
      <c r="L1561" s="36">
        <f t="shared" si="99"/>
        <v>0</v>
      </c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</row>
    <row r="1562" spans="1:27" ht="13.2" x14ac:dyDescent="0.25">
      <c r="A1562" s="34">
        <v>1559</v>
      </c>
      <c r="B1562" s="104">
        <v>0.16923076923076918</v>
      </c>
      <c r="C1562" s="104">
        <v>0.35333333333333333</v>
      </c>
      <c r="D1562" s="104">
        <v>0.15294117647058827</v>
      </c>
      <c r="E1562" s="104">
        <v>0.33</v>
      </c>
      <c r="F1562" s="104">
        <v>0.38515901060070673</v>
      </c>
      <c r="G1562" s="35">
        <f>SUM(B1562*'5. Control'!$F$24,'6. Scoring &amp; assessment'!C1562*'5. Control'!$F$25,'6. Scoring &amp; assessment'!D1562*'5. Control'!$F$26,'6. Scoring &amp; assessment'!E1562*'5. Control'!$F$27,'6. Scoring &amp; assessment'!F1562*'5. Control'!$F$28)</f>
        <v>0.25968784676142814</v>
      </c>
      <c r="H1562" s="36">
        <f t="shared" si="96"/>
        <v>4</v>
      </c>
      <c r="I1562" s="36" cm="1">
        <f t="array" ref="I1562">_xlfn.XLOOKUP(A1562,Table1[Sample_ID],quality)</f>
        <v>5</v>
      </c>
      <c r="J1562" s="36">
        <f t="shared" si="97"/>
        <v>1</v>
      </c>
      <c r="K1562" s="36">
        <f t="shared" si="98"/>
        <v>1</v>
      </c>
      <c r="L1562" s="36">
        <f t="shared" si="99"/>
        <v>0</v>
      </c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</row>
    <row r="1563" spans="1:27" ht="13.2" x14ac:dyDescent="0.25">
      <c r="A1563" s="34">
        <v>1560</v>
      </c>
      <c r="B1563" s="104">
        <v>0.23076923076923078</v>
      </c>
      <c r="C1563" s="104">
        <v>0.33333333333333331</v>
      </c>
      <c r="D1563" s="104">
        <v>0.12941176470588237</v>
      </c>
      <c r="E1563" s="104">
        <v>0.26</v>
      </c>
      <c r="F1563" s="104">
        <v>0.44169611307420492</v>
      </c>
      <c r="G1563" s="35">
        <f>SUM(B1563*'5. Control'!$F$24,'6. Scoring &amp; assessment'!C1563*'5. Control'!$F$25,'6. Scoring &amp; assessment'!D1563*'5. Control'!$F$26,'6. Scoring &amp; assessment'!E1563*'5. Control'!$F$27,'6. Scoring &amp; assessment'!F1563*'5. Control'!$F$28)</f>
        <v>0.27035060678253359</v>
      </c>
      <c r="H1563" s="36">
        <f t="shared" si="96"/>
        <v>4</v>
      </c>
      <c r="I1563" s="36" cm="1">
        <f t="array" ref="I1563">_xlfn.XLOOKUP(A1563,Table1[Sample_ID],quality)</f>
        <v>5</v>
      </c>
      <c r="J1563" s="36">
        <f t="shared" si="97"/>
        <v>1</v>
      </c>
      <c r="K1563" s="36">
        <f t="shared" si="98"/>
        <v>1</v>
      </c>
      <c r="L1563" s="36">
        <f t="shared" si="99"/>
        <v>0</v>
      </c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</row>
    <row r="1564" spans="1:27" ht="13.2" x14ac:dyDescent="0.25">
      <c r="A1564" s="34">
        <v>1561</v>
      </c>
      <c r="B1564" s="104">
        <v>0.23076923076923078</v>
      </c>
      <c r="C1564" s="104">
        <v>0.33333333333333331</v>
      </c>
      <c r="D1564" s="104">
        <v>0.12941176470588237</v>
      </c>
      <c r="E1564" s="104">
        <v>0.26</v>
      </c>
      <c r="F1564" s="104">
        <v>0.44169611307420492</v>
      </c>
      <c r="G1564" s="35">
        <f>SUM(B1564*'5. Control'!$F$24,'6. Scoring &amp; assessment'!C1564*'5. Control'!$F$25,'6. Scoring &amp; assessment'!D1564*'5. Control'!$F$26,'6. Scoring &amp; assessment'!E1564*'5. Control'!$F$27,'6. Scoring &amp; assessment'!F1564*'5. Control'!$F$28)</f>
        <v>0.27035060678253359</v>
      </c>
      <c r="H1564" s="36">
        <f t="shared" si="96"/>
        <v>4</v>
      </c>
      <c r="I1564" s="36" cm="1">
        <f t="array" ref="I1564">_xlfn.XLOOKUP(A1564,Table1[Sample_ID],quality)</f>
        <v>5</v>
      </c>
      <c r="J1564" s="36">
        <f t="shared" si="97"/>
        <v>1</v>
      </c>
      <c r="K1564" s="36">
        <f t="shared" si="98"/>
        <v>1</v>
      </c>
      <c r="L1564" s="36">
        <f t="shared" si="99"/>
        <v>0</v>
      </c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</row>
    <row r="1565" spans="1:27" ht="13.2" x14ac:dyDescent="0.25">
      <c r="A1565" s="34">
        <v>1562</v>
      </c>
      <c r="B1565" s="104">
        <v>0.23076923076923078</v>
      </c>
      <c r="C1565" s="104">
        <v>0.33333333333333331</v>
      </c>
      <c r="D1565" s="104">
        <v>0.12941176470588237</v>
      </c>
      <c r="E1565" s="104">
        <v>0.26</v>
      </c>
      <c r="F1565" s="104">
        <v>0.44169611307420492</v>
      </c>
      <c r="G1565" s="35">
        <f>SUM(B1565*'5. Control'!$F$24,'6. Scoring &amp; assessment'!C1565*'5. Control'!$F$25,'6. Scoring &amp; assessment'!D1565*'5. Control'!$F$26,'6. Scoring &amp; assessment'!E1565*'5. Control'!$F$27,'6. Scoring &amp; assessment'!F1565*'5. Control'!$F$28)</f>
        <v>0.27035060678253359</v>
      </c>
      <c r="H1565" s="36">
        <f t="shared" si="96"/>
        <v>4</v>
      </c>
      <c r="I1565" s="36" cm="1">
        <f t="array" ref="I1565">_xlfn.XLOOKUP(A1565,Table1[Sample_ID],quality)</f>
        <v>5</v>
      </c>
      <c r="J1565" s="36">
        <f t="shared" si="97"/>
        <v>1</v>
      </c>
      <c r="K1565" s="36">
        <f t="shared" si="98"/>
        <v>1</v>
      </c>
      <c r="L1565" s="36">
        <f t="shared" si="99"/>
        <v>0</v>
      </c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</row>
    <row r="1566" spans="1:27" ht="13.2" x14ac:dyDescent="0.25">
      <c r="A1566" s="34">
        <v>1563</v>
      </c>
      <c r="B1566" s="104">
        <v>0.26153846153846144</v>
      </c>
      <c r="C1566" s="104">
        <v>0.39666666666666667</v>
      </c>
      <c r="D1566" s="104">
        <v>0.14117647058823532</v>
      </c>
      <c r="E1566" s="104">
        <v>0.13</v>
      </c>
      <c r="F1566" s="104">
        <v>4.9469964664310952E-2</v>
      </c>
      <c r="G1566" s="35">
        <f>SUM(B1566*'5. Control'!$F$24,'6. Scoring &amp; assessment'!C1566*'5. Control'!$F$25,'6. Scoring &amp; assessment'!D1566*'5. Control'!$F$26,'6. Scoring &amp; assessment'!E1566*'5. Control'!$F$27,'6. Scoring &amp; assessment'!F1566*'5. Control'!$F$28)</f>
        <v>0.24966192859312791</v>
      </c>
      <c r="H1566" s="36">
        <f t="shared" si="96"/>
        <v>4</v>
      </c>
      <c r="I1566" s="36" cm="1">
        <f t="array" ref="I1566">_xlfn.XLOOKUP(A1566,Table1[Sample_ID],quality)</f>
        <v>5</v>
      </c>
      <c r="J1566" s="36">
        <f t="shared" si="97"/>
        <v>1</v>
      </c>
      <c r="K1566" s="36">
        <f t="shared" si="98"/>
        <v>1</v>
      </c>
      <c r="L1566" s="36">
        <f t="shared" si="99"/>
        <v>0</v>
      </c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</row>
    <row r="1567" spans="1:27" ht="13.2" x14ac:dyDescent="0.25">
      <c r="A1567" s="34">
        <v>1564</v>
      </c>
      <c r="B1567" s="104">
        <v>0.26153846153846144</v>
      </c>
      <c r="C1567" s="104">
        <v>0.39666666666666667</v>
      </c>
      <c r="D1567" s="104">
        <v>0.14117647058823532</v>
      </c>
      <c r="E1567" s="104">
        <v>0.13</v>
      </c>
      <c r="F1567" s="104">
        <v>4.9469964664310952E-2</v>
      </c>
      <c r="G1567" s="35">
        <f>SUM(B1567*'5. Control'!$F$24,'6. Scoring &amp; assessment'!C1567*'5. Control'!$F$25,'6. Scoring &amp; assessment'!D1567*'5. Control'!$F$26,'6. Scoring &amp; assessment'!E1567*'5. Control'!$F$27,'6. Scoring &amp; assessment'!F1567*'5. Control'!$F$28)</f>
        <v>0.24966192859312791</v>
      </c>
      <c r="H1567" s="36">
        <f t="shared" si="96"/>
        <v>4</v>
      </c>
      <c r="I1567" s="36" cm="1">
        <f t="array" ref="I1567">_xlfn.XLOOKUP(A1567,Table1[Sample_ID],quality)</f>
        <v>5</v>
      </c>
      <c r="J1567" s="36">
        <f t="shared" si="97"/>
        <v>1</v>
      </c>
      <c r="K1567" s="36">
        <f t="shared" si="98"/>
        <v>1</v>
      </c>
      <c r="L1567" s="36">
        <f t="shared" si="99"/>
        <v>0</v>
      </c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</row>
    <row r="1568" spans="1:27" ht="13.2" x14ac:dyDescent="0.25">
      <c r="A1568" s="34">
        <v>1565</v>
      </c>
      <c r="B1568" s="104">
        <v>0.26153846153846144</v>
      </c>
      <c r="C1568" s="104">
        <v>0.39666666666666667</v>
      </c>
      <c r="D1568" s="104">
        <v>0.14117647058823532</v>
      </c>
      <c r="E1568" s="104">
        <v>0.13</v>
      </c>
      <c r="F1568" s="104">
        <v>4.9469964664310952E-2</v>
      </c>
      <c r="G1568" s="35">
        <f>SUM(B1568*'5. Control'!$F$24,'6. Scoring &amp; assessment'!C1568*'5. Control'!$F$25,'6. Scoring &amp; assessment'!D1568*'5. Control'!$F$26,'6. Scoring &amp; assessment'!E1568*'5. Control'!$F$27,'6. Scoring &amp; assessment'!F1568*'5. Control'!$F$28)</f>
        <v>0.24966192859312791</v>
      </c>
      <c r="H1568" s="36">
        <f t="shared" si="96"/>
        <v>4</v>
      </c>
      <c r="I1568" s="36" cm="1">
        <f t="array" ref="I1568">_xlfn.XLOOKUP(A1568,Table1[Sample_ID],quality)</f>
        <v>5</v>
      </c>
      <c r="J1568" s="36">
        <f t="shared" si="97"/>
        <v>1</v>
      </c>
      <c r="K1568" s="36">
        <f t="shared" si="98"/>
        <v>1</v>
      </c>
      <c r="L1568" s="36">
        <f t="shared" si="99"/>
        <v>0</v>
      </c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</row>
    <row r="1569" spans="1:27" ht="13.2" x14ac:dyDescent="0.25">
      <c r="A1569" s="34">
        <v>1566</v>
      </c>
      <c r="B1569" s="104">
        <v>0.38461538461538464</v>
      </c>
      <c r="C1569" s="104">
        <v>0.38000000000000006</v>
      </c>
      <c r="D1569" s="104">
        <v>0.30588235294117649</v>
      </c>
      <c r="E1569" s="104">
        <v>0.02</v>
      </c>
      <c r="F1569" s="104">
        <v>0.12720848056537101</v>
      </c>
      <c r="G1569" s="35">
        <f>SUM(B1569*'5. Control'!$F$24,'6. Scoring &amp; assessment'!C1569*'5. Control'!$F$25,'6. Scoring &amp; assessment'!D1569*'5. Control'!$F$26,'6. Scoring &amp; assessment'!E1569*'5. Control'!$F$27,'6. Scoring &amp; assessment'!F1569*'5. Control'!$F$28)</f>
        <v>0.30921858561309823</v>
      </c>
      <c r="H1569" s="36">
        <f t="shared" si="96"/>
        <v>5</v>
      </c>
      <c r="I1569" s="36" cm="1">
        <f t="array" ref="I1569">_xlfn.XLOOKUP(A1569,Table1[Sample_ID],quality)</f>
        <v>6</v>
      </c>
      <c r="J1569" s="36">
        <f t="shared" si="97"/>
        <v>1</v>
      </c>
      <c r="K1569" s="36">
        <f t="shared" si="98"/>
        <v>1</v>
      </c>
      <c r="L1569" s="36">
        <f t="shared" si="99"/>
        <v>0</v>
      </c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</row>
    <row r="1570" spans="1:27" ht="13.2" x14ac:dyDescent="0.25">
      <c r="A1570" s="34">
        <v>1567</v>
      </c>
      <c r="B1570" s="104">
        <v>0.43076923076923063</v>
      </c>
      <c r="C1570" s="104">
        <v>0.04</v>
      </c>
      <c r="D1570" s="104">
        <v>0.2411764705882353</v>
      </c>
      <c r="E1570" s="104">
        <v>0.64</v>
      </c>
      <c r="F1570" s="104">
        <v>0.16254416961130741</v>
      </c>
      <c r="G1570" s="35">
        <f>SUM(B1570*'5. Control'!$F$24,'6. Scoring &amp; assessment'!C1570*'5. Control'!$F$25,'6. Scoring &amp; assessment'!D1570*'5. Control'!$F$26,'6. Scoring &amp; assessment'!E1570*'5. Control'!$F$27,'6. Scoring &amp; assessment'!F1570*'5. Control'!$F$28)</f>
        <v>0.27920011831859676</v>
      </c>
      <c r="H1570" s="36">
        <f t="shared" si="96"/>
        <v>4</v>
      </c>
      <c r="I1570" s="36" cm="1">
        <f t="array" ref="I1570">_xlfn.XLOOKUP(A1570,Table1[Sample_ID],quality)</f>
        <v>6</v>
      </c>
      <c r="J1570" s="36">
        <f t="shared" si="97"/>
        <v>2</v>
      </c>
      <c r="K1570" s="36">
        <f t="shared" si="98"/>
        <v>4</v>
      </c>
      <c r="L1570" s="36">
        <f t="shared" si="99"/>
        <v>0</v>
      </c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</row>
    <row r="1571" spans="1:27" ht="13.2" x14ac:dyDescent="0.25">
      <c r="A1571" s="34">
        <v>1568</v>
      </c>
      <c r="B1571" s="104">
        <v>0.26153846153846144</v>
      </c>
      <c r="C1571" s="104">
        <v>0.39666666666666667</v>
      </c>
      <c r="D1571" s="104">
        <v>0.14117647058823532</v>
      </c>
      <c r="E1571" s="104">
        <v>0.13</v>
      </c>
      <c r="F1571" s="104">
        <v>4.9469964664310952E-2</v>
      </c>
      <c r="G1571" s="35">
        <f>SUM(B1571*'5. Control'!$F$24,'6. Scoring &amp; assessment'!C1571*'5. Control'!$F$25,'6. Scoring &amp; assessment'!D1571*'5. Control'!$F$26,'6. Scoring &amp; assessment'!E1571*'5. Control'!$F$27,'6. Scoring &amp; assessment'!F1571*'5. Control'!$F$28)</f>
        <v>0.24966192859312791</v>
      </c>
      <c r="H1571" s="36">
        <f t="shared" si="96"/>
        <v>4</v>
      </c>
      <c r="I1571" s="36" cm="1">
        <f t="array" ref="I1571">_xlfn.XLOOKUP(A1571,Table1[Sample_ID],quality)</f>
        <v>5</v>
      </c>
      <c r="J1571" s="36">
        <f t="shared" si="97"/>
        <v>1</v>
      </c>
      <c r="K1571" s="36">
        <f t="shared" si="98"/>
        <v>1</v>
      </c>
      <c r="L1571" s="36">
        <f t="shared" si="99"/>
        <v>0</v>
      </c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</row>
    <row r="1572" spans="1:27" ht="13.2" x14ac:dyDescent="0.25">
      <c r="A1572" s="34">
        <v>1569</v>
      </c>
      <c r="B1572" s="104">
        <v>0.12307692307692292</v>
      </c>
      <c r="C1572" s="104">
        <v>0.3066666666666667</v>
      </c>
      <c r="D1572" s="104">
        <v>0.17058823529411765</v>
      </c>
      <c r="E1572" s="104">
        <v>0.13</v>
      </c>
      <c r="F1572" s="104">
        <v>0.12720848056537101</v>
      </c>
      <c r="G1572" s="35">
        <f>SUM(B1572*'5. Control'!$F$24,'6. Scoring &amp; assessment'!C1572*'5. Control'!$F$25,'6. Scoring &amp; assessment'!D1572*'5. Control'!$F$26,'6. Scoring &amp; assessment'!E1572*'5. Control'!$F$27,'6. Scoring &amp; assessment'!F1572*'5. Control'!$F$28)</f>
        <v>0.1863860064275778</v>
      </c>
      <c r="H1572" s="36">
        <f t="shared" si="96"/>
        <v>4</v>
      </c>
      <c r="I1572" s="36" cm="1">
        <f t="array" ref="I1572">_xlfn.XLOOKUP(A1572,Table1[Sample_ID],quality)</f>
        <v>5</v>
      </c>
      <c r="J1572" s="36">
        <f t="shared" si="97"/>
        <v>1</v>
      </c>
      <c r="K1572" s="36">
        <f t="shared" si="98"/>
        <v>1</v>
      </c>
      <c r="L1572" s="36">
        <f t="shared" si="99"/>
        <v>0</v>
      </c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</row>
    <row r="1573" spans="1:27" ht="13.2" x14ac:dyDescent="0.25">
      <c r="A1573" s="34">
        <v>1570</v>
      </c>
      <c r="B1573" s="104">
        <v>0.47692307692307689</v>
      </c>
      <c r="C1573" s="104">
        <v>0.27333333333333337</v>
      </c>
      <c r="D1573" s="104">
        <v>0.1588235294117647</v>
      </c>
      <c r="E1573" s="104">
        <v>0.14000000000000001</v>
      </c>
      <c r="F1573" s="104">
        <v>9.8939929328621903E-2</v>
      </c>
      <c r="G1573" s="35">
        <f>SUM(B1573*'5. Control'!$F$24,'6. Scoring &amp; assessment'!C1573*'5. Control'!$F$25,'6. Scoring &amp; assessment'!D1573*'5. Control'!$F$26,'6. Scoring &amp; assessment'!E1573*'5. Control'!$F$27,'6. Scoring &amp; assessment'!F1573*'5. Control'!$F$28)</f>
        <v>0.29664059926770381</v>
      </c>
      <c r="H1573" s="36">
        <f t="shared" si="96"/>
        <v>4</v>
      </c>
      <c r="I1573" s="36" cm="1">
        <f t="array" ref="I1573">_xlfn.XLOOKUP(A1573,Table1[Sample_ID],quality)</f>
        <v>6</v>
      </c>
      <c r="J1573" s="36">
        <f t="shared" si="97"/>
        <v>2</v>
      </c>
      <c r="K1573" s="36">
        <f t="shared" si="98"/>
        <v>4</v>
      </c>
      <c r="L1573" s="36">
        <f t="shared" si="99"/>
        <v>0</v>
      </c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</row>
    <row r="1574" spans="1:27" ht="13.2" x14ac:dyDescent="0.25">
      <c r="A1574" s="34">
        <v>1571</v>
      </c>
      <c r="B1574" s="104">
        <v>0.61538461538461542</v>
      </c>
      <c r="C1574" s="104">
        <v>0.17333333333333334</v>
      </c>
      <c r="D1574" s="104">
        <v>0.37058823529411772</v>
      </c>
      <c r="E1574" s="104">
        <v>0.53</v>
      </c>
      <c r="F1574" s="104">
        <v>0.10247349823321555</v>
      </c>
      <c r="G1574" s="35">
        <f>SUM(B1574*'5. Control'!$F$24,'6. Scoring &amp; assessment'!C1574*'5. Control'!$F$25,'6. Scoring &amp; assessment'!D1574*'5. Control'!$F$26,'6. Scoring &amp; assessment'!E1574*'5. Control'!$F$27,'6. Scoring &amp; assessment'!F1574*'5. Control'!$F$28)</f>
        <v>0.38622020050205458</v>
      </c>
      <c r="H1574" s="36">
        <f t="shared" si="96"/>
        <v>5</v>
      </c>
      <c r="I1574" s="36" cm="1">
        <f t="array" ref="I1574">_xlfn.XLOOKUP(A1574,Table1[Sample_ID],quality)</f>
        <v>6</v>
      </c>
      <c r="J1574" s="36">
        <f t="shared" si="97"/>
        <v>1</v>
      </c>
      <c r="K1574" s="36">
        <f t="shared" si="98"/>
        <v>1</v>
      </c>
      <c r="L1574" s="36">
        <f t="shared" si="99"/>
        <v>0</v>
      </c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</row>
    <row r="1575" spans="1:27" ht="13.2" x14ac:dyDescent="0.25">
      <c r="A1575" s="34">
        <v>1572</v>
      </c>
      <c r="B1575" s="104">
        <v>0.4153846153846153</v>
      </c>
      <c r="C1575" s="104">
        <v>0.18666666666666668</v>
      </c>
      <c r="D1575" s="104">
        <v>0.20588235294117649</v>
      </c>
      <c r="E1575" s="104">
        <v>0.14000000000000001</v>
      </c>
      <c r="F1575" s="104">
        <v>6.7137809187279157E-2</v>
      </c>
      <c r="G1575" s="35">
        <f>SUM(B1575*'5. Control'!$F$24,'6. Scoring &amp; assessment'!C1575*'5. Control'!$F$25,'6. Scoring &amp; assessment'!D1575*'5. Control'!$F$26,'6. Scoring &amp; assessment'!E1575*'5. Control'!$F$27,'6. Scoring &amp; assessment'!F1575*'5. Control'!$F$28)</f>
        <v>0.25298074924451974</v>
      </c>
      <c r="H1575" s="36">
        <f t="shared" si="96"/>
        <v>4</v>
      </c>
      <c r="I1575" s="36" cm="1">
        <f t="array" ref="I1575">_xlfn.XLOOKUP(A1575,Table1[Sample_ID],quality)</f>
        <v>6</v>
      </c>
      <c r="J1575" s="36">
        <f t="shared" si="97"/>
        <v>2</v>
      </c>
      <c r="K1575" s="36">
        <f t="shared" si="98"/>
        <v>4</v>
      </c>
      <c r="L1575" s="36">
        <f t="shared" si="99"/>
        <v>0</v>
      </c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</row>
    <row r="1576" spans="1:27" ht="13.2" x14ac:dyDescent="0.25">
      <c r="A1576" s="34">
        <v>1573</v>
      </c>
      <c r="B1576" s="104">
        <v>0.16923076923076918</v>
      </c>
      <c r="C1576" s="104">
        <v>0.39333333333333331</v>
      </c>
      <c r="D1576" s="104">
        <v>0.1235294117647059</v>
      </c>
      <c r="E1576" s="104">
        <v>0.32</v>
      </c>
      <c r="F1576" s="104">
        <v>0.3462897526501767</v>
      </c>
      <c r="G1576" s="35">
        <f>SUM(B1576*'5. Control'!$F$24,'6. Scoring &amp; assessment'!C1576*'5. Control'!$F$25,'6. Scoring &amp; assessment'!D1576*'5. Control'!$F$26,'6. Scoring &amp; assessment'!E1576*'5. Control'!$F$27,'6. Scoring &amp; assessment'!F1576*'5. Control'!$F$28)</f>
        <v>0.26238915626049275</v>
      </c>
      <c r="H1576" s="36">
        <f t="shared" si="96"/>
        <v>4</v>
      </c>
      <c r="I1576" s="36" cm="1">
        <f t="array" ref="I1576">_xlfn.XLOOKUP(A1576,Table1[Sample_ID],quality)</f>
        <v>5</v>
      </c>
      <c r="J1576" s="36">
        <f t="shared" si="97"/>
        <v>1</v>
      </c>
      <c r="K1576" s="36">
        <f t="shared" si="98"/>
        <v>1</v>
      </c>
      <c r="L1576" s="36">
        <f t="shared" si="99"/>
        <v>0</v>
      </c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</row>
    <row r="1577" spans="1:27" ht="13.2" x14ac:dyDescent="0.25">
      <c r="A1577" s="34">
        <v>1574</v>
      </c>
      <c r="B1577" s="104">
        <v>0.63076923076923075</v>
      </c>
      <c r="C1577" s="104">
        <v>0.32</v>
      </c>
      <c r="D1577" s="104">
        <v>0.21764705882352944</v>
      </c>
      <c r="E1577" s="104">
        <v>0.2</v>
      </c>
      <c r="F1577" s="104">
        <v>0.15547703180212014</v>
      </c>
      <c r="G1577" s="35">
        <f>SUM(B1577*'5. Control'!$F$24,'6. Scoring &amp; assessment'!C1577*'5. Control'!$F$25,'6. Scoring &amp; assessment'!D1577*'5. Control'!$F$26,'6. Scoring &amp; assessment'!E1577*'5. Control'!$F$27,'6. Scoring &amp; assessment'!F1577*'5. Control'!$F$28)</f>
        <v>0.38496399277297222</v>
      </c>
      <c r="H1577" s="36">
        <f t="shared" si="96"/>
        <v>5</v>
      </c>
      <c r="I1577" s="36" cm="1">
        <f t="array" ref="I1577">_xlfn.XLOOKUP(A1577,Table1[Sample_ID],quality)</f>
        <v>6</v>
      </c>
      <c r="J1577" s="36">
        <f t="shared" si="97"/>
        <v>1</v>
      </c>
      <c r="K1577" s="36">
        <f t="shared" si="98"/>
        <v>1</v>
      </c>
      <c r="L1577" s="36">
        <f t="shared" si="99"/>
        <v>0</v>
      </c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</row>
    <row r="1578" spans="1:27" ht="13.2" x14ac:dyDescent="0.25">
      <c r="A1578" s="34">
        <v>1575</v>
      </c>
      <c r="B1578" s="104">
        <v>0.32307692307692304</v>
      </c>
      <c r="C1578" s="104">
        <v>0.13999999999999999</v>
      </c>
      <c r="D1578" s="104">
        <v>0.10588235294117647</v>
      </c>
      <c r="E1578" s="104">
        <v>0.78</v>
      </c>
      <c r="F1578" s="104">
        <v>0.303886925795053</v>
      </c>
      <c r="G1578" s="35">
        <f>SUM(B1578*'5. Control'!$F$24,'6. Scoring &amp; assessment'!C1578*'5. Control'!$F$25,'6. Scoring &amp; assessment'!D1578*'5. Control'!$F$26,'6. Scoring &amp; assessment'!E1578*'5. Control'!$F$27,'6. Scoring &amp; assessment'!F1578*'5. Control'!$F$28)</f>
        <v>0.2793479685976048</v>
      </c>
      <c r="H1578" s="36">
        <f t="shared" si="96"/>
        <v>4</v>
      </c>
      <c r="I1578" s="36" cm="1">
        <f t="array" ref="I1578">_xlfn.XLOOKUP(A1578,Table1[Sample_ID],quality)</f>
        <v>6</v>
      </c>
      <c r="J1578" s="36">
        <f t="shared" si="97"/>
        <v>2</v>
      </c>
      <c r="K1578" s="36">
        <f t="shared" si="98"/>
        <v>4</v>
      </c>
      <c r="L1578" s="36">
        <f t="shared" si="99"/>
        <v>0</v>
      </c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</row>
    <row r="1579" spans="1:27" ht="13.2" x14ac:dyDescent="0.25">
      <c r="A1579" s="34">
        <v>1576</v>
      </c>
      <c r="B1579" s="104">
        <v>0.52307692307692311</v>
      </c>
      <c r="C1579" s="104">
        <v>0.28000000000000003</v>
      </c>
      <c r="D1579" s="104">
        <v>0.2</v>
      </c>
      <c r="E1579" s="104">
        <v>0.4</v>
      </c>
      <c r="F1579" s="104">
        <v>4.9469964664310952E-2</v>
      </c>
      <c r="G1579" s="35">
        <f>SUM(B1579*'5. Control'!$F$24,'6. Scoring &amp; assessment'!C1579*'5. Control'!$F$25,'6. Scoring &amp; assessment'!D1579*'5. Control'!$F$26,'6. Scoring &amp; assessment'!E1579*'5. Control'!$F$27,'6. Scoring &amp; assessment'!F1579*'5. Control'!$F$28)</f>
        <v>0.34202391954335426</v>
      </c>
      <c r="H1579" s="36">
        <f t="shared" si="96"/>
        <v>5</v>
      </c>
      <c r="I1579" s="36" cm="1">
        <f t="array" ref="I1579">_xlfn.XLOOKUP(A1579,Table1[Sample_ID],quality)</f>
        <v>6</v>
      </c>
      <c r="J1579" s="36">
        <f t="shared" si="97"/>
        <v>1</v>
      </c>
      <c r="K1579" s="36">
        <f t="shared" si="98"/>
        <v>1</v>
      </c>
      <c r="L1579" s="36">
        <f t="shared" si="99"/>
        <v>0</v>
      </c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</row>
    <row r="1580" spans="1:27" ht="13.2" x14ac:dyDescent="0.25">
      <c r="A1580" s="34">
        <v>1577</v>
      </c>
      <c r="B1580" s="104">
        <v>0.36923076923076931</v>
      </c>
      <c r="C1580" s="104">
        <v>0.13333333333333333</v>
      </c>
      <c r="D1580" s="104">
        <v>0.28235294117647064</v>
      </c>
      <c r="E1580" s="104">
        <v>0.63</v>
      </c>
      <c r="F1580" s="104">
        <v>8.1272084805653705E-2</v>
      </c>
      <c r="G1580" s="35">
        <f>SUM(B1580*'5. Control'!$F$24,'6. Scoring &amp; assessment'!C1580*'5. Control'!$F$25,'6. Scoring &amp; assessment'!D1580*'5. Control'!$F$26,'6. Scoring &amp; assessment'!E1580*'5. Control'!$F$27,'6. Scoring &amp; assessment'!F1580*'5. Control'!$F$28)</f>
        <v>0.2827109188878052</v>
      </c>
      <c r="H1580" s="36">
        <f t="shared" si="96"/>
        <v>4</v>
      </c>
      <c r="I1580" s="36" cm="1">
        <f t="array" ref="I1580">_xlfn.XLOOKUP(A1580,Table1[Sample_ID],quality)</f>
        <v>6</v>
      </c>
      <c r="J1580" s="36">
        <f t="shared" si="97"/>
        <v>2</v>
      </c>
      <c r="K1580" s="36">
        <f t="shared" si="98"/>
        <v>4</v>
      </c>
      <c r="L1580" s="36">
        <f t="shared" si="99"/>
        <v>0</v>
      </c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</row>
    <row r="1581" spans="1:27" ht="13.2" x14ac:dyDescent="0.25">
      <c r="A1581" s="34">
        <v>1578</v>
      </c>
      <c r="B1581" s="104">
        <v>0.53846153846153844</v>
      </c>
      <c r="C1581" s="104">
        <v>0.39999999999999997</v>
      </c>
      <c r="D1581" s="104">
        <v>0.17647058823529413</v>
      </c>
      <c r="E1581" s="104">
        <v>0.15</v>
      </c>
      <c r="F1581" s="104">
        <v>7.4204946996466431E-2</v>
      </c>
      <c r="G1581" s="35">
        <f>SUM(B1581*'5. Control'!$F$24,'6. Scoring &amp; assessment'!C1581*'5. Control'!$F$25,'6. Scoring &amp; assessment'!D1581*'5. Control'!$F$26,'6. Scoring &amp; assessment'!E1581*'5. Control'!$F$27,'6. Scoring &amp; assessment'!F1581*'5. Control'!$F$28)</f>
        <v>0.35735262139647916</v>
      </c>
      <c r="H1581" s="36">
        <f t="shared" si="96"/>
        <v>5</v>
      </c>
      <c r="I1581" s="36" cm="1">
        <f t="array" ref="I1581">_xlfn.XLOOKUP(A1581,Table1[Sample_ID],quality)</f>
        <v>6</v>
      </c>
      <c r="J1581" s="36">
        <f t="shared" si="97"/>
        <v>1</v>
      </c>
      <c r="K1581" s="36">
        <f t="shared" si="98"/>
        <v>1</v>
      </c>
      <c r="L1581" s="36">
        <f t="shared" si="99"/>
        <v>0</v>
      </c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</row>
    <row r="1582" spans="1:27" ht="13.2" x14ac:dyDescent="0.25">
      <c r="A1582" s="34">
        <v>1579</v>
      </c>
      <c r="B1582" s="104">
        <v>0.44615384615384623</v>
      </c>
      <c r="C1582" s="104">
        <v>0.38000000000000006</v>
      </c>
      <c r="D1582" s="104">
        <v>0.21764705882352944</v>
      </c>
      <c r="E1582" s="104">
        <v>0.15</v>
      </c>
      <c r="F1582" s="104">
        <v>4.9469964664310952E-2</v>
      </c>
      <c r="G1582" s="35">
        <f>SUM(B1582*'5. Control'!$F$24,'6. Scoring &amp; assessment'!C1582*'5. Control'!$F$25,'6. Scoring &amp; assessment'!D1582*'5. Control'!$F$26,'6. Scoring &amp; assessment'!E1582*'5. Control'!$F$27,'6. Scoring &amp; assessment'!F1582*'5. Control'!$F$28)</f>
        <v>0.32274790144380672</v>
      </c>
      <c r="H1582" s="36">
        <f t="shared" si="96"/>
        <v>5</v>
      </c>
      <c r="I1582" s="36" cm="1">
        <f t="array" ref="I1582">_xlfn.XLOOKUP(A1582,Table1[Sample_ID],quality)</f>
        <v>6</v>
      </c>
      <c r="J1582" s="36">
        <f t="shared" si="97"/>
        <v>1</v>
      </c>
      <c r="K1582" s="36">
        <f t="shared" si="98"/>
        <v>1</v>
      </c>
      <c r="L1582" s="36">
        <f t="shared" si="99"/>
        <v>0</v>
      </c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</row>
    <row r="1583" spans="1:27" ht="13.2" x14ac:dyDescent="0.25">
      <c r="A1583" s="34">
        <v>1580</v>
      </c>
      <c r="B1583" s="104">
        <v>0.44615384615384623</v>
      </c>
      <c r="C1583" s="104">
        <v>0.3066666666666667</v>
      </c>
      <c r="D1583" s="104">
        <v>0.17647058823529413</v>
      </c>
      <c r="E1583" s="104">
        <v>0.09</v>
      </c>
      <c r="F1583" s="104">
        <v>9.187279151943463E-2</v>
      </c>
      <c r="G1583" s="35">
        <f>SUM(B1583*'5. Control'!$F$24,'6. Scoring &amp; assessment'!C1583*'5. Control'!$F$25,'6. Scoring &amp; assessment'!D1583*'5. Control'!$F$26,'6. Scoring &amp; assessment'!E1583*'5. Control'!$F$27,'6. Scoring &amp; assessment'!F1583*'5. Control'!$F$28)</f>
        <v>0.29281171354108376</v>
      </c>
      <c r="H1583" s="36">
        <f t="shared" si="96"/>
        <v>4</v>
      </c>
      <c r="I1583" s="36" cm="1">
        <f t="array" ref="I1583">_xlfn.XLOOKUP(A1583,Table1[Sample_ID],quality)</f>
        <v>5</v>
      </c>
      <c r="J1583" s="36">
        <f t="shared" si="97"/>
        <v>1</v>
      </c>
      <c r="K1583" s="36">
        <f t="shared" si="98"/>
        <v>1</v>
      </c>
      <c r="L1583" s="36">
        <f t="shared" si="99"/>
        <v>0</v>
      </c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</row>
    <row r="1584" spans="1:27" ht="13.2" x14ac:dyDescent="0.25">
      <c r="A1584" s="34">
        <v>1581</v>
      </c>
      <c r="B1584" s="104">
        <v>0.53846153846153844</v>
      </c>
      <c r="C1584" s="104">
        <v>0.16666666666666666</v>
      </c>
      <c r="D1584" s="104">
        <v>0.17647058823529413</v>
      </c>
      <c r="E1584" s="104">
        <v>0.33</v>
      </c>
      <c r="F1584" s="104">
        <v>7.0671378091872794E-2</v>
      </c>
      <c r="G1584" s="35">
        <f>SUM(B1584*'5. Control'!$F$24,'6. Scoring &amp; assessment'!C1584*'5. Control'!$F$25,'6. Scoring &amp; assessment'!D1584*'5. Control'!$F$26,'6. Scoring &amp; assessment'!E1584*'5. Control'!$F$27,'6. Scoring &amp; assessment'!F1584*'5. Control'!$F$28)</f>
        <v>0.30499926450601983</v>
      </c>
      <c r="H1584" s="36">
        <f t="shared" si="96"/>
        <v>5</v>
      </c>
      <c r="I1584" s="36" cm="1">
        <f t="array" ref="I1584">_xlfn.XLOOKUP(A1584,Table1[Sample_ID],quality)</f>
        <v>6</v>
      </c>
      <c r="J1584" s="36">
        <f t="shared" si="97"/>
        <v>1</v>
      </c>
      <c r="K1584" s="36">
        <f t="shared" si="98"/>
        <v>1</v>
      </c>
      <c r="L1584" s="36">
        <f t="shared" si="99"/>
        <v>0</v>
      </c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</row>
    <row r="1585" spans="1:27" ht="13.2" x14ac:dyDescent="0.25">
      <c r="A1585" s="34">
        <v>1582</v>
      </c>
      <c r="B1585" s="104">
        <v>0.44615384615384623</v>
      </c>
      <c r="C1585" s="104">
        <v>0.3066666666666667</v>
      </c>
      <c r="D1585" s="104">
        <v>0.17647058823529413</v>
      </c>
      <c r="E1585" s="104">
        <v>0.09</v>
      </c>
      <c r="F1585" s="104">
        <v>9.187279151943463E-2</v>
      </c>
      <c r="G1585" s="35">
        <f>SUM(B1585*'5. Control'!$F$24,'6. Scoring &amp; assessment'!C1585*'5. Control'!$F$25,'6. Scoring &amp; assessment'!D1585*'5. Control'!$F$26,'6. Scoring &amp; assessment'!E1585*'5. Control'!$F$27,'6. Scoring &amp; assessment'!F1585*'5. Control'!$F$28)</f>
        <v>0.29281171354108376</v>
      </c>
      <c r="H1585" s="36">
        <f t="shared" si="96"/>
        <v>4</v>
      </c>
      <c r="I1585" s="36" cm="1">
        <f t="array" ref="I1585">_xlfn.XLOOKUP(A1585,Table1[Sample_ID],quality)</f>
        <v>5</v>
      </c>
      <c r="J1585" s="36">
        <f t="shared" si="97"/>
        <v>1</v>
      </c>
      <c r="K1585" s="36">
        <f t="shared" si="98"/>
        <v>1</v>
      </c>
      <c r="L1585" s="36">
        <f t="shared" si="99"/>
        <v>0</v>
      </c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</row>
    <row r="1586" spans="1:27" ht="13.2" x14ac:dyDescent="0.25">
      <c r="A1586" s="34">
        <v>1583</v>
      </c>
      <c r="B1586" s="104">
        <v>0.53846153846153844</v>
      </c>
      <c r="C1586" s="104">
        <v>0.41</v>
      </c>
      <c r="D1586" s="104">
        <v>0.11764705882352942</v>
      </c>
      <c r="E1586" s="104">
        <v>0.1</v>
      </c>
      <c r="F1586" s="104">
        <v>7.4204946996466431E-2</v>
      </c>
      <c r="G1586" s="35">
        <f>SUM(B1586*'5. Control'!$F$24,'6. Scoring &amp; assessment'!C1586*'5. Control'!$F$25,'6. Scoring &amp; assessment'!D1586*'5. Control'!$F$26,'6. Scoring &amp; assessment'!E1586*'5. Control'!$F$27,'6. Scoring &amp; assessment'!F1586*'5. Control'!$F$28)</f>
        <v>0.34652909198471443</v>
      </c>
      <c r="H1586" s="36">
        <f t="shared" si="96"/>
        <v>5</v>
      </c>
      <c r="I1586" s="36" cm="1">
        <f t="array" ref="I1586">_xlfn.XLOOKUP(A1586,Table1[Sample_ID],quality)</f>
        <v>5</v>
      </c>
      <c r="J1586" s="36">
        <f t="shared" si="97"/>
        <v>0</v>
      </c>
      <c r="K1586" s="36">
        <f t="shared" si="98"/>
        <v>0</v>
      </c>
      <c r="L1586" s="36">
        <f t="shared" si="99"/>
        <v>1</v>
      </c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</row>
    <row r="1587" spans="1:27" ht="13.2" x14ac:dyDescent="0.25">
      <c r="A1587" s="34">
        <v>1584</v>
      </c>
      <c r="B1587" s="104">
        <v>0.21538461538461545</v>
      </c>
      <c r="C1587" s="104">
        <v>0.24</v>
      </c>
      <c r="D1587" s="104">
        <v>0.18823529411764706</v>
      </c>
      <c r="E1587" s="104">
        <v>0.28999999999999998</v>
      </c>
      <c r="F1587" s="104">
        <v>0.32508833922261482</v>
      </c>
      <c r="G1587" s="35">
        <f>SUM(B1587*'5. Control'!$F$24,'6. Scoring &amp; assessment'!C1587*'5. Control'!$F$25,'6. Scoring &amp; assessment'!D1587*'5. Control'!$F$26,'6. Scoring &amp; assessment'!E1587*'5. Control'!$F$27,'6. Scoring &amp; assessment'!F1587*'5. Control'!$F$28)</f>
        <v>0.23712874342452392</v>
      </c>
      <c r="H1587" s="36">
        <f t="shared" si="96"/>
        <v>4</v>
      </c>
      <c r="I1587" s="36" cm="1">
        <f t="array" ref="I1587">_xlfn.XLOOKUP(A1587,Table1[Sample_ID],quality)</f>
        <v>5</v>
      </c>
      <c r="J1587" s="36">
        <f t="shared" si="97"/>
        <v>1</v>
      </c>
      <c r="K1587" s="36">
        <f t="shared" si="98"/>
        <v>1</v>
      </c>
      <c r="L1587" s="36">
        <f t="shared" si="99"/>
        <v>0</v>
      </c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</row>
    <row r="1588" spans="1:27" ht="13.2" x14ac:dyDescent="0.25">
      <c r="A1588" s="34">
        <v>1585</v>
      </c>
      <c r="B1588" s="104">
        <v>0.49230769230769222</v>
      </c>
      <c r="C1588" s="104">
        <v>0.14666666666666667</v>
      </c>
      <c r="D1588" s="104">
        <v>0.29411764705882354</v>
      </c>
      <c r="E1588" s="104">
        <v>0.44</v>
      </c>
      <c r="F1588" s="104">
        <v>9.8939929328621903E-2</v>
      </c>
      <c r="G1588" s="35">
        <f>SUM(B1588*'5. Control'!$F$24,'6. Scoring &amp; assessment'!C1588*'5. Control'!$F$25,'6. Scoring &amp; assessment'!D1588*'5. Control'!$F$26,'6. Scoring &amp; assessment'!E1588*'5. Control'!$F$27,'6. Scoring &amp; assessment'!F1588*'5. Control'!$F$28)</f>
        <v>0.31431933229937797</v>
      </c>
      <c r="H1588" s="36">
        <f t="shared" si="96"/>
        <v>5</v>
      </c>
      <c r="I1588" s="36" cm="1">
        <f t="array" ref="I1588">_xlfn.XLOOKUP(A1588,Table1[Sample_ID],quality)</f>
        <v>7</v>
      </c>
      <c r="J1588" s="36">
        <f t="shared" si="97"/>
        <v>2</v>
      </c>
      <c r="K1588" s="36">
        <f t="shared" si="98"/>
        <v>4</v>
      </c>
      <c r="L1588" s="36">
        <f t="shared" si="99"/>
        <v>0</v>
      </c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</row>
    <row r="1589" spans="1:27" ht="13.2" x14ac:dyDescent="0.25">
      <c r="A1589" s="34">
        <v>1586</v>
      </c>
      <c r="B1589" s="104">
        <v>0.47692307692307689</v>
      </c>
      <c r="C1589" s="104">
        <v>0.19333333333333336</v>
      </c>
      <c r="D1589" s="104">
        <v>0.31764705882352945</v>
      </c>
      <c r="E1589" s="104">
        <v>0.44</v>
      </c>
      <c r="F1589" s="104">
        <v>0.14840989399293286</v>
      </c>
      <c r="G1589" s="35">
        <f>SUM(B1589*'5. Control'!$F$24,'6. Scoring &amp; assessment'!C1589*'5. Control'!$F$25,'6. Scoring &amp; assessment'!D1589*'5. Control'!$F$26,'6. Scoring &amp; assessment'!E1589*'5. Control'!$F$27,'6. Scoring &amp; assessment'!F1589*'5. Control'!$F$28)</f>
        <v>0.3314111251458996</v>
      </c>
      <c r="H1589" s="36">
        <f t="shared" si="96"/>
        <v>5</v>
      </c>
      <c r="I1589" s="36" cm="1">
        <f t="array" ref="I1589">_xlfn.XLOOKUP(A1589,Table1[Sample_ID],quality)</f>
        <v>6</v>
      </c>
      <c r="J1589" s="36">
        <f t="shared" si="97"/>
        <v>1</v>
      </c>
      <c r="K1589" s="36">
        <f t="shared" si="98"/>
        <v>1</v>
      </c>
      <c r="L1589" s="36">
        <f t="shared" si="99"/>
        <v>0</v>
      </c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</row>
    <row r="1590" spans="1:27" ht="13.2" x14ac:dyDescent="0.25">
      <c r="A1590" s="34">
        <v>1587</v>
      </c>
      <c r="B1590" s="104">
        <v>0.46153846153846156</v>
      </c>
      <c r="C1590" s="104">
        <v>0.13999999999999999</v>
      </c>
      <c r="D1590" s="104">
        <v>0.3235294117647059</v>
      </c>
      <c r="E1590" s="104">
        <v>0.41</v>
      </c>
      <c r="F1590" s="104">
        <v>0.19081272084805653</v>
      </c>
      <c r="G1590" s="35">
        <f>SUM(B1590*'5. Control'!$F$24,'6. Scoring &amp; assessment'!C1590*'5. Control'!$F$25,'6. Scoring &amp; assessment'!D1590*'5. Control'!$F$26,'6. Scoring &amp; assessment'!E1590*'5. Control'!$F$27,'6. Scoring &amp; assessment'!F1590*'5. Control'!$F$28)</f>
        <v>0.31214914538797306</v>
      </c>
      <c r="H1590" s="36">
        <f t="shared" si="96"/>
        <v>5</v>
      </c>
      <c r="I1590" s="36" cm="1">
        <f t="array" ref="I1590">_xlfn.XLOOKUP(A1590,Table1[Sample_ID],quality)</f>
        <v>6</v>
      </c>
      <c r="J1590" s="36">
        <f t="shared" si="97"/>
        <v>1</v>
      </c>
      <c r="K1590" s="36">
        <f t="shared" si="98"/>
        <v>1</v>
      </c>
      <c r="L1590" s="36">
        <f t="shared" si="99"/>
        <v>0</v>
      </c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</row>
    <row r="1591" spans="1:27" ht="13.2" x14ac:dyDescent="0.25">
      <c r="A1591" s="34">
        <v>1588</v>
      </c>
      <c r="B1591" s="104">
        <v>0.38461538461538464</v>
      </c>
      <c r="C1591" s="104">
        <v>0.34</v>
      </c>
      <c r="D1591" s="104">
        <v>0.21176470588235297</v>
      </c>
      <c r="E1591" s="104">
        <v>0.11</v>
      </c>
      <c r="F1591" s="104">
        <v>7.7738515901060068E-2</v>
      </c>
      <c r="G1591" s="35">
        <f>SUM(B1591*'5. Control'!$F$24,'6. Scoring &amp; assessment'!C1591*'5. Control'!$F$25,'6. Scoring &amp; assessment'!D1591*'5. Control'!$F$26,'6. Scoring &amp; assessment'!E1591*'5. Control'!$F$27,'6. Scoring &amp; assessment'!F1591*'5. Control'!$F$28)</f>
        <v>0.28715394208784362</v>
      </c>
      <c r="H1591" s="36">
        <f t="shared" si="96"/>
        <v>4</v>
      </c>
      <c r="I1591" s="36" cm="1">
        <f t="array" ref="I1591">_xlfn.XLOOKUP(A1591,Table1[Sample_ID],quality)</f>
        <v>6</v>
      </c>
      <c r="J1591" s="36">
        <f t="shared" si="97"/>
        <v>2</v>
      </c>
      <c r="K1591" s="36">
        <f t="shared" si="98"/>
        <v>4</v>
      </c>
      <c r="L1591" s="36">
        <f t="shared" si="99"/>
        <v>0</v>
      </c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</row>
    <row r="1592" spans="1:27" ht="13.2" x14ac:dyDescent="0.25">
      <c r="A1592" s="34">
        <v>1589</v>
      </c>
      <c r="B1592" s="104">
        <v>0.67692307692307696</v>
      </c>
      <c r="C1592" s="104">
        <v>0.37333333333333335</v>
      </c>
      <c r="D1592" s="104">
        <v>0.28235294117647064</v>
      </c>
      <c r="E1592" s="104">
        <v>0.33</v>
      </c>
      <c r="F1592" s="104">
        <v>0.33922261484098942</v>
      </c>
      <c r="G1592" s="35">
        <f>SUM(B1592*'5. Control'!$F$24,'6. Scoring &amp; assessment'!C1592*'5. Control'!$F$25,'6. Scoring &amp; assessment'!D1592*'5. Control'!$F$26,'6. Scoring &amp; assessment'!E1592*'5. Control'!$F$27,'6. Scoring &amp; assessment'!F1592*'5. Control'!$F$28)</f>
        <v>0.45819827958364645</v>
      </c>
      <c r="H1592" s="36">
        <f t="shared" si="96"/>
        <v>5</v>
      </c>
      <c r="I1592" s="36" cm="1">
        <f t="array" ref="I1592">_xlfn.XLOOKUP(A1592,Table1[Sample_ID],quality)</f>
        <v>6</v>
      </c>
      <c r="J1592" s="36">
        <f t="shared" si="97"/>
        <v>1</v>
      </c>
      <c r="K1592" s="36">
        <f t="shared" si="98"/>
        <v>1</v>
      </c>
      <c r="L1592" s="36">
        <f t="shared" si="99"/>
        <v>0</v>
      </c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</row>
    <row r="1593" spans="1:27" ht="13.2" x14ac:dyDescent="0.25">
      <c r="A1593" s="34">
        <v>1590</v>
      </c>
      <c r="B1593" s="104">
        <v>0.12307692307692292</v>
      </c>
      <c r="C1593" s="104">
        <v>0.41666666666666669</v>
      </c>
      <c r="D1593" s="104">
        <v>0.14117647058823532</v>
      </c>
      <c r="E1593" s="104">
        <v>0.2</v>
      </c>
      <c r="F1593" s="104">
        <v>0.25795053003533569</v>
      </c>
      <c r="G1593" s="35">
        <f>SUM(B1593*'5. Control'!$F$24,'6. Scoring &amp; assessment'!C1593*'5. Control'!$F$25,'6. Scoring &amp; assessment'!D1593*'5. Control'!$F$26,'6. Scoring &amp; assessment'!E1593*'5. Control'!$F$27,'6. Scoring &amp; assessment'!F1593*'5. Control'!$F$28)</f>
        <v>0.2350484466686919</v>
      </c>
      <c r="H1593" s="36">
        <f t="shared" si="96"/>
        <v>4</v>
      </c>
      <c r="I1593" s="36" cm="1">
        <f t="array" ref="I1593">_xlfn.XLOOKUP(A1593,Table1[Sample_ID],quality)</f>
        <v>5</v>
      </c>
      <c r="J1593" s="36">
        <f t="shared" si="97"/>
        <v>1</v>
      </c>
      <c r="K1593" s="36">
        <f t="shared" si="98"/>
        <v>1</v>
      </c>
      <c r="L1593" s="36">
        <f t="shared" si="99"/>
        <v>0</v>
      </c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</row>
    <row r="1594" spans="1:27" ht="13.2" x14ac:dyDescent="0.25">
      <c r="A1594" s="34">
        <v>1591</v>
      </c>
      <c r="B1594" s="104">
        <v>0.49230769230769222</v>
      </c>
      <c r="C1594" s="104">
        <v>0.30000000000000004</v>
      </c>
      <c r="D1594" s="104">
        <v>0.30588235294117649</v>
      </c>
      <c r="E1594" s="104">
        <v>0.15</v>
      </c>
      <c r="F1594" s="104">
        <v>0.10247349823321555</v>
      </c>
      <c r="G1594" s="35">
        <f>SUM(B1594*'5. Control'!$F$24,'6. Scoring &amp; assessment'!C1594*'5. Control'!$F$25,'6. Scoring &amp; assessment'!D1594*'5. Control'!$F$26,'6. Scoring &amp; assessment'!E1594*'5. Control'!$F$27,'6. Scoring &amp; assessment'!F1594*'5. Control'!$F$28)</f>
        <v>0.33343739507219033</v>
      </c>
      <c r="H1594" s="36">
        <f t="shared" si="96"/>
        <v>5</v>
      </c>
      <c r="I1594" s="36" cm="1">
        <f t="array" ref="I1594">_xlfn.XLOOKUP(A1594,Table1[Sample_ID],quality)</f>
        <v>6</v>
      </c>
      <c r="J1594" s="36">
        <f t="shared" si="97"/>
        <v>1</v>
      </c>
      <c r="K1594" s="36">
        <f t="shared" si="98"/>
        <v>1</v>
      </c>
      <c r="L1594" s="36">
        <f t="shared" si="99"/>
        <v>0</v>
      </c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</row>
    <row r="1595" spans="1:27" ht="13.2" x14ac:dyDescent="0.25">
      <c r="A1595" s="34">
        <v>1592</v>
      </c>
      <c r="B1595" s="104">
        <v>0.49230769230769222</v>
      </c>
      <c r="C1595" s="104">
        <v>0.42666666666666669</v>
      </c>
      <c r="D1595" s="104">
        <v>0.15294117647058827</v>
      </c>
      <c r="E1595" s="104">
        <v>0.09</v>
      </c>
      <c r="F1595" s="104">
        <v>7.0671378091872794E-2</v>
      </c>
      <c r="G1595" s="35">
        <f>SUM(B1595*'5. Control'!$F$24,'6. Scoring &amp; assessment'!C1595*'5. Control'!$F$25,'6. Scoring &amp; assessment'!D1595*'5. Control'!$F$26,'6. Scoring &amp; assessment'!E1595*'5. Control'!$F$27,'6. Scoring &amp; assessment'!F1595*'5. Control'!$F$28)</f>
        <v>0.3393160065874678</v>
      </c>
      <c r="H1595" s="36">
        <f t="shared" si="96"/>
        <v>5</v>
      </c>
      <c r="I1595" s="36" cm="1">
        <f t="array" ref="I1595">_xlfn.XLOOKUP(A1595,Table1[Sample_ID],quality)</f>
        <v>6</v>
      </c>
      <c r="J1595" s="36">
        <f t="shared" si="97"/>
        <v>1</v>
      </c>
      <c r="K1595" s="36">
        <f t="shared" si="98"/>
        <v>1</v>
      </c>
      <c r="L1595" s="36">
        <f t="shared" si="99"/>
        <v>0</v>
      </c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</row>
    <row r="1596" spans="1:27" ht="13.2" x14ac:dyDescent="0.25">
      <c r="A1596" s="34">
        <v>1593</v>
      </c>
      <c r="B1596" s="104">
        <v>0.39999999999999997</v>
      </c>
      <c r="C1596" s="104">
        <v>0.27333333333333337</v>
      </c>
      <c r="D1596" s="104">
        <v>0.26470588235294118</v>
      </c>
      <c r="E1596" s="104">
        <v>0.13</v>
      </c>
      <c r="F1596" s="104">
        <v>0.12014134275618374</v>
      </c>
      <c r="G1596" s="35">
        <f>SUM(B1596*'5. Control'!$F$24,'6. Scoring &amp; assessment'!C1596*'5. Control'!$F$25,'6. Scoring &amp; assessment'!D1596*'5. Control'!$F$26,'6. Scoring &amp; assessment'!E1596*'5. Control'!$F$27,'6. Scoring &amp; assessment'!F1596*'5. Control'!$F$28)</f>
        <v>0.2867200166285595</v>
      </c>
      <c r="H1596" s="36">
        <f t="shared" si="96"/>
        <v>4</v>
      </c>
      <c r="I1596" s="36" cm="1">
        <f t="array" ref="I1596">_xlfn.XLOOKUP(A1596,Table1[Sample_ID],quality)</f>
        <v>6</v>
      </c>
      <c r="J1596" s="36">
        <f t="shared" si="97"/>
        <v>2</v>
      </c>
      <c r="K1596" s="36">
        <f t="shared" si="98"/>
        <v>4</v>
      </c>
      <c r="L1596" s="36">
        <f t="shared" si="99"/>
        <v>0</v>
      </c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</row>
    <row r="1597" spans="1:27" ht="13.2" x14ac:dyDescent="0.25">
      <c r="A1597" s="34">
        <v>1594</v>
      </c>
      <c r="B1597" s="104">
        <v>0.16923076923076918</v>
      </c>
      <c r="C1597" s="104">
        <v>0.34666666666666668</v>
      </c>
      <c r="D1597" s="104">
        <v>0.30588235294117649</v>
      </c>
      <c r="E1597" s="104">
        <v>0.08</v>
      </c>
      <c r="F1597" s="104">
        <v>0.11307420494699646</v>
      </c>
      <c r="G1597" s="35">
        <f>SUM(B1597*'5. Control'!$F$24,'6. Scoring &amp; assessment'!C1597*'5. Control'!$F$25,'6. Scoring &amp; assessment'!D1597*'5. Control'!$F$26,'6. Scoring &amp; assessment'!E1597*'5. Control'!$F$27,'6. Scoring &amp; assessment'!F1597*'5. Control'!$F$28)</f>
        <v>0.22842054266664533</v>
      </c>
      <c r="H1597" s="36">
        <f t="shared" si="96"/>
        <v>4</v>
      </c>
      <c r="I1597" s="36" cm="1">
        <f t="array" ref="I1597">_xlfn.XLOOKUP(A1597,Table1[Sample_ID],quality)</f>
        <v>6</v>
      </c>
      <c r="J1597" s="36">
        <f t="shared" si="97"/>
        <v>2</v>
      </c>
      <c r="K1597" s="36">
        <f t="shared" si="98"/>
        <v>4</v>
      </c>
      <c r="L1597" s="36">
        <f t="shared" si="99"/>
        <v>0</v>
      </c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/>
    </row>
    <row r="1598" spans="1:27" ht="13.2" x14ac:dyDescent="0.25">
      <c r="A1598" s="34">
        <v>1595</v>
      </c>
      <c r="B1598" s="104">
        <v>0.32307692307692304</v>
      </c>
      <c r="C1598" s="104">
        <v>0.33333333333333331</v>
      </c>
      <c r="D1598" s="104">
        <v>0.16470588235294117</v>
      </c>
      <c r="E1598" s="104">
        <v>0.08</v>
      </c>
      <c r="F1598" s="104">
        <v>0.13427561837455831</v>
      </c>
      <c r="G1598" s="35">
        <f>SUM(B1598*'5. Control'!$F$24,'6. Scoring &amp; assessment'!C1598*'5. Control'!$F$25,'6. Scoring &amp; assessment'!D1598*'5. Control'!$F$26,'6. Scoring &amp; assessment'!E1598*'5. Control'!$F$27,'6. Scoring &amp; assessment'!F1598*'5. Control'!$F$28)</f>
        <v>0.25921036726732005</v>
      </c>
      <c r="H1598" s="36">
        <f t="shared" si="96"/>
        <v>4</v>
      </c>
      <c r="I1598" s="36" cm="1">
        <f t="array" ref="I1598">_xlfn.XLOOKUP(A1598,Table1[Sample_ID],quality)</f>
        <v>5</v>
      </c>
      <c r="J1598" s="36">
        <f t="shared" si="97"/>
        <v>1</v>
      </c>
      <c r="K1598" s="36">
        <f t="shared" si="98"/>
        <v>1</v>
      </c>
      <c r="L1598" s="36">
        <f t="shared" si="99"/>
        <v>0</v>
      </c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  <c r="AA1598" s="12"/>
    </row>
    <row r="1599" spans="1:27" ht="13.2" x14ac:dyDescent="0.25">
      <c r="A1599" s="34">
        <v>1596</v>
      </c>
      <c r="B1599" s="104">
        <v>0.43076923076923063</v>
      </c>
      <c r="C1599" s="104">
        <v>0.30000000000000004</v>
      </c>
      <c r="D1599" s="104">
        <v>0.27058823529411768</v>
      </c>
      <c r="E1599" s="104">
        <v>0.1</v>
      </c>
      <c r="F1599" s="104">
        <v>0.15901060070671377</v>
      </c>
      <c r="G1599" s="35">
        <f>SUM(B1599*'5. Control'!$F$24,'6. Scoring &amp; assessment'!C1599*'5. Control'!$F$25,'6. Scoring &amp; assessment'!D1599*'5. Control'!$F$26,'6. Scoring &amp; assessment'!E1599*'5. Control'!$F$27,'6. Scoring &amp; assessment'!F1599*'5. Control'!$F$28)</f>
        <v>0.30725852613401977</v>
      </c>
      <c r="H1599" s="36">
        <f t="shared" si="96"/>
        <v>5</v>
      </c>
      <c r="I1599" s="36" cm="1">
        <f t="array" ref="I1599">_xlfn.XLOOKUP(A1599,Table1[Sample_ID],quality)</f>
        <v>6</v>
      </c>
      <c r="J1599" s="36">
        <f t="shared" si="97"/>
        <v>1</v>
      </c>
      <c r="K1599" s="36">
        <f t="shared" si="98"/>
        <v>1</v>
      </c>
      <c r="L1599" s="36">
        <f t="shared" si="99"/>
        <v>0</v>
      </c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</row>
    <row r="1600" spans="1:27" ht="13.2" x14ac:dyDescent="0.25">
      <c r="A1600" s="34">
        <v>1597</v>
      </c>
      <c r="B1600" s="104">
        <v>0.39999999999999997</v>
      </c>
      <c r="C1600" s="104">
        <v>0.27333333333333337</v>
      </c>
      <c r="D1600" s="104">
        <v>0.26470588235294118</v>
      </c>
      <c r="E1600" s="104">
        <v>0.13</v>
      </c>
      <c r="F1600" s="104">
        <v>0.12014134275618374</v>
      </c>
      <c r="G1600" s="35">
        <f>SUM(B1600*'5. Control'!$F$24,'6. Scoring &amp; assessment'!C1600*'5. Control'!$F$25,'6. Scoring &amp; assessment'!D1600*'5. Control'!$F$26,'6. Scoring &amp; assessment'!E1600*'5. Control'!$F$27,'6. Scoring &amp; assessment'!F1600*'5. Control'!$F$28)</f>
        <v>0.2867200166285595</v>
      </c>
      <c r="H1600" s="36">
        <f t="shared" si="96"/>
        <v>4</v>
      </c>
      <c r="I1600" s="36" cm="1">
        <f t="array" ref="I1600">_xlfn.XLOOKUP(A1600,Table1[Sample_ID],quality)</f>
        <v>6</v>
      </c>
      <c r="J1600" s="36">
        <f t="shared" si="97"/>
        <v>2</v>
      </c>
      <c r="K1600" s="36">
        <f t="shared" si="98"/>
        <v>4</v>
      </c>
      <c r="L1600" s="36">
        <f t="shared" si="99"/>
        <v>0</v>
      </c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</row>
    <row r="1601" spans="1:27" ht="13.2" x14ac:dyDescent="0.25">
      <c r="A1601" s="34">
        <v>1598</v>
      </c>
      <c r="B1601" s="104">
        <v>0.27692307692307677</v>
      </c>
      <c r="C1601" s="104">
        <v>0.36333333333333334</v>
      </c>
      <c r="D1601" s="104">
        <v>0.2411764705882353</v>
      </c>
      <c r="E1601" s="104">
        <v>0.12</v>
      </c>
      <c r="F1601" s="104">
        <v>0.13427561837455831</v>
      </c>
      <c r="G1601" s="35">
        <f>SUM(B1601*'5. Control'!$F$24,'6. Scoring &amp; assessment'!C1601*'5. Control'!$F$25,'6. Scoring &amp; assessment'!D1601*'5. Control'!$F$26,'6. Scoring &amp; assessment'!E1601*'5. Control'!$F$27,'6. Scoring &amp; assessment'!F1601*'5. Control'!$F$28)</f>
        <v>0.267527109348768</v>
      </c>
      <c r="H1601" s="36">
        <f t="shared" si="96"/>
        <v>4</v>
      </c>
      <c r="I1601" s="36" cm="1">
        <f t="array" ref="I1601">_xlfn.XLOOKUP(A1601,Table1[Sample_ID],quality)</f>
        <v>5</v>
      </c>
      <c r="J1601" s="36">
        <f t="shared" si="97"/>
        <v>1</v>
      </c>
      <c r="K1601" s="36">
        <f t="shared" si="98"/>
        <v>1</v>
      </c>
      <c r="L1601" s="36">
        <f t="shared" si="99"/>
        <v>0</v>
      </c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/>
    </row>
    <row r="1602" spans="1:27" ht="13.2" x14ac:dyDescent="0.25">
      <c r="A1602" s="34">
        <v>1599</v>
      </c>
      <c r="B1602" s="104">
        <v>0.39999999999999997</v>
      </c>
      <c r="C1602" s="104">
        <v>0.13999999999999999</v>
      </c>
      <c r="D1602" s="104">
        <v>0.21176470588235297</v>
      </c>
      <c r="E1602" s="104">
        <v>0.47</v>
      </c>
      <c r="F1602" s="104">
        <v>0.12720848056537101</v>
      </c>
      <c r="G1602" s="35">
        <f>SUM(B1602*'5. Control'!$F$24,'6. Scoring &amp; assessment'!C1602*'5. Control'!$F$25,'6. Scoring &amp; assessment'!D1602*'5. Control'!$F$26,'6. Scoring &amp; assessment'!E1602*'5. Control'!$F$27,'6. Scoring &amp; assessment'!F1602*'5. Control'!$F$28)</f>
        <v>0.27348555393889007</v>
      </c>
      <c r="H1602" s="36">
        <f t="shared" si="96"/>
        <v>4</v>
      </c>
      <c r="I1602" s="36" cm="1">
        <f t="array" ref="I1602">_xlfn.XLOOKUP(A1602,Table1[Sample_ID],quality)</f>
        <v>6</v>
      </c>
      <c r="J1602" s="36">
        <f t="shared" si="97"/>
        <v>2</v>
      </c>
      <c r="K1602" s="36">
        <f t="shared" si="98"/>
        <v>4</v>
      </c>
      <c r="L1602" s="36">
        <f t="shared" si="99"/>
        <v>0</v>
      </c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/>
    </row>
  </sheetData>
  <autoFilter ref="B3:L1602" xr:uid="{00000000-0009-0000-0000-000007000000}"/>
  <mergeCells count="1">
    <mergeCell ref="B1:F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A1028"/>
  <sheetViews>
    <sheetView showGridLines="0" topLeftCell="A12" workbookViewId="0">
      <selection activeCell="I40" sqref="I40"/>
    </sheetView>
  </sheetViews>
  <sheetFormatPr defaultColWidth="12.6640625" defaultRowHeight="15.75" customHeight="1" x14ac:dyDescent="0.25"/>
  <cols>
    <col min="1" max="1" width="1.44140625" customWidth="1"/>
    <col min="2" max="2" width="14.77734375" customWidth="1"/>
    <col min="3" max="12" width="9.77734375" customWidth="1"/>
    <col min="14" max="14" width="13.77734375" customWidth="1"/>
  </cols>
  <sheetData>
    <row r="1" spans="1:27" ht="8.25" customHeight="1" x14ac:dyDescent="0.25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</row>
    <row r="2" spans="1:27" ht="13.2" x14ac:dyDescent="0.25">
      <c r="A2" s="13"/>
      <c r="B2" s="100" t="s">
        <v>104</v>
      </c>
      <c r="C2" s="95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</row>
    <row r="3" spans="1:27" ht="8.25" customHeight="1" x14ac:dyDescent="0.25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 spans="1:27" ht="13.2" x14ac:dyDescent="0.25">
      <c r="A4" s="13"/>
      <c r="B4" s="105" t="s">
        <v>105</v>
      </c>
      <c r="C4" s="94"/>
      <c r="D4" s="94"/>
      <c r="E4" s="94"/>
      <c r="F4" s="94"/>
      <c r="G4" s="94"/>
      <c r="H4" s="94"/>
      <c r="I4" s="94"/>
      <c r="J4" s="94"/>
      <c r="K4" s="94"/>
      <c r="L4" s="94"/>
      <c r="M4" s="95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 spans="1:27" ht="8.25" customHeight="1" x14ac:dyDescent="0.2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 spans="1:27" ht="26.4" x14ac:dyDescent="0.25">
      <c r="A6" s="13"/>
      <c r="B6" s="37" t="s">
        <v>106</v>
      </c>
      <c r="C6" s="23">
        <f>SUM('6. Scoring &amp; assessment'!K4:K1602)</f>
        <v>4005</v>
      </c>
      <c r="D6" s="99" t="s">
        <v>107</v>
      </c>
      <c r="E6" s="94"/>
      <c r="F6" s="95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 spans="1:27" ht="26.4" x14ac:dyDescent="0.25">
      <c r="A7" s="13"/>
      <c r="B7" s="37" t="s">
        <v>108</v>
      </c>
      <c r="C7" s="23">
        <f>COUNT('6. Scoring &amp; assessment'!A4:A1602)</f>
        <v>1599</v>
      </c>
      <c r="D7" s="99" t="s">
        <v>109</v>
      </c>
      <c r="E7" s="94"/>
      <c r="F7" s="95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 spans="1:27" ht="13.2" x14ac:dyDescent="0.25">
      <c r="A8" s="13"/>
      <c r="B8" s="37" t="s">
        <v>110</v>
      </c>
      <c r="C8" s="24">
        <f>C6/C7</f>
        <v>2.5046904315196996</v>
      </c>
      <c r="D8" s="97" t="s">
        <v>111</v>
      </c>
      <c r="E8" s="94"/>
      <c r="F8" s="95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 spans="1:27" ht="39.6" x14ac:dyDescent="0.25">
      <c r="A9" s="13"/>
      <c r="B9" s="37" t="s">
        <v>112</v>
      </c>
      <c r="C9" s="25">
        <f>COUNTIF('6. Scoring &amp; assessment'!L4:L1602,1)</f>
        <v>128</v>
      </c>
      <c r="D9" s="99" t="s">
        <v>113</v>
      </c>
      <c r="E9" s="94"/>
      <c r="F9" s="95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 spans="1:27" ht="13.2" x14ac:dyDescent="0.25">
      <c r="A10" s="13"/>
      <c r="B10" s="37" t="s">
        <v>114</v>
      </c>
      <c r="C10" s="24">
        <f>C9/C7</f>
        <v>8.0050031269543465E-2</v>
      </c>
      <c r="D10" s="97" t="s">
        <v>115</v>
      </c>
      <c r="E10" s="94"/>
      <c r="F10" s="95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 spans="1:27" ht="9" customHeight="1" x14ac:dyDescent="0.25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 spans="1:27" ht="13.2" x14ac:dyDescent="0.25">
      <c r="A12" s="13"/>
      <c r="B12" s="97" t="s">
        <v>116</v>
      </c>
      <c r="C12" s="94"/>
      <c r="D12" s="94"/>
      <c r="E12" s="94"/>
      <c r="F12" s="94"/>
      <c r="G12" s="94"/>
      <c r="H12" s="94"/>
      <c r="I12" s="94"/>
      <c r="J12" s="94"/>
      <c r="K12" s="94"/>
      <c r="L12" s="94"/>
      <c r="M12" s="95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 spans="1:27" ht="8.25" customHeight="1" x14ac:dyDescent="0.25">
      <c r="A13" s="13"/>
      <c r="B13" s="13"/>
      <c r="C13" s="38"/>
      <c r="D13" s="39"/>
      <c r="E13" s="39"/>
      <c r="F13" s="39"/>
      <c r="G13" s="39"/>
      <c r="H13" s="39"/>
      <c r="I13" s="39"/>
      <c r="J13" s="39"/>
      <c r="K13" s="39"/>
      <c r="L13" s="39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 spans="1:27" ht="13.2" x14ac:dyDescent="0.25">
      <c r="A14" s="13"/>
      <c r="B14" s="96" t="s">
        <v>117</v>
      </c>
      <c r="C14" s="92"/>
      <c r="D14" s="39"/>
      <c r="E14" s="39"/>
      <c r="F14" s="39"/>
      <c r="G14" s="39"/>
      <c r="H14" s="39"/>
      <c r="I14" s="39"/>
      <c r="J14" s="39"/>
      <c r="K14" s="39"/>
      <c r="L14" s="39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 spans="1:27" ht="8.25" customHeight="1" x14ac:dyDescent="0.25">
      <c r="A15" s="13"/>
      <c r="B15" s="13"/>
      <c r="C15" s="38"/>
      <c r="D15" s="39"/>
      <c r="E15" s="39"/>
      <c r="F15" s="39"/>
      <c r="G15" s="39"/>
      <c r="H15" s="39"/>
      <c r="I15" s="39"/>
      <c r="J15" s="39"/>
      <c r="K15" s="39"/>
      <c r="L15" s="39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 spans="1:27" ht="13.2" x14ac:dyDescent="0.25">
      <c r="A16" s="13"/>
      <c r="B16" s="13"/>
      <c r="C16" s="38" t="s">
        <v>118</v>
      </c>
      <c r="D16" s="39"/>
      <c r="E16" s="39"/>
      <c r="F16" s="39"/>
      <c r="G16" s="39"/>
      <c r="H16" s="39"/>
      <c r="I16" s="39"/>
      <c r="J16" s="39"/>
      <c r="K16" s="39"/>
      <c r="L16" s="39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 spans="1:27" ht="13.2" x14ac:dyDescent="0.25">
      <c r="A17" s="40"/>
      <c r="B17" s="41" t="s">
        <v>119</v>
      </c>
      <c r="C17" s="41">
        <v>1</v>
      </c>
      <c r="D17" s="41">
        <v>2</v>
      </c>
      <c r="E17" s="41">
        <v>3</v>
      </c>
      <c r="F17" s="41">
        <v>4</v>
      </c>
      <c r="G17" s="41">
        <v>5</v>
      </c>
      <c r="H17" s="41">
        <v>6</v>
      </c>
      <c r="I17" s="41">
        <v>7</v>
      </c>
      <c r="J17" s="41">
        <v>8</v>
      </c>
      <c r="K17" s="41">
        <v>9</v>
      </c>
      <c r="L17" s="41">
        <v>10</v>
      </c>
      <c r="M17" s="41" t="s">
        <v>120</v>
      </c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 spans="1:27" ht="13.2" x14ac:dyDescent="0.25">
      <c r="A18" s="39"/>
      <c r="B18" s="42">
        <v>1</v>
      </c>
      <c r="C18" s="43">
        <f>COUNTIFS('6. Scoring &amp; assessment'!$H$4:$H$1602,B18,'6. Scoring &amp; assessment'!$I$4:$I$1602,$C$17)</f>
        <v>0</v>
      </c>
      <c r="D18" s="43">
        <f>COUNTIFS('6. Scoring &amp; assessment'!$H$4:$H$1602,$B$18,'6. Scoring &amp; assessment'!$I$4:$I$1602,D17)</f>
        <v>0</v>
      </c>
      <c r="E18" s="43">
        <f>COUNTIFS('6. Scoring &amp; assessment'!$H$4:$H$1602,$B$18,'6. Scoring &amp; assessment'!$I$4:$I$1602,E17)</f>
        <v>0</v>
      </c>
      <c r="F18" s="43">
        <f>COUNTIFS('6. Scoring &amp; assessment'!$H$4:$H$1602,$B$18,'6. Scoring &amp; assessment'!$I$4:$I$1602,F17)</f>
        <v>0</v>
      </c>
      <c r="G18" s="43">
        <f>COUNTIFS('6. Scoring &amp; assessment'!$H$4:$H$1602,$B$18,'6. Scoring &amp; assessment'!$I$4:$I$1602,G17)</f>
        <v>0</v>
      </c>
      <c r="H18" s="43">
        <f>COUNTIFS('6. Scoring &amp; assessment'!$H$4:$H$1602,$B$18,'6. Scoring &amp; assessment'!$I$4:$I$1602,H17)</f>
        <v>0</v>
      </c>
      <c r="I18" s="43">
        <f>COUNTIFS('6. Scoring &amp; assessment'!$H$4:$H$1602,$B$18,'6. Scoring &amp; assessment'!$I$4:$I$1602,I17)</f>
        <v>0</v>
      </c>
      <c r="J18" s="43">
        <f>COUNTIFS('6. Scoring &amp; assessment'!$H$4:$H$1602,$B$18,'6. Scoring &amp; assessment'!$I$4:$I$1602,J17)</f>
        <v>0</v>
      </c>
      <c r="K18" s="43">
        <f>COUNTIFS('6. Scoring &amp; assessment'!$H$4:$H$1602,$B$18,'6. Scoring &amp; assessment'!$I$4:$I$1602,K17)</f>
        <v>0</v>
      </c>
      <c r="L18" s="43">
        <f>COUNTIFS('6. Scoring &amp; assessment'!$H$4:$H$1602,$B$18,'6. Scoring &amp; assessment'!$I$4:$I$1602,L17)</f>
        <v>0</v>
      </c>
      <c r="M18" s="44">
        <f>SUM(C18:L18)</f>
        <v>0</v>
      </c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 spans="1:27" ht="13.2" x14ac:dyDescent="0.25">
      <c r="A19" s="39"/>
      <c r="B19" s="42">
        <v>2</v>
      </c>
      <c r="C19" s="43">
        <f>COUNTIFS('6. Scoring &amp; assessment'!$H$4:$H$1602,$B$19,'6. Scoring &amp; assessment'!$I$4:$I$1602,C17)</f>
        <v>0</v>
      </c>
      <c r="D19" s="43">
        <f>COUNTIFS('6. Scoring &amp; assessment'!$H$4:$H$1602,$B$19,'6. Scoring &amp; assessment'!$I$4:$I$1602,D17)</f>
        <v>0</v>
      </c>
      <c r="E19" s="43">
        <f>COUNTIFS('6. Scoring &amp; assessment'!$H$4:$H$1602,$B$19,'6. Scoring &amp; assessment'!$I$4:$I$1602,E17)</f>
        <v>0</v>
      </c>
      <c r="F19" s="43">
        <f>COUNTIFS('6. Scoring &amp; assessment'!$H$4:$H$1602,$B$19,'6. Scoring &amp; assessment'!$I$4:$I$1602,F17)</f>
        <v>0</v>
      </c>
      <c r="G19" s="43">
        <f>COUNTIFS('6. Scoring &amp; assessment'!$H$4:$H$1602,$B$19,'6. Scoring &amp; assessment'!$I$4:$I$1602,G17)</f>
        <v>0</v>
      </c>
      <c r="H19" s="43">
        <f>COUNTIFS('6. Scoring &amp; assessment'!$H$4:$H$1602,$B$19,'6. Scoring &amp; assessment'!$I$4:$I$1602,H17)</f>
        <v>0</v>
      </c>
      <c r="I19" s="43">
        <f>COUNTIFS('6. Scoring &amp; assessment'!$H$4:$H$1602,$B$19,'6. Scoring &amp; assessment'!$I$4:$I$1602,I17)</f>
        <v>0</v>
      </c>
      <c r="J19" s="43">
        <f>COUNTIFS('6. Scoring &amp; assessment'!$H$4:$H$1602,$B$19,'6. Scoring &amp; assessment'!$I$4:$I$1602,J17)</f>
        <v>0</v>
      </c>
      <c r="K19" s="43">
        <f>COUNTIFS('6. Scoring &amp; assessment'!$H$4:$H$1602,$B$19,'6. Scoring &amp; assessment'!$I$4:$I$1602,K17)</f>
        <v>0</v>
      </c>
      <c r="L19" s="43">
        <f>COUNTIFS('6. Scoring &amp; assessment'!$H$4:$H$1602,$B$19,'6. Scoring &amp; assessment'!$I$4:$I$1602,L17)</f>
        <v>0</v>
      </c>
      <c r="M19" s="44">
        <f t="shared" ref="M19:M27" si="0">SUM(C19:L19)</f>
        <v>0</v>
      </c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 spans="1:27" ht="13.2" x14ac:dyDescent="0.25">
      <c r="A20" s="39"/>
      <c r="B20" s="42">
        <v>3</v>
      </c>
      <c r="C20" s="43">
        <f>COUNTIFS('6. Scoring &amp; assessment'!$H$4:$H$1602,$B$20,'6. Scoring &amp; assessment'!$I$4:$I$1602,C17)</f>
        <v>0</v>
      </c>
      <c r="D20" s="43">
        <f>COUNTIFS('6. Scoring &amp; assessment'!$H$4:$H$1602,$B$20,'6. Scoring &amp; assessment'!$I$4:$I$1602,D17)</f>
        <v>0</v>
      </c>
      <c r="E20" s="43">
        <f>COUNTIFS('6. Scoring &amp; assessment'!$H$4:$H$1602,$B$20,'6. Scoring &amp; assessment'!$I$4:$I$1602,E17)</f>
        <v>0</v>
      </c>
      <c r="F20" s="43">
        <f>COUNTIFS('6. Scoring &amp; assessment'!$H$4:$H$1602,$B$20,'6. Scoring &amp; assessment'!$I$4:$I$1602,F17)</f>
        <v>0</v>
      </c>
      <c r="G20" s="43">
        <f>COUNTIFS('6. Scoring &amp; assessment'!$H$4:$H$1602,$B$20,'6. Scoring &amp; assessment'!$I$4:$I$1602,G17)</f>
        <v>0</v>
      </c>
      <c r="H20" s="43">
        <f>COUNTIFS('6. Scoring &amp; assessment'!$H$4:$H$1602,$B$20,'6. Scoring &amp; assessment'!$I$4:$I$1602,H17)</f>
        <v>0</v>
      </c>
      <c r="I20" s="43">
        <f>COUNTIFS('6. Scoring &amp; assessment'!$H$4:$H$1602,$B$20,'6. Scoring &amp; assessment'!$I$4:$I$1602,I17)</f>
        <v>0</v>
      </c>
      <c r="J20" s="43">
        <f>COUNTIFS('6. Scoring &amp; assessment'!$H$4:$H$1602,$B$20,'6. Scoring &amp; assessment'!$I$4:$I$1602,J17)</f>
        <v>0</v>
      </c>
      <c r="K20" s="43">
        <f>COUNTIFS('6. Scoring &amp; assessment'!$H$4:$H$1602,$B$20,'6. Scoring &amp; assessment'!$I$4:$I$1602,K17)</f>
        <v>0</v>
      </c>
      <c r="L20" s="43">
        <f>COUNTIFS('6. Scoring &amp; assessment'!$H$4:$H$1602,$B$20,'6. Scoring &amp; assessment'!$I$4:$I$1602,L17)</f>
        <v>0</v>
      </c>
      <c r="M20" s="44">
        <f t="shared" si="0"/>
        <v>0</v>
      </c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 spans="1:27" ht="13.2" x14ac:dyDescent="0.25">
      <c r="A21" s="39"/>
      <c r="B21" s="42">
        <v>4</v>
      </c>
      <c r="C21" s="43">
        <f>COUNTIFS('6. Scoring &amp; assessment'!$H$4:$H$1602,$B$21,'6. Scoring &amp; assessment'!$I$4:$I$1602,C17)</f>
        <v>0</v>
      </c>
      <c r="D21" s="43">
        <f>COUNTIFS('6. Scoring &amp; assessment'!$H$4:$H$1602,$B$21,'6. Scoring &amp; assessment'!$I$4:$I$1602,D17)</f>
        <v>0</v>
      </c>
      <c r="E21" s="43">
        <f>COUNTIFS('6. Scoring &amp; assessment'!$H$4:$H$1602,$B$21,'6. Scoring &amp; assessment'!$I$4:$I$1602,E17)</f>
        <v>7</v>
      </c>
      <c r="F21" s="43">
        <f>COUNTIFS('6. Scoring &amp; assessment'!$H$4:$H$1602,$B$21,'6. Scoring &amp; assessment'!$I$4:$I$1602,F17)</f>
        <v>37</v>
      </c>
      <c r="G21" s="43">
        <f>COUNTIFS('6. Scoring &amp; assessment'!$H$4:$H$1602,$B$21,'6. Scoring &amp; assessment'!$I$4:$I$1602,G17)</f>
        <v>590</v>
      </c>
      <c r="H21" s="43">
        <f>COUNTIFS('6. Scoring &amp; assessment'!$H$4:$H$1602,$B$21,'6. Scoring &amp; assessment'!$I$4:$I$1602,H17)</f>
        <v>424</v>
      </c>
      <c r="I21" s="43">
        <f>COUNTIFS('6. Scoring &amp; assessment'!$H$4:$H$1602,$B$21,'6. Scoring &amp; assessment'!$I$4:$I$1602,I17)</f>
        <v>94</v>
      </c>
      <c r="J21" s="43">
        <f>COUNTIFS('6. Scoring &amp; assessment'!$H$4:$H$1602,$B$21,'6. Scoring &amp; assessment'!$I$4:$I$1602,J17)</f>
        <v>6</v>
      </c>
      <c r="K21" s="43">
        <f>COUNTIFS('6. Scoring &amp; assessment'!$H$4:$H$1602,$B$21,'6. Scoring &amp; assessment'!$I$4:$I$1602,K17)</f>
        <v>0</v>
      </c>
      <c r="L21" s="43">
        <f>COUNTIFS('6. Scoring &amp; assessment'!$H$4:$H$1602,$B$21,'6. Scoring &amp; assessment'!$I$4:$I$1602,L17)</f>
        <v>0</v>
      </c>
      <c r="M21" s="44">
        <f t="shared" si="0"/>
        <v>1158</v>
      </c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 spans="1:27" ht="13.2" x14ac:dyDescent="0.25">
      <c r="A22" s="39"/>
      <c r="B22" s="42">
        <v>5</v>
      </c>
      <c r="C22" s="43">
        <f>COUNTIFS('6. Scoring &amp; assessment'!$H$4:$H$1602,$B$22,'6. Scoring &amp; assessment'!$I$4:$I$1602,C17)</f>
        <v>0</v>
      </c>
      <c r="D22" s="43">
        <f>COUNTIFS('6. Scoring &amp; assessment'!$H$4:$H$1602,$B$22,'6. Scoring &amp; assessment'!$I$4:$I$1602,D17)</f>
        <v>0</v>
      </c>
      <c r="E22" s="43">
        <f>COUNTIFS('6. Scoring &amp; assessment'!$H$4:$H$1602,$B$22,'6. Scoring &amp; assessment'!$I$4:$I$1602,E17)</f>
        <v>3</v>
      </c>
      <c r="F22" s="43">
        <f>COUNTIFS('6. Scoring &amp; assessment'!$H$4:$H$1602,$B$22,'6. Scoring &amp; assessment'!$I$4:$I$1602,F17)</f>
        <v>16</v>
      </c>
      <c r="G22" s="43">
        <f>COUNTIFS('6. Scoring &amp; assessment'!$H$4:$H$1602,$B$22,'6. Scoring &amp; assessment'!$I$4:$I$1602,G17)</f>
        <v>90</v>
      </c>
      <c r="H22" s="43">
        <f>COUNTIFS('6. Scoring &amp; assessment'!$H$4:$H$1602,$B$22,'6. Scoring &amp; assessment'!$I$4:$I$1602,H17)</f>
        <v>213</v>
      </c>
      <c r="I22" s="43">
        <f>COUNTIFS('6. Scoring &amp; assessment'!$H$4:$H$1602,$B$22,'6. Scoring &amp; assessment'!$I$4:$I$1602,I17)</f>
        <v>105</v>
      </c>
      <c r="J22" s="43">
        <f>COUNTIFS('6. Scoring &amp; assessment'!$H$4:$H$1602,$B$22,'6. Scoring &amp; assessment'!$I$4:$I$1602,J17)</f>
        <v>12</v>
      </c>
      <c r="K22" s="43">
        <f>COUNTIFS('6. Scoring &amp; assessment'!$H$4:$H$1602,$B$22,'6. Scoring &amp; assessment'!$I$4:$I$1602,K17)</f>
        <v>0</v>
      </c>
      <c r="L22" s="43">
        <f>COUNTIFS('6. Scoring &amp; assessment'!$H$4:$H$1602,$B$22,'6. Scoring &amp; assessment'!$I$4:$I$1602,L17)</f>
        <v>0</v>
      </c>
      <c r="M22" s="44">
        <f t="shared" si="0"/>
        <v>439</v>
      </c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 spans="1:27" ht="13.2" x14ac:dyDescent="0.25">
      <c r="A23" s="39"/>
      <c r="B23" s="42">
        <v>6</v>
      </c>
      <c r="C23" s="43">
        <f>COUNTIFS('6. Scoring &amp; assessment'!$H$4:$H$1602,$B$23,'6. Scoring &amp; assessment'!$I$4:$I$1602,C17)</f>
        <v>0</v>
      </c>
      <c r="D23" s="43">
        <f>COUNTIFS('6. Scoring &amp; assessment'!$H$4:$H$1602,$B$23,'6. Scoring &amp; assessment'!$I$4:$I$1602,D17)</f>
        <v>0</v>
      </c>
      <c r="E23" s="43">
        <f>COUNTIFS('6. Scoring &amp; assessment'!$H$4:$H$1602,$B$23,'6. Scoring &amp; assessment'!$I$4:$I$1602,E17)</f>
        <v>0</v>
      </c>
      <c r="F23" s="43">
        <f>COUNTIFS('6. Scoring &amp; assessment'!$H$4:$H$1602,$B$23,'6. Scoring &amp; assessment'!$I$4:$I$1602,F17)</f>
        <v>0</v>
      </c>
      <c r="G23" s="43">
        <f>COUNTIFS('6. Scoring &amp; assessment'!$H$4:$H$1602,$B$23,'6. Scoring &amp; assessment'!$I$4:$I$1602,G17)</f>
        <v>1</v>
      </c>
      <c r="H23" s="43">
        <f>COUNTIFS('6. Scoring &amp; assessment'!$H$4:$H$1602,$B$23,'6. Scoring &amp; assessment'!$I$4:$I$1602,H17)</f>
        <v>1</v>
      </c>
      <c r="I23" s="43">
        <f>COUNTIFS('6. Scoring &amp; assessment'!$H$4:$H$1602,$B$23,'6. Scoring &amp; assessment'!$I$4:$I$1602,I17)</f>
        <v>0</v>
      </c>
      <c r="J23" s="43">
        <f>COUNTIFS('6. Scoring &amp; assessment'!$H$4:$H$1602,$B$23,'6. Scoring &amp; assessment'!$I$4:$I$1602,J17)</f>
        <v>0</v>
      </c>
      <c r="K23" s="43">
        <f>COUNTIFS('6. Scoring &amp; assessment'!$H$4:$H$1602,$B$23,'6. Scoring &amp; assessment'!$I$4:$I$1602,K17)</f>
        <v>0</v>
      </c>
      <c r="L23" s="43">
        <f>COUNTIFS('6. Scoring &amp; assessment'!$H$4:$H$1602,$B$23,'6. Scoring &amp; assessment'!$I$4:$I$1602,L17)</f>
        <v>0</v>
      </c>
      <c r="M23" s="44">
        <f t="shared" si="0"/>
        <v>2</v>
      </c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 spans="1:27" ht="13.2" x14ac:dyDescent="0.25">
      <c r="A24" s="39"/>
      <c r="B24" s="42">
        <v>7</v>
      </c>
      <c r="C24" s="43">
        <f>COUNTIFS('6. Scoring &amp; assessment'!$H$4:$H$1602,$B$24,'6. Scoring &amp; assessment'!$I$4:$I$1602,C17)</f>
        <v>0</v>
      </c>
      <c r="D24" s="43">
        <f>COUNTIFS('6. Scoring &amp; assessment'!$H$4:$H$1602,$B$24,'6. Scoring &amp; assessment'!$I$4:$I$1602,D17)</f>
        <v>0</v>
      </c>
      <c r="E24" s="43">
        <f>COUNTIFS('6. Scoring &amp; assessment'!$H$4:$H$1602,$B$24,'6. Scoring &amp; assessment'!$I$4:$I$1602,E17)</f>
        <v>0</v>
      </c>
      <c r="F24" s="43">
        <f>COUNTIFS('6. Scoring &amp; assessment'!$H$4:$H$1602,$B$24,'6. Scoring &amp; assessment'!$I$4:$I$1602,F17)</f>
        <v>0</v>
      </c>
      <c r="G24" s="43">
        <f>COUNTIFS('6. Scoring &amp; assessment'!$H$4:$H$1602,$B$24,'6. Scoring &amp; assessment'!$I$4:$I$1602,G17)</f>
        <v>0</v>
      </c>
      <c r="H24" s="43">
        <f>COUNTIFS('6. Scoring &amp; assessment'!$H$4:$H$1602,$B$24,'6. Scoring &amp; assessment'!$I$4:$I$1602,H17)</f>
        <v>0</v>
      </c>
      <c r="I24" s="43">
        <f>COUNTIFS('6. Scoring &amp; assessment'!$H$4:$H$1602,$B$24,'6. Scoring &amp; assessment'!$I$4:$I$1602,I17)</f>
        <v>0</v>
      </c>
      <c r="J24" s="43">
        <f>COUNTIFS('6. Scoring &amp; assessment'!$H$4:$H$1602,$B$24,'6. Scoring &amp; assessment'!$I$4:$I$1602,J17)</f>
        <v>0</v>
      </c>
      <c r="K24" s="43">
        <f>COUNTIFS('6. Scoring &amp; assessment'!$H$4:$H$1602,$B$24,'6. Scoring &amp; assessment'!$I$4:$I$1602,K17)</f>
        <v>0</v>
      </c>
      <c r="L24" s="43">
        <f>COUNTIFS('6. Scoring &amp; assessment'!$H$4:$H$1602,$B$24,'6. Scoring &amp; assessment'!$I$4:$I$1602,L17)</f>
        <v>0</v>
      </c>
      <c r="M24" s="44">
        <f t="shared" si="0"/>
        <v>0</v>
      </c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 spans="1:27" ht="13.2" x14ac:dyDescent="0.25">
      <c r="A25" s="39"/>
      <c r="B25" s="42">
        <v>8</v>
      </c>
      <c r="C25" s="43">
        <f>COUNTIFS('6. Scoring &amp; assessment'!$H$4:$H$1602,$B$25,'6. Scoring &amp; assessment'!$I$4:$I$1602,C17)</f>
        <v>0</v>
      </c>
      <c r="D25" s="43">
        <f>COUNTIFS('6. Scoring &amp; assessment'!$H$4:$H$1602,$B$25,'6. Scoring &amp; assessment'!$I$4:$I$1602,D17)</f>
        <v>0</v>
      </c>
      <c r="E25" s="43">
        <f>COUNTIFS('6. Scoring &amp; assessment'!$H$4:$H$1602,$B$25,'6. Scoring &amp; assessment'!$I$4:$I$1602,E17)</f>
        <v>0</v>
      </c>
      <c r="F25" s="43">
        <f>COUNTIFS('6. Scoring &amp; assessment'!$H$4:$H$1602,$B$25,'6. Scoring &amp; assessment'!$I$4:$I$1602,F17)</f>
        <v>0</v>
      </c>
      <c r="G25" s="43">
        <f>COUNTIFS('6. Scoring &amp; assessment'!$H$4:$H$1602,$B$25,'6. Scoring &amp; assessment'!$I$4:$I$1602,G17)</f>
        <v>0</v>
      </c>
      <c r="H25" s="43">
        <f>COUNTIFS('6. Scoring &amp; assessment'!$H$4:$H$1602,$B$25,'6. Scoring &amp; assessment'!$I$4:$I$1602,H17)</f>
        <v>0</v>
      </c>
      <c r="I25" s="43">
        <f>COUNTIFS('6. Scoring &amp; assessment'!$H$4:$H$1602,$B$25,'6. Scoring &amp; assessment'!$I$4:$I$1602,I17)</f>
        <v>0</v>
      </c>
      <c r="J25" s="43">
        <f>COUNTIFS('6. Scoring &amp; assessment'!$H$4:$H$1602,$B$25,'6. Scoring &amp; assessment'!$I$4:$I$1602,J17)</f>
        <v>0</v>
      </c>
      <c r="K25" s="43">
        <f>COUNTIFS('6. Scoring &amp; assessment'!$H$4:$H$1602,$B$25,'6. Scoring &amp; assessment'!$I$4:$I$1602,K17)</f>
        <v>0</v>
      </c>
      <c r="L25" s="43">
        <f>COUNTIFS('6. Scoring &amp; assessment'!$H$4:$H$1602,$B$25,'6. Scoring &amp; assessment'!$I$4:$I$1602,L17)</f>
        <v>0</v>
      </c>
      <c r="M25" s="44">
        <f t="shared" si="0"/>
        <v>0</v>
      </c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 spans="1:27" ht="13.2" x14ac:dyDescent="0.25">
      <c r="A26" s="39"/>
      <c r="B26" s="42">
        <v>9</v>
      </c>
      <c r="C26" s="43">
        <f>COUNTIFS('6. Scoring &amp; assessment'!$H$4:$H$1602,$B$26,'6. Scoring &amp; assessment'!$I$4:$I$1602,C17)</f>
        <v>0</v>
      </c>
      <c r="D26" s="43">
        <f>COUNTIFS('6. Scoring &amp; assessment'!$H$4:$H$1602,$B$26,'6. Scoring &amp; assessment'!$I$4:$I$1602,D17)</f>
        <v>0</v>
      </c>
      <c r="E26" s="43">
        <f>COUNTIFS('6. Scoring &amp; assessment'!$H$4:$H$1602,$B$26,'6. Scoring &amp; assessment'!$I$4:$I$1602,E17)</f>
        <v>0</v>
      </c>
      <c r="F26" s="43">
        <f>COUNTIFS('6. Scoring &amp; assessment'!$H$4:$H$1602,$B$26,'6. Scoring &amp; assessment'!$I$4:$I$1602,F17)</f>
        <v>0</v>
      </c>
      <c r="G26" s="43">
        <f>COUNTIFS('6. Scoring &amp; assessment'!$H$4:$H$1602,$B$26,'6. Scoring &amp; assessment'!$I$4:$I$1602,G17)</f>
        <v>0</v>
      </c>
      <c r="H26" s="43">
        <f>COUNTIFS('6. Scoring &amp; assessment'!$H$4:$H$1602,$B$26,'6. Scoring &amp; assessment'!$I$4:$I$1602,H17)</f>
        <v>0</v>
      </c>
      <c r="I26" s="43">
        <f>COUNTIFS('6. Scoring &amp; assessment'!$H$4:$H$1602,$B$26,'6. Scoring &amp; assessment'!$I$4:$I$1602,I17)</f>
        <v>0</v>
      </c>
      <c r="J26" s="43">
        <f>COUNTIFS('6. Scoring &amp; assessment'!$H$4:$H$1602,$B$26,'6. Scoring &amp; assessment'!$I$4:$I$1602,J17)</f>
        <v>0</v>
      </c>
      <c r="K26" s="43">
        <f>COUNTIFS('6. Scoring &amp; assessment'!$H$4:$H$1602,$B$26,'6. Scoring &amp; assessment'!$I$4:$I$1602,K17)</f>
        <v>0</v>
      </c>
      <c r="L26" s="43">
        <f>COUNTIFS('6. Scoring &amp; assessment'!$H$4:$H$1602,$B$26,'6. Scoring &amp; assessment'!$I$4:$I$1602,L17)</f>
        <v>0</v>
      </c>
      <c r="M26" s="44">
        <f t="shared" si="0"/>
        <v>0</v>
      </c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 spans="1:27" ht="13.2" x14ac:dyDescent="0.25">
      <c r="A27" s="39"/>
      <c r="B27" s="42">
        <v>10</v>
      </c>
      <c r="C27" s="43">
        <f>COUNTIFS('6. Scoring &amp; assessment'!$H$4:$H$1602,$B$27,'6. Scoring &amp; assessment'!$I$4:$I$1602,C17)</f>
        <v>0</v>
      </c>
      <c r="D27" s="43">
        <f>COUNTIFS('6. Scoring &amp; assessment'!$H$4:$H$1602,$B$27,'6. Scoring &amp; assessment'!$I$4:$I$1602,D17)</f>
        <v>0</v>
      </c>
      <c r="E27" s="43">
        <f>COUNTIFS('6. Scoring &amp; assessment'!$H$4:$H$1602,$B$27,'6. Scoring &amp; assessment'!$I$4:$I$1602,E17)</f>
        <v>0</v>
      </c>
      <c r="F27" s="43">
        <f>COUNTIFS('6. Scoring &amp; assessment'!$H$4:$H$1602,$B$27,'6. Scoring &amp; assessment'!$I$4:$I$1602,F17)</f>
        <v>0</v>
      </c>
      <c r="G27" s="43">
        <f>COUNTIFS('6. Scoring &amp; assessment'!$H$4:$H$1602,$B$27,'6. Scoring &amp; assessment'!$I$4:$I$1602,G17)</f>
        <v>0</v>
      </c>
      <c r="H27" s="43">
        <f>COUNTIFS('6. Scoring &amp; assessment'!$H$4:$H$1602,$B$27,'6. Scoring &amp; assessment'!$I$4:$I$1602,H17)</f>
        <v>0</v>
      </c>
      <c r="I27" s="43">
        <f>COUNTIFS('6. Scoring &amp; assessment'!$H$4:$H$1602,$B$27,'6. Scoring &amp; assessment'!$I$4:$I$1602,I17)</f>
        <v>0</v>
      </c>
      <c r="J27" s="43">
        <f>COUNTIFS('6. Scoring &amp; assessment'!$H$4:$H$1602,$B$27,'6. Scoring &amp; assessment'!$I$4:$I$1602,J17)</f>
        <v>0</v>
      </c>
      <c r="K27" s="43">
        <f>COUNTIFS('6. Scoring &amp; assessment'!$H$4:$H$1602,$B$27,'6. Scoring &amp; assessment'!$I$4:$I$1602,K17)</f>
        <v>0</v>
      </c>
      <c r="L27" s="43">
        <f>COUNTIFS('6. Scoring &amp; assessment'!$H$4:$H$1602,$B$27,'6. Scoring &amp; assessment'!$I$4:$I$1602,L17)</f>
        <v>0</v>
      </c>
      <c r="M27" s="44">
        <f t="shared" si="0"/>
        <v>0</v>
      </c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 spans="1:27" ht="13.2" x14ac:dyDescent="0.25">
      <c r="A28" s="13"/>
      <c r="B28" s="45" t="s">
        <v>120</v>
      </c>
      <c r="C28" s="44">
        <f>SUM(C18:C27)</f>
        <v>0</v>
      </c>
      <c r="D28" s="44">
        <f t="shared" ref="D28:L28" si="1">SUM(D18:D27)</f>
        <v>0</v>
      </c>
      <c r="E28" s="44">
        <f t="shared" si="1"/>
        <v>10</v>
      </c>
      <c r="F28" s="44">
        <f t="shared" si="1"/>
        <v>53</v>
      </c>
      <c r="G28" s="44">
        <f t="shared" si="1"/>
        <v>681</v>
      </c>
      <c r="H28" s="44">
        <f t="shared" si="1"/>
        <v>638</v>
      </c>
      <c r="I28" s="44">
        <f t="shared" si="1"/>
        <v>199</v>
      </c>
      <c r="J28" s="44">
        <f t="shared" si="1"/>
        <v>18</v>
      </c>
      <c r="K28" s="44">
        <f t="shared" si="1"/>
        <v>0</v>
      </c>
      <c r="L28" s="44">
        <f t="shared" si="1"/>
        <v>0</v>
      </c>
      <c r="M28" s="44">
        <f>SUM(M18:M27)</f>
        <v>1599</v>
      </c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 spans="1:27" ht="9" customHeight="1" x14ac:dyDescent="0.25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 spans="1:27" ht="13.2" x14ac:dyDescent="0.25">
      <c r="A30" s="13"/>
      <c r="B30" s="97" t="s">
        <v>121</v>
      </c>
      <c r="C30" s="94"/>
      <c r="D30" s="94"/>
      <c r="E30" s="94"/>
      <c r="F30" s="94"/>
      <c r="G30" s="94"/>
      <c r="H30" s="94"/>
      <c r="I30" s="94"/>
      <c r="J30" s="94"/>
      <c r="K30" s="94"/>
      <c r="L30" s="94"/>
      <c r="M30" s="95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 spans="1:27" ht="9" customHeight="1" x14ac:dyDescent="0.25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 spans="1:27" ht="13.2" x14ac:dyDescent="0.25">
      <c r="A32" s="13"/>
      <c r="B32" s="41" t="s">
        <v>101</v>
      </c>
      <c r="C32" s="41" t="s">
        <v>122</v>
      </c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 spans="1:27" ht="13.2" x14ac:dyDescent="0.25">
      <c r="A33" s="13"/>
      <c r="B33" s="42">
        <v>0</v>
      </c>
      <c r="C33" s="43">
        <f>COUNTIF('6. Scoring &amp; assessment'!$J$4:$J$1602,B33)</f>
        <v>128</v>
      </c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 spans="1:27" ht="13.2" x14ac:dyDescent="0.25">
      <c r="A34" s="13"/>
      <c r="B34" s="42">
        <v>1</v>
      </c>
      <c r="C34" s="43">
        <f>COUNTIF('6. Scoring &amp; assessment'!$J$4:$J$1602,B34)</f>
        <v>827</v>
      </c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 spans="1:27" ht="13.2" x14ac:dyDescent="0.25">
      <c r="A35" s="13"/>
      <c r="B35" s="42">
        <v>2</v>
      </c>
      <c r="C35" s="43">
        <f>COUNTIF('6. Scoring &amp; assessment'!$J$4:$J$1602,B35)</f>
        <v>532</v>
      </c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 spans="1:27" ht="9" customHeight="1" x14ac:dyDescent="0.25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 spans="1:27" ht="13.2" x14ac:dyDescent="0.25">
      <c r="A37" s="13"/>
      <c r="B37" s="98" t="s">
        <v>123</v>
      </c>
      <c r="C37" s="94"/>
      <c r="D37" s="94"/>
      <c r="E37" s="94"/>
      <c r="F37" s="94"/>
      <c r="G37" s="94"/>
      <c r="H37" s="94"/>
      <c r="I37" s="95"/>
      <c r="J37" s="46" t="b">
        <v>0</v>
      </c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 spans="1:27" ht="13.2" x14ac:dyDescent="0.25">
      <c r="A38" s="13"/>
      <c r="B38" s="98" t="s">
        <v>124</v>
      </c>
      <c r="C38" s="94"/>
      <c r="D38" s="94"/>
      <c r="E38" s="94"/>
      <c r="F38" s="94"/>
      <c r="G38" s="94"/>
      <c r="H38" s="94"/>
      <c r="I38" s="95"/>
      <c r="J38" s="46" t="b">
        <v>0</v>
      </c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 spans="1:27" ht="13.2" x14ac:dyDescent="0.25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 spans="1:27" ht="13.2" x14ac:dyDescent="0.25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 spans="1:27" ht="13.2" x14ac:dyDescent="0.25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 spans="1:27" ht="13.2" x14ac:dyDescent="0.25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 spans="1:27" ht="13.2" x14ac:dyDescent="0.25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 spans="1:27" ht="13.2" x14ac:dyDescent="0.25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 spans="1:27" ht="13.2" x14ac:dyDescent="0.2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 spans="1:27" ht="13.2" x14ac:dyDescent="0.25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 spans="1:27" ht="13.2" x14ac:dyDescent="0.25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 spans="1:27" ht="13.2" x14ac:dyDescent="0.25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 spans="1:27" ht="13.2" x14ac:dyDescent="0.25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 spans="1:27" ht="13.2" x14ac:dyDescent="0.25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 spans="1:27" ht="13.2" x14ac:dyDescent="0.25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 spans="1:27" ht="13.2" x14ac:dyDescent="0.25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 spans="1:27" ht="13.2" x14ac:dyDescent="0.25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 spans="1:27" ht="13.2" x14ac:dyDescent="0.25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 spans="1:27" ht="13.2" x14ac:dyDescent="0.2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 spans="1:27" ht="13.2" x14ac:dyDescent="0.25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 spans="1:27" ht="13.2" x14ac:dyDescent="0.25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 spans="1:27" ht="13.2" x14ac:dyDescent="0.25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 spans="1:27" ht="13.2" x14ac:dyDescent="0.25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 spans="1:27" ht="13.2" x14ac:dyDescent="0.25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 spans="1:27" ht="13.2" x14ac:dyDescent="0.25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 spans="1:27" ht="13.2" x14ac:dyDescent="0.25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 spans="1:27" ht="13.2" x14ac:dyDescent="0.25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 spans="1:27" ht="13.2" x14ac:dyDescent="0.25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 spans="1:27" ht="13.2" x14ac:dyDescent="0.2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 spans="1:27" ht="13.2" x14ac:dyDescent="0.2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 spans="1:27" ht="13.2" x14ac:dyDescent="0.25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 spans="1:27" ht="13.2" x14ac:dyDescent="0.25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 spans="1:27" ht="13.2" x14ac:dyDescent="0.25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 spans="1:27" ht="13.2" x14ac:dyDescent="0.25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 spans="1:27" ht="13.2" x14ac:dyDescent="0.25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 spans="1:27" ht="13.2" x14ac:dyDescent="0.25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 spans="1:27" ht="13.2" x14ac:dyDescent="0.25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 spans="1:27" ht="13.2" x14ac:dyDescent="0.25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 spans="1:27" ht="13.2" x14ac:dyDescent="0.2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 spans="1:27" ht="13.2" x14ac:dyDescent="0.25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 spans="1:27" ht="13.2" x14ac:dyDescent="0.25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 spans="1:27" ht="13.2" x14ac:dyDescent="0.25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 spans="1:27" ht="13.2" x14ac:dyDescent="0.25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 spans="1:27" ht="13.2" x14ac:dyDescent="0.25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 spans="1:27" ht="13.2" x14ac:dyDescent="0.25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 spans="1:27" ht="13.2" x14ac:dyDescent="0.25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 spans="1:27" ht="13.2" x14ac:dyDescent="0.25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 spans="1:27" ht="13.2" x14ac:dyDescent="0.25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 spans="1:27" ht="13.2" x14ac:dyDescent="0.2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 spans="1:27" ht="13.2" x14ac:dyDescent="0.25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 spans="1:27" ht="13.2" x14ac:dyDescent="0.25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 spans="1:27" ht="13.2" x14ac:dyDescent="0.25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 spans="1:27" ht="13.2" x14ac:dyDescent="0.25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 spans="1:27" ht="13.2" x14ac:dyDescent="0.25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 spans="1:27" ht="13.2" x14ac:dyDescent="0.25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 spans="1:27" ht="13.2" x14ac:dyDescent="0.25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 spans="1:27" ht="13.2" x14ac:dyDescent="0.25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 spans="1:27" ht="13.2" x14ac:dyDescent="0.25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 spans="1:27" ht="13.2" x14ac:dyDescent="0.2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 spans="1:27" ht="13.2" x14ac:dyDescent="0.25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 spans="1:27" ht="13.2" x14ac:dyDescent="0.25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 spans="1:27" ht="13.2" x14ac:dyDescent="0.25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 spans="1:27" ht="13.2" x14ac:dyDescent="0.25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 spans="1:27" ht="13.2" x14ac:dyDescent="0.25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 spans="1:27" ht="13.2" x14ac:dyDescent="0.25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 spans="1:27" ht="13.2" x14ac:dyDescent="0.25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 spans="1:27" ht="13.2" x14ac:dyDescent="0.25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 spans="1:27" ht="13.2" x14ac:dyDescent="0.25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 spans="1:27" ht="13.2" x14ac:dyDescent="0.2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 spans="1:27" ht="13.2" x14ac:dyDescent="0.2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 spans="1:27" ht="13.2" x14ac:dyDescent="0.2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 spans="1:27" ht="13.2" x14ac:dyDescent="0.25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 spans="1:27" ht="13.2" x14ac:dyDescent="0.2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 spans="1:27" ht="13.2" x14ac:dyDescent="0.25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 spans="1:27" ht="13.2" x14ac:dyDescent="0.2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 spans="1:27" ht="13.2" x14ac:dyDescent="0.25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 spans="1:27" ht="13.2" x14ac:dyDescent="0.2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 spans="1:27" ht="13.2" x14ac:dyDescent="0.25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 spans="1:27" ht="13.2" x14ac:dyDescent="0.2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 spans="1:27" ht="13.2" x14ac:dyDescent="0.25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 spans="1:27" ht="13.2" x14ac:dyDescent="0.25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 spans="1:27" ht="13.2" x14ac:dyDescent="0.25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 spans="1:27" ht="13.2" x14ac:dyDescent="0.2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 spans="1:27" ht="13.2" x14ac:dyDescent="0.25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 spans="1:27" ht="13.2" x14ac:dyDescent="0.2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 spans="1:27" ht="13.2" x14ac:dyDescent="0.25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 spans="1:27" ht="13.2" x14ac:dyDescent="0.25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 spans="1:27" ht="13.2" x14ac:dyDescent="0.25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 spans="1:27" ht="13.2" x14ac:dyDescent="0.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 spans="1:27" ht="13.2" x14ac:dyDescent="0.25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 spans="1:27" ht="13.2" x14ac:dyDescent="0.25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 spans="1:27" ht="13.2" x14ac:dyDescent="0.25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 spans="1:27" ht="13.2" x14ac:dyDescent="0.25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 spans="1:27" ht="13.2" x14ac:dyDescent="0.25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 spans="1:27" ht="13.2" x14ac:dyDescent="0.25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 spans="1:27" ht="13.2" x14ac:dyDescent="0.25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 spans="1:27" ht="13.2" x14ac:dyDescent="0.25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 spans="1:27" ht="13.2" x14ac:dyDescent="0.25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 spans="1:27" ht="13.2" x14ac:dyDescent="0.2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 spans="1:27" ht="13.2" x14ac:dyDescent="0.25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 spans="1:27" ht="13.2" x14ac:dyDescent="0.2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 spans="1:27" ht="13.2" x14ac:dyDescent="0.25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 spans="1:27" ht="13.2" x14ac:dyDescent="0.25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 spans="1:27" ht="13.2" x14ac:dyDescent="0.2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 spans="1:27" ht="13.2" x14ac:dyDescent="0.25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 spans="1:27" ht="13.2" x14ac:dyDescent="0.25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 spans="1:27" ht="13.2" x14ac:dyDescent="0.2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 spans="1:27" ht="13.2" x14ac:dyDescent="0.2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 spans="1:27" ht="13.2" x14ac:dyDescent="0.2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 spans="1:27" ht="13.2" x14ac:dyDescent="0.2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 spans="1:27" ht="13.2" x14ac:dyDescent="0.2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 spans="1:27" ht="13.2" x14ac:dyDescent="0.2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 spans="1:27" ht="13.2" x14ac:dyDescent="0.25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 spans="1:27" ht="13.2" x14ac:dyDescent="0.2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 spans="1:27" ht="13.2" x14ac:dyDescent="0.2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 spans="1:27" ht="13.2" x14ac:dyDescent="0.2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 spans="1:27" ht="13.2" x14ac:dyDescent="0.2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 spans="1:27" ht="13.2" x14ac:dyDescent="0.2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 spans="1:27" ht="13.2" x14ac:dyDescent="0.2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 spans="1:27" ht="13.2" x14ac:dyDescent="0.2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 spans="1:27" ht="13.2" x14ac:dyDescent="0.2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 spans="1:27" ht="13.2" x14ac:dyDescent="0.2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 spans="1:27" ht="13.2" x14ac:dyDescent="0.2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 spans="1:27" ht="13.2" x14ac:dyDescent="0.2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 spans="1:27" ht="13.2" x14ac:dyDescent="0.2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 spans="1:27" ht="13.2" x14ac:dyDescent="0.2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 spans="1:27" ht="13.2" x14ac:dyDescent="0.2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 spans="1:27" ht="13.2" x14ac:dyDescent="0.2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 spans="1:27" ht="13.2" x14ac:dyDescent="0.2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 spans="1:27" ht="13.2" x14ac:dyDescent="0.2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 spans="1:27" ht="13.2" x14ac:dyDescent="0.2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 spans="1:27" ht="13.2" x14ac:dyDescent="0.2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 spans="1:27" ht="13.2" x14ac:dyDescent="0.2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 spans="1:27" ht="13.2" x14ac:dyDescent="0.2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 spans="1:27" ht="13.2" x14ac:dyDescent="0.2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 spans="1:27" ht="13.2" x14ac:dyDescent="0.2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 spans="1:27" ht="13.2" x14ac:dyDescent="0.2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 spans="1:27" ht="13.2" x14ac:dyDescent="0.2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 spans="1:27" ht="13.2" x14ac:dyDescent="0.2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 spans="1:27" ht="13.2" x14ac:dyDescent="0.2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 spans="1:27" ht="13.2" x14ac:dyDescent="0.2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 spans="1:27" ht="13.2" x14ac:dyDescent="0.2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 spans="1:27" ht="13.2" x14ac:dyDescent="0.2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 spans="1:27" ht="13.2" x14ac:dyDescent="0.2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 spans="1:27" ht="13.2" x14ac:dyDescent="0.2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 spans="1:27" ht="13.2" x14ac:dyDescent="0.2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 spans="1:27" ht="13.2" x14ac:dyDescent="0.2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 spans="1:27" ht="13.2" x14ac:dyDescent="0.2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 spans="1:27" ht="13.2" x14ac:dyDescent="0.2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 spans="1:27" ht="13.2" x14ac:dyDescent="0.2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 spans="1:27" ht="13.2" x14ac:dyDescent="0.2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 spans="1:27" ht="13.2" x14ac:dyDescent="0.2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 spans="1:27" ht="13.2" x14ac:dyDescent="0.2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 spans="1:27" ht="13.2" x14ac:dyDescent="0.2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 spans="1:27" ht="13.2" x14ac:dyDescent="0.2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 spans="1:27" ht="13.2" x14ac:dyDescent="0.2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 spans="1:27" ht="13.2" x14ac:dyDescent="0.2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 spans="1:27" ht="13.2" x14ac:dyDescent="0.2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 spans="1:27" ht="13.2" x14ac:dyDescent="0.2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 spans="1:27" ht="13.2" x14ac:dyDescent="0.25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 spans="1:27" ht="13.2" x14ac:dyDescent="0.25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 spans="1:27" ht="13.2" x14ac:dyDescent="0.25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 spans="1:27" ht="13.2" x14ac:dyDescent="0.25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 spans="1:27" ht="13.2" x14ac:dyDescent="0.25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 spans="1:27" ht="13.2" x14ac:dyDescent="0.25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 spans="1:27" ht="13.2" x14ac:dyDescent="0.25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 spans="1:27" ht="13.2" x14ac:dyDescent="0.25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 spans="1:27" ht="13.2" x14ac:dyDescent="0.25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 spans="1:27" ht="13.2" x14ac:dyDescent="0.2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 spans="1:27" ht="13.2" x14ac:dyDescent="0.25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 spans="1:27" ht="13.2" x14ac:dyDescent="0.25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 spans="1:27" ht="13.2" x14ac:dyDescent="0.2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 spans="1:27" ht="13.2" x14ac:dyDescent="0.25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 spans="1:27" ht="13.2" x14ac:dyDescent="0.25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 spans="1:27" ht="13.2" x14ac:dyDescent="0.25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 spans="1:27" ht="13.2" x14ac:dyDescent="0.25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 spans="1:27" ht="13.2" x14ac:dyDescent="0.25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 spans="1:27" ht="13.2" x14ac:dyDescent="0.25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 spans="1:27" ht="13.2" x14ac:dyDescent="0.2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 spans="1:27" ht="13.2" x14ac:dyDescent="0.25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 spans="1:27" ht="13.2" x14ac:dyDescent="0.25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 spans="1:27" ht="13.2" x14ac:dyDescent="0.25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 spans="1:27" ht="13.2" x14ac:dyDescent="0.25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 spans="1:27" ht="13.2" x14ac:dyDescent="0.25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 spans="1:27" ht="13.2" x14ac:dyDescent="0.25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 spans="1:27" ht="13.2" x14ac:dyDescent="0.25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 spans="1:27" ht="13.2" x14ac:dyDescent="0.25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 spans="1:27" ht="13.2" x14ac:dyDescent="0.25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 spans="1:27" ht="13.2" x14ac:dyDescent="0.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 spans="1:27" ht="13.2" x14ac:dyDescent="0.25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 spans="1:27" ht="13.2" x14ac:dyDescent="0.25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 spans="1:27" ht="13.2" x14ac:dyDescent="0.25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 spans="1:27" ht="13.2" x14ac:dyDescent="0.25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 spans="1:27" ht="13.2" x14ac:dyDescent="0.25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 spans="1:27" ht="13.2" x14ac:dyDescent="0.25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 spans="1:27" ht="13.2" x14ac:dyDescent="0.25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 spans="1:27" ht="13.2" x14ac:dyDescent="0.25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 spans="1:27" ht="13.2" x14ac:dyDescent="0.25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 spans="1:27" ht="13.2" x14ac:dyDescent="0.2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 spans="1:27" ht="13.2" x14ac:dyDescent="0.25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 spans="1:27" ht="13.2" x14ac:dyDescent="0.25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 spans="1:27" ht="13.2" x14ac:dyDescent="0.25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 spans="1:27" ht="13.2" x14ac:dyDescent="0.25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 spans="1:27" ht="13.2" x14ac:dyDescent="0.2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 spans="1:27" ht="13.2" x14ac:dyDescent="0.25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 spans="1:27" ht="13.2" x14ac:dyDescent="0.25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 spans="1:27" ht="13.2" x14ac:dyDescent="0.25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 spans="1:27" ht="13.2" x14ac:dyDescent="0.2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 spans="1:27" ht="13.2" x14ac:dyDescent="0.2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 spans="1:27" ht="13.2" x14ac:dyDescent="0.2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 spans="1:27" ht="13.2" x14ac:dyDescent="0.25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 spans="1:27" ht="13.2" x14ac:dyDescent="0.25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 spans="1:27" ht="13.2" x14ac:dyDescent="0.25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 spans="1:27" ht="13.2" x14ac:dyDescent="0.25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 spans="1:27" ht="13.2" x14ac:dyDescent="0.25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 spans="1:27" ht="13.2" x14ac:dyDescent="0.25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 spans="1:27" ht="13.2" x14ac:dyDescent="0.25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 spans="1:27" ht="13.2" x14ac:dyDescent="0.25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 spans="1:27" ht="13.2" x14ac:dyDescent="0.2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 spans="1:27" ht="13.2" x14ac:dyDescent="0.25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 spans="1:27" ht="13.2" x14ac:dyDescent="0.25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 spans="1:27" ht="13.2" x14ac:dyDescent="0.25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 spans="1:27" ht="13.2" x14ac:dyDescent="0.25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 spans="1:27" ht="13.2" x14ac:dyDescent="0.25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 spans="1:27" ht="13.2" x14ac:dyDescent="0.25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 spans="1:27" ht="13.2" x14ac:dyDescent="0.2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 spans="1:27" ht="13.2" x14ac:dyDescent="0.25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 spans="1:27" ht="13.2" x14ac:dyDescent="0.2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 spans="1:27" ht="13.2" x14ac:dyDescent="0.2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 spans="1:27" ht="13.2" x14ac:dyDescent="0.2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 spans="1:27" ht="13.2" x14ac:dyDescent="0.2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 spans="1:27" ht="13.2" x14ac:dyDescent="0.2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 spans="1:27" ht="13.2" x14ac:dyDescent="0.2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 spans="1:27" ht="13.2" x14ac:dyDescent="0.2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 spans="1:27" ht="13.2" x14ac:dyDescent="0.2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 spans="1:27" ht="13.2" x14ac:dyDescent="0.2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 spans="1:27" ht="13.2" x14ac:dyDescent="0.2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 spans="1:27" ht="13.2" x14ac:dyDescent="0.2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 spans="1:27" ht="13.2" x14ac:dyDescent="0.2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 spans="1:27" ht="13.2" x14ac:dyDescent="0.2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 spans="1:27" ht="13.2" x14ac:dyDescent="0.2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 spans="1:27" ht="13.2" x14ac:dyDescent="0.2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 spans="1:27" ht="13.2" x14ac:dyDescent="0.2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 spans="1:27" ht="13.2" x14ac:dyDescent="0.2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 spans="1:27" ht="13.2" x14ac:dyDescent="0.2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 spans="1:27" ht="13.2" x14ac:dyDescent="0.2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 spans="1:27" ht="13.2" x14ac:dyDescent="0.2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 spans="1:27" ht="13.2" x14ac:dyDescent="0.2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 spans="1:27" ht="13.2" x14ac:dyDescent="0.2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 spans="1:27" ht="13.2" x14ac:dyDescent="0.2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 spans="1:27" ht="13.2" x14ac:dyDescent="0.2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 spans="1:27" ht="13.2" x14ac:dyDescent="0.2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 spans="1:27" ht="13.2" x14ac:dyDescent="0.2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 spans="1:27" ht="13.2" x14ac:dyDescent="0.2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 spans="1:27" ht="13.2" x14ac:dyDescent="0.2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 spans="1:27" ht="13.2" x14ac:dyDescent="0.2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 spans="1:27" ht="13.2" x14ac:dyDescent="0.2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 spans="1:27" ht="13.2" x14ac:dyDescent="0.2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 spans="1:27" ht="13.2" x14ac:dyDescent="0.2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 spans="1:27" ht="13.2" x14ac:dyDescent="0.2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 spans="1:27" ht="13.2" x14ac:dyDescent="0.2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 spans="1:27" ht="13.2" x14ac:dyDescent="0.2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 spans="1:27" ht="13.2" x14ac:dyDescent="0.2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 spans="1:27" ht="13.2" x14ac:dyDescent="0.2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 spans="1:27" ht="13.2" x14ac:dyDescent="0.2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 spans="1:27" ht="13.2" x14ac:dyDescent="0.2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 spans="1:27" ht="13.2" x14ac:dyDescent="0.2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 spans="1:27" ht="13.2" x14ac:dyDescent="0.2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 spans="1:27" ht="13.2" x14ac:dyDescent="0.2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 spans="1:27" ht="13.2" x14ac:dyDescent="0.2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 spans="1:27" ht="13.2" x14ac:dyDescent="0.2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 spans="1:27" ht="13.2" x14ac:dyDescent="0.2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 spans="1:27" ht="13.2" x14ac:dyDescent="0.2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 spans="1:27" ht="13.2" x14ac:dyDescent="0.2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 spans="1:27" ht="13.2" x14ac:dyDescent="0.2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 spans="1:27" ht="13.2" x14ac:dyDescent="0.2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 spans="1:27" ht="13.2" x14ac:dyDescent="0.2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 spans="1:27" ht="13.2" x14ac:dyDescent="0.2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 spans="1:27" ht="13.2" x14ac:dyDescent="0.2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 spans="1:27" ht="13.2" x14ac:dyDescent="0.2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 spans="1:27" ht="13.2" x14ac:dyDescent="0.2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 spans="1:27" ht="13.2" x14ac:dyDescent="0.2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 spans="1:27" ht="13.2" x14ac:dyDescent="0.2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 spans="1:27" ht="13.2" x14ac:dyDescent="0.2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 spans="1:27" ht="13.2" x14ac:dyDescent="0.2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 spans="1:27" ht="13.2" x14ac:dyDescent="0.2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 spans="1:27" ht="13.2" x14ac:dyDescent="0.2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 spans="1:27" ht="13.2" x14ac:dyDescent="0.2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 spans="1:27" ht="13.2" x14ac:dyDescent="0.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 spans="1:27" ht="13.2" x14ac:dyDescent="0.2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 spans="1:27" ht="13.2" x14ac:dyDescent="0.2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 spans="1:27" ht="13.2" x14ac:dyDescent="0.2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 spans="1:27" ht="13.2" x14ac:dyDescent="0.2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 spans="1:27" ht="13.2" x14ac:dyDescent="0.2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 spans="1:27" ht="13.2" x14ac:dyDescent="0.2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 spans="1:27" ht="13.2" x14ac:dyDescent="0.25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 spans="1:27" ht="13.2" x14ac:dyDescent="0.25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 spans="1:27" ht="13.2" x14ac:dyDescent="0.25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 spans="1:27" ht="13.2" x14ac:dyDescent="0.2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 spans="1:27" ht="13.2" x14ac:dyDescent="0.25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 spans="1:27" ht="13.2" x14ac:dyDescent="0.2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 spans="1:27" ht="13.2" x14ac:dyDescent="0.2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 spans="1:27" ht="13.2" x14ac:dyDescent="0.2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 spans="1:27" ht="13.2" x14ac:dyDescent="0.2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 spans="1:27" ht="13.2" x14ac:dyDescent="0.2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 spans="1:27" ht="13.2" x14ac:dyDescent="0.2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 spans="1:27" ht="13.2" x14ac:dyDescent="0.2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 spans="1:27" ht="13.2" x14ac:dyDescent="0.2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 spans="1:27" ht="13.2" x14ac:dyDescent="0.2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 spans="1:27" ht="13.2" x14ac:dyDescent="0.2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 spans="1:27" ht="13.2" x14ac:dyDescent="0.2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 spans="1:27" ht="13.2" x14ac:dyDescent="0.2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 spans="1:27" ht="13.2" x14ac:dyDescent="0.2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 spans="1:27" ht="13.2" x14ac:dyDescent="0.2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 spans="1:27" ht="13.2" x14ac:dyDescent="0.2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 spans="1:27" ht="13.2" x14ac:dyDescent="0.2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 spans="1:27" ht="13.2" x14ac:dyDescent="0.2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 spans="1:27" ht="13.2" x14ac:dyDescent="0.2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 spans="1:27" ht="13.2" x14ac:dyDescent="0.2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 spans="1:27" ht="13.2" x14ac:dyDescent="0.2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 spans="1:27" ht="13.2" x14ac:dyDescent="0.2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 spans="1:27" ht="13.2" x14ac:dyDescent="0.2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 spans="1:27" ht="13.2" x14ac:dyDescent="0.2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 spans="1:27" ht="13.2" x14ac:dyDescent="0.2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 spans="1:27" ht="13.2" x14ac:dyDescent="0.2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 spans="1:27" ht="13.2" x14ac:dyDescent="0.2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 spans="1:27" ht="13.2" x14ac:dyDescent="0.2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 spans="1:27" ht="13.2" x14ac:dyDescent="0.2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 spans="1:27" ht="13.2" x14ac:dyDescent="0.2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 spans="1:27" ht="13.2" x14ac:dyDescent="0.2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 spans="1:27" ht="13.2" x14ac:dyDescent="0.2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 spans="1:27" ht="13.2" x14ac:dyDescent="0.2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 spans="1:27" ht="13.2" x14ac:dyDescent="0.2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 spans="1:27" ht="13.2" x14ac:dyDescent="0.2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 spans="1:27" ht="13.2" x14ac:dyDescent="0.2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 spans="1:27" ht="13.2" x14ac:dyDescent="0.2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 spans="1:27" ht="13.2" x14ac:dyDescent="0.2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 spans="1:27" ht="13.2" x14ac:dyDescent="0.2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 spans="1:27" ht="13.2" x14ac:dyDescent="0.2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 spans="1:27" ht="13.2" x14ac:dyDescent="0.2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 spans="1:27" ht="13.2" x14ac:dyDescent="0.2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 spans="1:27" ht="13.2" x14ac:dyDescent="0.2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 spans="1:27" ht="13.2" x14ac:dyDescent="0.2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 spans="1:27" ht="13.2" x14ac:dyDescent="0.2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 spans="1:27" ht="13.2" x14ac:dyDescent="0.2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 spans="1:27" ht="13.2" x14ac:dyDescent="0.2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 spans="1:27" ht="13.2" x14ac:dyDescent="0.2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 spans="1:27" ht="13.2" x14ac:dyDescent="0.2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 spans="1:27" ht="13.2" x14ac:dyDescent="0.2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 spans="1:27" ht="13.2" x14ac:dyDescent="0.2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 spans="1:27" ht="13.2" x14ac:dyDescent="0.2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 spans="1:27" ht="13.2" x14ac:dyDescent="0.2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 spans="1:27" ht="13.2" x14ac:dyDescent="0.2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 spans="1:27" ht="13.2" x14ac:dyDescent="0.2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 spans="1:27" ht="13.2" x14ac:dyDescent="0.2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 spans="1:27" ht="13.2" x14ac:dyDescent="0.2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 spans="1:27" ht="13.2" x14ac:dyDescent="0.2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 spans="1:27" ht="13.2" x14ac:dyDescent="0.2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 spans="1:27" ht="13.2" x14ac:dyDescent="0.2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 spans="1:27" ht="13.2" x14ac:dyDescent="0.2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 spans="1:27" ht="13.2" x14ac:dyDescent="0.2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 spans="1:27" ht="13.2" x14ac:dyDescent="0.2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 spans="1:27" ht="13.2" x14ac:dyDescent="0.2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 spans="1:27" ht="13.2" x14ac:dyDescent="0.2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 spans="1:27" ht="13.2" x14ac:dyDescent="0.2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 spans="1:27" ht="13.2" x14ac:dyDescent="0.2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 spans="1:27" ht="13.2" x14ac:dyDescent="0.2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 spans="1:27" ht="13.2" x14ac:dyDescent="0.2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 spans="1:27" ht="13.2" x14ac:dyDescent="0.2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 spans="1:27" ht="13.2" x14ac:dyDescent="0.2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 spans="1:27" ht="13.2" x14ac:dyDescent="0.2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 spans="1:27" ht="13.2" x14ac:dyDescent="0.2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 spans="1:27" ht="13.2" x14ac:dyDescent="0.2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 spans="1:27" ht="13.2" x14ac:dyDescent="0.2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 spans="1:27" ht="13.2" x14ac:dyDescent="0.2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 spans="1:27" ht="13.2" x14ac:dyDescent="0.2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 spans="1:27" ht="13.2" x14ac:dyDescent="0.2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 spans="1:27" ht="13.2" x14ac:dyDescent="0.2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 spans="1:27" ht="13.2" x14ac:dyDescent="0.2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 spans="1:27" ht="13.2" x14ac:dyDescent="0.2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 spans="1:27" ht="13.2" x14ac:dyDescent="0.2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 spans="1:27" ht="13.2" x14ac:dyDescent="0.2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 spans="1:27" ht="13.2" x14ac:dyDescent="0.2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 spans="1:27" ht="13.2" x14ac:dyDescent="0.2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 spans="1:27" ht="13.2" x14ac:dyDescent="0.2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 spans="1:27" ht="13.2" x14ac:dyDescent="0.2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 spans="1:27" ht="13.2" x14ac:dyDescent="0.2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 spans="1:27" ht="13.2" x14ac:dyDescent="0.2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 spans="1:27" ht="13.2" x14ac:dyDescent="0.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 spans="1:27" ht="13.2" x14ac:dyDescent="0.2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 spans="1:27" ht="13.2" x14ac:dyDescent="0.2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 spans="1:27" ht="13.2" x14ac:dyDescent="0.2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 spans="1:27" ht="13.2" x14ac:dyDescent="0.2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 spans="1:27" ht="13.2" x14ac:dyDescent="0.2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 spans="1:27" ht="13.2" x14ac:dyDescent="0.2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 spans="1:27" ht="13.2" x14ac:dyDescent="0.2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 spans="1:27" ht="13.2" x14ac:dyDescent="0.2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 spans="1:27" ht="13.2" x14ac:dyDescent="0.2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 spans="1:27" ht="13.2" x14ac:dyDescent="0.2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 spans="1:27" ht="13.2" x14ac:dyDescent="0.2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 spans="1:27" ht="13.2" x14ac:dyDescent="0.2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 spans="1:27" ht="13.2" x14ac:dyDescent="0.2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 spans="1:27" ht="13.2" x14ac:dyDescent="0.2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 spans="1:27" ht="13.2" x14ac:dyDescent="0.2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 spans="1:27" ht="13.2" x14ac:dyDescent="0.2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 spans="1:27" ht="13.2" x14ac:dyDescent="0.2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 spans="1:27" ht="13.2" x14ac:dyDescent="0.2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 spans="1:27" ht="13.2" x14ac:dyDescent="0.2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 spans="1:27" ht="13.2" x14ac:dyDescent="0.2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 spans="1:27" ht="13.2" x14ac:dyDescent="0.2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 spans="1:27" ht="13.2" x14ac:dyDescent="0.2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 spans="1:27" ht="13.2" x14ac:dyDescent="0.2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 spans="1:27" ht="13.2" x14ac:dyDescent="0.2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 spans="1:27" ht="13.2" x14ac:dyDescent="0.2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 spans="1:27" ht="13.2" x14ac:dyDescent="0.2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 spans="1:27" ht="13.2" x14ac:dyDescent="0.2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 spans="1:27" ht="13.2" x14ac:dyDescent="0.2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 spans="1:27" ht="13.2" x14ac:dyDescent="0.2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 spans="1:27" ht="13.2" x14ac:dyDescent="0.2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 spans="1:27" ht="13.2" x14ac:dyDescent="0.2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 spans="1:27" ht="13.2" x14ac:dyDescent="0.2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 spans="1:27" ht="13.2" x14ac:dyDescent="0.2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 spans="1:27" ht="13.2" x14ac:dyDescent="0.2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 spans="1:27" ht="13.2" x14ac:dyDescent="0.2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 spans="1:27" ht="13.2" x14ac:dyDescent="0.2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 spans="1:27" ht="13.2" x14ac:dyDescent="0.2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 spans="1:27" ht="13.2" x14ac:dyDescent="0.2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 spans="1:27" ht="13.2" x14ac:dyDescent="0.2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 spans="1:27" ht="13.2" x14ac:dyDescent="0.2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 spans="1:27" ht="13.2" x14ac:dyDescent="0.2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 spans="1:27" ht="13.2" x14ac:dyDescent="0.2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 spans="1:27" ht="13.2" x14ac:dyDescent="0.2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 spans="1:27" ht="13.2" x14ac:dyDescent="0.2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 spans="1:27" ht="13.2" x14ac:dyDescent="0.2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 spans="1:27" ht="13.2" x14ac:dyDescent="0.2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 spans="1:27" ht="13.2" x14ac:dyDescent="0.2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 spans="1:27" ht="13.2" x14ac:dyDescent="0.2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 spans="1:27" ht="13.2" x14ac:dyDescent="0.2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 spans="1:27" ht="13.2" x14ac:dyDescent="0.2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 spans="1:27" ht="13.2" x14ac:dyDescent="0.2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 spans="1:27" ht="13.2" x14ac:dyDescent="0.2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 spans="1:27" ht="13.2" x14ac:dyDescent="0.2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 spans="1:27" ht="13.2" x14ac:dyDescent="0.2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 spans="1:27" ht="13.2" x14ac:dyDescent="0.2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 spans="1:27" ht="13.2" x14ac:dyDescent="0.2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 spans="1:27" ht="13.2" x14ac:dyDescent="0.2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 spans="1:27" ht="13.2" x14ac:dyDescent="0.2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 spans="1:27" ht="13.2" x14ac:dyDescent="0.2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 spans="1:27" ht="13.2" x14ac:dyDescent="0.2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 spans="1:27" ht="13.2" x14ac:dyDescent="0.2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 spans="1:27" ht="13.2" x14ac:dyDescent="0.2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 spans="1:27" ht="13.2" x14ac:dyDescent="0.2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 spans="1:27" ht="13.2" x14ac:dyDescent="0.2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 spans="1:27" ht="13.2" x14ac:dyDescent="0.2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 spans="1:27" ht="13.2" x14ac:dyDescent="0.2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 spans="1:27" ht="13.2" x14ac:dyDescent="0.2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 spans="1:27" ht="13.2" x14ac:dyDescent="0.2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 spans="1:27" ht="13.2" x14ac:dyDescent="0.2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 spans="1:27" ht="13.2" x14ac:dyDescent="0.2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 spans="1:27" ht="13.2" x14ac:dyDescent="0.2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 spans="1:27" ht="13.2" x14ac:dyDescent="0.2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 spans="1:27" ht="13.2" x14ac:dyDescent="0.2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 spans="1:27" ht="13.2" x14ac:dyDescent="0.2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 spans="1:27" ht="13.2" x14ac:dyDescent="0.2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 spans="1:27" ht="13.2" x14ac:dyDescent="0.2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 spans="1:27" ht="13.2" x14ac:dyDescent="0.2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 spans="1:27" ht="13.2" x14ac:dyDescent="0.2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 spans="1:27" ht="13.2" x14ac:dyDescent="0.2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 spans="1:27" ht="13.2" x14ac:dyDescent="0.2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 spans="1:27" ht="13.2" x14ac:dyDescent="0.2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 spans="1:27" ht="13.2" x14ac:dyDescent="0.2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 spans="1:27" ht="13.2" x14ac:dyDescent="0.2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 spans="1:27" ht="13.2" x14ac:dyDescent="0.2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 spans="1:27" ht="13.2" x14ac:dyDescent="0.2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 spans="1:27" ht="13.2" x14ac:dyDescent="0.2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 spans="1:27" ht="13.2" x14ac:dyDescent="0.2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 spans="1:27" ht="13.2" x14ac:dyDescent="0.2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 spans="1:27" ht="13.2" x14ac:dyDescent="0.2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 spans="1:27" ht="13.2" x14ac:dyDescent="0.2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 spans="1:27" ht="13.2" x14ac:dyDescent="0.2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 spans="1:27" ht="13.2" x14ac:dyDescent="0.2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 spans="1:27" ht="13.2" x14ac:dyDescent="0.2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 spans="1:27" ht="13.2" x14ac:dyDescent="0.2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 spans="1:27" ht="13.2" x14ac:dyDescent="0.2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 spans="1:27" ht="13.2" x14ac:dyDescent="0.2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 spans="1:27" ht="13.2" x14ac:dyDescent="0.2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 spans="1:27" ht="13.2" x14ac:dyDescent="0.2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 spans="1:27" ht="13.2" x14ac:dyDescent="0.2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 spans="1:27" ht="13.2" x14ac:dyDescent="0.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 spans="1:27" ht="13.2" x14ac:dyDescent="0.2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 spans="1:27" ht="13.2" x14ac:dyDescent="0.2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 spans="1:27" ht="13.2" x14ac:dyDescent="0.2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 spans="1:27" ht="13.2" x14ac:dyDescent="0.2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 spans="1:27" ht="13.2" x14ac:dyDescent="0.2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 spans="1:27" ht="13.2" x14ac:dyDescent="0.2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 spans="1:27" ht="13.2" x14ac:dyDescent="0.2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 spans="1:27" ht="13.2" x14ac:dyDescent="0.2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 spans="1:27" ht="13.2" x14ac:dyDescent="0.2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 spans="1:27" ht="13.2" x14ac:dyDescent="0.2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 spans="1:27" ht="13.2" x14ac:dyDescent="0.2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 spans="1:27" ht="13.2" x14ac:dyDescent="0.2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 spans="1:27" ht="13.2" x14ac:dyDescent="0.2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 spans="1:27" ht="13.2" x14ac:dyDescent="0.2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 spans="1:27" ht="13.2" x14ac:dyDescent="0.2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 spans="1:27" ht="13.2" x14ac:dyDescent="0.2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 spans="1:27" ht="13.2" x14ac:dyDescent="0.2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 spans="1:27" ht="13.2" x14ac:dyDescent="0.2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 spans="1:27" ht="13.2" x14ac:dyDescent="0.2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 spans="1:27" ht="13.2" x14ac:dyDescent="0.2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 spans="1:27" ht="13.2" x14ac:dyDescent="0.2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 spans="1:27" ht="13.2" x14ac:dyDescent="0.2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 spans="1:27" ht="13.2" x14ac:dyDescent="0.2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 spans="1:27" ht="13.2" x14ac:dyDescent="0.2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 spans="1:27" ht="13.2" x14ac:dyDescent="0.2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 spans="1:27" ht="13.2" x14ac:dyDescent="0.2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 spans="1:27" ht="13.2" x14ac:dyDescent="0.2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 spans="1:27" ht="13.2" x14ac:dyDescent="0.2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 spans="1:27" ht="13.2" x14ac:dyDescent="0.2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 spans="1:27" ht="13.2" x14ac:dyDescent="0.2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 spans="1:27" ht="13.2" x14ac:dyDescent="0.2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 spans="1:27" ht="13.2" x14ac:dyDescent="0.2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 spans="1:27" ht="13.2" x14ac:dyDescent="0.2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 spans="1:27" ht="13.2" x14ac:dyDescent="0.2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 spans="1:27" ht="13.2" x14ac:dyDescent="0.2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 spans="1:27" ht="13.2" x14ac:dyDescent="0.2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 spans="1:27" ht="13.2" x14ac:dyDescent="0.2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 spans="1:27" ht="13.2" x14ac:dyDescent="0.2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 spans="1:27" ht="13.2" x14ac:dyDescent="0.2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 spans="1:27" ht="13.2" x14ac:dyDescent="0.2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 spans="1:27" ht="13.2" x14ac:dyDescent="0.2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 spans="1:27" ht="13.2" x14ac:dyDescent="0.2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 spans="1:27" ht="13.2" x14ac:dyDescent="0.2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 spans="1:27" ht="13.2" x14ac:dyDescent="0.2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 spans="1:27" ht="13.2" x14ac:dyDescent="0.2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 spans="1:27" ht="13.2" x14ac:dyDescent="0.2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 spans="1:27" ht="13.2" x14ac:dyDescent="0.2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 spans="1:27" ht="13.2" x14ac:dyDescent="0.2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 spans="1:27" ht="13.2" x14ac:dyDescent="0.2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 spans="1:27" ht="13.2" x14ac:dyDescent="0.2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 spans="1:27" ht="13.2" x14ac:dyDescent="0.2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 spans="1:27" ht="13.2" x14ac:dyDescent="0.2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 spans="1:27" ht="13.2" x14ac:dyDescent="0.2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 spans="1:27" ht="13.2" x14ac:dyDescent="0.2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 spans="1:27" ht="13.2" x14ac:dyDescent="0.2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 spans="1:27" ht="13.2" x14ac:dyDescent="0.2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 spans="1:27" ht="13.2" x14ac:dyDescent="0.2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 spans="1:27" ht="13.2" x14ac:dyDescent="0.2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 spans="1:27" ht="13.2" x14ac:dyDescent="0.2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 spans="1:27" ht="13.2" x14ac:dyDescent="0.2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 spans="1:27" ht="13.2" x14ac:dyDescent="0.2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 spans="1:27" ht="13.2" x14ac:dyDescent="0.2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 spans="1:27" ht="13.2" x14ac:dyDescent="0.2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 spans="1:27" ht="13.2" x14ac:dyDescent="0.2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 spans="1:27" ht="13.2" x14ac:dyDescent="0.2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 spans="1:27" ht="13.2" x14ac:dyDescent="0.2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 spans="1:27" ht="13.2" x14ac:dyDescent="0.2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 spans="1:27" ht="13.2" x14ac:dyDescent="0.2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 spans="1:27" ht="13.2" x14ac:dyDescent="0.2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 spans="1:27" ht="13.2" x14ac:dyDescent="0.2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 spans="1:27" ht="13.2" x14ac:dyDescent="0.2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 spans="1:27" ht="13.2" x14ac:dyDescent="0.2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 spans="1:27" ht="13.2" x14ac:dyDescent="0.2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 spans="1:27" ht="13.2" x14ac:dyDescent="0.2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 spans="1:27" ht="13.2" x14ac:dyDescent="0.2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 spans="1:27" ht="13.2" x14ac:dyDescent="0.2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 spans="1:27" ht="13.2" x14ac:dyDescent="0.2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 spans="1:27" ht="13.2" x14ac:dyDescent="0.2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 spans="1:27" ht="13.2" x14ac:dyDescent="0.2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 spans="1:27" ht="13.2" x14ac:dyDescent="0.2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 spans="1:27" ht="13.2" x14ac:dyDescent="0.2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 spans="1:27" ht="13.2" x14ac:dyDescent="0.2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 spans="1:27" ht="13.2" x14ac:dyDescent="0.2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 spans="1:27" ht="13.2" x14ac:dyDescent="0.2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 spans="1:27" ht="13.2" x14ac:dyDescent="0.2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 spans="1:27" ht="13.2" x14ac:dyDescent="0.2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 spans="1:27" ht="13.2" x14ac:dyDescent="0.2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 spans="1:27" ht="13.2" x14ac:dyDescent="0.2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 spans="1:27" ht="13.2" x14ac:dyDescent="0.2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 spans="1:27" ht="13.2" x14ac:dyDescent="0.2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 spans="1:27" ht="13.2" x14ac:dyDescent="0.2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 spans="1:27" ht="13.2" x14ac:dyDescent="0.2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 spans="1:27" ht="13.2" x14ac:dyDescent="0.2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 spans="1:27" ht="13.2" x14ac:dyDescent="0.2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 spans="1:27" ht="13.2" x14ac:dyDescent="0.2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 spans="1:27" ht="13.2" x14ac:dyDescent="0.2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 spans="1:27" ht="13.2" x14ac:dyDescent="0.2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 spans="1:27" ht="13.2" x14ac:dyDescent="0.2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 spans="1:27" ht="13.2" x14ac:dyDescent="0.2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 spans="1:27" ht="13.2" x14ac:dyDescent="0.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 spans="1:27" ht="13.2" x14ac:dyDescent="0.2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 spans="1:27" ht="13.2" x14ac:dyDescent="0.2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 spans="1:27" ht="13.2" x14ac:dyDescent="0.2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 spans="1:27" ht="13.2" x14ac:dyDescent="0.2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 spans="1:27" ht="13.2" x14ac:dyDescent="0.2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 spans="1:27" ht="13.2" x14ac:dyDescent="0.2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 spans="1:27" ht="13.2" x14ac:dyDescent="0.2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 spans="1:27" ht="13.2" x14ac:dyDescent="0.2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 spans="1:27" ht="13.2" x14ac:dyDescent="0.2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 spans="1:27" ht="13.2" x14ac:dyDescent="0.2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 spans="1:27" ht="13.2" x14ac:dyDescent="0.2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 spans="1:27" ht="13.2" x14ac:dyDescent="0.2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 spans="1:27" ht="13.2" x14ac:dyDescent="0.2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 spans="1:27" ht="13.2" x14ac:dyDescent="0.2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 spans="1:27" ht="13.2" x14ac:dyDescent="0.2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 spans="1:27" ht="13.2" x14ac:dyDescent="0.2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 spans="1:27" ht="13.2" x14ac:dyDescent="0.2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 spans="1:27" ht="13.2" x14ac:dyDescent="0.2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 spans="1:27" ht="13.2" x14ac:dyDescent="0.2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 spans="1:27" ht="13.2" x14ac:dyDescent="0.2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 spans="1:27" ht="13.2" x14ac:dyDescent="0.2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 spans="1:27" ht="13.2" x14ac:dyDescent="0.2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 spans="1:27" ht="13.2" x14ac:dyDescent="0.2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 spans="1:27" ht="13.2" x14ac:dyDescent="0.2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 spans="1:27" ht="13.2" x14ac:dyDescent="0.2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 spans="1:27" ht="13.2" x14ac:dyDescent="0.2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 spans="1:27" ht="13.2" x14ac:dyDescent="0.2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 spans="1:27" ht="13.2" x14ac:dyDescent="0.2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 spans="1:27" ht="13.2" x14ac:dyDescent="0.2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 spans="1:27" ht="13.2" x14ac:dyDescent="0.2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 spans="1:27" ht="13.2" x14ac:dyDescent="0.2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 spans="1:27" ht="13.2" x14ac:dyDescent="0.2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 spans="1:27" ht="13.2" x14ac:dyDescent="0.2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 spans="1:27" ht="13.2" x14ac:dyDescent="0.2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 spans="1:27" ht="13.2" x14ac:dyDescent="0.2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 spans="1:27" ht="13.2" x14ac:dyDescent="0.2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 spans="1:27" ht="13.2" x14ac:dyDescent="0.2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 spans="1:27" ht="13.2" x14ac:dyDescent="0.2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 spans="1:27" ht="13.2" x14ac:dyDescent="0.2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 spans="1:27" ht="13.2" x14ac:dyDescent="0.2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 spans="1:27" ht="13.2" x14ac:dyDescent="0.2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 spans="1:27" ht="13.2" x14ac:dyDescent="0.2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 spans="1:27" ht="13.2" x14ac:dyDescent="0.2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 spans="1:27" ht="13.2" x14ac:dyDescent="0.2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 spans="1:27" ht="13.2" x14ac:dyDescent="0.2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 spans="1:27" ht="13.2" x14ac:dyDescent="0.2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 spans="1:27" ht="13.2" x14ac:dyDescent="0.2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 spans="1:27" ht="13.2" x14ac:dyDescent="0.2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 spans="1:27" ht="13.2" x14ac:dyDescent="0.2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 spans="1:27" ht="13.2" x14ac:dyDescent="0.2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 spans="1:27" ht="13.2" x14ac:dyDescent="0.2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 spans="1:27" ht="13.2" x14ac:dyDescent="0.2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 spans="1:27" ht="13.2" x14ac:dyDescent="0.2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 spans="1:27" ht="13.2" x14ac:dyDescent="0.2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 spans="1:27" ht="13.2" x14ac:dyDescent="0.2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 spans="1:27" ht="13.2" x14ac:dyDescent="0.2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 spans="1:27" ht="13.2" x14ac:dyDescent="0.2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 spans="1:27" ht="13.2" x14ac:dyDescent="0.2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 spans="1:27" ht="13.2" x14ac:dyDescent="0.2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 spans="1:27" ht="13.2" x14ac:dyDescent="0.2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 spans="1:27" ht="13.2" x14ac:dyDescent="0.2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 spans="1:27" ht="13.2" x14ac:dyDescent="0.2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 spans="1:27" ht="13.2" x14ac:dyDescent="0.2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 spans="1:27" ht="13.2" x14ac:dyDescent="0.2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 spans="1:27" ht="13.2" x14ac:dyDescent="0.2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 spans="1:27" ht="13.2" x14ac:dyDescent="0.2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 spans="1:27" ht="13.2" x14ac:dyDescent="0.2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 spans="1:27" ht="13.2" x14ac:dyDescent="0.2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 spans="1:27" ht="13.2" x14ac:dyDescent="0.2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 spans="1:27" ht="13.2" x14ac:dyDescent="0.2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 spans="1:27" ht="13.2" x14ac:dyDescent="0.2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 spans="1:27" ht="13.2" x14ac:dyDescent="0.2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 spans="1:27" ht="13.2" x14ac:dyDescent="0.2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 spans="1:27" ht="13.2" x14ac:dyDescent="0.2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 spans="1:27" ht="13.2" x14ac:dyDescent="0.2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 spans="1:27" ht="13.2" x14ac:dyDescent="0.2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 spans="1:27" ht="13.2" x14ac:dyDescent="0.2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 spans="1:27" ht="13.2" x14ac:dyDescent="0.2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 spans="1:27" ht="13.2" x14ac:dyDescent="0.2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 spans="1:27" ht="13.2" x14ac:dyDescent="0.2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 spans="1:27" ht="13.2" x14ac:dyDescent="0.2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 spans="1:27" ht="13.2" x14ac:dyDescent="0.2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 spans="1:27" ht="13.2" x14ac:dyDescent="0.2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 spans="1:27" ht="13.2" x14ac:dyDescent="0.2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 spans="1:27" ht="13.2" x14ac:dyDescent="0.2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 spans="1:27" ht="13.2" x14ac:dyDescent="0.2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 spans="1:27" ht="13.2" x14ac:dyDescent="0.2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 spans="1:27" ht="13.2" x14ac:dyDescent="0.2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 spans="1:27" ht="13.2" x14ac:dyDescent="0.2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 spans="1:27" ht="13.2" x14ac:dyDescent="0.2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 spans="1:27" ht="13.2" x14ac:dyDescent="0.2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 spans="1:27" ht="13.2" x14ac:dyDescent="0.2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 spans="1:27" ht="13.2" x14ac:dyDescent="0.2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 spans="1:27" ht="13.2" x14ac:dyDescent="0.2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 spans="1:27" ht="13.2" x14ac:dyDescent="0.2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 spans="1:27" ht="13.2" x14ac:dyDescent="0.2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 spans="1:27" ht="13.2" x14ac:dyDescent="0.2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 spans="1:27" ht="13.2" x14ac:dyDescent="0.2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 spans="1:27" ht="13.2" x14ac:dyDescent="0.2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 spans="1:27" ht="13.2" x14ac:dyDescent="0.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 spans="1:27" ht="13.2" x14ac:dyDescent="0.2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 spans="1:27" ht="13.2" x14ac:dyDescent="0.2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 spans="1:27" ht="13.2" x14ac:dyDescent="0.2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 spans="1:27" ht="13.2" x14ac:dyDescent="0.2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 spans="1:27" ht="13.2" x14ac:dyDescent="0.2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 spans="1:27" ht="13.2" x14ac:dyDescent="0.2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 spans="1:27" ht="13.2" x14ac:dyDescent="0.2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 spans="1:27" ht="13.2" x14ac:dyDescent="0.2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 spans="1:27" ht="13.2" x14ac:dyDescent="0.2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 spans="1:27" ht="13.2" x14ac:dyDescent="0.2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 spans="1:27" ht="13.2" x14ac:dyDescent="0.2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 spans="1:27" ht="13.2" x14ac:dyDescent="0.2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 spans="1:27" ht="13.2" x14ac:dyDescent="0.2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 spans="1:27" ht="13.2" x14ac:dyDescent="0.2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 spans="1:27" ht="13.2" x14ac:dyDescent="0.2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 spans="1:27" ht="13.2" x14ac:dyDescent="0.2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 spans="1:27" ht="13.2" x14ac:dyDescent="0.2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 spans="1:27" ht="13.2" x14ac:dyDescent="0.2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 spans="1:27" ht="13.2" x14ac:dyDescent="0.2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 spans="1:27" ht="13.2" x14ac:dyDescent="0.2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 spans="1:27" ht="13.2" x14ac:dyDescent="0.2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 spans="1:27" ht="13.2" x14ac:dyDescent="0.2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 spans="1:27" ht="13.2" x14ac:dyDescent="0.2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 spans="1:27" ht="13.2" x14ac:dyDescent="0.2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 spans="1:27" ht="13.2" x14ac:dyDescent="0.2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 spans="1:27" ht="13.2" x14ac:dyDescent="0.2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 spans="1:27" ht="13.2" x14ac:dyDescent="0.2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 spans="1:27" ht="13.2" x14ac:dyDescent="0.2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 spans="1:27" ht="13.2" x14ac:dyDescent="0.2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 spans="1:27" ht="13.2" x14ac:dyDescent="0.2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 spans="1:27" ht="13.2" x14ac:dyDescent="0.2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 spans="1:27" ht="13.2" x14ac:dyDescent="0.2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 spans="1:27" ht="13.2" x14ac:dyDescent="0.2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 spans="1:27" ht="13.2" x14ac:dyDescent="0.2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 spans="1:27" ht="13.2" x14ac:dyDescent="0.2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 spans="1:27" ht="13.2" x14ac:dyDescent="0.2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 spans="1:27" ht="13.2" x14ac:dyDescent="0.2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 spans="1:27" ht="13.2" x14ac:dyDescent="0.2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 spans="1:27" ht="13.2" x14ac:dyDescent="0.2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 spans="1:27" ht="13.2" x14ac:dyDescent="0.2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 spans="1:27" ht="13.2" x14ac:dyDescent="0.2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 spans="1:27" ht="13.2" x14ac:dyDescent="0.2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 spans="1:27" ht="13.2" x14ac:dyDescent="0.2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 spans="1:27" ht="13.2" x14ac:dyDescent="0.2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 spans="1:27" ht="13.2" x14ac:dyDescent="0.2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 spans="1:27" ht="13.2" x14ac:dyDescent="0.2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 spans="1:27" ht="13.2" x14ac:dyDescent="0.2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 spans="1:27" ht="13.2" x14ac:dyDescent="0.2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 spans="1:27" ht="13.2" x14ac:dyDescent="0.2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 spans="1:27" ht="13.2" x14ac:dyDescent="0.2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 spans="1:27" ht="13.2" x14ac:dyDescent="0.2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 spans="1:27" ht="13.2" x14ac:dyDescent="0.2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 spans="1:27" ht="13.2" x14ac:dyDescent="0.2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 spans="1:27" ht="13.2" x14ac:dyDescent="0.2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 spans="1:27" ht="13.2" x14ac:dyDescent="0.2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 spans="1:27" ht="13.2" x14ac:dyDescent="0.2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 spans="1:27" ht="13.2" x14ac:dyDescent="0.2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 spans="1:27" ht="13.2" x14ac:dyDescent="0.2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 spans="1:27" ht="13.2" x14ac:dyDescent="0.2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 spans="1:27" ht="13.2" x14ac:dyDescent="0.2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 spans="1:27" ht="13.2" x14ac:dyDescent="0.2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 spans="1:27" ht="13.2" x14ac:dyDescent="0.2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 spans="1:27" ht="13.2" x14ac:dyDescent="0.2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 spans="1:27" ht="13.2" x14ac:dyDescent="0.2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 spans="1:27" ht="13.2" x14ac:dyDescent="0.2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 spans="1:27" ht="13.2" x14ac:dyDescent="0.2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 spans="1:27" ht="13.2" x14ac:dyDescent="0.2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 spans="1:27" ht="13.2" x14ac:dyDescent="0.2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 spans="1:27" ht="13.2" x14ac:dyDescent="0.2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 spans="1:27" ht="13.2" x14ac:dyDescent="0.2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 spans="1:27" ht="13.2" x14ac:dyDescent="0.2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 spans="1:27" ht="13.2" x14ac:dyDescent="0.2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 spans="1:27" ht="13.2" x14ac:dyDescent="0.2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 spans="1:27" ht="13.2" x14ac:dyDescent="0.2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 spans="1:27" ht="13.2" x14ac:dyDescent="0.2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 spans="1:27" ht="13.2" x14ac:dyDescent="0.2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 spans="1:27" ht="13.2" x14ac:dyDescent="0.2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 spans="1:27" ht="13.2" x14ac:dyDescent="0.2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 spans="1:27" ht="13.2" x14ac:dyDescent="0.2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 spans="1:27" ht="13.2" x14ac:dyDescent="0.2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 spans="1:27" ht="13.2" x14ac:dyDescent="0.2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 spans="1:27" ht="13.2" x14ac:dyDescent="0.2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 spans="1:27" ht="13.2" x14ac:dyDescent="0.2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 spans="1:27" ht="13.2" x14ac:dyDescent="0.2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 spans="1:27" ht="13.2" x14ac:dyDescent="0.2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 spans="1:27" ht="13.2" x14ac:dyDescent="0.2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 spans="1:27" ht="13.2" x14ac:dyDescent="0.2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 spans="1:27" ht="13.2" x14ac:dyDescent="0.2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 spans="1:27" ht="13.2" x14ac:dyDescent="0.2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 spans="1:27" ht="13.2" x14ac:dyDescent="0.2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 spans="1:27" ht="13.2" x14ac:dyDescent="0.2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 spans="1:27" ht="13.2" x14ac:dyDescent="0.2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 spans="1:27" ht="13.2" x14ac:dyDescent="0.2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 spans="1:27" ht="13.2" x14ac:dyDescent="0.2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 spans="1:27" ht="13.2" x14ac:dyDescent="0.2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 spans="1:27" ht="13.2" x14ac:dyDescent="0.2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 spans="1:27" ht="13.2" x14ac:dyDescent="0.2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 spans="1:27" ht="13.2" x14ac:dyDescent="0.2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 spans="1:27" ht="13.2" x14ac:dyDescent="0.2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 spans="1:27" ht="13.2" x14ac:dyDescent="0.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 spans="1:27" ht="13.2" x14ac:dyDescent="0.2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 spans="1:27" ht="13.2" x14ac:dyDescent="0.2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 spans="1:27" ht="13.2" x14ac:dyDescent="0.2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 spans="1:27" ht="13.2" x14ac:dyDescent="0.2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 spans="1:27" ht="13.2" x14ac:dyDescent="0.2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 spans="1:27" ht="13.2" x14ac:dyDescent="0.2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 spans="1:27" ht="13.2" x14ac:dyDescent="0.2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 spans="1:27" ht="13.2" x14ac:dyDescent="0.2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 spans="1:27" ht="13.2" x14ac:dyDescent="0.2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 spans="1:27" ht="13.2" x14ac:dyDescent="0.2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 spans="1:27" ht="13.2" x14ac:dyDescent="0.2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 spans="1:27" ht="13.2" x14ac:dyDescent="0.2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 spans="1:27" ht="13.2" x14ac:dyDescent="0.2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 spans="1:27" ht="13.2" x14ac:dyDescent="0.2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 spans="1:27" ht="13.2" x14ac:dyDescent="0.2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 spans="1:27" ht="13.2" x14ac:dyDescent="0.2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 spans="1:27" ht="13.2" x14ac:dyDescent="0.2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 spans="1:27" ht="13.2" x14ac:dyDescent="0.2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 spans="1:27" ht="13.2" x14ac:dyDescent="0.2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 spans="1:27" ht="13.2" x14ac:dyDescent="0.2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 spans="1:27" ht="13.2" x14ac:dyDescent="0.2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 spans="1:27" ht="13.2" x14ac:dyDescent="0.2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 spans="1:27" ht="13.2" x14ac:dyDescent="0.2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 spans="1:27" ht="13.2" x14ac:dyDescent="0.2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 spans="1:27" ht="13.2" x14ac:dyDescent="0.2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 spans="1:27" ht="13.2" x14ac:dyDescent="0.2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 spans="1:27" ht="13.2" x14ac:dyDescent="0.2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 spans="1:27" ht="13.2" x14ac:dyDescent="0.2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 spans="1:27" ht="13.2" x14ac:dyDescent="0.2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 spans="1:27" ht="13.2" x14ac:dyDescent="0.2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 spans="1:27" ht="13.2" x14ac:dyDescent="0.25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 spans="1:27" ht="13.2" x14ac:dyDescent="0.25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 spans="1:27" ht="13.2" x14ac:dyDescent="0.25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 spans="1:27" ht="13.2" x14ac:dyDescent="0.25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 spans="1:27" ht="13.2" x14ac:dyDescent="0.25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 spans="1:27" ht="13.2" x14ac:dyDescent="0.25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 spans="1:27" ht="13.2" x14ac:dyDescent="0.25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 spans="1:27" ht="13.2" x14ac:dyDescent="0.2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 spans="1:27" ht="13.2" x14ac:dyDescent="0.25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 spans="1:27" ht="13.2" x14ac:dyDescent="0.2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 spans="1:27" ht="13.2" x14ac:dyDescent="0.25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 spans="1:27" ht="13.2" x14ac:dyDescent="0.25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 spans="1:27" ht="13.2" x14ac:dyDescent="0.25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 spans="1:27" ht="13.2" x14ac:dyDescent="0.25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 spans="1:27" ht="13.2" x14ac:dyDescent="0.25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 spans="1:27" ht="13.2" x14ac:dyDescent="0.25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 spans="1:27" ht="13.2" x14ac:dyDescent="0.25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 spans="1:27" ht="13.2" x14ac:dyDescent="0.25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 spans="1:27" ht="13.2" x14ac:dyDescent="0.25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 spans="1:27" ht="13.2" x14ac:dyDescent="0.2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 spans="1:27" ht="13.2" x14ac:dyDescent="0.25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 spans="1:27" ht="13.2" x14ac:dyDescent="0.25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 spans="1:27" ht="13.2" x14ac:dyDescent="0.25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 spans="1:27" ht="13.2" x14ac:dyDescent="0.25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 spans="1:27" ht="13.2" x14ac:dyDescent="0.25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 spans="1:27" ht="13.2" x14ac:dyDescent="0.25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 spans="1:27" ht="13.2" x14ac:dyDescent="0.25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 spans="1:27" ht="13.2" x14ac:dyDescent="0.25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 spans="1:27" ht="13.2" x14ac:dyDescent="0.25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 spans="1:27" ht="13.2" x14ac:dyDescent="0.2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 spans="1:27" ht="13.2" x14ac:dyDescent="0.25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 spans="1:27" ht="13.2" x14ac:dyDescent="0.25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 spans="1:27" ht="13.2" x14ac:dyDescent="0.25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 spans="1:27" ht="13.2" x14ac:dyDescent="0.25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 spans="1:27" ht="13.2" x14ac:dyDescent="0.25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 spans="1:27" ht="13.2" x14ac:dyDescent="0.25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 spans="1:27" ht="13.2" x14ac:dyDescent="0.25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 spans="1:27" ht="13.2" x14ac:dyDescent="0.25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 spans="1:27" ht="13.2" x14ac:dyDescent="0.25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 spans="1:27" ht="13.2" x14ac:dyDescent="0.2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 spans="1:27" ht="13.2" x14ac:dyDescent="0.25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 spans="1:27" ht="13.2" x14ac:dyDescent="0.25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 spans="1:27" ht="13.2" x14ac:dyDescent="0.25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 spans="1:27" ht="13.2" x14ac:dyDescent="0.25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 spans="1:27" ht="13.2" x14ac:dyDescent="0.25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 spans="1:27" ht="13.2" x14ac:dyDescent="0.25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 spans="1:27" ht="13.2" x14ac:dyDescent="0.25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 spans="1:27" ht="13.2" x14ac:dyDescent="0.25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 spans="1:27" ht="13.2" x14ac:dyDescent="0.25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 spans="1:27" ht="13.2" x14ac:dyDescent="0.2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 spans="1:27" ht="13.2" x14ac:dyDescent="0.25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 spans="1:27" ht="13.2" x14ac:dyDescent="0.25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 spans="1:27" ht="13.2" x14ac:dyDescent="0.25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 spans="1:27" ht="13.2" x14ac:dyDescent="0.25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 spans="1:27" ht="13.2" x14ac:dyDescent="0.25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 spans="1:27" ht="13.2" x14ac:dyDescent="0.25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 spans="1:27" ht="13.2" x14ac:dyDescent="0.25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 spans="1:27" ht="13.2" x14ac:dyDescent="0.25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 spans="1:27" ht="13.2" x14ac:dyDescent="0.25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 spans="1:27" ht="13.2" x14ac:dyDescent="0.2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 spans="1:27" ht="13.2" x14ac:dyDescent="0.25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 spans="1:27" ht="13.2" x14ac:dyDescent="0.25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 spans="1:27" ht="13.2" x14ac:dyDescent="0.25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 spans="1:27" ht="13.2" x14ac:dyDescent="0.25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 spans="1:27" ht="13.2" x14ac:dyDescent="0.25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 spans="1:27" ht="13.2" x14ac:dyDescent="0.25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 spans="1:27" ht="13.2" x14ac:dyDescent="0.25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 spans="1:27" ht="13.2" x14ac:dyDescent="0.25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 spans="1:27" ht="13.2" x14ac:dyDescent="0.25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 spans="1:27" ht="13.2" x14ac:dyDescent="0.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 spans="1:27" ht="13.2" x14ac:dyDescent="0.25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 spans="1:27" ht="13.2" x14ac:dyDescent="0.25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 spans="1:27" ht="13.2" x14ac:dyDescent="0.25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 spans="1:27" ht="13.2" x14ac:dyDescent="0.25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 spans="1:27" ht="13.2" x14ac:dyDescent="0.25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 spans="1:27" ht="13.2" x14ac:dyDescent="0.25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 spans="1:27" ht="13.2" x14ac:dyDescent="0.25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 spans="1:27" ht="13.2" x14ac:dyDescent="0.25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 spans="1:27" ht="13.2" x14ac:dyDescent="0.2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 spans="1:27" ht="13.2" x14ac:dyDescent="0.2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 spans="1:27" ht="13.2" x14ac:dyDescent="0.2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 spans="1:27" ht="13.2" x14ac:dyDescent="0.2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 spans="1:27" ht="13.2" x14ac:dyDescent="0.2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 spans="1:27" ht="13.2" x14ac:dyDescent="0.2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 spans="1:27" ht="13.2" x14ac:dyDescent="0.2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 spans="1:27" ht="13.2" x14ac:dyDescent="0.2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 spans="1:27" ht="13.2" x14ac:dyDescent="0.2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 spans="1:27" ht="13.2" x14ac:dyDescent="0.2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 spans="1:27" ht="13.2" x14ac:dyDescent="0.25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 spans="1:27" ht="13.2" x14ac:dyDescent="0.2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 spans="1:27" ht="13.2" x14ac:dyDescent="0.25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 spans="1:27" ht="13.2" x14ac:dyDescent="0.25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 spans="1:27" ht="13.2" x14ac:dyDescent="0.25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 spans="1:27" ht="13.2" x14ac:dyDescent="0.25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 spans="1:27" ht="13.2" x14ac:dyDescent="0.25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 spans="1:27" ht="13.2" x14ac:dyDescent="0.25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 spans="1:27" ht="13.2" x14ac:dyDescent="0.25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 spans="1:27" ht="13.2" x14ac:dyDescent="0.25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 spans="1:27" ht="13.2" x14ac:dyDescent="0.25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 spans="1:27" ht="13.2" x14ac:dyDescent="0.2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 spans="1:27" ht="13.2" x14ac:dyDescent="0.25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 spans="1:27" ht="13.2" x14ac:dyDescent="0.25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 spans="1:27" ht="13.2" x14ac:dyDescent="0.25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 spans="1:27" ht="13.2" x14ac:dyDescent="0.25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 spans="1:27" ht="13.2" x14ac:dyDescent="0.25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 spans="1:27" ht="13.2" x14ac:dyDescent="0.25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 spans="1:27" ht="13.2" x14ac:dyDescent="0.25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 spans="1:27" ht="13.2" x14ac:dyDescent="0.25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 spans="1:27" ht="13.2" x14ac:dyDescent="0.25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 spans="1:27" ht="13.2" x14ac:dyDescent="0.2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 spans="1:27" ht="13.2" x14ac:dyDescent="0.25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 spans="1:27" ht="13.2" x14ac:dyDescent="0.25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 spans="1:27" ht="13.2" x14ac:dyDescent="0.25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 spans="1:27" ht="13.2" x14ac:dyDescent="0.25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 spans="1:27" ht="13.2" x14ac:dyDescent="0.25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 spans="1:27" ht="13.2" x14ac:dyDescent="0.25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 spans="1:27" ht="13.2" x14ac:dyDescent="0.25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 spans="1:27" ht="13.2" x14ac:dyDescent="0.25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 spans="1:27" ht="13.2" x14ac:dyDescent="0.25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 spans="1:27" ht="13.2" x14ac:dyDescent="0.2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 spans="1:27" ht="13.2" x14ac:dyDescent="0.25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 spans="1:27" ht="13.2" x14ac:dyDescent="0.25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 spans="1:27" ht="13.2" x14ac:dyDescent="0.25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 spans="1:27" ht="13.2" x14ac:dyDescent="0.25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 spans="1:27" ht="13.2" x14ac:dyDescent="0.25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 spans="1:27" ht="13.2" x14ac:dyDescent="0.25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 spans="1:27" ht="13.2" x14ac:dyDescent="0.25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 spans="1:27" ht="13.2" x14ac:dyDescent="0.25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 spans="1:27" ht="13.2" x14ac:dyDescent="0.25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 spans="1:27" ht="13.2" x14ac:dyDescent="0.2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 spans="1:27" ht="13.2" x14ac:dyDescent="0.25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 spans="1:27" ht="13.2" x14ac:dyDescent="0.25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 spans="1:27" ht="13.2" x14ac:dyDescent="0.25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 spans="1:27" ht="13.2" x14ac:dyDescent="0.25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 spans="1:27" ht="13.2" x14ac:dyDescent="0.25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 spans="1:27" ht="13.2" x14ac:dyDescent="0.25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 spans="1:27" ht="13.2" x14ac:dyDescent="0.25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 spans="1:27" ht="13.2" x14ac:dyDescent="0.25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 spans="1:27" ht="13.2" x14ac:dyDescent="0.25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 spans="1:27" ht="13.2" x14ac:dyDescent="0.2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 spans="1:27" ht="13.2" x14ac:dyDescent="0.25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 spans="1:27" ht="13.2" x14ac:dyDescent="0.25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 spans="1:27" ht="13.2" x14ac:dyDescent="0.25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 spans="1:27" ht="13.2" x14ac:dyDescent="0.25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 spans="1:27" ht="13.2" x14ac:dyDescent="0.25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  <row r="1001" spans="1:27" ht="13.2" x14ac:dyDescent="0.25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</row>
    <row r="1002" spans="1:27" ht="13.2" x14ac:dyDescent="0.25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</row>
    <row r="1003" spans="1:27" ht="13.2" x14ac:dyDescent="0.25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</row>
    <row r="1004" spans="1:27" ht="13.2" x14ac:dyDescent="0.25">
      <c r="A1004" s="13"/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</row>
    <row r="1005" spans="1:27" ht="13.2" x14ac:dyDescent="0.25">
      <c r="A1005" s="13"/>
      <c r="B1005" s="13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</row>
    <row r="1006" spans="1:27" ht="13.2" x14ac:dyDescent="0.25">
      <c r="A1006" s="13"/>
      <c r="B1006" s="13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</row>
    <row r="1007" spans="1:27" ht="13.2" x14ac:dyDescent="0.25">
      <c r="A1007" s="13"/>
      <c r="B1007" s="13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</row>
    <row r="1008" spans="1:27" ht="13.2" x14ac:dyDescent="0.25">
      <c r="A1008" s="13"/>
      <c r="B1008" s="13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</row>
    <row r="1009" spans="1:27" ht="13.2" x14ac:dyDescent="0.25">
      <c r="A1009" s="13"/>
      <c r="B1009" s="13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</row>
    <row r="1010" spans="1:27" ht="13.2" x14ac:dyDescent="0.25">
      <c r="A1010" s="13"/>
      <c r="B1010" s="13"/>
      <c r="C1010" s="13"/>
      <c r="D1010" s="13"/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</row>
    <row r="1011" spans="1:27" ht="13.2" x14ac:dyDescent="0.25">
      <c r="A1011" s="13"/>
      <c r="B1011" s="13"/>
      <c r="C1011" s="13"/>
      <c r="D1011" s="13"/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</row>
    <row r="1012" spans="1:27" ht="13.2" x14ac:dyDescent="0.25">
      <c r="A1012" s="13"/>
      <c r="B1012" s="13"/>
      <c r="C1012" s="13"/>
      <c r="D1012" s="13"/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</row>
    <row r="1013" spans="1:27" ht="13.2" x14ac:dyDescent="0.25">
      <c r="A1013" s="13"/>
      <c r="B1013" s="13"/>
      <c r="C1013" s="13"/>
      <c r="D1013" s="13"/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</row>
    <row r="1014" spans="1:27" ht="13.2" x14ac:dyDescent="0.25">
      <c r="A1014" s="13"/>
      <c r="B1014" s="13"/>
      <c r="C1014" s="13"/>
      <c r="D1014" s="13"/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</row>
    <row r="1015" spans="1:27" ht="13.2" x14ac:dyDescent="0.25">
      <c r="A1015" s="13"/>
      <c r="B1015" s="13"/>
      <c r="C1015" s="13"/>
      <c r="D1015" s="13"/>
      <c r="E1015" s="13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</row>
    <row r="1016" spans="1:27" ht="13.2" x14ac:dyDescent="0.25">
      <c r="A1016" s="13"/>
      <c r="B1016" s="13"/>
      <c r="C1016" s="13"/>
      <c r="D1016" s="13"/>
      <c r="E1016" s="13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</row>
    <row r="1017" spans="1:27" ht="13.2" x14ac:dyDescent="0.25">
      <c r="A1017" s="13"/>
      <c r="B1017" s="13"/>
      <c r="C1017" s="13"/>
      <c r="D1017" s="13"/>
      <c r="E1017" s="13"/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</row>
    <row r="1018" spans="1:27" ht="13.2" x14ac:dyDescent="0.25">
      <c r="A1018" s="13"/>
      <c r="B1018" s="13"/>
      <c r="C1018" s="13"/>
      <c r="D1018" s="13"/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</row>
    <row r="1019" spans="1:27" ht="13.2" x14ac:dyDescent="0.25">
      <c r="A1019" s="13"/>
      <c r="B1019" s="13"/>
      <c r="C1019" s="13"/>
      <c r="D1019" s="13"/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</row>
    <row r="1020" spans="1:27" ht="13.2" x14ac:dyDescent="0.25">
      <c r="A1020" s="13"/>
      <c r="B1020" s="13"/>
      <c r="C1020" s="13"/>
      <c r="D1020" s="13"/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</row>
    <row r="1021" spans="1:27" ht="13.2" x14ac:dyDescent="0.25">
      <c r="A1021" s="13"/>
      <c r="B1021" s="13"/>
      <c r="C1021" s="13"/>
      <c r="D1021" s="13"/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</row>
    <row r="1022" spans="1:27" ht="13.2" x14ac:dyDescent="0.25">
      <c r="A1022" s="13"/>
      <c r="B1022" s="13"/>
      <c r="C1022" s="13"/>
      <c r="D1022" s="13"/>
      <c r="E1022" s="13"/>
      <c r="F1022" s="13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</row>
    <row r="1023" spans="1:27" ht="13.2" x14ac:dyDescent="0.25">
      <c r="A1023" s="13"/>
      <c r="B1023" s="13"/>
      <c r="C1023" s="13"/>
      <c r="D1023" s="13"/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</row>
    <row r="1024" spans="1:27" ht="13.2" x14ac:dyDescent="0.25">
      <c r="A1024" s="13"/>
      <c r="B1024" s="13"/>
      <c r="C1024" s="13"/>
      <c r="D1024" s="13"/>
      <c r="E1024" s="13"/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</row>
    <row r="1025" spans="1:27" ht="13.2" x14ac:dyDescent="0.25">
      <c r="A1025" s="13"/>
      <c r="B1025" s="13"/>
      <c r="C1025" s="13"/>
      <c r="D1025" s="13"/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</row>
    <row r="1026" spans="1:27" ht="13.2" x14ac:dyDescent="0.25">
      <c r="A1026" s="13"/>
      <c r="B1026" s="13"/>
      <c r="C1026" s="13"/>
      <c r="D1026" s="13"/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</row>
    <row r="1027" spans="1:27" ht="13.2" x14ac:dyDescent="0.25">
      <c r="A1027" s="13"/>
      <c r="B1027" s="13"/>
      <c r="C1027" s="13"/>
      <c r="D1027" s="13"/>
      <c r="E1027" s="13"/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</row>
    <row r="1028" spans="1:27" ht="13.2" x14ac:dyDescent="0.25">
      <c r="A1028" s="13"/>
      <c r="B1028" s="13"/>
      <c r="C1028" s="13"/>
      <c r="D1028" s="13"/>
      <c r="E1028" s="13"/>
      <c r="F1028" s="13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</row>
  </sheetData>
  <mergeCells count="12">
    <mergeCell ref="B2:C2"/>
    <mergeCell ref="B4:M4"/>
    <mergeCell ref="D6:F6"/>
    <mergeCell ref="D7:F7"/>
    <mergeCell ref="D8:F8"/>
    <mergeCell ref="B14:C14"/>
    <mergeCell ref="B30:M30"/>
    <mergeCell ref="B37:I37"/>
    <mergeCell ref="B38:I38"/>
    <mergeCell ref="D9:F9"/>
    <mergeCell ref="B12:M12"/>
    <mergeCell ref="D10:F10"/>
  </mergeCells>
  <dataValidations count="1">
    <dataValidation type="list" allowBlank="1" sqref="J37:J38" xr:uid="{00000000-0002-0000-0800-000000000000}">
      <formula1>"TRUE,FALSE"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B2:I15"/>
  <sheetViews>
    <sheetView showGridLines="0" tabSelected="1" workbookViewId="0">
      <selection activeCell="B8" sqref="B8"/>
    </sheetView>
  </sheetViews>
  <sheetFormatPr defaultColWidth="12.6640625" defaultRowHeight="15.75" customHeight="1" x14ac:dyDescent="0.25"/>
  <cols>
    <col min="1" max="1" width="3.44140625" customWidth="1"/>
    <col min="2" max="2" width="17" bestFit="1" customWidth="1"/>
    <col min="3" max="3" width="16.44140625" bestFit="1" customWidth="1"/>
    <col min="4" max="5" width="14.21875" customWidth="1"/>
  </cols>
  <sheetData>
    <row r="2" spans="2:9" x14ac:dyDescent="0.25">
      <c r="B2" s="106" t="s">
        <v>125</v>
      </c>
      <c r="C2" s="94"/>
      <c r="D2" s="94"/>
      <c r="E2" s="94"/>
      <c r="F2" s="94"/>
      <c r="G2" s="94"/>
      <c r="H2" s="94"/>
      <c r="I2" s="95"/>
    </row>
    <row r="3" spans="2:9" x14ac:dyDescent="0.25">
      <c r="B3" s="106" t="s">
        <v>126</v>
      </c>
      <c r="C3" s="94"/>
      <c r="D3" s="94"/>
      <c r="E3" s="94"/>
      <c r="F3" s="94"/>
      <c r="G3" s="94"/>
      <c r="H3" s="94"/>
      <c r="I3" s="95"/>
    </row>
    <row r="4" spans="2:9" x14ac:dyDescent="0.25">
      <c r="B4" s="106" t="s">
        <v>127</v>
      </c>
      <c r="C4" s="94"/>
      <c r="D4" s="94"/>
      <c r="E4" s="94"/>
      <c r="F4" s="94"/>
      <c r="G4" s="94"/>
      <c r="H4" s="94"/>
      <c r="I4" s="95"/>
    </row>
    <row r="5" spans="2:9" x14ac:dyDescent="0.25">
      <c r="B5" s="102" t="s">
        <v>128</v>
      </c>
      <c r="C5" s="94"/>
      <c r="D5" s="94"/>
      <c r="E5" s="94"/>
      <c r="F5" s="94"/>
      <c r="G5" s="94"/>
      <c r="H5" s="94"/>
      <c r="I5" s="95"/>
    </row>
    <row r="7" spans="2:9" x14ac:dyDescent="0.25">
      <c r="B7" s="47" t="s">
        <v>129</v>
      </c>
      <c r="C7" s="47" t="s">
        <v>130</v>
      </c>
      <c r="D7" s="47" t="s">
        <v>131</v>
      </c>
      <c r="E7" s="47" t="s">
        <v>132</v>
      </c>
      <c r="F7" s="47" t="s">
        <v>133</v>
      </c>
    </row>
    <row r="8" spans="2:9" x14ac:dyDescent="0.25">
      <c r="B8" s="48" t="s">
        <v>86</v>
      </c>
      <c r="C8" s="49" t="str">
        <f>_xlfn.XLOOKUP(B8,'5. Control'!B24:B28,'5. Control'!D24:D28)</f>
        <v>alcohol</v>
      </c>
      <c r="D8" s="19">
        <f>MIN('1. Data'!F1611:F24650)</f>
        <v>8.4</v>
      </c>
      <c r="E8" s="19">
        <f>MAX('1. Data'!F1611:F24650)</f>
        <v>14</v>
      </c>
      <c r="F8" s="19">
        <f>MEDIAN('1. Data'!F1611:F24650)</f>
        <v>10.8</v>
      </c>
    </row>
    <row r="9" spans="2:9" x14ac:dyDescent="0.25">
      <c r="B9" s="48" t="s">
        <v>87</v>
      </c>
      <c r="C9" s="49" t="str">
        <f>_xlfn.XLOOKUP(B9,'5. Control'!B25:B29,'5. Control'!D25:D29)</f>
        <v>volatile_acidity</v>
      </c>
      <c r="D9" s="19">
        <f>MIN('1. Data'!B1611:B2465)</f>
        <v>0.12</v>
      </c>
      <c r="E9" s="19">
        <f>MAX('1. Data'!B1611:B2465)</f>
        <v>1.04</v>
      </c>
      <c r="F9" s="19">
        <f>MEDIAN('1. Data'!B1611:B2465)</f>
        <v>0.46</v>
      </c>
    </row>
    <row r="10" spans="2:9" x14ac:dyDescent="0.25">
      <c r="B10" s="48" t="s">
        <v>88</v>
      </c>
      <c r="C10" s="49" t="str">
        <f>_xlfn.XLOOKUP(B10,'5. Control'!B26:B30,'5. Control'!D26:D30)</f>
        <v>sulphates</v>
      </c>
      <c r="D10" s="19">
        <f>MIN('1. Data'!E1611:E2465)</f>
        <v>0.39</v>
      </c>
      <c r="E10" s="19">
        <f>MAX('1. Data'!E1611:E2465)</f>
        <v>1.95</v>
      </c>
      <c r="F10" s="19">
        <f>MEDIAN('1. Data'!E1611:E2465)</f>
        <v>0.66</v>
      </c>
    </row>
    <row r="11" spans="2:9" x14ac:dyDescent="0.25">
      <c r="B11" s="48" t="s">
        <v>89</v>
      </c>
      <c r="C11" s="49" t="str">
        <f>_xlfn.XLOOKUP(B11,'5. Control'!B27:B31,'5. Control'!D27:D31)</f>
        <v>citric_acid</v>
      </c>
      <c r="D11" s="19">
        <f>MIN('1. Data'!C1611:C2465)</f>
        <v>0</v>
      </c>
      <c r="E11" s="19">
        <f>MAX('1. Data'!C1611:C2465)</f>
        <v>0.78</v>
      </c>
      <c r="F11" s="19">
        <f>MEDIAN('1. Data'!C1611:C2465)</f>
        <v>0.31</v>
      </c>
    </row>
    <row r="12" spans="2:9" x14ac:dyDescent="0.25">
      <c r="B12" s="48" t="s">
        <v>90</v>
      </c>
      <c r="C12" s="49" t="str">
        <f>_xlfn.XLOOKUP(B12,'5. Control'!B28:B32,'5. Control'!D28:D32)</f>
        <v>total_sulfur_dioxide</v>
      </c>
      <c r="D12" s="19">
        <f>MIN('1. Data'!D1611:D2465)</f>
        <v>6</v>
      </c>
      <c r="E12" s="19">
        <f>MAX('1. Data'!D1611:D2465)</f>
        <v>289</v>
      </c>
      <c r="F12" s="19">
        <f>MEDIAN('1. Data'!D1611:D2465)</f>
        <v>33</v>
      </c>
    </row>
    <row r="14" spans="2:9" x14ac:dyDescent="0.25">
      <c r="B14" s="101" t="s">
        <v>134</v>
      </c>
      <c r="C14" s="94"/>
      <c r="D14" s="94"/>
      <c r="E14" s="94"/>
      <c r="F14" s="94"/>
      <c r="G14" s="94"/>
      <c r="H14" s="94"/>
      <c r="I14" s="95"/>
    </row>
    <row r="15" spans="2:9" x14ac:dyDescent="0.25">
      <c r="B15" s="101" t="s">
        <v>135</v>
      </c>
      <c r="C15" s="94"/>
      <c r="D15" s="94"/>
      <c r="E15" s="94"/>
      <c r="F15" s="94"/>
      <c r="G15" s="94"/>
      <c r="H15" s="94"/>
      <c r="I15" s="95"/>
    </row>
  </sheetData>
  <mergeCells count="6">
    <mergeCell ref="B15:I15"/>
    <mergeCell ref="B2:I2"/>
    <mergeCell ref="B3:I3"/>
    <mergeCell ref="B4:I4"/>
    <mergeCell ref="B5:I5"/>
    <mergeCell ref="B14:I14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EC0F9E-0C8E-4E77-9A40-903D157C65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12</vt:i4>
      </vt:variant>
    </vt:vector>
  </HeadingPairs>
  <TitlesOfParts>
    <vt:vector size="23" baseType="lpstr">
      <vt:lpstr>0. markSheet</vt:lpstr>
      <vt:lpstr>Instructions</vt:lpstr>
      <vt:lpstr>Table1</vt:lpstr>
      <vt:lpstr>1. Data</vt:lpstr>
      <vt:lpstr>2. Model  Data description</vt:lpstr>
      <vt:lpstr>3. Correlation</vt:lpstr>
      <vt:lpstr>4. Analysis</vt:lpstr>
      <vt:lpstr>5. Control</vt:lpstr>
      <vt:lpstr>6. Scoring &amp; assessment</vt:lpstr>
      <vt:lpstr>7. Model summary</vt:lpstr>
      <vt:lpstr>8. Interpretation of results</vt:lpstr>
      <vt:lpstr>alcohol</vt:lpstr>
      <vt:lpstr>chlorides</vt:lpstr>
      <vt:lpstr>citric_acid</vt:lpstr>
      <vt:lpstr>density</vt:lpstr>
      <vt:lpstr>fixed_acidity</vt:lpstr>
      <vt:lpstr>free_sulfur_dioxide</vt:lpstr>
      <vt:lpstr>pH</vt:lpstr>
      <vt:lpstr>quality</vt:lpstr>
      <vt:lpstr>residual_sugar</vt:lpstr>
      <vt:lpstr>sulphates</vt:lpstr>
      <vt:lpstr>total_sulfur_dioxide</vt:lpstr>
      <vt:lpstr>volatile_acidity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Aayush Ajmera</cp:lastModifiedBy>
  <dcterms:modified xsi:type="dcterms:W3CDTF">2022-11-12T17:10:30Z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2022-11-11T07:06:01Z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2a48145c-5ebe-469c-b58c-de5cd7ae11aa</vt:lpwstr>
  </property>
  <property fmtid="{D5CDD505-2E9C-101B-9397-08002B2CF9AE}" pid="7" name="MSIP_Label_defa4170-0d19-0005-0004-bc88714345d2_ActionId">
    <vt:lpwstr>0c93d543-6456-4d80-a463-391f6682d826</vt:lpwstr>
  </property>
  <property fmtid="{D5CDD505-2E9C-101B-9397-08002B2CF9AE}" pid="8" name="MSIP_Label_defa4170-0d19-0005-0004-bc88714345d2_ContentBits">
    <vt:lpwstr>0</vt:lpwstr>
  </property>
  <property fmtid="{D5CDD505-2E9C-101B-9397-08002B2CF9AE}" pid="9" name="WorkbookGuid">
    <vt:lpwstr>bc442fc6-dff8-4b2f-8aa5-93074550e461</vt:lpwstr>
  </property>
</Properties>
</file>