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pruce/Google Drive (icecoremann@gmail.com)/Isotope_Temp_GHG_Forcing_Final_Versions _20210224/"/>
    </mc:Choice>
  </mc:AlternateContent>
  <xr:revisionPtr revIDLastSave="0" documentId="13_ncr:1_{A531AC2A-4E36-614E-B925-22D07EE4A7C6}" xr6:coauthVersionLast="45" xr6:coauthVersionMax="45" xr10:uidLastSave="{00000000-0000-0000-0000-000000000000}"/>
  <bookViews>
    <workbookView xWindow="380" yWindow="460" windowWidth="27940" windowHeight="16640" tabRatio="500" xr2:uid="{00000000-000D-0000-FFFF-FFFF00000000}"/>
  </bookViews>
  <sheets>
    <sheet name="Dome C Key" sheetId="6" r:id="rId1"/>
    <sheet name="Vostok Key" sheetId="7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9" i="6" l="1"/>
  <c r="C139" i="6"/>
  <c r="H58" i="7"/>
  <c r="E21" i="6"/>
  <c r="B21" i="6"/>
  <c r="G21" i="6"/>
  <c r="C21" i="6"/>
  <c r="D21" i="6"/>
  <c r="E20" i="7"/>
  <c r="C20" i="7"/>
  <c r="F20" i="7"/>
  <c r="B20" i="7"/>
  <c r="D20" i="7"/>
  <c r="E15" i="6"/>
  <c r="C15" i="6"/>
  <c r="F15" i="6"/>
  <c r="B15" i="6"/>
  <c r="D15" i="6"/>
  <c r="E58" i="7"/>
  <c r="C58" i="7"/>
  <c r="E15" i="7"/>
  <c r="C15" i="7"/>
  <c r="F15" i="7"/>
  <c r="B15" i="7"/>
  <c r="D15" i="7"/>
  <c r="E139" i="6"/>
  <c r="F21" i="6"/>
  <c r="B37" i="7"/>
</calcChain>
</file>

<file path=xl/sharedStrings.xml><?xml version="1.0" encoding="utf-8"?>
<sst xmlns="http://schemas.openxmlformats.org/spreadsheetml/2006/main" count="214" uniqueCount="45">
  <si>
    <t>per mil/C</t>
  </si>
  <si>
    <t>Group 1</t>
  </si>
  <si>
    <t>Group 2</t>
  </si>
  <si>
    <t>Group 3</t>
  </si>
  <si>
    <t>Group 4</t>
  </si>
  <si>
    <t>Group 5</t>
  </si>
  <si>
    <t>Elevation(m)</t>
  </si>
  <si>
    <t>Antarctic Average  Lapse Rate -11.4 C /km</t>
  </si>
  <si>
    <t>Temp/Elevation Lapse rate (C /km)</t>
  </si>
  <si>
    <t>Temperature (C)</t>
  </si>
  <si>
    <t>d18O (per mil)</t>
  </si>
  <si>
    <t>Vostok Actual Values</t>
  </si>
  <si>
    <t>Group 6</t>
  </si>
  <si>
    <t>Dumont d'Urville</t>
  </si>
  <si>
    <t>Differences</t>
  </si>
  <si>
    <t>Shackleton</t>
  </si>
  <si>
    <t xml:space="preserve">Dome C </t>
  </si>
  <si>
    <t>Actual Values</t>
  </si>
  <si>
    <t>Traverse Data (Shackleton to Vostok)</t>
  </si>
  <si>
    <t>[Ekaykin 2001] [Lipenkov et al. 1998]</t>
  </si>
  <si>
    <t>Linear Fit (Temp/Elev) &amp; (d18O/Elev)</t>
  </si>
  <si>
    <t xml:space="preserve">[Frezzotti et al. 2005; Proposito 2002; Stenni 2000] </t>
  </si>
  <si>
    <t>Traverse Data (Dumont D'urvile to Dome C)</t>
  </si>
  <si>
    <t>˚C/km</t>
  </si>
  <si>
    <t>per mil/meter</t>
  </si>
  <si>
    <t>˚C/meter</t>
  </si>
  <si>
    <t>Step 2:  Compare your estimates with the actual traverse data.</t>
  </si>
  <si>
    <t>Step 1:</t>
  </si>
  <si>
    <t>per mil/km</t>
  </si>
  <si>
    <t>Directions:  Insert your groups estimates of change in Elevation, Temperature, and d18O</t>
  </si>
  <si>
    <t>∆ Elevation(m)</t>
  </si>
  <si>
    <t>∆ d18O (per mil)</t>
  </si>
  <si>
    <t>∆ Temp (˚C)</t>
  </si>
  <si>
    <t>Antarctic Interior (Dome C) - Coast (Dumont D'Urville)</t>
  </si>
  <si>
    <t>Determining the Lapse Rate and Isotope/Temperature Relationship for Dome C</t>
  </si>
  <si>
    <t>Group 7</t>
  </si>
  <si>
    <t>Group 8</t>
  </si>
  <si>
    <t>Group 9</t>
  </si>
  <si>
    <t>Group 10</t>
  </si>
  <si>
    <t xml:space="preserve">Calculate Averages  </t>
  </si>
  <si>
    <t>Determining the Lapse Rate and Isotope/Temperature Relationship for Vostok</t>
  </si>
  <si>
    <t>Antarctic Interior (Vostok) - Coast (Shackleton)</t>
  </si>
  <si>
    <t xml:space="preserve"> Plot Temperature vs. Elevation. Add a linear trend line to calculate the slope ( dT/dh).</t>
  </si>
  <si>
    <t xml:space="preserve"> Plot d18O vs. Elevation. Add a linear trend line to calculate the slope ( dI/dh).</t>
  </si>
  <si>
    <t xml:space="preserve"> Determine the isotope/temperature from the two slopes from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</si>
</sst>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8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0" fontId="3" fillId="2" borderId="0" xfId="0" applyFont="1" applyFill="1"/>
    <xf numFmtId="0" fontId="0" fillId="0" borderId="0" xfId="0" applyBorder="1"/>
    <xf numFmtId="0" fontId="0" fillId="0" borderId="0" xfId="0" applyFont="1"/>
    <xf numFmtId="0" fontId="0" fillId="2" borderId="0" xfId="0" applyFont="1" applyFill="1" applyBorder="1"/>
    <xf numFmtId="0" fontId="0" fillId="0" borderId="0" xfId="0" applyFont="1" applyBorder="1"/>
    <xf numFmtId="0" fontId="8" fillId="3" borderId="0" xfId="0" applyFont="1" applyFill="1"/>
    <xf numFmtId="0" fontId="0" fillId="2" borderId="0" xfId="0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2" fontId="8" fillId="0" borderId="0" xfId="0" applyNumberFormat="1" applyFont="1" applyFill="1" applyBorder="1" applyAlignment="1">
      <alignment horizontal="right"/>
    </xf>
    <xf numFmtId="2" fontId="8" fillId="0" borderId="0" xfId="137" applyNumberFormat="1" applyFont="1" applyFill="1" applyBorder="1" applyAlignment="1">
      <alignment horizontal="right"/>
    </xf>
    <xf numFmtId="164" fontId="5" fillId="0" borderId="0" xfId="148" applyNumberFormat="1" applyFont="1" applyFill="1" applyBorder="1" applyAlignment="1">
      <alignment horizontal="center"/>
    </xf>
    <xf numFmtId="2" fontId="5" fillId="0" borderId="0" xfId="148" applyNumberFormat="1" applyFont="1" applyFill="1" applyBorder="1" applyAlignment="1">
      <alignment horizontal="center"/>
    </xf>
    <xf numFmtId="2" fontId="0" fillId="0" borderId="0" xfId="0" applyNumberFormat="1" applyBorder="1"/>
    <xf numFmtId="0" fontId="9" fillId="0" borderId="0" xfId="0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/>
    <xf numFmtId="0" fontId="7" fillId="4" borderId="0" xfId="0" applyFont="1" applyFill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/>
    <xf numFmtId="0" fontId="3" fillId="0" borderId="7" xfId="0" applyFont="1" applyBorder="1"/>
    <xf numFmtId="2" fontId="3" fillId="0" borderId="7" xfId="0" applyNumberFormat="1" applyFont="1" applyBorder="1"/>
    <xf numFmtId="2" fontId="3" fillId="0" borderId="8" xfId="0" applyNumberFormat="1" applyFont="1" applyBorder="1"/>
    <xf numFmtId="0" fontId="3" fillId="0" borderId="0" xfId="0" applyFont="1" applyBorder="1"/>
    <xf numFmtId="2" fontId="3" fillId="0" borderId="0" xfId="0" applyNumberFormat="1" applyFont="1" applyBorder="1"/>
    <xf numFmtId="0" fontId="10" fillId="0" borderId="0" xfId="0" applyFont="1"/>
    <xf numFmtId="0" fontId="5" fillId="0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2" fontId="3" fillId="2" borderId="2" xfId="0" applyNumberFormat="1" applyFont="1" applyFill="1" applyBorder="1"/>
    <xf numFmtId="2" fontId="3" fillId="2" borderId="3" xfId="0" applyNumberFormat="1" applyFont="1" applyFill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2" fontId="0" fillId="0" borderId="8" xfId="0" applyNumberFormat="1" applyBorder="1"/>
    <xf numFmtId="2" fontId="11" fillId="5" borderId="0" xfId="0" applyNumberFormat="1" applyFont="1" applyFill="1" applyAlignment="1">
      <alignment horizontal="center" vertical="center"/>
    </xf>
    <xf numFmtId="2" fontId="11" fillId="5" borderId="9" xfId="0" applyNumberFormat="1" applyFont="1" applyFill="1" applyBorder="1" applyAlignment="1">
      <alignment horizontal="center" vertical="center"/>
    </xf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Normal" xfId="0" builtinId="0"/>
    <cellStyle name="Normal_DATA" xfId="148" xr:uid="{00000000-0005-0000-0000-0000EB000000}"/>
    <cellStyle name="Normal_Feuil1" xfId="137" xr:uid="{00000000-0005-0000-0000-0000E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vs Elevation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415811659906"/>
          <c:y val="0.13860182370820701"/>
          <c:w val="0.57498719478246996"/>
          <c:h val="0.75440729483282698"/>
        </c:manualLayout>
      </c:layout>
      <c:scatterChart>
        <c:scatterStyle val="lineMarker"/>
        <c:varyColors val="0"/>
        <c:ser>
          <c:idx val="0"/>
          <c:order val="0"/>
          <c:tx>
            <c:v>Temperature vs. Elevation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51843197019727E-2"/>
                  <c:y val="-0.27714337270341199"/>
                </c:manualLayout>
              </c:layout>
              <c:numFmt formatCode="General" sourceLinked="0"/>
            </c:trendlineLbl>
          </c:trendline>
          <c:xVal>
            <c:numRef>
              <c:f>'Dome C Key'!$B$30:$B$137</c:f>
              <c:numCache>
                <c:formatCode>0.0</c:formatCode>
                <c:ptCount val="108"/>
                <c:pt idx="0">
                  <c:v>1509</c:v>
                </c:pt>
                <c:pt idx="1">
                  <c:v>1546</c:v>
                </c:pt>
                <c:pt idx="2">
                  <c:v>1576</c:v>
                </c:pt>
                <c:pt idx="3">
                  <c:v>1588</c:v>
                </c:pt>
                <c:pt idx="4">
                  <c:v>1597</c:v>
                </c:pt>
                <c:pt idx="5">
                  <c:v>1603</c:v>
                </c:pt>
                <c:pt idx="6">
                  <c:v>1607</c:v>
                </c:pt>
                <c:pt idx="7">
                  <c:v>1614</c:v>
                </c:pt>
                <c:pt idx="8">
                  <c:v>1776</c:v>
                </c:pt>
                <c:pt idx="9">
                  <c:v>1782</c:v>
                </c:pt>
                <c:pt idx="10">
                  <c:v>1784</c:v>
                </c:pt>
                <c:pt idx="11">
                  <c:v>1829</c:v>
                </c:pt>
                <c:pt idx="12">
                  <c:v>1888</c:v>
                </c:pt>
                <c:pt idx="13">
                  <c:v>1898</c:v>
                </c:pt>
                <c:pt idx="14">
                  <c:v>1914</c:v>
                </c:pt>
                <c:pt idx="15">
                  <c:v>1957</c:v>
                </c:pt>
                <c:pt idx="16">
                  <c:v>1967</c:v>
                </c:pt>
                <c:pt idx="17">
                  <c:v>1994</c:v>
                </c:pt>
                <c:pt idx="18">
                  <c:v>2025</c:v>
                </c:pt>
                <c:pt idx="19">
                  <c:v>2026</c:v>
                </c:pt>
                <c:pt idx="20">
                  <c:v>2038</c:v>
                </c:pt>
                <c:pt idx="21">
                  <c:v>2065</c:v>
                </c:pt>
                <c:pt idx="22">
                  <c:v>2066</c:v>
                </c:pt>
                <c:pt idx="23">
                  <c:v>2074</c:v>
                </c:pt>
                <c:pt idx="24">
                  <c:v>2077</c:v>
                </c:pt>
                <c:pt idx="25">
                  <c:v>2082</c:v>
                </c:pt>
                <c:pt idx="26">
                  <c:v>2087</c:v>
                </c:pt>
                <c:pt idx="27">
                  <c:v>2102</c:v>
                </c:pt>
                <c:pt idx="28">
                  <c:v>2109</c:v>
                </c:pt>
                <c:pt idx="29">
                  <c:v>2113</c:v>
                </c:pt>
                <c:pt idx="30">
                  <c:v>2121</c:v>
                </c:pt>
                <c:pt idx="31">
                  <c:v>2126</c:v>
                </c:pt>
                <c:pt idx="32">
                  <c:v>2145</c:v>
                </c:pt>
                <c:pt idx="33">
                  <c:v>2164</c:v>
                </c:pt>
                <c:pt idx="34">
                  <c:v>2171</c:v>
                </c:pt>
                <c:pt idx="35">
                  <c:v>2177</c:v>
                </c:pt>
                <c:pt idx="36">
                  <c:v>2178</c:v>
                </c:pt>
                <c:pt idx="37">
                  <c:v>2195</c:v>
                </c:pt>
                <c:pt idx="38">
                  <c:v>2195</c:v>
                </c:pt>
                <c:pt idx="39">
                  <c:v>2203</c:v>
                </c:pt>
                <c:pt idx="40">
                  <c:v>2216</c:v>
                </c:pt>
                <c:pt idx="41">
                  <c:v>2227</c:v>
                </c:pt>
                <c:pt idx="42">
                  <c:v>2236</c:v>
                </c:pt>
                <c:pt idx="43">
                  <c:v>2238</c:v>
                </c:pt>
                <c:pt idx="44">
                  <c:v>2250</c:v>
                </c:pt>
                <c:pt idx="45">
                  <c:v>2272</c:v>
                </c:pt>
                <c:pt idx="46">
                  <c:v>2273</c:v>
                </c:pt>
                <c:pt idx="47">
                  <c:v>2271</c:v>
                </c:pt>
                <c:pt idx="48">
                  <c:v>2296</c:v>
                </c:pt>
                <c:pt idx="49">
                  <c:v>2308</c:v>
                </c:pt>
                <c:pt idx="50">
                  <c:v>2302</c:v>
                </c:pt>
                <c:pt idx="51">
                  <c:v>2297</c:v>
                </c:pt>
                <c:pt idx="52">
                  <c:v>2318</c:v>
                </c:pt>
                <c:pt idx="53">
                  <c:v>2326</c:v>
                </c:pt>
                <c:pt idx="54">
                  <c:v>2333</c:v>
                </c:pt>
                <c:pt idx="55">
                  <c:v>2337</c:v>
                </c:pt>
                <c:pt idx="56">
                  <c:v>2344</c:v>
                </c:pt>
                <c:pt idx="57">
                  <c:v>2345</c:v>
                </c:pt>
                <c:pt idx="58">
                  <c:v>2365</c:v>
                </c:pt>
                <c:pt idx="59">
                  <c:v>2381</c:v>
                </c:pt>
                <c:pt idx="60">
                  <c:v>2374</c:v>
                </c:pt>
                <c:pt idx="61">
                  <c:v>2375</c:v>
                </c:pt>
                <c:pt idx="62">
                  <c:v>2394</c:v>
                </c:pt>
                <c:pt idx="63">
                  <c:v>2413</c:v>
                </c:pt>
                <c:pt idx="64">
                  <c:v>2422</c:v>
                </c:pt>
                <c:pt idx="65">
                  <c:v>2423</c:v>
                </c:pt>
                <c:pt idx="66">
                  <c:v>2427</c:v>
                </c:pt>
                <c:pt idx="67">
                  <c:v>2434</c:v>
                </c:pt>
                <c:pt idx="68">
                  <c:v>2449</c:v>
                </c:pt>
                <c:pt idx="69">
                  <c:v>2451</c:v>
                </c:pt>
                <c:pt idx="70">
                  <c:v>2480</c:v>
                </c:pt>
                <c:pt idx="71">
                  <c:v>2492</c:v>
                </c:pt>
                <c:pt idx="72">
                  <c:v>2499</c:v>
                </c:pt>
                <c:pt idx="73">
                  <c:v>2499</c:v>
                </c:pt>
                <c:pt idx="74">
                  <c:v>2506</c:v>
                </c:pt>
                <c:pt idx="75">
                  <c:v>2509</c:v>
                </c:pt>
                <c:pt idx="76">
                  <c:v>2532</c:v>
                </c:pt>
                <c:pt idx="77">
                  <c:v>2553</c:v>
                </c:pt>
                <c:pt idx="78">
                  <c:v>2570</c:v>
                </c:pt>
                <c:pt idx="79">
                  <c:v>2582</c:v>
                </c:pt>
                <c:pt idx="80">
                  <c:v>2594</c:v>
                </c:pt>
                <c:pt idx="81">
                  <c:v>2602</c:v>
                </c:pt>
                <c:pt idx="82">
                  <c:v>2665</c:v>
                </c:pt>
                <c:pt idx="83">
                  <c:v>2711</c:v>
                </c:pt>
                <c:pt idx="84">
                  <c:v>2712</c:v>
                </c:pt>
                <c:pt idx="85">
                  <c:v>2709</c:v>
                </c:pt>
                <c:pt idx="86">
                  <c:v>2734</c:v>
                </c:pt>
                <c:pt idx="87">
                  <c:v>2748</c:v>
                </c:pt>
                <c:pt idx="88">
                  <c:v>2759</c:v>
                </c:pt>
                <c:pt idx="89">
                  <c:v>2763</c:v>
                </c:pt>
                <c:pt idx="90">
                  <c:v>2777</c:v>
                </c:pt>
                <c:pt idx="91">
                  <c:v>2787</c:v>
                </c:pt>
                <c:pt idx="92">
                  <c:v>2789</c:v>
                </c:pt>
                <c:pt idx="93">
                  <c:v>2792</c:v>
                </c:pt>
                <c:pt idx="94">
                  <c:v>2808</c:v>
                </c:pt>
                <c:pt idx="95">
                  <c:v>2823</c:v>
                </c:pt>
                <c:pt idx="96">
                  <c:v>2823</c:v>
                </c:pt>
                <c:pt idx="97">
                  <c:v>2905</c:v>
                </c:pt>
                <c:pt idx="98">
                  <c:v>2920</c:v>
                </c:pt>
                <c:pt idx="99">
                  <c:v>2943</c:v>
                </c:pt>
                <c:pt idx="100">
                  <c:v>2968</c:v>
                </c:pt>
                <c:pt idx="101">
                  <c:v>2995</c:v>
                </c:pt>
                <c:pt idx="102">
                  <c:v>3001</c:v>
                </c:pt>
                <c:pt idx="103">
                  <c:v>3043</c:v>
                </c:pt>
                <c:pt idx="104">
                  <c:v>3053</c:v>
                </c:pt>
                <c:pt idx="105">
                  <c:v>3129</c:v>
                </c:pt>
                <c:pt idx="106">
                  <c:v>3193</c:v>
                </c:pt>
                <c:pt idx="107">
                  <c:v>3202</c:v>
                </c:pt>
              </c:numCache>
            </c:numRef>
          </c:xVal>
          <c:yVal>
            <c:numRef>
              <c:f>'Dome C Key'!$C$30:$C$137</c:f>
              <c:numCache>
                <c:formatCode>0.00</c:formatCode>
                <c:ptCount val="108"/>
                <c:pt idx="0">
                  <c:v>-35.99</c:v>
                </c:pt>
                <c:pt idx="1">
                  <c:v>-36.36</c:v>
                </c:pt>
                <c:pt idx="2">
                  <c:v>-36.659999999999997</c:v>
                </c:pt>
                <c:pt idx="3">
                  <c:v>-36.78</c:v>
                </c:pt>
                <c:pt idx="4">
                  <c:v>-36.869999999999997</c:v>
                </c:pt>
                <c:pt idx="5">
                  <c:v>-36.93</c:v>
                </c:pt>
                <c:pt idx="6">
                  <c:v>-36.97</c:v>
                </c:pt>
                <c:pt idx="7">
                  <c:v>-37.04</c:v>
                </c:pt>
                <c:pt idx="8">
                  <c:v>-38.659999999999997</c:v>
                </c:pt>
                <c:pt idx="9">
                  <c:v>-38.72</c:v>
                </c:pt>
                <c:pt idx="10">
                  <c:v>-38.74</c:v>
                </c:pt>
                <c:pt idx="11">
                  <c:v>-39.19</c:v>
                </c:pt>
                <c:pt idx="12">
                  <c:v>-39.78</c:v>
                </c:pt>
                <c:pt idx="13">
                  <c:v>-39.880000000000003</c:v>
                </c:pt>
                <c:pt idx="14">
                  <c:v>-40.04</c:v>
                </c:pt>
                <c:pt idx="15">
                  <c:v>-40.47</c:v>
                </c:pt>
                <c:pt idx="16">
                  <c:v>-40.57</c:v>
                </c:pt>
                <c:pt idx="17">
                  <c:v>-40.840000000000003</c:v>
                </c:pt>
                <c:pt idx="18">
                  <c:v>-41.15</c:v>
                </c:pt>
                <c:pt idx="19">
                  <c:v>-41.16</c:v>
                </c:pt>
                <c:pt idx="20">
                  <c:v>-41.28</c:v>
                </c:pt>
                <c:pt idx="21">
                  <c:v>-41.55</c:v>
                </c:pt>
                <c:pt idx="22">
                  <c:v>-41.56</c:v>
                </c:pt>
                <c:pt idx="23">
                  <c:v>-41.64</c:v>
                </c:pt>
                <c:pt idx="24">
                  <c:v>-41.67</c:v>
                </c:pt>
                <c:pt idx="25">
                  <c:v>-41.72</c:v>
                </c:pt>
                <c:pt idx="26">
                  <c:v>-41.77</c:v>
                </c:pt>
                <c:pt idx="27">
                  <c:v>-41.92</c:v>
                </c:pt>
                <c:pt idx="28">
                  <c:v>-41.99</c:v>
                </c:pt>
                <c:pt idx="29">
                  <c:v>-42.03</c:v>
                </c:pt>
                <c:pt idx="30">
                  <c:v>-42.11</c:v>
                </c:pt>
                <c:pt idx="31">
                  <c:v>-42.16</c:v>
                </c:pt>
                <c:pt idx="32">
                  <c:v>-42.35</c:v>
                </c:pt>
                <c:pt idx="33">
                  <c:v>-42.54</c:v>
                </c:pt>
                <c:pt idx="34">
                  <c:v>-42.61</c:v>
                </c:pt>
                <c:pt idx="35">
                  <c:v>-42.67</c:v>
                </c:pt>
                <c:pt idx="36">
                  <c:v>-42.68</c:v>
                </c:pt>
                <c:pt idx="37">
                  <c:v>-42.85</c:v>
                </c:pt>
                <c:pt idx="38">
                  <c:v>-42.85</c:v>
                </c:pt>
                <c:pt idx="39">
                  <c:v>-42.93</c:v>
                </c:pt>
                <c:pt idx="40">
                  <c:v>-43.06</c:v>
                </c:pt>
                <c:pt idx="41">
                  <c:v>-43.17</c:v>
                </c:pt>
                <c:pt idx="42">
                  <c:v>-43.26</c:v>
                </c:pt>
                <c:pt idx="43">
                  <c:v>-43.28</c:v>
                </c:pt>
                <c:pt idx="44">
                  <c:v>-43.4</c:v>
                </c:pt>
                <c:pt idx="45">
                  <c:v>-43.62</c:v>
                </c:pt>
                <c:pt idx="46">
                  <c:v>-43.63</c:v>
                </c:pt>
                <c:pt idx="47">
                  <c:v>-43.61</c:v>
                </c:pt>
                <c:pt idx="48">
                  <c:v>-43.86</c:v>
                </c:pt>
                <c:pt idx="49">
                  <c:v>-43.98</c:v>
                </c:pt>
                <c:pt idx="50">
                  <c:v>-43.92</c:v>
                </c:pt>
                <c:pt idx="51">
                  <c:v>-43.87</c:v>
                </c:pt>
                <c:pt idx="52">
                  <c:v>-44.08</c:v>
                </c:pt>
                <c:pt idx="53">
                  <c:v>-44.16</c:v>
                </c:pt>
                <c:pt idx="54">
                  <c:v>-44.23</c:v>
                </c:pt>
                <c:pt idx="55">
                  <c:v>-44.27</c:v>
                </c:pt>
                <c:pt idx="56">
                  <c:v>-44.34</c:v>
                </c:pt>
                <c:pt idx="57">
                  <c:v>-44.35</c:v>
                </c:pt>
                <c:pt idx="58">
                  <c:v>-44.55</c:v>
                </c:pt>
                <c:pt idx="59">
                  <c:v>-44.71</c:v>
                </c:pt>
                <c:pt idx="60">
                  <c:v>-44.64</c:v>
                </c:pt>
                <c:pt idx="61">
                  <c:v>-44.65</c:v>
                </c:pt>
                <c:pt idx="62">
                  <c:v>-44.84</c:v>
                </c:pt>
                <c:pt idx="63">
                  <c:v>-45.03</c:v>
                </c:pt>
                <c:pt idx="64">
                  <c:v>-45.12</c:v>
                </c:pt>
                <c:pt idx="65">
                  <c:v>-45.13</c:v>
                </c:pt>
                <c:pt idx="66">
                  <c:v>-45.17</c:v>
                </c:pt>
                <c:pt idx="67">
                  <c:v>-45.24</c:v>
                </c:pt>
                <c:pt idx="68">
                  <c:v>-45.39</c:v>
                </c:pt>
                <c:pt idx="69">
                  <c:v>-45.41</c:v>
                </c:pt>
                <c:pt idx="70">
                  <c:v>-45.7</c:v>
                </c:pt>
                <c:pt idx="71">
                  <c:v>-45.82</c:v>
                </c:pt>
                <c:pt idx="72">
                  <c:v>-45.89</c:v>
                </c:pt>
                <c:pt idx="73">
                  <c:v>-45.89</c:v>
                </c:pt>
                <c:pt idx="74">
                  <c:v>-45.96</c:v>
                </c:pt>
                <c:pt idx="75">
                  <c:v>-45.99</c:v>
                </c:pt>
                <c:pt idx="76">
                  <c:v>-46.22</c:v>
                </c:pt>
                <c:pt idx="77">
                  <c:v>-46.43</c:v>
                </c:pt>
                <c:pt idx="78">
                  <c:v>-46.6</c:v>
                </c:pt>
                <c:pt idx="79">
                  <c:v>-46.72</c:v>
                </c:pt>
                <c:pt idx="80">
                  <c:v>-46.84</c:v>
                </c:pt>
                <c:pt idx="81">
                  <c:v>-46.92</c:v>
                </c:pt>
                <c:pt idx="82">
                  <c:v>-47.55</c:v>
                </c:pt>
                <c:pt idx="83">
                  <c:v>-48.01</c:v>
                </c:pt>
                <c:pt idx="84">
                  <c:v>-48.02</c:v>
                </c:pt>
                <c:pt idx="85">
                  <c:v>-47.99</c:v>
                </c:pt>
                <c:pt idx="86">
                  <c:v>-48.24</c:v>
                </c:pt>
                <c:pt idx="87">
                  <c:v>-48.38</c:v>
                </c:pt>
                <c:pt idx="88">
                  <c:v>-48.49</c:v>
                </c:pt>
                <c:pt idx="89">
                  <c:v>-48.53</c:v>
                </c:pt>
                <c:pt idx="90">
                  <c:v>-48.67</c:v>
                </c:pt>
                <c:pt idx="91">
                  <c:v>-48.77</c:v>
                </c:pt>
                <c:pt idx="92">
                  <c:v>-48.79</c:v>
                </c:pt>
                <c:pt idx="93">
                  <c:v>-48.82</c:v>
                </c:pt>
                <c:pt idx="94">
                  <c:v>-48.98</c:v>
                </c:pt>
                <c:pt idx="95">
                  <c:v>-49.13</c:v>
                </c:pt>
                <c:pt idx="96">
                  <c:v>-49.13</c:v>
                </c:pt>
                <c:pt idx="97">
                  <c:v>-49.95</c:v>
                </c:pt>
                <c:pt idx="98">
                  <c:v>-50.1</c:v>
                </c:pt>
                <c:pt idx="99">
                  <c:v>-50.33</c:v>
                </c:pt>
                <c:pt idx="100">
                  <c:v>-50.58</c:v>
                </c:pt>
                <c:pt idx="101">
                  <c:v>-50.85</c:v>
                </c:pt>
                <c:pt idx="102">
                  <c:v>-50.91</c:v>
                </c:pt>
                <c:pt idx="103">
                  <c:v>-51.33</c:v>
                </c:pt>
                <c:pt idx="104">
                  <c:v>-51.43</c:v>
                </c:pt>
                <c:pt idx="105">
                  <c:v>-52.19</c:v>
                </c:pt>
                <c:pt idx="106">
                  <c:v>-52.83</c:v>
                </c:pt>
                <c:pt idx="107">
                  <c:v>-52.92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D-804B-8401-BEB3132F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988576"/>
        <c:axId val="-2142510960"/>
      </c:scatterChart>
      <c:valAx>
        <c:axId val="-2143988576"/>
        <c:scaling>
          <c:orientation val="minMax"/>
          <c:min val="65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Elevation</a:t>
                </a:r>
                <a:r>
                  <a:rPr lang="en-US" sz="1600" baseline="0"/>
                  <a:t> (m)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142510960"/>
        <c:crosses val="autoZero"/>
        <c:crossBetween val="midCat"/>
      </c:valAx>
      <c:valAx>
        <c:axId val="-2142510960"/>
        <c:scaling>
          <c:orientation val="minMax"/>
          <c:max val="-3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Temperature</a:t>
                </a:r>
                <a:r>
                  <a:rPr lang="en-US" sz="1600" baseline="0"/>
                  <a:t> (C)</a:t>
                </a:r>
                <a:endParaRPr lang="en-US" sz="16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43988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vs Elevation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213831492539901"/>
          <c:y val="0.12808988764044901"/>
          <c:w val="0.56329422748331004"/>
          <c:h val="0.77303370786516801"/>
        </c:manualLayout>
      </c:layout>
      <c:scatterChart>
        <c:scatterStyle val="lineMarker"/>
        <c:varyColors val="0"/>
        <c:ser>
          <c:idx val="0"/>
          <c:order val="0"/>
          <c:tx>
            <c:v>d18O vs. Elevation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51843197019727E-2"/>
                  <c:y val="-0.27714337270341199"/>
                </c:manualLayout>
              </c:layout>
              <c:numFmt formatCode="General" sourceLinked="0"/>
            </c:trendlineLbl>
          </c:trendline>
          <c:xVal>
            <c:numRef>
              <c:f>'Dome C Key'!$B$30:$B$137</c:f>
              <c:numCache>
                <c:formatCode>0.0</c:formatCode>
                <c:ptCount val="108"/>
                <c:pt idx="0">
                  <c:v>1509</c:v>
                </c:pt>
                <c:pt idx="1">
                  <c:v>1546</c:v>
                </c:pt>
                <c:pt idx="2">
                  <c:v>1576</c:v>
                </c:pt>
                <c:pt idx="3">
                  <c:v>1588</c:v>
                </c:pt>
                <c:pt idx="4">
                  <c:v>1597</c:v>
                </c:pt>
                <c:pt idx="5">
                  <c:v>1603</c:v>
                </c:pt>
                <c:pt idx="6">
                  <c:v>1607</c:v>
                </c:pt>
                <c:pt idx="7">
                  <c:v>1614</c:v>
                </c:pt>
                <c:pt idx="8">
                  <c:v>1776</c:v>
                </c:pt>
                <c:pt idx="9">
                  <c:v>1782</c:v>
                </c:pt>
                <c:pt idx="10">
                  <c:v>1784</c:v>
                </c:pt>
                <c:pt idx="11">
                  <c:v>1829</c:v>
                </c:pt>
                <c:pt idx="12">
                  <c:v>1888</c:v>
                </c:pt>
                <c:pt idx="13">
                  <c:v>1898</c:v>
                </c:pt>
                <c:pt idx="14">
                  <c:v>1914</c:v>
                </c:pt>
                <c:pt idx="15">
                  <c:v>1957</c:v>
                </c:pt>
                <c:pt idx="16">
                  <c:v>1967</c:v>
                </c:pt>
                <c:pt idx="17">
                  <c:v>1994</c:v>
                </c:pt>
                <c:pt idx="18">
                  <c:v>2025</c:v>
                </c:pt>
                <c:pt idx="19">
                  <c:v>2026</c:v>
                </c:pt>
                <c:pt idx="20">
                  <c:v>2038</c:v>
                </c:pt>
                <c:pt idx="21">
                  <c:v>2065</c:v>
                </c:pt>
                <c:pt idx="22">
                  <c:v>2066</c:v>
                </c:pt>
                <c:pt idx="23">
                  <c:v>2074</c:v>
                </c:pt>
                <c:pt idx="24">
                  <c:v>2077</c:v>
                </c:pt>
                <c:pt idx="25">
                  <c:v>2082</c:v>
                </c:pt>
                <c:pt idx="26">
                  <c:v>2087</c:v>
                </c:pt>
                <c:pt idx="27">
                  <c:v>2102</c:v>
                </c:pt>
                <c:pt idx="28">
                  <c:v>2109</c:v>
                </c:pt>
                <c:pt idx="29">
                  <c:v>2113</c:v>
                </c:pt>
                <c:pt idx="30">
                  <c:v>2121</c:v>
                </c:pt>
                <c:pt idx="31">
                  <c:v>2126</c:v>
                </c:pt>
                <c:pt idx="32">
                  <c:v>2145</c:v>
                </c:pt>
                <c:pt idx="33">
                  <c:v>2164</c:v>
                </c:pt>
                <c:pt idx="34">
                  <c:v>2171</c:v>
                </c:pt>
                <c:pt idx="35">
                  <c:v>2177</c:v>
                </c:pt>
                <c:pt idx="36">
                  <c:v>2178</c:v>
                </c:pt>
                <c:pt idx="37">
                  <c:v>2195</c:v>
                </c:pt>
                <c:pt idx="38">
                  <c:v>2195</c:v>
                </c:pt>
                <c:pt idx="39">
                  <c:v>2203</c:v>
                </c:pt>
                <c:pt idx="40">
                  <c:v>2216</c:v>
                </c:pt>
                <c:pt idx="41">
                  <c:v>2227</c:v>
                </c:pt>
                <c:pt idx="42">
                  <c:v>2236</c:v>
                </c:pt>
                <c:pt idx="43">
                  <c:v>2238</c:v>
                </c:pt>
                <c:pt idx="44">
                  <c:v>2250</c:v>
                </c:pt>
                <c:pt idx="45">
                  <c:v>2272</c:v>
                </c:pt>
                <c:pt idx="46">
                  <c:v>2273</c:v>
                </c:pt>
                <c:pt idx="47">
                  <c:v>2271</c:v>
                </c:pt>
                <c:pt idx="48">
                  <c:v>2296</c:v>
                </c:pt>
                <c:pt idx="49">
                  <c:v>2308</c:v>
                </c:pt>
                <c:pt idx="50">
                  <c:v>2302</c:v>
                </c:pt>
                <c:pt idx="51">
                  <c:v>2297</c:v>
                </c:pt>
                <c:pt idx="52">
                  <c:v>2318</c:v>
                </c:pt>
                <c:pt idx="53">
                  <c:v>2326</c:v>
                </c:pt>
                <c:pt idx="54">
                  <c:v>2333</c:v>
                </c:pt>
                <c:pt idx="55">
                  <c:v>2337</c:v>
                </c:pt>
                <c:pt idx="56">
                  <c:v>2344</c:v>
                </c:pt>
                <c:pt idx="57">
                  <c:v>2345</c:v>
                </c:pt>
                <c:pt idx="58">
                  <c:v>2365</c:v>
                </c:pt>
                <c:pt idx="59">
                  <c:v>2381</c:v>
                </c:pt>
                <c:pt idx="60">
                  <c:v>2374</c:v>
                </c:pt>
                <c:pt idx="61">
                  <c:v>2375</c:v>
                </c:pt>
                <c:pt idx="62">
                  <c:v>2394</c:v>
                </c:pt>
                <c:pt idx="63">
                  <c:v>2413</c:v>
                </c:pt>
                <c:pt idx="64">
                  <c:v>2422</c:v>
                </c:pt>
                <c:pt idx="65">
                  <c:v>2423</c:v>
                </c:pt>
                <c:pt idx="66">
                  <c:v>2427</c:v>
                </c:pt>
                <c:pt idx="67">
                  <c:v>2434</c:v>
                </c:pt>
                <c:pt idx="68">
                  <c:v>2449</c:v>
                </c:pt>
                <c:pt idx="69">
                  <c:v>2451</c:v>
                </c:pt>
                <c:pt idx="70">
                  <c:v>2480</c:v>
                </c:pt>
                <c:pt idx="71">
                  <c:v>2492</c:v>
                </c:pt>
                <c:pt idx="72">
                  <c:v>2499</c:v>
                </c:pt>
                <c:pt idx="73">
                  <c:v>2499</c:v>
                </c:pt>
                <c:pt idx="74">
                  <c:v>2506</c:v>
                </c:pt>
                <c:pt idx="75">
                  <c:v>2509</c:v>
                </c:pt>
                <c:pt idx="76">
                  <c:v>2532</c:v>
                </c:pt>
                <c:pt idx="77">
                  <c:v>2553</c:v>
                </c:pt>
                <c:pt idx="78">
                  <c:v>2570</c:v>
                </c:pt>
                <c:pt idx="79">
                  <c:v>2582</c:v>
                </c:pt>
                <c:pt idx="80">
                  <c:v>2594</c:v>
                </c:pt>
                <c:pt idx="81">
                  <c:v>2602</c:v>
                </c:pt>
                <c:pt idx="82">
                  <c:v>2665</c:v>
                </c:pt>
                <c:pt idx="83">
                  <c:v>2711</c:v>
                </c:pt>
                <c:pt idx="84">
                  <c:v>2712</c:v>
                </c:pt>
                <c:pt idx="85">
                  <c:v>2709</c:v>
                </c:pt>
                <c:pt idx="86">
                  <c:v>2734</c:v>
                </c:pt>
                <c:pt idx="87">
                  <c:v>2748</c:v>
                </c:pt>
                <c:pt idx="88">
                  <c:v>2759</c:v>
                </c:pt>
                <c:pt idx="89">
                  <c:v>2763</c:v>
                </c:pt>
                <c:pt idx="90">
                  <c:v>2777</c:v>
                </c:pt>
                <c:pt idx="91">
                  <c:v>2787</c:v>
                </c:pt>
                <c:pt idx="92">
                  <c:v>2789</c:v>
                </c:pt>
                <c:pt idx="93">
                  <c:v>2792</c:v>
                </c:pt>
                <c:pt idx="94">
                  <c:v>2808</c:v>
                </c:pt>
                <c:pt idx="95">
                  <c:v>2823</c:v>
                </c:pt>
                <c:pt idx="96">
                  <c:v>2823</c:v>
                </c:pt>
                <c:pt idx="97">
                  <c:v>2905</c:v>
                </c:pt>
                <c:pt idx="98">
                  <c:v>2920</c:v>
                </c:pt>
                <c:pt idx="99">
                  <c:v>2943</c:v>
                </c:pt>
                <c:pt idx="100">
                  <c:v>2968</c:v>
                </c:pt>
                <c:pt idx="101">
                  <c:v>2995</c:v>
                </c:pt>
                <c:pt idx="102">
                  <c:v>3001</c:v>
                </c:pt>
                <c:pt idx="103">
                  <c:v>3043</c:v>
                </c:pt>
                <c:pt idx="104">
                  <c:v>3053</c:v>
                </c:pt>
                <c:pt idx="105">
                  <c:v>3129</c:v>
                </c:pt>
                <c:pt idx="106">
                  <c:v>3193</c:v>
                </c:pt>
                <c:pt idx="107">
                  <c:v>3202</c:v>
                </c:pt>
              </c:numCache>
            </c:numRef>
          </c:xVal>
          <c:yVal>
            <c:numRef>
              <c:f>'Dome C Key'!$E$30:$E$137</c:f>
              <c:numCache>
                <c:formatCode>0.00</c:formatCode>
                <c:ptCount val="108"/>
                <c:pt idx="0">
                  <c:v>-36.884575000000005</c:v>
                </c:pt>
                <c:pt idx="1">
                  <c:v>-40.451124999999998</c:v>
                </c:pt>
                <c:pt idx="2">
                  <c:v>-36.421125000000004</c:v>
                </c:pt>
                <c:pt idx="3">
                  <c:v>-40.289925000000004</c:v>
                </c:pt>
                <c:pt idx="4">
                  <c:v>-38.234625000000008</c:v>
                </c:pt>
                <c:pt idx="5">
                  <c:v>-40.169024999999998</c:v>
                </c:pt>
                <c:pt idx="6">
                  <c:v>-39.509112500000001</c:v>
                </c:pt>
                <c:pt idx="7">
                  <c:v>-41.9371875</c:v>
                </c:pt>
                <c:pt idx="8">
                  <c:v>-38.446199999999997</c:v>
                </c:pt>
                <c:pt idx="9">
                  <c:v>-41.972450000000002</c:v>
                </c:pt>
                <c:pt idx="10">
                  <c:v>-37.458850000000005</c:v>
                </c:pt>
                <c:pt idx="11">
                  <c:v>-42.133650000000003</c:v>
                </c:pt>
                <c:pt idx="12">
                  <c:v>-40.551875000000003</c:v>
                </c:pt>
                <c:pt idx="13">
                  <c:v>-43.433325000000004</c:v>
                </c:pt>
                <c:pt idx="14">
                  <c:v>-42.687775000000002</c:v>
                </c:pt>
                <c:pt idx="15">
                  <c:v>-39.614900000000006</c:v>
                </c:pt>
                <c:pt idx="16">
                  <c:v>-42.617249999999999</c:v>
                </c:pt>
                <c:pt idx="17">
                  <c:v>-41.811250000000001</c:v>
                </c:pt>
                <c:pt idx="18">
                  <c:v>-42.284774999999996</c:v>
                </c:pt>
                <c:pt idx="19">
                  <c:v>-43.972337500000002</c:v>
                </c:pt>
                <c:pt idx="20">
                  <c:v>-41.881775000000005</c:v>
                </c:pt>
                <c:pt idx="21">
                  <c:v>-41.881775000000005</c:v>
                </c:pt>
                <c:pt idx="22">
                  <c:v>-38.446200000000005</c:v>
                </c:pt>
                <c:pt idx="23">
                  <c:v>-38.325299999999999</c:v>
                </c:pt>
                <c:pt idx="24">
                  <c:v>-40.541800000000002</c:v>
                </c:pt>
                <c:pt idx="25">
                  <c:v>-39.514150000000001</c:v>
                </c:pt>
                <c:pt idx="26">
                  <c:v>-40.713074999999996</c:v>
                </c:pt>
                <c:pt idx="27">
                  <c:v>-42.899349999999998</c:v>
                </c:pt>
                <c:pt idx="28">
                  <c:v>-40.753375000000005</c:v>
                </c:pt>
                <c:pt idx="29">
                  <c:v>-43.624749999999999</c:v>
                </c:pt>
                <c:pt idx="30">
                  <c:v>-42.012750000000004</c:v>
                </c:pt>
                <c:pt idx="31">
                  <c:v>-39.695500000000003</c:v>
                </c:pt>
                <c:pt idx="32">
                  <c:v>-40.672775000000001</c:v>
                </c:pt>
                <c:pt idx="33">
                  <c:v>-42.833862500000009</c:v>
                </c:pt>
                <c:pt idx="34">
                  <c:v>-42.6374</c:v>
                </c:pt>
                <c:pt idx="35">
                  <c:v>-44.289700000000003</c:v>
                </c:pt>
                <c:pt idx="36">
                  <c:v>-42.294849999999997</c:v>
                </c:pt>
                <c:pt idx="37">
                  <c:v>-38.415975000000003</c:v>
                </c:pt>
                <c:pt idx="38">
                  <c:v>-43.231825000000001</c:v>
                </c:pt>
                <c:pt idx="39">
                  <c:v>-42.738150000000005</c:v>
                </c:pt>
                <c:pt idx="40">
                  <c:v>-44.017674999999997</c:v>
                </c:pt>
                <c:pt idx="41">
                  <c:v>-43.564300000000003</c:v>
                </c:pt>
                <c:pt idx="42">
                  <c:v>-38.849200000000003</c:v>
                </c:pt>
                <c:pt idx="43">
                  <c:v>-43.070625</c:v>
                </c:pt>
                <c:pt idx="44">
                  <c:v>-39.917149999999999</c:v>
                </c:pt>
                <c:pt idx="45">
                  <c:v>-38.315225000000005</c:v>
                </c:pt>
                <c:pt idx="46">
                  <c:v>-43.241900000000001</c:v>
                </c:pt>
                <c:pt idx="47">
                  <c:v>-45.095700000000001</c:v>
                </c:pt>
                <c:pt idx="48">
                  <c:v>-41.841475000000003</c:v>
                </c:pt>
                <c:pt idx="49">
                  <c:v>-38.143950000000004</c:v>
                </c:pt>
                <c:pt idx="50">
                  <c:v>-45.690125000000002</c:v>
                </c:pt>
                <c:pt idx="51">
                  <c:v>-43.161300000000004</c:v>
                </c:pt>
                <c:pt idx="52">
                  <c:v>-39.403325000000002</c:v>
                </c:pt>
                <c:pt idx="53">
                  <c:v>-44.350150000000006</c:v>
                </c:pt>
                <c:pt idx="54">
                  <c:v>-44.088200000000001</c:v>
                </c:pt>
                <c:pt idx="55">
                  <c:v>-44.773299999999999</c:v>
                </c:pt>
                <c:pt idx="56">
                  <c:v>-42.899349999999998</c:v>
                </c:pt>
                <c:pt idx="57">
                  <c:v>-45.337499999999999</c:v>
                </c:pt>
                <c:pt idx="58">
                  <c:v>-45.327425000000005</c:v>
                </c:pt>
                <c:pt idx="59">
                  <c:v>-45.891624999999998</c:v>
                </c:pt>
                <c:pt idx="60">
                  <c:v>-45.710275000000003</c:v>
                </c:pt>
                <c:pt idx="61">
                  <c:v>-42.224325</c:v>
                </c:pt>
                <c:pt idx="62">
                  <c:v>-46.909200000000006</c:v>
                </c:pt>
                <c:pt idx="63">
                  <c:v>-46.727850000000004</c:v>
                </c:pt>
                <c:pt idx="64">
                  <c:v>-45.861400000000003</c:v>
                </c:pt>
                <c:pt idx="65">
                  <c:v>-45.539000000000009</c:v>
                </c:pt>
                <c:pt idx="66">
                  <c:v>-46.979725000000002</c:v>
                </c:pt>
                <c:pt idx="67">
                  <c:v>-42.607175000000005</c:v>
                </c:pt>
                <c:pt idx="68">
                  <c:v>-46.475975000000005</c:v>
                </c:pt>
                <c:pt idx="69">
                  <c:v>-46.7883</c:v>
                </c:pt>
                <c:pt idx="70">
                  <c:v>-46.465899999999998</c:v>
                </c:pt>
                <c:pt idx="71">
                  <c:v>-47.372650000000007</c:v>
                </c:pt>
                <c:pt idx="72">
                  <c:v>-45.861400000000003</c:v>
                </c:pt>
                <c:pt idx="73">
                  <c:v>-46.193875000000006</c:v>
                </c:pt>
                <c:pt idx="74">
                  <c:v>-47.030100000000004</c:v>
                </c:pt>
                <c:pt idx="75">
                  <c:v>-47.030100000000004</c:v>
                </c:pt>
                <c:pt idx="76">
                  <c:v>-46.586800000000004</c:v>
                </c:pt>
                <c:pt idx="77">
                  <c:v>-50.747774999999997</c:v>
                </c:pt>
                <c:pt idx="78">
                  <c:v>-47.412950000000002</c:v>
                </c:pt>
                <c:pt idx="79">
                  <c:v>-47.078416000000004</c:v>
                </c:pt>
                <c:pt idx="80">
                  <c:v>-47.845559999999999</c:v>
                </c:pt>
                <c:pt idx="81">
                  <c:v>-46.614092000000007</c:v>
                </c:pt>
                <c:pt idx="82">
                  <c:v>-45.725819999999999</c:v>
                </c:pt>
                <c:pt idx="83">
                  <c:v>-48.90543000000001</c:v>
                </c:pt>
                <c:pt idx="84">
                  <c:v>-47.492269999999998</c:v>
                </c:pt>
                <c:pt idx="85">
                  <c:v>-50.298402000000003</c:v>
                </c:pt>
                <c:pt idx="86">
                  <c:v>-47.482176000000003</c:v>
                </c:pt>
                <c:pt idx="87">
                  <c:v>-50.782914000000005</c:v>
                </c:pt>
                <c:pt idx="88">
                  <c:v>-50.671880000000009</c:v>
                </c:pt>
                <c:pt idx="89">
                  <c:v>-50.883853999999999</c:v>
                </c:pt>
                <c:pt idx="90">
                  <c:v>-45.998358000000003</c:v>
                </c:pt>
                <c:pt idx="91">
                  <c:v>-47.986876000000002</c:v>
                </c:pt>
                <c:pt idx="92">
                  <c:v>-50.459906000000004</c:v>
                </c:pt>
                <c:pt idx="93">
                  <c:v>-50.540658000000001</c:v>
                </c:pt>
                <c:pt idx="94">
                  <c:v>-50.530564000000005</c:v>
                </c:pt>
                <c:pt idx="95">
                  <c:v>-50.480094000000001</c:v>
                </c:pt>
                <c:pt idx="96">
                  <c:v>-50.853572000000007</c:v>
                </c:pt>
                <c:pt idx="97">
                  <c:v>-50.611316000000002</c:v>
                </c:pt>
                <c:pt idx="98">
                  <c:v>-50.772820000000003</c:v>
                </c:pt>
                <c:pt idx="99">
                  <c:v>-50.601222000000007</c:v>
                </c:pt>
                <c:pt idx="100">
                  <c:v>-47.764808000000002</c:v>
                </c:pt>
                <c:pt idx="101">
                  <c:v>-50.744208666666673</c:v>
                </c:pt>
                <c:pt idx="102">
                  <c:v>-50.47</c:v>
                </c:pt>
                <c:pt idx="103">
                  <c:v>-48.077722000000001</c:v>
                </c:pt>
                <c:pt idx="104">
                  <c:v>-47.684056000000005</c:v>
                </c:pt>
                <c:pt idx="105">
                  <c:v>-50.374550333333339</c:v>
                </c:pt>
                <c:pt idx="106">
                  <c:v>-50.352200500000002</c:v>
                </c:pt>
                <c:pt idx="107">
                  <c:v>-50.558689999999999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E-9547-AC02-9884F0CDE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318656"/>
        <c:axId val="-2142315264"/>
      </c:scatterChart>
      <c:valAx>
        <c:axId val="-2142318656"/>
        <c:scaling>
          <c:orientation val="minMax"/>
          <c:min val="65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Elevation</a:t>
                </a:r>
                <a:r>
                  <a:rPr lang="en-US" sz="1600" baseline="0"/>
                  <a:t> (m)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142315264"/>
        <c:crosses val="autoZero"/>
        <c:crossBetween val="midCat"/>
      </c:valAx>
      <c:valAx>
        <c:axId val="-2142315264"/>
        <c:scaling>
          <c:orientation val="minMax"/>
          <c:max val="-2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4231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vs Temperature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415811659906"/>
          <c:y val="0.13860182370820701"/>
          <c:w val="0.57498719478246996"/>
          <c:h val="0.7544072948328269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299117155810099"/>
                  <c:y val="1.68097898019158E-2"/>
                </c:manualLayout>
              </c:layout>
              <c:numFmt formatCode="General" sourceLinked="0"/>
            </c:trendlineLbl>
          </c:trendline>
          <c:xVal>
            <c:numRef>
              <c:f>'Dome C Key'!$C$30:$C$137</c:f>
              <c:numCache>
                <c:formatCode>0.00</c:formatCode>
                <c:ptCount val="108"/>
                <c:pt idx="0">
                  <c:v>-35.99</c:v>
                </c:pt>
                <c:pt idx="1">
                  <c:v>-36.36</c:v>
                </c:pt>
                <c:pt idx="2">
                  <c:v>-36.659999999999997</c:v>
                </c:pt>
                <c:pt idx="3">
                  <c:v>-36.78</c:v>
                </c:pt>
                <c:pt idx="4">
                  <c:v>-36.869999999999997</c:v>
                </c:pt>
                <c:pt idx="5">
                  <c:v>-36.93</c:v>
                </c:pt>
                <c:pt idx="6">
                  <c:v>-36.97</c:v>
                </c:pt>
                <c:pt idx="7">
                  <c:v>-37.04</c:v>
                </c:pt>
                <c:pt idx="8">
                  <c:v>-38.659999999999997</c:v>
                </c:pt>
                <c:pt idx="9">
                  <c:v>-38.72</c:v>
                </c:pt>
                <c:pt idx="10">
                  <c:v>-38.74</c:v>
                </c:pt>
                <c:pt idx="11">
                  <c:v>-39.19</c:v>
                </c:pt>
                <c:pt idx="12">
                  <c:v>-39.78</c:v>
                </c:pt>
                <c:pt idx="13">
                  <c:v>-39.880000000000003</c:v>
                </c:pt>
                <c:pt idx="14">
                  <c:v>-40.04</c:v>
                </c:pt>
                <c:pt idx="15">
                  <c:v>-40.47</c:v>
                </c:pt>
                <c:pt idx="16">
                  <c:v>-40.57</c:v>
                </c:pt>
                <c:pt idx="17">
                  <c:v>-40.840000000000003</c:v>
                </c:pt>
                <c:pt idx="18">
                  <c:v>-41.15</c:v>
                </c:pt>
                <c:pt idx="19">
                  <c:v>-41.16</c:v>
                </c:pt>
                <c:pt idx="20">
                  <c:v>-41.28</c:v>
                </c:pt>
                <c:pt idx="21">
                  <c:v>-41.55</c:v>
                </c:pt>
                <c:pt idx="22">
                  <c:v>-41.56</c:v>
                </c:pt>
                <c:pt idx="23">
                  <c:v>-41.64</c:v>
                </c:pt>
                <c:pt idx="24">
                  <c:v>-41.67</c:v>
                </c:pt>
                <c:pt idx="25">
                  <c:v>-41.72</c:v>
                </c:pt>
                <c:pt idx="26">
                  <c:v>-41.77</c:v>
                </c:pt>
                <c:pt idx="27">
                  <c:v>-41.92</c:v>
                </c:pt>
                <c:pt idx="28">
                  <c:v>-41.99</c:v>
                </c:pt>
                <c:pt idx="29">
                  <c:v>-42.03</c:v>
                </c:pt>
                <c:pt idx="30">
                  <c:v>-42.11</c:v>
                </c:pt>
                <c:pt idx="31">
                  <c:v>-42.16</c:v>
                </c:pt>
                <c:pt idx="32">
                  <c:v>-42.35</c:v>
                </c:pt>
                <c:pt idx="33">
                  <c:v>-42.54</c:v>
                </c:pt>
                <c:pt idx="34">
                  <c:v>-42.61</c:v>
                </c:pt>
                <c:pt idx="35">
                  <c:v>-42.67</c:v>
                </c:pt>
                <c:pt idx="36">
                  <c:v>-42.68</c:v>
                </c:pt>
                <c:pt idx="37">
                  <c:v>-42.85</c:v>
                </c:pt>
                <c:pt idx="38">
                  <c:v>-42.85</c:v>
                </c:pt>
                <c:pt idx="39">
                  <c:v>-42.93</c:v>
                </c:pt>
                <c:pt idx="40">
                  <c:v>-43.06</c:v>
                </c:pt>
                <c:pt idx="41">
                  <c:v>-43.17</c:v>
                </c:pt>
                <c:pt idx="42">
                  <c:v>-43.26</c:v>
                </c:pt>
                <c:pt idx="43">
                  <c:v>-43.28</c:v>
                </c:pt>
                <c:pt idx="44">
                  <c:v>-43.4</c:v>
                </c:pt>
                <c:pt idx="45">
                  <c:v>-43.62</c:v>
                </c:pt>
                <c:pt idx="46">
                  <c:v>-43.63</c:v>
                </c:pt>
                <c:pt idx="47">
                  <c:v>-43.61</c:v>
                </c:pt>
                <c:pt idx="48">
                  <c:v>-43.86</c:v>
                </c:pt>
                <c:pt idx="49">
                  <c:v>-43.98</c:v>
                </c:pt>
                <c:pt idx="50">
                  <c:v>-43.92</c:v>
                </c:pt>
                <c:pt idx="51">
                  <c:v>-43.87</c:v>
                </c:pt>
                <c:pt idx="52">
                  <c:v>-44.08</c:v>
                </c:pt>
                <c:pt idx="53">
                  <c:v>-44.16</c:v>
                </c:pt>
                <c:pt idx="54">
                  <c:v>-44.23</c:v>
                </c:pt>
                <c:pt idx="55">
                  <c:v>-44.27</c:v>
                </c:pt>
                <c:pt idx="56">
                  <c:v>-44.34</c:v>
                </c:pt>
                <c:pt idx="57">
                  <c:v>-44.35</c:v>
                </c:pt>
                <c:pt idx="58">
                  <c:v>-44.55</c:v>
                </c:pt>
                <c:pt idx="59">
                  <c:v>-44.71</c:v>
                </c:pt>
                <c:pt idx="60">
                  <c:v>-44.64</c:v>
                </c:pt>
                <c:pt idx="61">
                  <c:v>-44.65</c:v>
                </c:pt>
                <c:pt idx="62">
                  <c:v>-44.84</c:v>
                </c:pt>
                <c:pt idx="63">
                  <c:v>-45.03</c:v>
                </c:pt>
                <c:pt idx="64">
                  <c:v>-45.12</c:v>
                </c:pt>
                <c:pt idx="65">
                  <c:v>-45.13</c:v>
                </c:pt>
                <c:pt idx="66">
                  <c:v>-45.17</c:v>
                </c:pt>
                <c:pt idx="67">
                  <c:v>-45.24</c:v>
                </c:pt>
                <c:pt idx="68">
                  <c:v>-45.39</c:v>
                </c:pt>
                <c:pt idx="69">
                  <c:v>-45.41</c:v>
                </c:pt>
                <c:pt idx="70">
                  <c:v>-45.7</c:v>
                </c:pt>
                <c:pt idx="71">
                  <c:v>-45.82</c:v>
                </c:pt>
                <c:pt idx="72">
                  <c:v>-45.89</c:v>
                </c:pt>
                <c:pt idx="73">
                  <c:v>-45.89</c:v>
                </c:pt>
                <c:pt idx="74">
                  <c:v>-45.96</c:v>
                </c:pt>
                <c:pt idx="75">
                  <c:v>-45.99</c:v>
                </c:pt>
                <c:pt idx="76">
                  <c:v>-46.22</c:v>
                </c:pt>
                <c:pt idx="77">
                  <c:v>-46.43</c:v>
                </c:pt>
                <c:pt idx="78">
                  <c:v>-46.6</c:v>
                </c:pt>
                <c:pt idx="79">
                  <c:v>-46.72</c:v>
                </c:pt>
                <c:pt idx="80">
                  <c:v>-46.84</c:v>
                </c:pt>
                <c:pt idx="81">
                  <c:v>-46.92</c:v>
                </c:pt>
                <c:pt idx="82">
                  <c:v>-47.55</c:v>
                </c:pt>
                <c:pt idx="83">
                  <c:v>-48.01</c:v>
                </c:pt>
                <c:pt idx="84">
                  <c:v>-48.02</c:v>
                </c:pt>
                <c:pt idx="85">
                  <c:v>-47.99</c:v>
                </c:pt>
                <c:pt idx="86">
                  <c:v>-48.24</c:v>
                </c:pt>
                <c:pt idx="87">
                  <c:v>-48.38</c:v>
                </c:pt>
                <c:pt idx="88">
                  <c:v>-48.49</c:v>
                </c:pt>
                <c:pt idx="89">
                  <c:v>-48.53</c:v>
                </c:pt>
                <c:pt idx="90">
                  <c:v>-48.67</c:v>
                </c:pt>
                <c:pt idx="91">
                  <c:v>-48.77</c:v>
                </c:pt>
                <c:pt idx="92">
                  <c:v>-48.79</c:v>
                </c:pt>
                <c:pt idx="93">
                  <c:v>-48.82</c:v>
                </c:pt>
                <c:pt idx="94">
                  <c:v>-48.98</c:v>
                </c:pt>
                <c:pt idx="95">
                  <c:v>-49.13</c:v>
                </c:pt>
                <c:pt idx="96">
                  <c:v>-49.13</c:v>
                </c:pt>
                <c:pt idx="97">
                  <c:v>-49.95</c:v>
                </c:pt>
                <c:pt idx="98">
                  <c:v>-50.1</c:v>
                </c:pt>
                <c:pt idx="99">
                  <c:v>-50.33</c:v>
                </c:pt>
                <c:pt idx="100">
                  <c:v>-50.58</c:v>
                </c:pt>
                <c:pt idx="101">
                  <c:v>-50.85</c:v>
                </c:pt>
                <c:pt idx="102">
                  <c:v>-50.91</c:v>
                </c:pt>
                <c:pt idx="103">
                  <c:v>-51.33</c:v>
                </c:pt>
                <c:pt idx="104">
                  <c:v>-51.43</c:v>
                </c:pt>
                <c:pt idx="105">
                  <c:v>-52.19</c:v>
                </c:pt>
                <c:pt idx="106">
                  <c:v>-52.83</c:v>
                </c:pt>
                <c:pt idx="107">
                  <c:v>-52.92</c:v>
                </c:pt>
              </c:numCache>
            </c:numRef>
          </c:xVal>
          <c:yVal>
            <c:numRef>
              <c:f>'Dome C Key'!$E$30:$E$137</c:f>
              <c:numCache>
                <c:formatCode>0.00</c:formatCode>
                <c:ptCount val="108"/>
                <c:pt idx="0">
                  <c:v>-36.884575000000005</c:v>
                </c:pt>
                <c:pt idx="1">
                  <c:v>-40.451124999999998</c:v>
                </c:pt>
                <c:pt idx="2">
                  <c:v>-36.421125000000004</c:v>
                </c:pt>
                <c:pt idx="3">
                  <c:v>-40.289925000000004</c:v>
                </c:pt>
                <c:pt idx="4">
                  <c:v>-38.234625000000008</c:v>
                </c:pt>
                <c:pt idx="5">
                  <c:v>-40.169024999999998</c:v>
                </c:pt>
                <c:pt idx="6">
                  <c:v>-39.509112500000001</c:v>
                </c:pt>
                <c:pt idx="7">
                  <c:v>-41.9371875</c:v>
                </c:pt>
                <c:pt idx="8">
                  <c:v>-38.446199999999997</c:v>
                </c:pt>
                <c:pt idx="9">
                  <c:v>-41.972450000000002</c:v>
                </c:pt>
                <c:pt idx="10">
                  <c:v>-37.458850000000005</c:v>
                </c:pt>
                <c:pt idx="11">
                  <c:v>-42.133650000000003</c:v>
                </c:pt>
                <c:pt idx="12">
                  <c:v>-40.551875000000003</c:v>
                </c:pt>
                <c:pt idx="13">
                  <c:v>-43.433325000000004</c:v>
                </c:pt>
                <c:pt idx="14">
                  <c:v>-42.687775000000002</c:v>
                </c:pt>
                <c:pt idx="15">
                  <c:v>-39.614900000000006</c:v>
                </c:pt>
                <c:pt idx="16">
                  <c:v>-42.617249999999999</c:v>
                </c:pt>
                <c:pt idx="17">
                  <c:v>-41.811250000000001</c:v>
                </c:pt>
                <c:pt idx="18">
                  <c:v>-42.284774999999996</c:v>
                </c:pt>
                <c:pt idx="19">
                  <c:v>-43.972337500000002</c:v>
                </c:pt>
                <c:pt idx="20">
                  <c:v>-41.881775000000005</c:v>
                </c:pt>
                <c:pt idx="21">
                  <c:v>-41.881775000000005</c:v>
                </c:pt>
                <c:pt idx="22">
                  <c:v>-38.446200000000005</c:v>
                </c:pt>
                <c:pt idx="23">
                  <c:v>-38.325299999999999</c:v>
                </c:pt>
                <c:pt idx="24">
                  <c:v>-40.541800000000002</c:v>
                </c:pt>
                <c:pt idx="25">
                  <c:v>-39.514150000000001</c:v>
                </c:pt>
                <c:pt idx="26">
                  <c:v>-40.713074999999996</c:v>
                </c:pt>
                <c:pt idx="27">
                  <c:v>-42.899349999999998</c:v>
                </c:pt>
                <c:pt idx="28">
                  <c:v>-40.753375000000005</c:v>
                </c:pt>
                <c:pt idx="29">
                  <c:v>-43.624749999999999</c:v>
                </c:pt>
                <c:pt idx="30">
                  <c:v>-42.012750000000004</c:v>
                </c:pt>
                <c:pt idx="31">
                  <c:v>-39.695500000000003</c:v>
                </c:pt>
                <c:pt idx="32">
                  <c:v>-40.672775000000001</c:v>
                </c:pt>
                <c:pt idx="33">
                  <c:v>-42.833862500000009</c:v>
                </c:pt>
                <c:pt idx="34">
                  <c:v>-42.6374</c:v>
                </c:pt>
                <c:pt idx="35">
                  <c:v>-44.289700000000003</c:v>
                </c:pt>
                <c:pt idx="36">
                  <c:v>-42.294849999999997</c:v>
                </c:pt>
                <c:pt idx="37">
                  <c:v>-38.415975000000003</c:v>
                </c:pt>
                <c:pt idx="38">
                  <c:v>-43.231825000000001</c:v>
                </c:pt>
                <c:pt idx="39">
                  <c:v>-42.738150000000005</c:v>
                </c:pt>
                <c:pt idx="40">
                  <c:v>-44.017674999999997</c:v>
                </c:pt>
                <c:pt idx="41">
                  <c:v>-43.564300000000003</c:v>
                </c:pt>
                <c:pt idx="42">
                  <c:v>-38.849200000000003</c:v>
                </c:pt>
                <c:pt idx="43">
                  <c:v>-43.070625</c:v>
                </c:pt>
                <c:pt idx="44">
                  <c:v>-39.917149999999999</c:v>
                </c:pt>
                <c:pt idx="45">
                  <c:v>-38.315225000000005</c:v>
                </c:pt>
                <c:pt idx="46">
                  <c:v>-43.241900000000001</c:v>
                </c:pt>
                <c:pt idx="47">
                  <c:v>-45.095700000000001</c:v>
                </c:pt>
                <c:pt idx="48">
                  <c:v>-41.841475000000003</c:v>
                </c:pt>
                <c:pt idx="49">
                  <c:v>-38.143950000000004</c:v>
                </c:pt>
                <c:pt idx="50">
                  <c:v>-45.690125000000002</c:v>
                </c:pt>
                <c:pt idx="51">
                  <c:v>-43.161300000000004</c:v>
                </c:pt>
                <c:pt idx="52">
                  <c:v>-39.403325000000002</c:v>
                </c:pt>
                <c:pt idx="53">
                  <c:v>-44.350150000000006</c:v>
                </c:pt>
                <c:pt idx="54">
                  <c:v>-44.088200000000001</c:v>
                </c:pt>
                <c:pt idx="55">
                  <c:v>-44.773299999999999</c:v>
                </c:pt>
                <c:pt idx="56">
                  <c:v>-42.899349999999998</c:v>
                </c:pt>
                <c:pt idx="57">
                  <c:v>-45.337499999999999</c:v>
                </c:pt>
                <c:pt idx="58">
                  <c:v>-45.327425000000005</c:v>
                </c:pt>
                <c:pt idx="59">
                  <c:v>-45.891624999999998</c:v>
                </c:pt>
                <c:pt idx="60">
                  <c:v>-45.710275000000003</c:v>
                </c:pt>
                <c:pt idx="61">
                  <c:v>-42.224325</c:v>
                </c:pt>
                <c:pt idx="62">
                  <c:v>-46.909200000000006</c:v>
                </c:pt>
                <c:pt idx="63">
                  <c:v>-46.727850000000004</c:v>
                </c:pt>
                <c:pt idx="64">
                  <c:v>-45.861400000000003</c:v>
                </c:pt>
                <c:pt idx="65">
                  <c:v>-45.539000000000009</c:v>
                </c:pt>
                <c:pt idx="66">
                  <c:v>-46.979725000000002</c:v>
                </c:pt>
                <c:pt idx="67">
                  <c:v>-42.607175000000005</c:v>
                </c:pt>
                <c:pt idx="68">
                  <c:v>-46.475975000000005</c:v>
                </c:pt>
                <c:pt idx="69">
                  <c:v>-46.7883</c:v>
                </c:pt>
                <c:pt idx="70">
                  <c:v>-46.465899999999998</c:v>
                </c:pt>
                <c:pt idx="71">
                  <c:v>-47.372650000000007</c:v>
                </c:pt>
                <c:pt idx="72">
                  <c:v>-45.861400000000003</c:v>
                </c:pt>
                <c:pt idx="73">
                  <c:v>-46.193875000000006</c:v>
                </c:pt>
                <c:pt idx="74">
                  <c:v>-47.030100000000004</c:v>
                </c:pt>
                <c:pt idx="75">
                  <c:v>-47.030100000000004</c:v>
                </c:pt>
                <c:pt idx="76">
                  <c:v>-46.586800000000004</c:v>
                </c:pt>
                <c:pt idx="77">
                  <c:v>-50.747774999999997</c:v>
                </c:pt>
                <c:pt idx="78">
                  <c:v>-47.412950000000002</c:v>
                </c:pt>
                <c:pt idx="79">
                  <c:v>-47.078416000000004</c:v>
                </c:pt>
                <c:pt idx="80">
                  <c:v>-47.845559999999999</c:v>
                </c:pt>
                <c:pt idx="81">
                  <c:v>-46.614092000000007</c:v>
                </c:pt>
                <c:pt idx="82">
                  <c:v>-45.725819999999999</c:v>
                </c:pt>
                <c:pt idx="83">
                  <c:v>-48.90543000000001</c:v>
                </c:pt>
                <c:pt idx="84">
                  <c:v>-47.492269999999998</c:v>
                </c:pt>
                <c:pt idx="85">
                  <c:v>-50.298402000000003</c:v>
                </c:pt>
                <c:pt idx="86">
                  <c:v>-47.482176000000003</c:v>
                </c:pt>
                <c:pt idx="87">
                  <c:v>-50.782914000000005</c:v>
                </c:pt>
                <c:pt idx="88">
                  <c:v>-50.671880000000009</c:v>
                </c:pt>
                <c:pt idx="89">
                  <c:v>-50.883853999999999</c:v>
                </c:pt>
                <c:pt idx="90">
                  <c:v>-45.998358000000003</c:v>
                </c:pt>
                <c:pt idx="91">
                  <c:v>-47.986876000000002</c:v>
                </c:pt>
                <c:pt idx="92">
                  <c:v>-50.459906000000004</c:v>
                </c:pt>
                <c:pt idx="93">
                  <c:v>-50.540658000000001</c:v>
                </c:pt>
                <c:pt idx="94">
                  <c:v>-50.530564000000005</c:v>
                </c:pt>
                <c:pt idx="95">
                  <c:v>-50.480094000000001</c:v>
                </c:pt>
                <c:pt idx="96">
                  <c:v>-50.853572000000007</c:v>
                </c:pt>
                <c:pt idx="97">
                  <c:v>-50.611316000000002</c:v>
                </c:pt>
                <c:pt idx="98">
                  <c:v>-50.772820000000003</c:v>
                </c:pt>
                <c:pt idx="99">
                  <c:v>-50.601222000000007</c:v>
                </c:pt>
                <c:pt idx="100">
                  <c:v>-47.764808000000002</c:v>
                </c:pt>
                <c:pt idx="101">
                  <c:v>-50.744208666666673</c:v>
                </c:pt>
                <c:pt idx="102">
                  <c:v>-50.47</c:v>
                </c:pt>
                <c:pt idx="103">
                  <c:v>-48.077722000000001</c:v>
                </c:pt>
                <c:pt idx="104">
                  <c:v>-47.684056000000005</c:v>
                </c:pt>
                <c:pt idx="105">
                  <c:v>-50.374550333333339</c:v>
                </c:pt>
                <c:pt idx="106">
                  <c:v>-50.352200500000002</c:v>
                </c:pt>
                <c:pt idx="107">
                  <c:v>-50.558689999999999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D2-C743-9B10-DF142BD4D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20864"/>
        <c:axId val="-2139717472"/>
      </c:scatterChart>
      <c:valAx>
        <c:axId val="-2139720864"/>
        <c:scaling>
          <c:orientation val="minMax"/>
          <c:max val="-30"/>
          <c:min val="-6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aseline="0"/>
                  <a:t>Temperature)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39717472"/>
        <c:crosses val="autoZero"/>
        <c:crossBetween val="midCat"/>
      </c:valAx>
      <c:valAx>
        <c:axId val="-2139717472"/>
        <c:scaling>
          <c:orientation val="minMax"/>
          <c:max val="-3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39720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vs. Elevation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'Vostok Key'!$B$28:$B$56</c:f>
              <c:numCache>
                <c:formatCode>0.0</c:formatCode>
                <c:ptCount val="29"/>
                <c:pt idx="0">
                  <c:v>652</c:v>
                </c:pt>
                <c:pt idx="1">
                  <c:v>1414</c:v>
                </c:pt>
                <c:pt idx="2">
                  <c:v>1415.8964803312629</c:v>
                </c:pt>
                <c:pt idx="3">
                  <c:v>1735</c:v>
                </c:pt>
                <c:pt idx="4">
                  <c:v>1880</c:v>
                </c:pt>
                <c:pt idx="5">
                  <c:v>2131</c:v>
                </c:pt>
                <c:pt idx="6">
                  <c:v>2403</c:v>
                </c:pt>
                <c:pt idx="7">
                  <c:v>2587</c:v>
                </c:pt>
                <c:pt idx="8">
                  <c:v>2741</c:v>
                </c:pt>
                <c:pt idx="9">
                  <c:v>2767.5</c:v>
                </c:pt>
                <c:pt idx="10">
                  <c:v>2794</c:v>
                </c:pt>
                <c:pt idx="11">
                  <c:v>2864</c:v>
                </c:pt>
                <c:pt idx="12">
                  <c:v>2992</c:v>
                </c:pt>
                <c:pt idx="13">
                  <c:v>3080</c:v>
                </c:pt>
                <c:pt idx="14">
                  <c:v>3184</c:v>
                </c:pt>
                <c:pt idx="15">
                  <c:v>3252</c:v>
                </c:pt>
                <c:pt idx="16">
                  <c:v>3279</c:v>
                </c:pt>
                <c:pt idx="17">
                  <c:v>3364</c:v>
                </c:pt>
                <c:pt idx="18">
                  <c:v>3421</c:v>
                </c:pt>
                <c:pt idx="19">
                  <c:v>3471</c:v>
                </c:pt>
                <c:pt idx="20">
                  <c:v>3498</c:v>
                </c:pt>
                <c:pt idx="21">
                  <c:v>3517</c:v>
                </c:pt>
                <c:pt idx="22">
                  <c:v>3529</c:v>
                </c:pt>
                <c:pt idx="23">
                  <c:v>3556</c:v>
                </c:pt>
                <c:pt idx="24">
                  <c:v>3553</c:v>
                </c:pt>
                <c:pt idx="25">
                  <c:v>3516</c:v>
                </c:pt>
                <c:pt idx="26">
                  <c:v>3531</c:v>
                </c:pt>
                <c:pt idx="27">
                  <c:v>3510</c:v>
                </c:pt>
                <c:pt idx="28">
                  <c:v>3510</c:v>
                </c:pt>
              </c:numCache>
            </c:numRef>
          </c:xVal>
          <c:yVal>
            <c:numRef>
              <c:f>'Vostok Key'!$C$28:$C$56</c:f>
              <c:numCache>
                <c:formatCode>0.00</c:formatCode>
                <c:ptCount val="29"/>
                <c:pt idx="0">
                  <c:v>-17.399999999999999</c:v>
                </c:pt>
                <c:pt idx="1">
                  <c:v>-24.5</c:v>
                </c:pt>
                <c:pt idx="2">
                  <c:v>-24.5</c:v>
                </c:pt>
                <c:pt idx="3">
                  <c:v>-27.4</c:v>
                </c:pt>
                <c:pt idx="4">
                  <c:v>-28.8</c:v>
                </c:pt>
                <c:pt idx="5">
                  <c:v>-32.700000000000003</c:v>
                </c:pt>
                <c:pt idx="6">
                  <c:v>-34.6</c:v>
                </c:pt>
                <c:pt idx="7">
                  <c:v>-37.1</c:v>
                </c:pt>
                <c:pt idx="8">
                  <c:v>-38.799999999999997</c:v>
                </c:pt>
                <c:pt idx="9">
                  <c:v>-38.1</c:v>
                </c:pt>
                <c:pt idx="10">
                  <c:v>-40.200000000000003</c:v>
                </c:pt>
                <c:pt idx="11">
                  <c:v>-41.3</c:v>
                </c:pt>
                <c:pt idx="12">
                  <c:v>-43.5</c:v>
                </c:pt>
                <c:pt idx="13">
                  <c:v>-45.1</c:v>
                </c:pt>
                <c:pt idx="14">
                  <c:v>-47.2</c:v>
                </c:pt>
                <c:pt idx="15">
                  <c:v>-47.1</c:v>
                </c:pt>
                <c:pt idx="16">
                  <c:v>-47.1</c:v>
                </c:pt>
                <c:pt idx="17">
                  <c:v>-51</c:v>
                </c:pt>
                <c:pt idx="18">
                  <c:v>-52.3</c:v>
                </c:pt>
                <c:pt idx="19">
                  <c:v>-53.4</c:v>
                </c:pt>
                <c:pt idx="20">
                  <c:v>-52.6</c:v>
                </c:pt>
                <c:pt idx="21">
                  <c:v>-54.5</c:v>
                </c:pt>
                <c:pt idx="22">
                  <c:v>-54.8</c:v>
                </c:pt>
                <c:pt idx="23">
                  <c:v>-55.5</c:v>
                </c:pt>
                <c:pt idx="24">
                  <c:v>-55.4</c:v>
                </c:pt>
                <c:pt idx="25">
                  <c:v>-54.5</c:v>
                </c:pt>
                <c:pt idx="26">
                  <c:v>-54.9</c:v>
                </c:pt>
                <c:pt idx="27">
                  <c:v>-54.4</c:v>
                </c:pt>
                <c:pt idx="28">
                  <c:v>-54.3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45-434D-9A71-AEC8815DB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299488"/>
        <c:axId val="-2142296096"/>
      </c:scatterChart>
      <c:valAx>
        <c:axId val="-214229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Elevation(m)</a:t>
                </a:r>
                <a:endParaRPr lang="en-US" sz="16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600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142296096"/>
        <c:crosses val="autoZero"/>
        <c:crossBetween val="midCat"/>
      </c:valAx>
      <c:valAx>
        <c:axId val="-2142296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u="none" strike="noStrike" baseline="0">
                    <a:effectLst/>
                  </a:rPr>
                  <a:t>Temperature (C)</a:t>
                </a:r>
                <a:r>
                  <a:rPr lang="en-US" sz="1600" b="1" i="0" u="none" strike="noStrike" baseline="0"/>
                  <a:t> </a:t>
                </a:r>
                <a:endParaRPr lang="en-US" sz="1600"/>
              </a:p>
            </c:rich>
          </c:tx>
          <c:overlay val="0"/>
        </c:title>
        <c:numFmt formatCode="0.00" sourceLinked="1"/>
        <c:majorTickMark val="in"/>
        <c:minorTickMark val="none"/>
        <c:tickLblPos val="nextTo"/>
        <c:crossAx val="-2142299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'Vostok Key'!$E$28:$E$56</c:f>
              <c:numCache>
                <c:formatCode>0.00</c:formatCode>
                <c:ptCount val="29"/>
                <c:pt idx="0">
                  <c:v>-19.03</c:v>
                </c:pt>
                <c:pt idx="1">
                  <c:v>-27.98</c:v>
                </c:pt>
                <c:pt idx="2">
                  <c:v>-27.95</c:v>
                </c:pt>
                <c:pt idx="3">
                  <c:v>-30.18</c:v>
                </c:pt>
                <c:pt idx="4">
                  <c:v>-31.68</c:v>
                </c:pt>
                <c:pt idx="5">
                  <c:v>-33.72</c:v>
                </c:pt>
                <c:pt idx="6">
                  <c:v>-36.85</c:v>
                </c:pt>
                <c:pt idx="7">
                  <c:v>-37.46</c:v>
                </c:pt>
                <c:pt idx="8">
                  <c:v>-40.25</c:v>
                </c:pt>
                <c:pt idx="9">
                  <c:v>-38.06</c:v>
                </c:pt>
                <c:pt idx="10">
                  <c:v>-40.630000000000003</c:v>
                </c:pt>
                <c:pt idx="11">
                  <c:v>-40.24</c:v>
                </c:pt>
                <c:pt idx="12">
                  <c:v>-40.869999999999997</c:v>
                </c:pt>
                <c:pt idx="13">
                  <c:v>-41.45</c:v>
                </c:pt>
                <c:pt idx="14">
                  <c:v>-46.08</c:v>
                </c:pt>
                <c:pt idx="15">
                  <c:v>-45.69</c:v>
                </c:pt>
                <c:pt idx="16">
                  <c:v>-45.65</c:v>
                </c:pt>
                <c:pt idx="17">
                  <c:v>-48.82</c:v>
                </c:pt>
                <c:pt idx="18">
                  <c:v>-49.27</c:v>
                </c:pt>
                <c:pt idx="19">
                  <c:v>-48.73</c:v>
                </c:pt>
                <c:pt idx="20">
                  <c:v>-51.22</c:v>
                </c:pt>
                <c:pt idx="21">
                  <c:v>-51.87</c:v>
                </c:pt>
                <c:pt idx="22">
                  <c:v>-51.67</c:v>
                </c:pt>
                <c:pt idx="23">
                  <c:v>-53.05</c:v>
                </c:pt>
                <c:pt idx="24">
                  <c:v>-54.09</c:v>
                </c:pt>
                <c:pt idx="25">
                  <c:v>-53.83</c:v>
                </c:pt>
                <c:pt idx="26">
                  <c:v>-56.95</c:v>
                </c:pt>
                <c:pt idx="27">
                  <c:v>-54.91</c:v>
                </c:pt>
                <c:pt idx="28">
                  <c:v>-56.77</c:v>
                </c:pt>
              </c:numCache>
            </c:numRef>
          </c:xVal>
          <c:yVal>
            <c:numRef>
              <c:f>'Vostok Key'!$C$28:$C$56</c:f>
              <c:numCache>
                <c:formatCode>0.00</c:formatCode>
                <c:ptCount val="29"/>
                <c:pt idx="0">
                  <c:v>-17.399999999999999</c:v>
                </c:pt>
                <c:pt idx="1">
                  <c:v>-24.5</c:v>
                </c:pt>
                <c:pt idx="2">
                  <c:v>-24.5</c:v>
                </c:pt>
                <c:pt idx="3">
                  <c:v>-27.4</c:v>
                </c:pt>
                <c:pt idx="4">
                  <c:v>-28.8</c:v>
                </c:pt>
                <c:pt idx="5">
                  <c:v>-32.700000000000003</c:v>
                </c:pt>
                <c:pt idx="6">
                  <c:v>-34.6</c:v>
                </c:pt>
                <c:pt idx="7">
                  <c:v>-37.1</c:v>
                </c:pt>
                <c:pt idx="8">
                  <c:v>-38.799999999999997</c:v>
                </c:pt>
                <c:pt idx="9">
                  <c:v>-38.1</c:v>
                </c:pt>
                <c:pt idx="10">
                  <c:v>-40.200000000000003</c:v>
                </c:pt>
                <c:pt idx="11">
                  <c:v>-41.3</c:v>
                </c:pt>
                <c:pt idx="12">
                  <c:v>-43.5</c:v>
                </c:pt>
                <c:pt idx="13">
                  <c:v>-45.1</c:v>
                </c:pt>
                <c:pt idx="14">
                  <c:v>-47.2</c:v>
                </c:pt>
                <c:pt idx="15">
                  <c:v>-47.1</c:v>
                </c:pt>
                <c:pt idx="16">
                  <c:v>-47.1</c:v>
                </c:pt>
                <c:pt idx="17">
                  <c:v>-51</c:v>
                </c:pt>
                <c:pt idx="18">
                  <c:v>-52.3</c:v>
                </c:pt>
                <c:pt idx="19">
                  <c:v>-53.4</c:v>
                </c:pt>
                <c:pt idx="20">
                  <c:v>-52.6</c:v>
                </c:pt>
                <c:pt idx="21">
                  <c:v>-54.5</c:v>
                </c:pt>
                <c:pt idx="22">
                  <c:v>-54.8</c:v>
                </c:pt>
                <c:pt idx="23">
                  <c:v>-55.5</c:v>
                </c:pt>
                <c:pt idx="24">
                  <c:v>-55.4</c:v>
                </c:pt>
                <c:pt idx="25">
                  <c:v>-54.5</c:v>
                </c:pt>
                <c:pt idx="26">
                  <c:v>-54.9</c:v>
                </c:pt>
                <c:pt idx="27">
                  <c:v>-54.4</c:v>
                </c:pt>
                <c:pt idx="28">
                  <c:v>-54.3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6C-8744-BAEF-B03D0834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265296"/>
        <c:axId val="-2142261904"/>
      </c:scatterChart>
      <c:valAx>
        <c:axId val="-214226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Temperature(C)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-2142261904"/>
        <c:crosses val="autoZero"/>
        <c:crossBetween val="midCat"/>
      </c:valAx>
      <c:valAx>
        <c:axId val="-214226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d18O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-2142265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824722</xdr:colOff>
      <xdr:row>28</xdr:row>
      <xdr:rowOff>49504</xdr:rowOff>
    </xdr:from>
    <xdr:to>
      <xdr:col>13</xdr:col>
      <xdr:colOff>829387</xdr:colOff>
      <xdr:row>51</xdr:row>
      <xdr:rowOff>64796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55</xdr:row>
      <xdr:rowOff>38100</xdr:rowOff>
    </xdr:from>
    <xdr:to>
      <xdr:col>14</xdr:col>
      <xdr:colOff>50800</xdr:colOff>
      <xdr:row>78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81</xdr:row>
      <xdr:rowOff>0</xdr:rowOff>
    </xdr:from>
    <xdr:to>
      <xdr:col>13</xdr:col>
      <xdr:colOff>635000</xdr:colOff>
      <xdr:row>106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25</xdr:row>
      <xdr:rowOff>152400</xdr:rowOff>
    </xdr:from>
    <xdr:to>
      <xdr:col>16</xdr:col>
      <xdr:colOff>431800</xdr:colOff>
      <xdr:row>42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546100</xdr:colOff>
      <xdr:row>44</xdr:row>
      <xdr:rowOff>0</xdr:rowOff>
    </xdr:from>
    <xdr:to>
      <xdr:col>16</xdr:col>
      <xdr:colOff>393700</xdr:colOff>
      <xdr:row>61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9"/>
  <sheetViews>
    <sheetView tabSelected="1" topLeftCell="B119" zoomScale="110" zoomScaleNormal="110" workbookViewId="0">
      <selection activeCell="G146" sqref="G146"/>
    </sheetView>
  </sheetViews>
  <sheetFormatPr baseColWidth="10" defaultRowHeight="16" x14ac:dyDescent="0.2"/>
  <cols>
    <col min="1" max="1" width="48.33203125" customWidth="1"/>
    <col min="2" max="2" width="13" bestFit="1" customWidth="1"/>
    <col min="3" max="3" width="14.83203125" bestFit="1" customWidth="1"/>
    <col min="4" max="4" width="29.5" bestFit="1" customWidth="1"/>
    <col min="5" max="5" width="13" bestFit="1" customWidth="1"/>
  </cols>
  <sheetData>
    <row r="1" spans="1:6" ht="21" x14ac:dyDescent="0.25">
      <c r="A1" s="6" t="s">
        <v>34</v>
      </c>
    </row>
    <row r="2" spans="1:6" ht="19" x14ac:dyDescent="0.25">
      <c r="A2" s="34" t="s">
        <v>27</v>
      </c>
    </row>
    <row r="3" spans="1:6" x14ac:dyDescent="0.2">
      <c r="A3" t="s">
        <v>29</v>
      </c>
    </row>
    <row r="4" spans="1:6" x14ac:dyDescent="0.2">
      <c r="A4" s="3" t="s">
        <v>33</v>
      </c>
      <c r="B4" s="3" t="s">
        <v>30</v>
      </c>
      <c r="C4" s="3" t="s">
        <v>32</v>
      </c>
      <c r="D4" s="3" t="s">
        <v>8</v>
      </c>
      <c r="E4" s="3" t="s">
        <v>31</v>
      </c>
      <c r="F4" s="3" t="s">
        <v>0</v>
      </c>
    </row>
    <row r="5" spans="1:6" x14ac:dyDescent="0.2">
      <c r="A5" t="s">
        <v>1</v>
      </c>
      <c r="B5">
        <v>3000</v>
      </c>
      <c r="C5">
        <v>-45</v>
      </c>
      <c r="D5" s="2"/>
      <c r="E5">
        <v>-35</v>
      </c>
      <c r="F5" s="1"/>
    </row>
    <row r="6" spans="1:6" x14ac:dyDescent="0.2">
      <c r="A6" t="s">
        <v>2</v>
      </c>
      <c r="C6" s="2"/>
      <c r="D6" s="2"/>
      <c r="E6" s="1"/>
      <c r="F6" s="1"/>
    </row>
    <row r="7" spans="1:6" x14ac:dyDescent="0.2">
      <c r="A7" t="s">
        <v>3</v>
      </c>
      <c r="C7" s="2"/>
      <c r="D7" s="2"/>
      <c r="E7" s="1"/>
      <c r="F7" s="1"/>
    </row>
    <row r="8" spans="1:6" x14ac:dyDescent="0.2">
      <c r="A8" t="s">
        <v>4</v>
      </c>
      <c r="C8" s="2"/>
      <c r="D8" s="2"/>
      <c r="E8" s="1"/>
      <c r="F8" s="1"/>
    </row>
    <row r="9" spans="1:6" x14ac:dyDescent="0.2">
      <c r="A9" t="s">
        <v>5</v>
      </c>
      <c r="C9" s="2"/>
      <c r="D9" s="2"/>
      <c r="E9" s="1"/>
      <c r="F9" s="1"/>
    </row>
    <row r="10" spans="1:6" x14ac:dyDescent="0.2">
      <c r="A10" t="s">
        <v>12</v>
      </c>
      <c r="C10" s="2"/>
      <c r="D10" s="2"/>
      <c r="E10" s="1"/>
      <c r="F10" s="1"/>
    </row>
    <row r="11" spans="1:6" x14ac:dyDescent="0.2">
      <c r="A11" t="s">
        <v>35</v>
      </c>
      <c r="C11" s="2"/>
      <c r="D11" s="2"/>
      <c r="E11" s="1"/>
      <c r="F11" s="1"/>
    </row>
    <row r="12" spans="1:6" x14ac:dyDescent="0.2">
      <c r="A12" t="s">
        <v>36</v>
      </c>
      <c r="C12" s="2"/>
      <c r="D12" s="2"/>
      <c r="E12" s="1"/>
      <c r="F12" s="1"/>
    </row>
    <row r="13" spans="1:6" x14ac:dyDescent="0.2">
      <c r="A13" t="s">
        <v>37</v>
      </c>
      <c r="C13" s="2"/>
      <c r="D13" s="2"/>
      <c r="E13" s="1"/>
      <c r="F13" s="1"/>
    </row>
    <row r="14" spans="1:6" x14ac:dyDescent="0.2">
      <c r="A14" t="s">
        <v>38</v>
      </c>
      <c r="C14" s="2"/>
      <c r="D14" s="2"/>
      <c r="E14" s="1"/>
      <c r="F14" s="1"/>
    </row>
    <row r="15" spans="1:6" x14ac:dyDescent="0.2">
      <c r="A15" s="4" t="s">
        <v>39</v>
      </c>
      <c r="B15" s="4">
        <f>AVERAGE(B5:B14)</f>
        <v>3000</v>
      </c>
      <c r="C15" s="5">
        <f>AVERAGE(C5:C14)</f>
        <v>-45</v>
      </c>
      <c r="D15" s="5">
        <f>C15/B15*1000</f>
        <v>-15</v>
      </c>
      <c r="E15" s="4">
        <f>AVERAGE(E5:E14)</f>
        <v>-35</v>
      </c>
      <c r="F15" s="5">
        <f>E15/C15</f>
        <v>0.77777777777777779</v>
      </c>
    </row>
    <row r="16" spans="1:6" x14ac:dyDescent="0.2">
      <c r="C16" s="2"/>
      <c r="D16" s="2"/>
      <c r="E16" s="2"/>
      <c r="F16" s="2"/>
    </row>
    <row r="17" spans="1:7" s="4" customFormat="1" x14ac:dyDescent="0.2">
      <c r="A17" s="36" t="s">
        <v>17</v>
      </c>
      <c r="B17" s="37"/>
      <c r="C17" s="38"/>
      <c r="D17" s="38"/>
      <c r="E17" s="38"/>
      <c r="F17" s="39"/>
    </row>
    <row r="18" spans="1:7" x14ac:dyDescent="0.2">
      <c r="A18" s="26" t="s">
        <v>7</v>
      </c>
      <c r="B18" s="8"/>
      <c r="C18" s="19"/>
      <c r="D18" s="19"/>
      <c r="E18" s="8"/>
      <c r="F18" s="27"/>
    </row>
    <row r="19" spans="1:7" x14ac:dyDescent="0.2">
      <c r="A19" s="26" t="s">
        <v>13</v>
      </c>
      <c r="B19" s="8">
        <v>40</v>
      </c>
      <c r="C19" s="8">
        <v>-9.84</v>
      </c>
      <c r="D19" s="8"/>
      <c r="E19" s="8">
        <v>-18.010000000000002</v>
      </c>
      <c r="F19" s="27"/>
    </row>
    <row r="20" spans="1:7" x14ac:dyDescent="0.2">
      <c r="A20" s="26" t="s">
        <v>16</v>
      </c>
      <c r="B20" s="8">
        <v>3233</v>
      </c>
      <c r="C20" s="19">
        <v>-54.5</v>
      </c>
      <c r="D20" s="19"/>
      <c r="E20" s="8">
        <v>-50.33</v>
      </c>
      <c r="F20" s="27"/>
    </row>
    <row r="21" spans="1:7" s="4" customFormat="1" x14ac:dyDescent="0.2">
      <c r="A21" s="28" t="s">
        <v>14</v>
      </c>
      <c r="B21" s="29">
        <f>B20-B19</f>
        <v>3193</v>
      </c>
      <c r="C21" s="30">
        <f>(C20-C19)</f>
        <v>-44.66</v>
      </c>
      <c r="D21" s="30">
        <f>C21/B21*1000</f>
        <v>-13.986846226119637</v>
      </c>
      <c r="E21" s="30">
        <f>(E20-E19)</f>
        <v>-32.319999999999993</v>
      </c>
      <c r="F21" s="31">
        <f>E21/C21</f>
        <v>0.72369010300044778</v>
      </c>
      <c r="G21" s="4">
        <f>E21/B21*1000</f>
        <v>-10.122142186031942</v>
      </c>
    </row>
    <row r="22" spans="1:7" s="4" customFormat="1" x14ac:dyDescent="0.2">
      <c r="A22" s="32"/>
      <c r="B22" s="32"/>
      <c r="C22" s="33"/>
      <c r="D22" s="33"/>
      <c r="E22" s="33"/>
      <c r="F22" s="33"/>
    </row>
    <row r="23" spans="1:7" s="4" customFormat="1" ht="19" x14ac:dyDescent="0.25">
      <c r="A23" s="34" t="s">
        <v>26</v>
      </c>
      <c r="C23" s="5"/>
      <c r="D23" s="5"/>
      <c r="E23" s="5"/>
      <c r="F23" s="5"/>
    </row>
    <row r="24" spans="1:7" s="4" customFormat="1" x14ac:dyDescent="0.2">
      <c r="A24" s="9" t="s">
        <v>42</v>
      </c>
      <c r="C24" s="5"/>
      <c r="D24" s="5"/>
      <c r="E24" s="5"/>
      <c r="F24" s="5"/>
    </row>
    <row r="25" spans="1:7" s="4" customFormat="1" x14ac:dyDescent="0.2">
      <c r="A25" s="9" t="s">
        <v>43</v>
      </c>
      <c r="C25" s="5"/>
      <c r="D25" s="5"/>
      <c r="E25" s="5"/>
      <c r="F25" s="5"/>
    </row>
    <row r="26" spans="1:7" s="4" customFormat="1" x14ac:dyDescent="0.2">
      <c r="A26" s="9" t="s">
        <v>44</v>
      </c>
      <c r="C26" s="5"/>
      <c r="D26" s="5"/>
      <c r="E26" s="5"/>
      <c r="F26" s="5"/>
    </row>
    <row r="27" spans="1:7" s="4" customFormat="1" x14ac:dyDescent="0.2">
      <c r="C27" s="5"/>
      <c r="D27" s="5"/>
      <c r="E27" s="5"/>
      <c r="F27" s="5"/>
    </row>
    <row r="29" spans="1:7" s="4" customFormat="1" x14ac:dyDescent="0.2">
      <c r="A29" s="7" t="s">
        <v>22</v>
      </c>
      <c r="B29" s="24" t="s">
        <v>6</v>
      </c>
      <c r="C29" s="24" t="s">
        <v>9</v>
      </c>
      <c r="D29" s="25"/>
      <c r="E29" s="24" t="s">
        <v>10</v>
      </c>
    </row>
    <row r="30" spans="1:7" x14ac:dyDescent="0.2">
      <c r="A30" s="23" t="s">
        <v>21</v>
      </c>
      <c r="B30" s="17">
        <v>1509</v>
      </c>
      <c r="C30" s="18">
        <v>-35.99</v>
      </c>
      <c r="D30" s="19"/>
      <c r="E30" s="18">
        <v>-36.884575000000005</v>
      </c>
    </row>
    <row r="31" spans="1:7" x14ac:dyDescent="0.2">
      <c r="A31" s="23" t="s">
        <v>21</v>
      </c>
      <c r="B31" s="17">
        <v>1546</v>
      </c>
      <c r="C31" s="18">
        <v>-36.36</v>
      </c>
      <c r="D31" s="8"/>
      <c r="E31" s="18">
        <v>-40.451124999999998</v>
      </c>
    </row>
    <row r="32" spans="1:7" x14ac:dyDescent="0.2">
      <c r="A32" s="23" t="s">
        <v>21</v>
      </c>
      <c r="B32" s="17">
        <v>1576</v>
      </c>
      <c r="C32" s="18">
        <v>-36.659999999999997</v>
      </c>
      <c r="D32" s="19"/>
      <c r="E32" s="18">
        <v>-36.421125000000004</v>
      </c>
    </row>
    <row r="33" spans="1:5" x14ac:dyDescent="0.2">
      <c r="A33" s="23" t="s">
        <v>21</v>
      </c>
      <c r="B33" s="17">
        <v>1588</v>
      </c>
      <c r="C33" s="18">
        <v>-36.78</v>
      </c>
      <c r="D33" s="19"/>
      <c r="E33" s="18">
        <v>-40.289925000000004</v>
      </c>
    </row>
    <row r="34" spans="1:5" x14ac:dyDescent="0.2">
      <c r="A34" s="23" t="s">
        <v>21</v>
      </c>
      <c r="B34" s="17">
        <v>1597</v>
      </c>
      <c r="C34" s="18">
        <v>-36.869999999999997</v>
      </c>
      <c r="D34" s="8"/>
      <c r="E34" s="18">
        <v>-38.234625000000008</v>
      </c>
    </row>
    <row r="35" spans="1:5" x14ac:dyDescent="0.2">
      <c r="A35" s="23" t="s">
        <v>21</v>
      </c>
      <c r="B35" s="17">
        <v>1603</v>
      </c>
      <c r="C35" s="18">
        <v>-36.93</v>
      </c>
      <c r="D35" s="8"/>
      <c r="E35" s="18">
        <v>-40.169024999999998</v>
      </c>
    </row>
    <row r="36" spans="1:5" x14ac:dyDescent="0.2">
      <c r="A36" s="23" t="s">
        <v>21</v>
      </c>
      <c r="B36" s="17">
        <v>1607</v>
      </c>
      <c r="C36" s="18">
        <v>-36.97</v>
      </c>
      <c r="D36" s="8"/>
      <c r="E36" s="18">
        <v>-39.509112500000001</v>
      </c>
    </row>
    <row r="37" spans="1:5" x14ac:dyDescent="0.2">
      <c r="A37" s="23" t="s">
        <v>21</v>
      </c>
      <c r="B37" s="17">
        <v>1614</v>
      </c>
      <c r="C37" s="18">
        <v>-37.04</v>
      </c>
      <c r="D37" s="8"/>
      <c r="E37" s="18">
        <v>-41.9371875</v>
      </c>
    </row>
    <row r="38" spans="1:5" x14ac:dyDescent="0.2">
      <c r="A38" s="23" t="s">
        <v>21</v>
      </c>
      <c r="B38" s="17">
        <v>1776</v>
      </c>
      <c r="C38" s="18">
        <v>-38.659999999999997</v>
      </c>
      <c r="D38" s="8"/>
      <c r="E38" s="18">
        <v>-38.446199999999997</v>
      </c>
    </row>
    <row r="39" spans="1:5" x14ac:dyDescent="0.2">
      <c r="A39" s="23" t="s">
        <v>21</v>
      </c>
      <c r="B39" s="17">
        <v>1782</v>
      </c>
      <c r="C39" s="18">
        <v>-38.72</v>
      </c>
      <c r="D39" s="8"/>
      <c r="E39" s="18">
        <v>-41.972450000000002</v>
      </c>
    </row>
    <row r="40" spans="1:5" x14ac:dyDescent="0.2">
      <c r="A40" s="23" t="s">
        <v>21</v>
      </c>
      <c r="B40" s="17">
        <v>1784</v>
      </c>
      <c r="C40" s="18">
        <v>-38.74</v>
      </c>
      <c r="D40" s="8"/>
      <c r="E40" s="18">
        <v>-37.458850000000005</v>
      </c>
    </row>
    <row r="41" spans="1:5" x14ac:dyDescent="0.2">
      <c r="A41" s="23" t="s">
        <v>21</v>
      </c>
      <c r="B41" s="17">
        <v>1829</v>
      </c>
      <c r="C41" s="18">
        <v>-39.19</v>
      </c>
      <c r="D41" s="8"/>
      <c r="E41" s="18">
        <v>-42.133650000000003</v>
      </c>
    </row>
    <row r="42" spans="1:5" x14ac:dyDescent="0.2">
      <c r="A42" s="23" t="s">
        <v>21</v>
      </c>
      <c r="B42" s="17">
        <v>1888</v>
      </c>
      <c r="C42" s="18">
        <v>-39.78</v>
      </c>
      <c r="D42" s="8"/>
      <c r="E42" s="18">
        <v>-40.551875000000003</v>
      </c>
    </row>
    <row r="43" spans="1:5" x14ac:dyDescent="0.2">
      <c r="A43" s="23" t="s">
        <v>21</v>
      </c>
      <c r="B43" s="17">
        <v>1898</v>
      </c>
      <c r="C43" s="18">
        <v>-39.880000000000003</v>
      </c>
      <c r="D43" s="8"/>
      <c r="E43" s="18">
        <v>-43.433325000000004</v>
      </c>
    </row>
    <row r="44" spans="1:5" x14ac:dyDescent="0.2">
      <c r="A44" s="23" t="s">
        <v>21</v>
      </c>
      <c r="B44" s="17">
        <v>1914</v>
      </c>
      <c r="C44" s="18">
        <v>-40.04</v>
      </c>
      <c r="D44" s="8"/>
      <c r="E44" s="18">
        <v>-42.687775000000002</v>
      </c>
    </row>
    <row r="45" spans="1:5" x14ac:dyDescent="0.2">
      <c r="A45" s="23" t="s">
        <v>21</v>
      </c>
      <c r="B45" s="17">
        <v>1957</v>
      </c>
      <c r="C45" s="18">
        <v>-40.47</v>
      </c>
      <c r="D45" s="8"/>
      <c r="E45" s="18">
        <v>-39.614900000000006</v>
      </c>
    </row>
    <row r="46" spans="1:5" x14ac:dyDescent="0.2">
      <c r="A46" s="23" t="s">
        <v>21</v>
      </c>
      <c r="B46" s="17">
        <v>1967</v>
      </c>
      <c r="C46" s="18">
        <v>-40.57</v>
      </c>
      <c r="D46" s="8"/>
      <c r="E46" s="18">
        <v>-42.617249999999999</v>
      </c>
    </row>
    <row r="47" spans="1:5" x14ac:dyDescent="0.2">
      <c r="A47" s="23" t="s">
        <v>21</v>
      </c>
      <c r="B47" s="17">
        <v>1994</v>
      </c>
      <c r="C47" s="18">
        <v>-40.840000000000003</v>
      </c>
      <c r="D47" s="8"/>
      <c r="E47" s="18">
        <v>-41.811250000000001</v>
      </c>
    </row>
    <row r="48" spans="1:5" x14ac:dyDescent="0.2">
      <c r="A48" s="23" t="s">
        <v>21</v>
      </c>
      <c r="B48" s="17">
        <v>2025</v>
      </c>
      <c r="C48" s="18">
        <v>-41.15</v>
      </c>
      <c r="D48" s="8"/>
      <c r="E48" s="18">
        <v>-42.284774999999996</v>
      </c>
    </row>
    <row r="49" spans="1:5" x14ac:dyDescent="0.2">
      <c r="A49" s="23" t="s">
        <v>21</v>
      </c>
      <c r="B49" s="17">
        <v>2026</v>
      </c>
      <c r="C49" s="18">
        <v>-41.16</v>
      </c>
      <c r="D49" s="8"/>
      <c r="E49" s="18">
        <v>-43.972337500000002</v>
      </c>
    </row>
    <row r="50" spans="1:5" x14ac:dyDescent="0.2">
      <c r="A50" s="23" t="s">
        <v>21</v>
      </c>
      <c r="B50" s="17">
        <v>2038</v>
      </c>
      <c r="C50" s="18">
        <v>-41.28</v>
      </c>
      <c r="D50" s="8"/>
      <c r="E50" s="18">
        <v>-41.881775000000005</v>
      </c>
    </row>
    <row r="51" spans="1:5" x14ac:dyDescent="0.2">
      <c r="A51" s="23" t="s">
        <v>21</v>
      </c>
      <c r="B51" s="17">
        <v>2065</v>
      </c>
      <c r="C51" s="18">
        <v>-41.55</v>
      </c>
      <c r="D51" s="8"/>
      <c r="E51" s="18">
        <v>-41.881775000000005</v>
      </c>
    </row>
    <row r="52" spans="1:5" x14ac:dyDescent="0.2">
      <c r="A52" s="23" t="s">
        <v>21</v>
      </c>
      <c r="B52" s="17">
        <v>2066</v>
      </c>
      <c r="C52" s="18">
        <v>-41.56</v>
      </c>
      <c r="D52" s="8"/>
      <c r="E52" s="18">
        <v>-38.446200000000005</v>
      </c>
    </row>
    <row r="53" spans="1:5" x14ac:dyDescent="0.2">
      <c r="A53" s="23" t="s">
        <v>21</v>
      </c>
      <c r="B53" s="17">
        <v>2074</v>
      </c>
      <c r="C53" s="18">
        <v>-41.64</v>
      </c>
      <c r="D53" s="8"/>
      <c r="E53" s="18">
        <v>-38.325299999999999</v>
      </c>
    </row>
    <row r="54" spans="1:5" x14ac:dyDescent="0.2">
      <c r="A54" s="23" t="s">
        <v>21</v>
      </c>
      <c r="B54" s="17">
        <v>2077</v>
      </c>
      <c r="C54" s="18">
        <v>-41.67</v>
      </c>
      <c r="D54" s="8"/>
      <c r="E54" s="18">
        <v>-40.541800000000002</v>
      </c>
    </row>
    <row r="55" spans="1:5" x14ac:dyDescent="0.2">
      <c r="A55" s="23" t="s">
        <v>21</v>
      </c>
      <c r="B55" s="17">
        <v>2082</v>
      </c>
      <c r="C55" s="18">
        <v>-41.72</v>
      </c>
      <c r="D55" s="8"/>
      <c r="E55" s="18">
        <v>-39.514150000000001</v>
      </c>
    </row>
    <row r="56" spans="1:5" x14ac:dyDescent="0.2">
      <c r="A56" s="23" t="s">
        <v>21</v>
      </c>
      <c r="B56" s="17">
        <v>2087</v>
      </c>
      <c r="C56" s="18">
        <v>-41.77</v>
      </c>
      <c r="D56" s="8"/>
      <c r="E56" s="18">
        <v>-40.713074999999996</v>
      </c>
    </row>
    <row r="57" spans="1:5" x14ac:dyDescent="0.2">
      <c r="A57" s="23" t="s">
        <v>21</v>
      </c>
      <c r="B57" s="17">
        <v>2102</v>
      </c>
      <c r="C57" s="18">
        <v>-41.92</v>
      </c>
      <c r="D57" s="8"/>
      <c r="E57" s="18">
        <v>-42.899349999999998</v>
      </c>
    </row>
    <row r="58" spans="1:5" x14ac:dyDescent="0.2">
      <c r="A58" s="23" t="s">
        <v>21</v>
      </c>
      <c r="B58" s="17">
        <v>2109</v>
      </c>
      <c r="C58" s="18">
        <v>-41.99</v>
      </c>
      <c r="D58" s="8"/>
      <c r="E58" s="18">
        <v>-40.753375000000005</v>
      </c>
    </row>
    <row r="59" spans="1:5" x14ac:dyDescent="0.2">
      <c r="A59" s="23" t="s">
        <v>21</v>
      </c>
      <c r="B59" s="17">
        <v>2113</v>
      </c>
      <c r="C59" s="18">
        <v>-42.03</v>
      </c>
      <c r="D59" s="8"/>
      <c r="E59" s="18">
        <v>-43.624749999999999</v>
      </c>
    </row>
    <row r="60" spans="1:5" x14ac:dyDescent="0.2">
      <c r="A60" s="23" t="s">
        <v>21</v>
      </c>
      <c r="B60" s="17">
        <v>2121</v>
      </c>
      <c r="C60" s="18">
        <v>-42.11</v>
      </c>
      <c r="D60" s="8"/>
      <c r="E60" s="18">
        <v>-42.012750000000004</v>
      </c>
    </row>
    <row r="61" spans="1:5" x14ac:dyDescent="0.2">
      <c r="A61" s="23" t="s">
        <v>21</v>
      </c>
      <c r="B61" s="17">
        <v>2126</v>
      </c>
      <c r="C61" s="18">
        <v>-42.16</v>
      </c>
      <c r="D61" s="8"/>
      <c r="E61" s="18">
        <v>-39.695500000000003</v>
      </c>
    </row>
    <row r="62" spans="1:5" x14ac:dyDescent="0.2">
      <c r="A62" s="23" t="s">
        <v>21</v>
      </c>
      <c r="B62" s="17">
        <v>2145</v>
      </c>
      <c r="C62" s="18">
        <v>-42.35</v>
      </c>
      <c r="D62" s="8"/>
      <c r="E62" s="18">
        <v>-40.672775000000001</v>
      </c>
    </row>
    <row r="63" spans="1:5" x14ac:dyDescent="0.2">
      <c r="A63" s="23" t="s">
        <v>21</v>
      </c>
      <c r="B63" s="17">
        <v>2164</v>
      </c>
      <c r="C63" s="18">
        <v>-42.54</v>
      </c>
      <c r="D63" s="8"/>
      <c r="E63" s="18">
        <v>-42.833862500000009</v>
      </c>
    </row>
    <row r="64" spans="1:5" x14ac:dyDescent="0.2">
      <c r="A64" s="23" t="s">
        <v>21</v>
      </c>
      <c r="B64" s="17">
        <v>2171</v>
      </c>
      <c r="C64" s="18">
        <v>-42.61</v>
      </c>
      <c r="D64" s="8"/>
      <c r="E64" s="18">
        <v>-42.6374</v>
      </c>
    </row>
    <row r="65" spans="1:5" x14ac:dyDescent="0.2">
      <c r="A65" s="23" t="s">
        <v>21</v>
      </c>
      <c r="B65" s="17">
        <v>2177</v>
      </c>
      <c r="C65" s="18">
        <v>-42.67</v>
      </c>
      <c r="D65" s="8"/>
      <c r="E65" s="18">
        <v>-44.289700000000003</v>
      </c>
    </row>
    <row r="66" spans="1:5" x14ac:dyDescent="0.2">
      <c r="A66" s="23" t="s">
        <v>21</v>
      </c>
      <c r="B66" s="17">
        <v>2178</v>
      </c>
      <c r="C66" s="18">
        <v>-42.68</v>
      </c>
      <c r="D66" s="8"/>
      <c r="E66" s="18">
        <v>-42.294849999999997</v>
      </c>
    </row>
    <row r="67" spans="1:5" x14ac:dyDescent="0.2">
      <c r="A67" s="23" t="s">
        <v>21</v>
      </c>
      <c r="B67" s="17">
        <v>2195</v>
      </c>
      <c r="C67" s="18">
        <v>-42.85</v>
      </c>
      <c r="D67" s="8"/>
      <c r="E67" s="18">
        <v>-38.415975000000003</v>
      </c>
    </row>
    <row r="68" spans="1:5" x14ac:dyDescent="0.2">
      <c r="A68" s="23" t="s">
        <v>21</v>
      </c>
      <c r="B68" s="17">
        <v>2195</v>
      </c>
      <c r="C68" s="18">
        <v>-42.85</v>
      </c>
      <c r="D68" s="8"/>
      <c r="E68" s="18">
        <v>-43.231825000000001</v>
      </c>
    </row>
    <row r="69" spans="1:5" x14ac:dyDescent="0.2">
      <c r="A69" s="23" t="s">
        <v>21</v>
      </c>
      <c r="B69" s="17">
        <v>2203</v>
      </c>
      <c r="C69" s="18">
        <v>-42.93</v>
      </c>
      <c r="D69" s="8"/>
      <c r="E69" s="18">
        <v>-42.738150000000005</v>
      </c>
    </row>
    <row r="70" spans="1:5" x14ac:dyDescent="0.2">
      <c r="A70" s="23" t="s">
        <v>21</v>
      </c>
      <c r="B70" s="17">
        <v>2216</v>
      </c>
      <c r="C70" s="18">
        <v>-43.06</v>
      </c>
      <c r="D70" s="8"/>
      <c r="E70" s="18">
        <v>-44.017674999999997</v>
      </c>
    </row>
    <row r="71" spans="1:5" x14ac:dyDescent="0.2">
      <c r="A71" s="23" t="s">
        <v>21</v>
      </c>
      <c r="B71" s="17">
        <v>2227</v>
      </c>
      <c r="C71" s="18">
        <v>-43.17</v>
      </c>
      <c r="D71" s="8"/>
      <c r="E71" s="18">
        <v>-43.564300000000003</v>
      </c>
    </row>
    <row r="72" spans="1:5" x14ac:dyDescent="0.2">
      <c r="A72" s="23" t="s">
        <v>21</v>
      </c>
      <c r="B72" s="17">
        <v>2236</v>
      </c>
      <c r="C72" s="18">
        <v>-43.26</v>
      </c>
      <c r="D72" s="8"/>
      <c r="E72" s="18">
        <v>-38.849200000000003</v>
      </c>
    </row>
    <row r="73" spans="1:5" x14ac:dyDescent="0.2">
      <c r="A73" s="23" t="s">
        <v>21</v>
      </c>
      <c r="B73" s="17">
        <v>2238</v>
      </c>
      <c r="C73" s="18">
        <v>-43.28</v>
      </c>
      <c r="D73" s="8"/>
      <c r="E73" s="18">
        <v>-43.070625</v>
      </c>
    </row>
    <row r="74" spans="1:5" x14ac:dyDescent="0.2">
      <c r="A74" s="23" t="s">
        <v>21</v>
      </c>
      <c r="B74" s="17">
        <v>2250</v>
      </c>
      <c r="C74" s="18">
        <v>-43.4</v>
      </c>
      <c r="D74" s="8"/>
      <c r="E74" s="18">
        <v>-39.917149999999999</v>
      </c>
    </row>
    <row r="75" spans="1:5" x14ac:dyDescent="0.2">
      <c r="A75" s="23" t="s">
        <v>21</v>
      </c>
      <c r="B75" s="17">
        <v>2272</v>
      </c>
      <c r="C75" s="18">
        <v>-43.62</v>
      </c>
      <c r="D75" s="8"/>
      <c r="E75" s="18">
        <v>-38.315225000000005</v>
      </c>
    </row>
    <row r="76" spans="1:5" x14ac:dyDescent="0.2">
      <c r="A76" s="23" t="s">
        <v>21</v>
      </c>
      <c r="B76" s="17">
        <v>2273</v>
      </c>
      <c r="C76" s="18">
        <v>-43.63</v>
      </c>
      <c r="D76" s="8"/>
      <c r="E76" s="18">
        <v>-43.241900000000001</v>
      </c>
    </row>
    <row r="77" spans="1:5" x14ac:dyDescent="0.2">
      <c r="A77" s="23" t="s">
        <v>21</v>
      </c>
      <c r="B77" s="17">
        <v>2271</v>
      </c>
      <c r="C77" s="18">
        <v>-43.61</v>
      </c>
      <c r="D77" s="8"/>
      <c r="E77" s="18">
        <v>-45.095700000000001</v>
      </c>
    </row>
    <row r="78" spans="1:5" x14ac:dyDescent="0.2">
      <c r="A78" s="23" t="s">
        <v>21</v>
      </c>
      <c r="B78" s="17">
        <v>2296</v>
      </c>
      <c r="C78" s="18">
        <v>-43.86</v>
      </c>
      <c r="D78" s="8"/>
      <c r="E78" s="18">
        <v>-41.841475000000003</v>
      </c>
    </row>
    <row r="79" spans="1:5" x14ac:dyDescent="0.2">
      <c r="A79" s="23" t="s">
        <v>21</v>
      </c>
      <c r="B79" s="17">
        <v>2308</v>
      </c>
      <c r="C79" s="18">
        <v>-43.98</v>
      </c>
      <c r="D79" s="8"/>
      <c r="E79" s="18">
        <v>-38.143950000000004</v>
      </c>
    </row>
    <row r="80" spans="1:5" x14ac:dyDescent="0.2">
      <c r="A80" s="23" t="s">
        <v>21</v>
      </c>
      <c r="B80" s="17">
        <v>2302</v>
      </c>
      <c r="C80" s="18">
        <v>-43.92</v>
      </c>
      <c r="D80" s="8"/>
      <c r="E80" s="18">
        <v>-45.690125000000002</v>
      </c>
    </row>
    <row r="81" spans="1:5" x14ac:dyDescent="0.2">
      <c r="A81" s="23" t="s">
        <v>21</v>
      </c>
      <c r="B81" s="17">
        <v>2297</v>
      </c>
      <c r="C81" s="18">
        <v>-43.87</v>
      </c>
      <c r="D81" s="8"/>
      <c r="E81" s="18">
        <v>-43.161300000000004</v>
      </c>
    </row>
    <row r="82" spans="1:5" x14ac:dyDescent="0.2">
      <c r="A82" s="23" t="s">
        <v>21</v>
      </c>
      <c r="B82" s="17">
        <v>2318</v>
      </c>
      <c r="C82" s="18">
        <v>-44.08</v>
      </c>
      <c r="D82" s="8"/>
      <c r="E82" s="18">
        <v>-39.403325000000002</v>
      </c>
    </row>
    <row r="83" spans="1:5" x14ac:dyDescent="0.2">
      <c r="A83" s="23" t="s">
        <v>21</v>
      </c>
      <c r="B83" s="17">
        <v>2326</v>
      </c>
      <c r="C83" s="18">
        <v>-44.16</v>
      </c>
      <c r="D83" s="8"/>
      <c r="E83" s="18">
        <v>-44.350150000000006</v>
      </c>
    </row>
    <row r="84" spans="1:5" x14ac:dyDescent="0.2">
      <c r="A84" s="23" t="s">
        <v>21</v>
      </c>
      <c r="B84" s="17">
        <v>2333</v>
      </c>
      <c r="C84" s="18">
        <v>-44.23</v>
      </c>
      <c r="D84" s="8"/>
      <c r="E84" s="18">
        <v>-44.088200000000001</v>
      </c>
    </row>
    <row r="85" spans="1:5" x14ac:dyDescent="0.2">
      <c r="A85" s="23" t="s">
        <v>21</v>
      </c>
      <c r="B85" s="17">
        <v>2337</v>
      </c>
      <c r="C85" s="18">
        <v>-44.27</v>
      </c>
      <c r="D85" s="8"/>
      <c r="E85" s="18">
        <v>-44.773299999999999</v>
      </c>
    </row>
    <row r="86" spans="1:5" x14ac:dyDescent="0.2">
      <c r="A86" s="23" t="s">
        <v>21</v>
      </c>
      <c r="B86" s="17">
        <v>2344</v>
      </c>
      <c r="C86" s="18">
        <v>-44.34</v>
      </c>
      <c r="D86" s="8"/>
      <c r="E86" s="18">
        <v>-42.899349999999998</v>
      </c>
    </row>
    <row r="87" spans="1:5" x14ac:dyDescent="0.2">
      <c r="A87" s="23" t="s">
        <v>21</v>
      </c>
      <c r="B87" s="17">
        <v>2345</v>
      </c>
      <c r="C87" s="18">
        <v>-44.35</v>
      </c>
      <c r="D87" s="8"/>
      <c r="E87" s="18">
        <v>-45.337499999999999</v>
      </c>
    </row>
    <row r="88" spans="1:5" x14ac:dyDescent="0.2">
      <c r="A88" s="23" t="s">
        <v>21</v>
      </c>
      <c r="B88" s="17">
        <v>2365</v>
      </c>
      <c r="C88" s="18">
        <v>-44.55</v>
      </c>
      <c r="D88" s="8"/>
      <c r="E88" s="18">
        <v>-45.327425000000005</v>
      </c>
    </row>
    <row r="89" spans="1:5" x14ac:dyDescent="0.2">
      <c r="A89" s="23" t="s">
        <v>21</v>
      </c>
      <c r="B89" s="17">
        <v>2381</v>
      </c>
      <c r="C89" s="18">
        <v>-44.71</v>
      </c>
      <c r="D89" s="8"/>
      <c r="E89" s="18">
        <v>-45.891624999999998</v>
      </c>
    </row>
    <row r="90" spans="1:5" x14ac:dyDescent="0.2">
      <c r="A90" s="23" t="s">
        <v>21</v>
      </c>
      <c r="B90" s="17">
        <v>2374</v>
      </c>
      <c r="C90" s="18">
        <v>-44.64</v>
      </c>
      <c r="D90" s="8"/>
      <c r="E90" s="18">
        <v>-45.710275000000003</v>
      </c>
    </row>
    <row r="91" spans="1:5" x14ac:dyDescent="0.2">
      <c r="A91" s="23" t="s">
        <v>21</v>
      </c>
      <c r="B91" s="17">
        <v>2375</v>
      </c>
      <c r="C91" s="18">
        <v>-44.65</v>
      </c>
      <c r="D91" s="8"/>
      <c r="E91" s="18">
        <v>-42.224325</v>
      </c>
    </row>
    <row r="92" spans="1:5" x14ac:dyDescent="0.2">
      <c r="A92" s="23" t="s">
        <v>21</v>
      </c>
      <c r="B92" s="17">
        <v>2394</v>
      </c>
      <c r="C92" s="18">
        <v>-44.84</v>
      </c>
      <c r="D92" s="8"/>
      <c r="E92" s="18">
        <v>-46.909200000000006</v>
      </c>
    </row>
    <row r="93" spans="1:5" x14ac:dyDescent="0.2">
      <c r="A93" s="23" t="s">
        <v>21</v>
      </c>
      <c r="B93" s="17">
        <v>2413</v>
      </c>
      <c r="C93" s="18">
        <v>-45.03</v>
      </c>
      <c r="D93" s="8"/>
      <c r="E93" s="18">
        <v>-46.727850000000004</v>
      </c>
    </row>
    <row r="94" spans="1:5" x14ac:dyDescent="0.2">
      <c r="A94" s="23" t="s">
        <v>21</v>
      </c>
      <c r="B94" s="17">
        <v>2422</v>
      </c>
      <c r="C94" s="18">
        <v>-45.12</v>
      </c>
      <c r="D94" s="8"/>
      <c r="E94" s="18">
        <v>-45.861400000000003</v>
      </c>
    </row>
    <row r="95" spans="1:5" x14ac:dyDescent="0.2">
      <c r="A95" s="23" t="s">
        <v>21</v>
      </c>
      <c r="B95" s="17">
        <v>2423</v>
      </c>
      <c r="C95" s="18">
        <v>-45.13</v>
      </c>
      <c r="D95" s="8"/>
      <c r="E95" s="18">
        <v>-45.539000000000009</v>
      </c>
    </row>
    <row r="96" spans="1:5" x14ac:dyDescent="0.2">
      <c r="A96" s="23" t="s">
        <v>21</v>
      </c>
      <c r="B96" s="17">
        <v>2427</v>
      </c>
      <c r="C96" s="18">
        <v>-45.17</v>
      </c>
      <c r="D96" s="8"/>
      <c r="E96" s="18">
        <v>-46.979725000000002</v>
      </c>
    </row>
    <row r="97" spans="1:5" x14ac:dyDescent="0.2">
      <c r="A97" s="23" t="s">
        <v>21</v>
      </c>
      <c r="B97" s="17">
        <v>2434</v>
      </c>
      <c r="C97" s="18">
        <v>-45.24</v>
      </c>
      <c r="D97" s="8"/>
      <c r="E97" s="18">
        <v>-42.607175000000005</v>
      </c>
    </row>
    <row r="98" spans="1:5" x14ac:dyDescent="0.2">
      <c r="A98" s="23" t="s">
        <v>21</v>
      </c>
      <c r="B98" s="17">
        <v>2449</v>
      </c>
      <c r="C98" s="18">
        <v>-45.39</v>
      </c>
      <c r="D98" s="8"/>
      <c r="E98" s="18">
        <v>-46.475975000000005</v>
      </c>
    </row>
    <row r="99" spans="1:5" x14ac:dyDescent="0.2">
      <c r="A99" s="23" t="s">
        <v>21</v>
      </c>
      <c r="B99" s="17">
        <v>2451</v>
      </c>
      <c r="C99" s="18">
        <v>-45.41</v>
      </c>
      <c r="D99" s="8"/>
      <c r="E99" s="18">
        <v>-46.7883</v>
      </c>
    </row>
    <row r="100" spans="1:5" x14ac:dyDescent="0.2">
      <c r="A100" s="23" t="s">
        <v>21</v>
      </c>
      <c r="B100" s="17">
        <v>2480</v>
      </c>
      <c r="C100" s="18">
        <v>-45.7</v>
      </c>
      <c r="D100" s="8"/>
      <c r="E100" s="18">
        <v>-46.465899999999998</v>
      </c>
    </row>
    <row r="101" spans="1:5" x14ac:dyDescent="0.2">
      <c r="A101" s="23" t="s">
        <v>21</v>
      </c>
      <c r="B101" s="17">
        <v>2492</v>
      </c>
      <c r="C101" s="18">
        <v>-45.82</v>
      </c>
      <c r="D101" s="8"/>
      <c r="E101" s="18">
        <v>-47.372650000000007</v>
      </c>
    </row>
    <row r="102" spans="1:5" x14ac:dyDescent="0.2">
      <c r="A102" s="23" t="s">
        <v>21</v>
      </c>
      <c r="B102" s="17">
        <v>2499</v>
      </c>
      <c r="C102" s="18">
        <v>-45.89</v>
      </c>
      <c r="D102" s="8"/>
      <c r="E102" s="18">
        <v>-45.861400000000003</v>
      </c>
    </row>
    <row r="103" spans="1:5" x14ac:dyDescent="0.2">
      <c r="A103" s="23" t="s">
        <v>21</v>
      </c>
      <c r="B103" s="17">
        <v>2499</v>
      </c>
      <c r="C103" s="18">
        <v>-45.89</v>
      </c>
      <c r="D103" s="8"/>
      <c r="E103" s="18">
        <v>-46.193875000000006</v>
      </c>
    </row>
    <row r="104" spans="1:5" x14ac:dyDescent="0.2">
      <c r="A104" s="23" t="s">
        <v>21</v>
      </c>
      <c r="B104" s="17">
        <v>2506</v>
      </c>
      <c r="C104" s="18">
        <v>-45.96</v>
      </c>
      <c r="D104" s="8"/>
      <c r="E104" s="18">
        <v>-47.030100000000004</v>
      </c>
    </row>
    <row r="105" spans="1:5" x14ac:dyDescent="0.2">
      <c r="A105" s="23" t="s">
        <v>21</v>
      </c>
      <c r="B105" s="17">
        <v>2509</v>
      </c>
      <c r="C105" s="18">
        <v>-45.99</v>
      </c>
      <c r="D105" s="8"/>
      <c r="E105" s="18">
        <v>-47.030100000000004</v>
      </c>
    </row>
    <row r="106" spans="1:5" x14ac:dyDescent="0.2">
      <c r="A106" s="23" t="s">
        <v>21</v>
      </c>
      <c r="B106" s="17">
        <v>2532</v>
      </c>
      <c r="C106" s="18">
        <v>-46.22</v>
      </c>
      <c r="D106" s="8"/>
      <c r="E106" s="18">
        <v>-46.586800000000004</v>
      </c>
    </row>
    <row r="107" spans="1:5" x14ac:dyDescent="0.2">
      <c r="A107" s="23" t="s">
        <v>21</v>
      </c>
      <c r="B107" s="17">
        <v>2553</v>
      </c>
      <c r="C107" s="18">
        <v>-46.43</v>
      </c>
      <c r="D107" s="8"/>
      <c r="E107" s="18">
        <v>-50.747774999999997</v>
      </c>
    </row>
    <row r="108" spans="1:5" x14ac:dyDescent="0.2">
      <c r="A108" s="23" t="s">
        <v>21</v>
      </c>
      <c r="B108" s="17">
        <v>2570</v>
      </c>
      <c r="C108" s="18">
        <v>-46.6</v>
      </c>
      <c r="D108" s="8"/>
      <c r="E108" s="18">
        <v>-47.412950000000002</v>
      </c>
    </row>
    <row r="109" spans="1:5" x14ac:dyDescent="0.2">
      <c r="A109" s="23" t="s">
        <v>21</v>
      </c>
      <c r="B109" s="17">
        <v>2582</v>
      </c>
      <c r="C109" s="18">
        <v>-46.72</v>
      </c>
      <c r="D109" s="8"/>
      <c r="E109" s="18">
        <v>-47.078416000000004</v>
      </c>
    </row>
    <row r="110" spans="1:5" x14ac:dyDescent="0.2">
      <c r="A110" s="23" t="s">
        <v>21</v>
      </c>
      <c r="B110" s="17">
        <v>2594</v>
      </c>
      <c r="C110" s="18">
        <v>-46.84</v>
      </c>
      <c r="D110" s="8"/>
      <c r="E110" s="18">
        <v>-47.845559999999999</v>
      </c>
    </row>
    <row r="111" spans="1:5" x14ac:dyDescent="0.2">
      <c r="A111" s="23" t="s">
        <v>21</v>
      </c>
      <c r="B111" s="17">
        <v>2602</v>
      </c>
      <c r="C111" s="18">
        <v>-46.92</v>
      </c>
      <c r="D111" s="8"/>
      <c r="E111" s="18">
        <v>-46.614092000000007</v>
      </c>
    </row>
    <row r="112" spans="1:5" x14ac:dyDescent="0.2">
      <c r="A112" s="23" t="s">
        <v>21</v>
      </c>
      <c r="B112" s="17">
        <v>2665</v>
      </c>
      <c r="C112" s="18">
        <v>-47.55</v>
      </c>
      <c r="D112" s="8"/>
      <c r="E112" s="18">
        <v>-45.725819999999999</v>
      </c>
    </row>
    <row r="113" spans="1:5" x14ac:dyDescent="0.2">
      <c r="A113" s="23" t="s">
        <v>21</v>
      </c>
      <c r="B113" s="17">
        <v>2711</v>
      </c>
      <c r="C113" s="18">
        <v>-48.01</v>
      </c>
      <c r="D113" s="8"/>
      <c r="E113" s="18">
        <v>-48.90543000000001</v>
      </c>
    </row>
    <row r="114" spans="1:5" x14ac:dyDescent="0.2">
      <c r="A114" s="23" t="s">
        <v>21</v>
      </c>
      <c r="B114" s="17">
        <v>2712</v>
      </c>
      <c r="C114" s="18">
        <v>-48.02</v>
      </c>
      <c r="D114" s="8"/>
      <c r="E114" s="18">
        <v>-47.492269999999998</v>
      </c>
    </row>
    <row r="115" spans="1:5" x14ac:dyDescent="0.2">
      <c r="A115" s="23" t="s">
        <v>21</v>
      </c>
      <c r="B115" s="17">
        <v>2709</v>
      </c>
      <c r="C115" s="18">
        <v>-47.99</v>
      </c>
      <c r="D115" s="8"/>
      <c r="E115" s="18">
        <v>-50.298402000000003</v>
      </c>
    </row>
    <row r="116" spans="1:5" x14ac:dyDescent="0.2">
      <c r="A116" s="23" t="s">
        <v>21</v>
      </c>
      <c r="B116" s="17">
        <v>2734</v>
      </c>
      <c r="C116" s="18">
        <v>-48.24</v>
      </c>
      <c r="D116" s="8"/>
      <c r="E116" s="18">
        <v>-47.482176000000003</v>
      </c>
    </row>
    <row r="117" spans="1:5" x14ac:dyDescent="0.2">
      <c r="A117" s="23" t="s">
        <v>21</v>
      </c>
      <c r="B117" s="17">
        <v>2748</v>
      </c>
      <c r="C117" s="18">
        <v>-48.38</v>
      </c>
      <c r="D117" s="8"/>
      <c r="E117" s="18">
        <v>-50.782914000000005</v>
      </c>
    </row>
    <row r="118" spans="1:5" x14ac:dyDescent="0.2">
      <c r="A118" s="23" t="s">
        <v>21</v>
      </c>
      <c r="B118" s="17">
        <v>2759</v>
      </c>
      <c r="C118" s="18">
        <v>-48.49</v>
      </c>
      <c r="D118" s="8"/>
      <c r="E118" s="18">
        <v>-50.671880000000009</v>
      </c>
    </row>
    <row r="119" spans="1:5" x14ac:dyDescent="0.2">
      <c r="A119" s="23" t="s">
        <v>21</v>
      </c>
      <c r="B119" s="17">
        <v>2763</v>
      </c>
      <c r="C119" s="18">
        <v>-48.53</v>
      </c>
      <c r="D119" s="8"/>
      <c r="E119" s="18">
        <v>-50.883853999999999</v>
      </c>
    </row>
    <row r="120" spans="1:5" x14ac:dyDescent="0.2">
      <c r="A120" s="23" t="s">
        <v>21</v>
      </c>
      <c r="B120" s="17">
        <v>2777</v>
      </c>
      <c r="C120" s="18">
        <v>-48.67</v>
      </c>
      <c r="D120" s="8"/>
      <c r="E120" s="18">
        <v>-45.998358000000003</v>
      </c>
    </row>
    <row r="121" spans="1:5" x14ac:dyDescent="0.2">
      <c r="A121" s="23" t="s">
        <v>21</v>
      </c>
      <c r="B121" s="17">
        <v>2787</v>
      </c>
      <c r="C121" s="18">
        <v>-48.77</v>
      </c>
      <c r="D121" s="8"/>
      <c r="E121" s="18">
        <v>-47.986876000000002</v>
      </c>
    </row>
    <row r="122" spans="1:5" x14ac:dyDescent="0.2">
      <c r="A122" s="23" t="s">
        <v>21</v>
      </c>
      <c r="B122" s="17">
        <v>2789</v>
      </c>
      <c r="C122" s="18">
        <v>-48.79</v>
      </c>
      <c r="D122" s="8"/>
      <c r="E122" s="18">
        <v>-50.459906000000004</v>
      </c>
    </row>
    <row r="123" spans="1:5" x14ac:dyDescent="0.2">
      <c r="A123" s="23" t="s">
        <v>21</v>
      </c>
      <c r="B123" s="17">
        <v>2792</v>
      </c>
      <c r="C123" s="18">
        <v>-48.82</v>
      </c>
      <c r="D123" s="8"/>
      <c r="E123" s="18">
        <v>-50.540658000000001</v>
      </c>
    </row>
    <row r="124" spans="1:5" x14ac:dyDescent="0.2">
      <c r="A124" s="23" t="s">
        <v>21</v>
      </c>
      <c r="B124" s="17">
        <v>2808</v>
      </c>
      <c r="C124" s="18">
        <v>-48.98</v>
      </c>
      <c r="D124" s="8"/>
      <c r="E124" s="18">
        <v>-50.530564000000005</v>
      </c>
    </row>
    <row r="125" spans="1:5" x14ac:dyDescent="0.2">
      <c r="A125" s="23" t="s">
        <v>21</v>
      </c>
      <c r="B125" s="17">
        <v>2823</v>
      </c>
      <c r="C125" s="18">
        <v>-49.13</v>
      </c>
      <c r="D125" s="8"/>
      <c r="E125" s="18">
        <v>-50.480094000000001</v>
      </c>
    </row>
    <row r="126" spans="1:5" x14ac:dyDescent="0.2">
      <c r="A126" s="23" t="s">
        <v>21</v>
      </c>
      <c r="B126" s="17">
        <v>2823</v>
      </c>
      <c r="C126" s="18">
        <v>-49.13</v>
      </c>
      <c r="D126" s="8"/>
      <c r="E126" s="18">
        <v>-50.853572000000007</v>
      </c>
    </row>
    <row r="127" spans="1:5" x14ac:dyDescent="0.2">
      <c r="A127" s="23" t="s">
        <v>21</v>
      </c>
      <c r="B127" s="17">
        <v>2905</v>
      </c>
      <c r="C127" s="18">
        <v>-49.95</v>
      </c>
      <c r="D127" s="8"/>
      <c r="E127" s="18">
        <v>-50.611316000000002</v>
      </c>
    </row>
    <row r="128" spans="1:5" x14ac:dyDescent="0.2">
      <c r="A128" s="23" t="s">
        <v>21</v>
      </c>
      <c r="B128" s="17">
        <v>2920</v>
      </c>
      <c r="C128" s="18">
        <v>-50.1</v>
      </c>
      <c r="D128" s="8"/>
      <c r="E128" s="18">
        <v>-50.772820000000003</v>
      </c>
    </row>
    <row r="129" spans="1:8" x14ac:dyDescent="0.2">
      <c r="A129" s="23" t="s">
        <v>21</v>
      </c>
      <c r="B129" s="17">
        <v>2943</v>
      </c>
      <c r="C129" s="18">
        <v>-50.33</v>
      </c>
      <c r="D129" s="8"/>
      <c r="E129" s="18">
        <v>-50.601222000000007</v>
      </c>
    </row>
    <row r="130" spans="1:8" x14ac:dyDescent="0.2">
      <c r="A130" s="23" t="s">
        <v>21</v>
      </c>
      <c r="B130" s="17">
        <v>2968</v>
      </c>
      <c r="C130" s="18">
        <v>-50.58</v>
      </c>
      <c r="D130" s="8"/>
      <c r="E130" s="18">
        <v>-47.764808000000002</v>
      </c>
    </row>
    <row r="131" spans="1:8" x14ac:dyDescent="0.2">
      <c r="A131" s="23" t="s">
        <v>21</v>
      </c>
      <c r="B131" s="17">
        <v>2995</v>
      </c>
      <c r="C131" s="18">
        <v>-50.85</v>
      </c>
      <c r="D131" s="8"/>
      <c r="E131" s="18">
        <v>-50.744208666666673</v>
      </c>
    </row>
    <row r="132" spans="1:8" x14ac:dyDescent="0.2">
      <c r="A132" s="23" t="s">
        <v>21</v>
      </c>
      <c r="B132" s="17">
        <v>3001</v>
      </c>
      <c r="C132" s="18">
        <v>-50.91</v>
      </c>
      <c r="D132" s="8"/>
      <c r="E132" s="18">
        <v>-50.47</v>
      </c>
    </row>
    <row r="133" spans="1:8" x14ac:dyDescent="0.2">
      <c r="A133" s="23" t="s">
        <v>21</v>
      </c>
      <c r="B133" s="17">
        <v>3043</v>
      </c>
      <c r="C133" s="18">
        <v>-51.33</v>
      </c>
      <c r="D133" s="8"/>
      <c r="E133" s="18">
        <v>-48.077722000000001</v>
      </c>
    </row>
    <row r="134" spans="1:8" x14ac:dyDescent="0.2">
      <c r="A134" s="23" t="s">
        <v>21</v>
      </c>
      <c r="B134" s="17">
        <v>3053</v>
      </c>
      <c r="C134" s="18">
        <v>-51.43</v>
      </c>
      <c r="D134" s="8"/>
      <c r="E134" s="18">
        <v>-47.684056000000005</v>
      </c>
    </row>
    <row r="135" spans="1:8" x14ac:dyDescent="0.2">
      <c r="A135" s="23" t="s">
        <v>21</v>
      </c>
      <c r="B135" s="17">
        <v>3129</v>
      </c>
      <c r="C135" s="18">
        <v>-52.19</v>
      </c>
      <c r="D135" s="8"/>
      <c r="E135" s="18">
        <v>-50.374550333333339</v>
      </c>
    </row>
    <row r="136" spans="1:8" x14ac:dyDescent="0.2">
      <c r="A136" s="23" t="s">
        <v>21</v>
      </c>
      <c r="B136" s="17">
        <v>3193</v>
      </c>
      <c r="C136" s="18">
        <v>-52.83</v>
      </c>
      <c r="D136" s="8"/>
      <c r="E136" s="18">
        <v>-50.352200500000002</v>
      </c>
    </row>
    <row r="137" spans="1:8" x14ac:dyDescent="0.2">
      <c r="A137" s="23" t="s">
        <v>21</v>
      </c>
      <c r="B137" s="17">
        <v>3202</v>
      </c>
      <c r="C137" s="18">
        <v>-52.92</v>
      </c>
      <c r="D137" s="8"/>
      <c r="E137" s="18">
        <v>-50.558689999999999</v>
      </c>
    </row>
    <row r="138" spans="1:8" s="22" customFormat="1" x14ac:dyDescent="0.2">
      <c r="A138" s="20" t="s">
        <v>20</v>
      </c>
      <c r="B138" s="21"/>
      <c r="C138" s="21">
        <v>-0.01</v>
      </c>
      <c r="D138" s="4" t="s">
        <v>25</v>
      </c>
      <c r="E138" s="21">
        <v>-8.6999999999999994E-3</v>
      </c>
      <c r="F138" s="4" t="s">
        <v>24</v>
      </c>
      <c r="H138" s="25" t="s">
        <v>0</v>
      </c>
    </row>
    <row r="139" spans="1:8" x14ac:dyDescent="0.2">
      <c r="A139" s="35"/>
      <c r="C139" s="5">
        <f>C138*1000</f>
        <v>-10</v>
      </c>
      <c r="D139" s="4" t="s">
        <v>23</v>
      </c>
      <c r="E139" s="4">
        <f>E138*1000</f>
        <v>-8.6999999999999993</v>
      </c>
      <c r="F139" s="4" t="s">
        <v>28</v>
      </c>
      <c r="H139" s="45">
        <f>E138/C138</f>
        <v>0.86999999999999988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8"/>
  <sheetViews>
    <sheetView topLeftCell="A24" workbookViewId="0">
      <selection activeCell="H40" sqref="H40"/>
    </sheetView>
  </sheetViews>
  <sheetFormatPr baseColWidth="10" defaultRowHeight="16" x14ac:dyDescent="0.2"/>
  <cols>
    <col min="1" max="1" width="35.1640625" bestFit="1" customWidth="1"/>
    <col min="4" max="4" width="23.6640625" customWidth="1"/>
  </cols>
  <sheetData>
    <row r="1" spans="1:6" ht="21" x14ac:dyDescent="0.25">
      <c r="A1" s="6" t="s">
        <v>40</v>
      </c>
    </row>
    <row r="2" spans="1:6" ht="19" x14ac:dyDescent="0.25">
      <c r="A2" s="34" t="s">
        <v>27</v>
      </c>
    </row>
    <row r="3" spans="1:6" x14ac:dyDescent="0.2">
      <c r="A3" t="s">
        <v>29</v>
      </c>
    </row>
    <row r="4" spans="1:6" x14ac:dyDescent="0.2">
      <c r="A4" s="3" t="s">
        <v>41</v>
      </c>
      <c r="B4" s="3" t="s">
        <v>30</v>
      </c>
      <c r="C4" s="3" t="s">
        <v>32</v>
      </c>
      <c r="D4" s="3" t="s">
        <v>8</v>
      </c>
      <c r="E4" s="3" t="s">
        <v>31</v>
      </c>
      <c r="F4" s="3" t="s">
        <v>0</v>
      </c>
    </row>
    <row r="5" spans="1:6" x14ac:dyDescent="0.2">
      <c r="A5" t="s">
        <v>1</v>
      </c>
      <c r="B5">
        <v>3000</v>
      </c>
      <c r="C5">
        <v>-45</v>
      </c>
      <c r="D5" s="2"/>
      <c r="E5">
        <v>-35</v>
      </c>
      <c r="F5" s="1"/>
    </row>
    <row r="6" spans="1:6" x14ac:dyDescent="0.2">
      <c r="A6" t="s">
        <v>2</v>
      </c>
      <c r="C6" s="2"/>
      <c r="D6" s="2"/>
      <c r="E6" s="1"/>
      <c r="F6" s="1"/>
    </row>
    <row r="7" spans="1:6" x14ac:dyDescent="0.2">
      <c r="A7" t="s">
        <v>3</v>
      </c>
      <c r="C7" s="2"/>
      <c r="D7" s="2"/>
      <c r="E7" s="1"/>
      <c r="F7" s="1"/>
    </row>
    <row r="8" spans="1:6" x14ac:dyDescent="0.2">
      <c r="A8" t="s">
        <v>4</v>
      </c>
      <c r="C8" s="2"/>
      <c r="D8" s="2"/>
      <c r="E8" s="1"/>
      <c r="F8" s="1"/>
    </row>
    <row r="9" spans="1:6" x14ac:dyDescent="0.2">
      <c r="A9" t="s">
        <v>5</v>
      </c>
      <c r="C9" s="2"/>
      <c r="D9" s="2"/>
      <c r="E9" s="1"/>
      <c r="F9" s="1"/>
    </row>
    <row r="10" spans="1:6" x14ac:dyDescent="0.2">
      <c r="A10" t="s">
        <v>12</v>
      </c>
      <c r="C10" s="2"/>
      <c r="D10" s="2"/>
      <c r="E10" s="1"/>
      <c r="F10" s="1"/>
    </row>
    <row r="11" spans="1:6" x14ac:dyDescent="0.2">
      <c r="A11" t="s">
        <v>35</v>
      </c>
      <c r="C11" s="2"/>
      <c r="D11" s="2"/>
      <c r="E11" s="1"/>
      <c r="F11" s="1"/>
    </row>
    <row r="12" spans="1:6" x14ac:dyDescent="0.2">
      <c r="A12" t="s">
        <v>36</v>
      </c>
      <c r="C12" s="2"/>
      <c r="D12" s="2"/>
      <c r="E12" s="1"/>
      <c r="F12" s="1"/>
    </row>
    <row r="13" spans="1:6" x14ac:dyDescent="0.2">
      <c r="A13" t="s">
        <v>37</v>
      </c>
      <c r="C13" s="2"/>
      <c r="D13" s="2"/>
      <c r="E13" s="1"/>
      <c r="F13" s="1"/>
    </row>
    <row r="14" spans="1:6" x14ac:dyDescent="0.2">
      <c r="A14" t="s">
        <v>38</v>
      </c>
      <c r="C14" s="2"/>
      <c r="D14" s="2"/>
      <c r="E14" s="1"/>
      <c r="F14" s="1"/>
    </row>
    <row r="15" spans="1:6" x14ac:dyDescent="0.2">
      <c r="A15" s="4" t="s">
        <v>39</v>
      </c>
      <c r="B15" s="4">
        <f>AVERAGE(B5:B14)</f>
        <v>3000</v>
      </c>
      <c r="C15" s="5">
        <f>AVERAGE(C5:C14)</f>
        <v>-45</v>
      </c>
      <c r="D15" s="5">
        <f>C15/B15*1000</f>
        <v>-15</v>
      </c>
      <c r="E15" s="4">
        <f>AVERAGE(E5:E14)</f>
        <v>-35</v>
      </c>
      <c r="F15" s="5">
        <f>E15/C15</f>
        <v>0.77777777777777779</v>
      </c>
    </row>
    <row r="16" spans="1:6" x14ac:dyDescent="0.2">
      <c r="A16" s="4"/>
      <c r="B16" s="4"/>
      <c r="C16" s="5"/>
      <c r="D16" s="5"/>
      <c r="E16" s="4"/>
      <c r="F16" s="5"/>
    </row>
    <row r="17" spans="1:6" x14ac:dyDescent="0.2">
      <c r="A17" s="36" t="s">
        <v>17</v>
      </c>
      <c r="B17" s="37"/>
      <c r="C17" s="38"/>
      <c r="D17" s="38"/>
      <c r="E17" s="38"/>
      <c r="F17" s="39"/>
    </row>
    <row r="18" spans="1:6" x14ac:dyDescent="0.2">
      <c r="A18" s="26" t="s">
        <v>15</v>
      </c>
      <c r="B18" s="8">
        <v>40</v>
      </c>
      <c r="C18" s="8">
        <v>-10.6</v>
      </c>
      <c r="D18" s="8"/>
      <c r="E18" s="8">
        <v>-15</v>
      </c>
      <c r="F18" s="27"/>
    </row>
    <row r="19" spans="1:6" x14ac:dyDescent="0.2">
      <c r="A19" s="26" t="s">
        <v>11</v>
      </c>
      <c r="B19" s="8">
        <v>3488</v>
      </c>
      <c r="C19" s="19">
        <v>-57</v>
      </c>
      <c r="D19" s="19"/>
      <c r="E19" s="8">
        <v>-56.5</v>
      </c>
      <c r="F19" s="27"/>
    </row>
    <row r="20" spans="1:6" x14ac:dyDescent="0.2">
      <c r="A20" s="40" t="s">
        <v>14</v>
      </c>
      <c r="B20" s="41">
        <f>B19-B18</f>
        <v>3448</v>
      </c>
      <c r="C20" s="42">
        <f>(C19-C18)</f>
        <v>-46.4</v>
      </c>
      <c r="D20" s="42">
        <f>C20/B20*1000</f>
        <v>-13.45707656612529</v>
      </c>
      <c r="E20" s="42">
        <f>(E19-E18)</f>
        <v>-41.5</v>
      </c>
      <c r="F20" s="43">
        <f>E20/C20</f>
        <v>0.89439655172413801</v>
      </c>
    </row>
    <row r="21" spans="1:6" x14ac:dyDescent="0.2">
      <c r="C21" s="2"/>
      <c r="D21" s="2"/>
      <c r="E21" s="2"/>
      <c r="F21" s="2"/>
    </row>
    <row r="22" spans="1:6" s="4" customFormat="1" ht="19" x14ac:dyDescent="0.25">
      <c r="A22" s="34" t="s">
        <v>26</v>
      </c>
      <c r="C22" s="5"/>
      <c r="D22" s="5"/>
      <c r="E22" s="5"/>
      <c r="F22" s="5"/>
    </row>
    <row r="23" spans="1:6" s="4" customFormat="1" x14ac:dyDescent="0.2">
      <c r="A23" s="9" t="s">
        <v>42</v>
      </c>
      <c r="C23" s="5"/>
      <c r="D23" s="5"/>
      <c r="E23" s="5"/>
      <c r="F23" s="5"/>
    </row>
    <row r="24" spans="1:6" s="4" customFormat="1" x14ac:dyDescent="0.2">
      <c r="A24" s="9" t="s">
        <v>43</v>
      </c>
      <c r="C24" s="5"/>
      <c r="D24" s="5"/>
      <c r="E24" s="5"/>
      <c r="F24" s="5"/>
    </row>
    <row r="25" spans="1:6" s="4" customFormat="1" x14ac:dyDescent="0.2">
      <c r="A25" s="9" t="s">
        <v>44</v>
      </c>
      <c r="C25" s="5"/>
      <c r="D25" s="5"/>
      <c r="E25" s="5"/>
      <c r="F25" s="5"/>
    </row>
    <row r="26" spans="1:6" x14ac:dyDescent="0.2">
      <c r="C26" s="2"/>
      <c r="D26" s="2"/>
    </row>
    <row r="27" spans="1:6" x14ac:dyDescent="0.2">
      <c r="A27" s="7" t="s">
        <v>18</v>
      </c>
      <c r="B27" s="13" t="s">
        <v>6</v>
      </c>
      <c r="C27" s="13" t="s">
        <v>9</v>
      </c>
      <c r="D27" s="10"/>
      <c r="E27" s="13" t="s">
        <v>10</v>
      </c>
    </row>
    <row r="28" spans="1:6" x14ac:dyDescent="0.2">
      <c r="A28" s="12" t="s">
        <v>19</v>
      </c>
      <c r="B28" s="14">
        <v>652</v>
      </c>
      <c r="C28" s="15">
        <v>-17.399999999999999</v>
      </c>
      <c r="D28" s="11"/>
      <c r="E28" s="16">
        <v>-19.03</v>
      </c>
    </row>
    <row r="29" spans="1:6" x14ac:dyDescent="0.2">
      <c r="A29" s="12" t="s">
        <v>19</v>
      </c>
      <c r="B29" s="14">
        <v>1414</v>
      </c>
      <c r="C29" s="15">
        <v>-24.5</v>
      </c>
      <c r="D29" s="11"/>
      <c r="E29" s="16">
        <v>-27.98</v>
      </c>
    </row>
    <row r="30" spans="1:6" x14ac:dyDescent="0.2">
      <c r="A30" s="12" t="s">
        <v>19</v>
      </c>
      <c r="B30" s="14">
        <v>1415.8964803312629</v>
      </c>
      <c r="C30" s="15">
        <v>-24.5</v>
      </c>
      <c r="D30" s="11"/>
      <c r="E30" s="15">
        <v>-27.95</v>
      </c>
    </row>
    <row r="31" spans="1:6" x14ac:dyDescent="0.2">
      <c r="A31" s="12" t="s">
        <v>19</v>
      </c>
      <c r="B31" s="14">
        <v>1735</v>
      </c>
      <c r="C31" s="15">
        <v>-27.4</v>
      </c>
      <c r="D31" s="11"/>
      <c r="E31" s="16">
        <v>-30.18</v>
      </c>
    </row>
    <row r="32" spans="1:6" x14ac:dyDescent="0.2">
      <c r="A32" s="12" t="s">
        <v>19</v>
      </c>
      <c r="B32" s="14">
        <v>1880</v>
      </c>
      <c r="C32" s="15">
        <v>-28.8</v>
      </c>
      <c r="D32" s="11"/>
      <c r="E32" s="16">
        <v>-31.68</v>
      </c>
    </row>
    <row r="33" spans="1:5" x14ac:dyDescent="0.2">
      <c r="A33" s="12" t="s">
        <v>19</v>
      </c>
      <c r="B33" s="14">
        <v>2131</v>
      </c>
      <c r="C33" s="15">
        <v>-32.700000000000003</v>
      </c>
      <c r="D33" s="11"/>
      <c r="E33" s="16">
        <v>-33.72</v>
      </c>
    </row>
    <row r="34" spans="1:5" x14ac:dyDescent="0.2">
      <c r="A34" s="12" t="s">
        <v>19</v>
      </c>
      <c r="B34" s="14">
        <v>2403</v>
      </c>
      <c r="C34" s="15">
        <v>-34.6</v>
      </c>
      <c r="D34" s="11"/>
      <c r="E34" s="16">
        <v>-36.85</v>
      </c>
    </row>
    <row r="35" spans="1:5" x14ac:dyDescent="0.2">
      <c r="A35" s="12" t="s">
        <v>19</v>
      </c>
      <c r="B35" s="14">
        <v>2587</v>
      </c>
      <c r="C35" s="15">
        <v>-37.1</v>
      </c>
      <c r="D35" s="11"/>
      <c r="E35" s="16">
        <v>-37.46</v>
      </c>
    </row>
    <row r="36" spans="1:5" x14ac:dyDescent="0.2">
      <c r="A36" s="12" t="s">
        <v>19</v>
      </c>
      <c r="B36" s="14">
        <v>2741</v>
      </c>
      <c r="C36" s="15">
        <v>-38.799999999999997</v>
      </c>
      <c r="D36" s="11"/>
      <c r="E36" s="16">
        <v>-40.25</v>
      </c>
    </row>
    <row r="37" spans="1:5" x14ac:dyDescent="0.2">
      <c r="A37" s="12" t="s">
        <v>19</v>
      </c>
      <c r="B37" s="14">
        <f>AVERAGE(B36,B38)</f>
        <v>2767.5</v>
      </c>
      <c r="C37" s="15">
        <v>-38.1</v>
      </c>
      <c r="D37" s="11"/>
      <c r="E37" s="16">
        <v>-38.06</v>
      </c>
    </row>
    <row r="38" spans="1:5" x14ac:dyDescent="0.2">
      <c r="A38" s="12" t="s">
        <v>19</v>
      </c>
      <c r="B38" s="14">
        <v>2794</v>
      </c>
      <c r="C38" s="15">
        <v>-40.200000000000003</v>
      </c>
      <c r="D38" s="11"/>
      <c r="E38" s="16">
        <v>-40.630000000000003</v>
      </c>
    </row>
    <row r="39" spans="1:5" x14ac:dyDescent="0.2">
      <c r="A39" s="12" t="s">
        <v>19</v>
      </c>
      <c r="B39" s="14">
        <v>2864</v>
      </c>
      <c r="C39" s="15">
        <v>-41.3</v>
      </c>
      <c r="D39" s="11"/>
      <c r="E39" s="16">
        <v>-40.24</v>
      </c>
    </row>
    <row r="40" spans="1:5" x14ac:dyDescent="0.2">
      <c r="A40" s="12" t="s">
        <v>19</v>
      </c>
      <c r="B40" s="14">
        <v>2992</v>
      </c>
      <c r="C40" s="15">
        <v>-43.5</v>
      </c>
      <c r="D40" s="11"/>
      <c r="E40" s="16">
        <v>-40.869999999999997</v>
      </c>
    </row>
    <row r="41" spans="1:5" x14ac:dyDescent="0.2">
      <c r="A41" s="12" t="s">
        <v>19</v>
      </c>
      <c r="B41" s="14">
        <v>3080</v>
      </c>
      <c r="C41" s="15">
        <v>-45.1</v>
      </c>
      <c r="D41" s="11"/>
      <c r="E41" s="16">
        <v>-41.45</v>
      </c>
    </row>
    <row r="42" spans="1:5" x14ac:dyDescent="0.2">
      <c r="A42" s="12" t="s">
        <v>19</v>
      </c>
      <c r="B42" s="14">
        <v>3184</v>
      </c>
      <c r="C42" s="15">
        <v>-47.2</v>
      </c>
      <c r="D42" s="11"/>
      <c r="E42" s="16">
        <v>-46.08</v>
      </c>
    </row>
    <row r="43" spans="1:5" x14ac:dyDescent="0.2">
      <c r="A43" s="12" t="s">
        <v>19</v>
      </c>
      <c r="B43" s="14">
        <v>3252</v>
      </c>
      <c r="C43" s="15">
        <v>-47.1</v>
      </c>
      <c r="D43" s="11"/>
      <c r="E43" s="16">
        <v>-45.69</v>
      </c>
    </row>
    <row r="44" spans="1:5" x14ac:dyDescent="0.2">
      <c r="A44" s="12" t="s">
        <v>19</v>
      </c>
      <c r="B44" s="14">
        <v>3279</v>
      </c>
      <c r="C44" s="15">
        <v>-47.1</v>
      </c>
      <c r="D44" s="11"/>
      <c r="E44" s="16">
        <v>-45.65</v>
      </c>
    </row>
    <row r="45" spans="1:5" x14ac:dyDescent="0.2">
      <c r="A45" s="12" t="s">
        <v>19</v>
      </c>
      <c r="B45" s="14">
        <v>3364</v>
      </c>
      <c r="C45" s="15">
        <v>-51</v>
      </c>
      <c r="D45" s="11"/>
      <c r="E45" s="16">
        <v>-48.82</v>
      </c>
    </row>
    <row r="46" spans="1:5" x14ac:dyDescent="0.2">
      <c r="A46" s="12" t="s">
        <v>19</v>
      </c>
      <c r="B46" s="14">
        <v>3421</v>
      </c>
      <c r="C46" s="15">
        <v>-52.3</v>
      </c>
      <c r="D46" s="11"/>
      <c r="E46" s="16">
        <v>-49.27</v>
      </c>
    </row>
    <row r="47" spans="1:5" x14ac:dyDescent="0.2">
      <c r="A47" s="12" t="s">
        <v>19</v>
      </c>
      <c r="B47" s="14">
        <v>3471</v>
      </c>
      <c r="C47" s="15">
        <v>-53.4</v>
      </c>
      <c r="D47" s="11"/>
      <c r="E47" s="16">
        <v>-48.73</v>
      </c>
    </row>
    <row r="48" spans="1:5" x14ac:dyDescent="0.2">
      <c r="A48" s="12" t="s">
        <v>19</v>
      </c>
      <c r="B48" s="14">
        <v>3498</v>
      </c>
      <c r="C48" s="15">
        <v>-52.6</v>
      </c>
      <c r="D48" s="11"/>
      <c r="E48" s="16">
        <v>-51.22</v>
      </c>
    </row>
    <row r="49" spans="1:8" x14ac:dyDescent="0.2">
      <c r="A49" s="12" t="s">
        <v>19</v>
      </c>
      <c r="B49" s="14">
        <v>3517</v>
      </c>
      <c r="C49" s="15">
        <v>-54.5</v>
      </c>
      <c r="D49" s="11"/>
      <c r="E49" s="16">
        <v>-51.87</v>
      </c>
    </row>
    <row r="50" spans="1:8" x14ac:dyDescent="0.2">
      <c r="A50" s="12" t="s">
        <v>19</v>
      </c>
      <c r="B50" s="14">
        <v>3529</v>
      </c>
      <c r="C50" s="15">
        <v>-54.8</v>
      </c>
      <c r="D50" s="11"/>
      <c r="E50" s="16">
        <v>-51.67</v>
      </c>
    </row>
    <row r="51" spans="1:8" x14ac:dyDescent="0.2">
      <c r="A51" s="12" t="s">
        <v>19</v>
      </c>
      <c r="B51" s="14">
        <v>3556</v>
      </c>
      <c r="C51" s="15">
        <v>-55.5</v>
      </c>
      <c r="D51" s="11"/>
      <c r="E51" s="16">
        <v>-53.05</v>
      </c>
    </row>
    <row r="52" spans="1:8" x14ac:dyDescent="0.2">
      <c r="A52" s="12" t="s">
        <v>19</v>
      </c>
      <c r="B52" s="14">
        <v>3553</v>
      </c>
      <c r="C52" s="15">
        <v>-55.4</v>
      </c>
      <c r="D52" s="11"/>
      <c r="E52" s="16">
        <v>-54.09</v>
      </c>
    </row>
    <row r="53" spans="1:8" x14ac:dyDescent="0.2">
      <c r="A53" s="12" t="s">
        <v>19</v>
      </c>
      <c r="B53" s="14">
        <v>3516</v>
      </c>
      <c r="C53" s="15">
        <v>-54.5</v>
      </c>
      <c r="D53" s="11"/>
      <c r="E53" s="16">
        <v>-53.83</v>
      </c>
    </row>
    <row r="54" spans="1:8" x14ac:dyDescent="0.2">
      <c r="A54" s="12" t="s">
        <v>19</v>
      </c>
      <c r="B54" s="14">
        <v>3531</v>
      </c>
      <c r="C54" s="15">
        <v>-54.9</v>
      </c>
      <c r="D54" s="11"/>
      <c r="E54" s="16">
        <v>-56.95</v>
      </c>
    </row>
    <row r="55" spans="1:8" x14ac:dyDescent="0.2">
      <c r="A55" s="12" t="s">
        <v>19</v>
      </c>
      <c r="B55" s="14">
        <v>3510</v>
      </c>
      <c r="C55" s="15">
        <v>-54.4</v>
      </c>
      <c r="D55" s="11"/>
      <c r="E55" s="16">
        <v>-54.91</v>
      </c>
    </row>
    <row r="56" spans="1:8" x14ac:dyDescent="0.2">
      <c r="A56" s="12" t="s">
        <v>19</v>
      </c>
      <c r="B56" s="14">
        <v>3510</v>
      </c>
      <c r="C56" s="15">
        <v>-54.3</v>
      </c>
      <c r="D56" s="11"/>
      <c r="E56" s="16">
        <v>-56.77</v>
      </c>
    </row>
    <row r="57" spans="1:8" x14ac:dyDescent="0.2">
      <c r="A57" s="20" t="s">
        <v>20</v>
      </c>
      <c r="B57" s="21"/>
      <c r="C57" s="21">
        <v>-1.4E-2</v>
      </c>
      <c r="D57" s="4" t="s">
        <v>25</v>
      </c>
      <c r="E57" s="21">
        <v>-1.2E-2</v>
      </c>
      <c r="F57" s="4" t="s">
        <v>24</v>
      </c>
      <c r="H57" s="10" t="s">
        <v>0</v>
      </c>
    </row>
    <row r="58" spans="1:8" x14ac:dyDescent="0.2">
      <c r="C58" s="4">
        <f>C57*1000</f>
        <v>-14</v>
      </c>
      <c r="D58" s="4" t="s">
        <v>23</v>
      </c>
      <c r="E58" s="4">
        <f>E57*1000</f>
        <v>-12</v>
      </c>
      <c r="F58" s="4" t="s">
        <v>28</v>
      </c>
      <c r="H58" s="44">
        <f>E57/C57</f>
        <v>0.8571428571428571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Dome C Key</vt:lpstr>
      <vt:lpstr>Vostok Key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Spruce Schoenemann</dc:creator>
  <cp:lastModifiedBy>Spruce Schoenemann</cp:lastModifiedBy>
  <cp:lastPrinted>2012-08-06T14:29:52Z</cp:lastPrinted>
  <dcterms:created xsi:type="dcterms:W3CDTF">2012-03-10T17:51:02Z</dcterms:created>
  <dcterms:modified xsi:type="dcterms:W3CDTF">2021-03-12T04:28:42Z</dcterms:modified>
</cp:coreProperties>
</file>