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17\Desktop\"/>
    </mc:Choice>
  </mc:AlternateContent>
  <xr:revisionPtr revIDLastSave="0" documentId="13_ncr:1_{2514711E-972B-4F6B-8038-55DAE4686425}" xr6:coauthVersionLast="45" xr6:coauthVersionMax="45" xr10:uidLastSave="{00000000-0000-0000-0000-000000000000}"/>
  <bookViews>
    <workbookView xWindow="-108" yWindow="-108" windowWidth="23256" windowHeight="12576" xr2:uid="{C1753F0F-FFC1-467F-9ECD-AF02EB500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1" i="1" l="1"/>
  <c r="W140" i="1"/>
  <c r="O140" i="1"/>
  <c r="AA140" i="1" s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43" i="1"/>
  <c r="W152" i="1"/>
  <c r="W153" i="1"/>
  <c r="W154" i="1"/>
  <c r="W155" i="1"/>
  <c r="W156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43" i="1"/>
  <c r="W150" i="1"/>
  <c r="AD134" i="1"/>
  <c r="AD130" i="1"/>
  <c r="AD128" i="1"/>
  <c r="AD122" i="1"/>
  <c r="AD118" i="1"/>
  <c r="AD116" i="1"/>
  <c r="AA139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16" i="1"/>
  <c r="Y134" i="1"/>
  <c r="Y130" i="1"/>
  <c r="Y128" i="1"/>
  <c r="Y122" i="1"/>
  <c r="Y118" i="1"/>
  <c r="Y116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17" i="1"/>
  <c r="W118" i="1"/>
  <c r="W119" i="1"/>
  <c r="W120" i="1"/>
  <c r="W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16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AD143" i="1" l="1"/>
  <c r="AD145" i="1"/>
  <c r="W147" i="1"/>
  <c r="W157" i="1"/>
  <c r="Y152" i="1"/>
  <c r="AD148" i="1"/>
  <c r="AD157" i="1"/>
  <c r="W145" i="1"/>
  <c r="AD152" i="1"/>
  <c r="AD154" i="1"/>
  <c r="W144" i="1"/>
  <c r="W151" i="1"/>
  <c r="W149" i="1"/>
  <c r="W159" i="1"/>
  <c r="W158" i="1"/>
  <c r="Y157" i="1" s="1"/>
  <c r="W143" i="1"/>
  <c r="W146" i="1"/>
  <c r="W148" i="1"/>
  <c r="W160" i="1"/>
  <c r="O89" i="1"/>
  <c r="U94" i="1"/>
  <c r="U95" i="1"/>
  <c r="U96" i="1"/>
  <c r="U97" i="1"/>
  <c r="U98" i="1"/>
  <c r="AA98" i="1" s="1"/>
  <c r="U99" i="1"/>
  <c r="AA99" i="1" s="1"/>
  <c r="U100" i="1"/>
  <c r="W100" i="1" s="1"/>
  <c r="U101" i="1"/>
  <c r="U102" i="1"/>
  <c r="AA102" i="1" s="1"/>
  <c r="U103" i="1"/>
  <c r="AA103" i="1" s="1"/>
  <c r="U104" i="1"/>
  <c r="W104" i="1" s="1"/>
  <c r="U105" i="1"/>
  <c r="AA105" i="1" s="1"/>
  <c r="U106" i="1"/>
  <c r="U107" i="1"/>
  <c r="AA107" i="1" s="1"/>
  <c r="U108" i="1"/>
  <c r="U109" i="1"/>
  <c r="U110" i="1"/>
  <c r="U93" i="1"/>
  <c r="AA110" i="1"/>
  <c r="W110" i="1"/>
  <c r="AA109" i="1"/>
  <c r="W108" i="1"/>
  <c r="AA108" i="1"/>
  <c r="W107" i="1"/>
  <c r="AA106" i="1"/>
  <c r="W106" i="1"/>
  <c r="W102" i="1"/>
  <c r="AA101" i="1"/>
  <c r="AA100" i="1"/>
  <c r="AA97" i="1"/>
  <c r="W97" i="1"/>
  <c r="W96" i="1"/>
  <c r="AA96" i="1"/>
  <c r="AA95" i="1"/>
  <c r="AA94" i="1"/>
  <c r="AA93" i="1"/>
  <c r="AD93" i="1" s="1"/>
  <c r="O110" i="1"/>
  <c r="O109" i="1"/>
  <c r="O108" i="1"/>
  <c r="O107" i="1"/>
  <c r="O106" i="1"/>
  <c r="O105" i="1"/>
  <c r="O104" i="1"/>
  <c r="O103" i="1"/>
  <c r="O102" i="1"/>
  <c r="O100" i="1"/>
  <c r="O99" i="1"/>
  <c r="O98" i="1"/>
  <c r="O97" i="1"/>
  <c r="O96" i="1"/>
  <c r="O95" i="1"/>
  <c r="O94" i="1"/>
  <c r="O93" i="1"/>
  <c r="Y145" i="1" l="1"/>
  <c r="Y154" i="1"/>
  <c r="Y148" i="1"/>
  <c r="Y143" i="1"/>
  <c r="AA104" i="1"/>
  <c r="AD104" i="1" s="1"/>
  <c r="AD95" i="1"/>
  <c r="AD102" i="1"/>
  <c r="AD107" i="1"/>
  <c r="AD98" i="1"/>
  <c r="W94" i="1"/>
  <c r="W101" i="1"/>
  <c r="W98" i="1"/>
  <c r="W95" i="1"/>
  <c r="Y95" i="1" s="1"/>
  <c r="W105" i="1"/>
  <c r="Y104" i="1" s="1"/>
  <c r="W93" i="1"/>
  <c r="Y93" i="1" s="1"/>
  <c r="W99" i="1"/>
  <c r="W109" i="1"/>
  <c r="Y107" i="1" s="1"/>
  <c r="W103" i="1"/>
  <c r="Y102" i="1" s="1"/>
  <c r="U72" i="1"/>
  <c r="AA72" i="1" s="1"/>
  <c r="U73" i="1"/>
  <c r="U74" i="1"/>
  <c r="AA74" i="1" s="1"/>
  <c r="U75" i="1"/>
  <c r="AA75" i="1" s="1"/>
  <c r="U76" i="1"/>
  <c r="U77" i="1"/>
  <c r="U78" i="1"/>
  <c r="U79" i="1"/>
  <c r="AA79" i="1" s="1"/>
  <c r="U80" i="1"/>
  <c r="AA80" i="1" s="1"/>
  <c r="AD80" i="1" s="1"/>
  <c r="U81" i="1"/>
  <c r="AA81" i="1" s="1"/>
  <c r="U82" i="1"/>
  <c r="AA82" i="1" s="1"/>
  <c r="AD82" i="1" s="1"/>
  <c r="U83" i="1"/>
  <c r="AA83" i="1" s="1"/>
  <c r="U84" i="1"/>
  <c r="AA84" i="1" s="1"/>
  <c r="U85" i="1"/>
  <c r="U86" i="1"/>
  <c r="U87" i="1"/>
  <c r="U88" i="1"/>
  <c r="U71" i="1"/>
  <c r="W71" i="1" s="1"/>
  <c r="W88" i="1"/>
  <c r="AA88" i="1"/>
  <c r="AA87" i="1"/>
  <c r="W87" i="1"/>
  <c r="W86" i="1"/>
  <c r="AA86" i="1"/>
  <c r="AA85" i="1"/>
  <c r="AD85" i="1" s="1"/>
  <c r="W85" i="1"/>
  <c r="W78" i="1"/>
  <c r="AA78" i="1"/>
  <c r="AA77" i="1"/>
  <c r="W77" i="1"/>
  <c r="AA76" i="1"/>
  <c r="W75" i="1"/>
  <c r="AA73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Y98" i="1" l="1"/>
  <c r="W72" i="1"/>
  <c r="Y71" i="1" s="1"/>
  <c r="AD73" i="1"/>
  <c r="W82" i="1"/>
  <c r="AD76" i="1"/>
  <c r="Y85" i="1"/>
  <c r="AA71" i="1"/>
  <c r="AD71" i="1" s="1"/>
  <c r="W79" i="1"/>
  <c r="W76" i="1"/>
  <c r="Y76" i="1" s="1"/>
  <c r="W73" i="1"/>
  <c r="W80" i="1"/>
  <c r="W83" i="1"/>
  <c r="Y82" i="1" s="1"/>
  <c r="W74" i="1"/>
  <c r="W84" i="1"/>
  <c r="W81" i="1"/>
  <c r="AA68" i="1"/>
  <c r="AA67" i="1"/>
  <c r="AA66" i="1"/>
  <c r="AA65" i="1"/>
  <c r="AD65" i="1" s="1"/>
  <c r="AA64" i="1"/>
  <c r="AA63" i="1"/>
  <c r="AA62" i="1"/>
  <c r="AD62" i="1" s="1"/>
  <c r="AA61" i="1"/>
  <c r="AA60" i="1"/>
  <c r="AD60" i="1" s="1"/>
  <c r="AA59" i="1"/>
  <c r="AA58" i="1"/>
  <c r="AA57" i="1"/>
  <c r="AA56" i="1"/>
  <c r="AD56" i="1" s="1"/>
  <c r="AA55" i="1"/>
  <c r="AA54" i="1"/>
  <c r="AA53" i="1"/>
  <c r="AD53" i="1" s="1"/>
  <c r="AA52" i="1"/>
  <c r="AD51" i="1"/>
  <c r="AA51" i="1"/>
  <c r="Y65" i="1"/>
  <c r="Y62" i="1"/>
  <c r="Y60" i="1"/>
  <c r="Y56" i="1"/>
  <c r="Y53" i="1"/>
  <c r="Y51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45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51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Y80" i="1" l="1"/>
  <c r="Y73" i="1"/>
  <c r="AD30" i="1"/>
  <c r="AD28" i="1"/>
  <c r="AD39" i="1"/>
  <c r="AD37" i="1"/>
  <c r="AD33" i="1"/>
  <c r="AA28" i="1"/>
  <c r="AA45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Y42" i="1"/>
  <c r="Y39" i="1"/>
  <c r="Y37" i="1"/>
  <c r="Y33" i="1"/>
  <c r="Y30" i="1"/>
  <c r="Y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8" i="1"/>
  <c r="O45" i="1"/>
  <c r="O44" i="1"/>
  <c r="AA44" i="1" s="1"/>
  <c r="AD42" i="1" s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AA23" i="1" l="1"/>
  <c r="AA22" i="1"/>
  <c r="AA21" i="1"/>
  <c r="AD20" i="1"/>
  <c r="AA20" i="1"/>
  <c r="AA19" i="1"/>
  <c r="AA18" i="1"/>
  <c r="AA17" i="1"/>
  <c r="AD17" i="1" s="1"/>
  <c r="AA16" i="1"/>
  <c r="AA15" i="1"/>
  <c r="AD15" i="1" s="1"/>
  <c r="AA14" i="1"/>
  <c r="AA13" i="1"/>
  <c r="AA12" i="1"/>
  <c r="AD11" i="1"/>
  <c r="AA11" i="1"/>
  <c r="AA10" i="1"/>
  <c r="AA9" i="1"/>
  <c r="AA8" i="1"/>
  <c r="AD8" i="1" s="1"/>
  <c r="AA7" i="1"/>
  <c r="AD6" i="1"/>
  <c r="AA6" i="1"/>
  <c r="O15" i="1"/>
  <c r="U23" i="1"/>
  <c r="W23" i="1" s="1"/>
  <c r="O23" i="1"/>
  <c r="U22" i="1"/>
  <c r="W22" i="1" s="1"/>
  <c r="O22" i="1"/>
  <c r="U21" i="1"/>
  <c r="W21" i="1" s="1"/>
  <c r="O21" i="1"/>
  <c r="U20" i="1"/>
  <c r="W20" i="1" s="1"/>
  <c r="Y20" i="1" s="1"/>
  <c r="O20" i="1"/>
  <c r="U19" i="1"/>
  <c r="W19" i="1" s="1"/>
  <c r="O19" i="1"/>
  <c r="U18" i="1"/>
  <c r="W18" i="1" s="1"/>
  <c r="O18" i="1"/>
  <c r="U17" i="1"/>
  <c r="W17" i="1" s="1"/>
  <c r="O17" i="1"/>
  <c r="W16" i="1"/>
  <c r="U16" i="1"/>
  <c r="O16" i="1"/>
  <c r="U15" i="1"/>
  <c r="W15" i="1" s="1"/>
  <c r="Y15" i="1" s="1"/>
  <c r="U14" i="1"/>
  <c r="W14" i="1" s="1"/>
  <c r="O14" i="1"/>
  <c r="U13" i="1"/>
  <c r="W13" i="1" s="1"/>
  <c r="O13" i="1"/>
  <c r="W12" i="1"/>
  <c r="U12" i="1"/>
  <c r="O12" i="1"/>
  <c r="U11" i="1"/>
  <c r="W11" i="1" s="1"/>
  <c r="O11" i="1"/>
  <c r="U10" i="1"/>
  <c r="W10" i="1" s="1"/>
  <c r="O10" i="1"/>
  <c r="U9" i="1"/>
  <c r="W9" i="1" s="1"/>
  <c r="O9" i="1"/>
  <c r="U8" i="1"/>
  <c r="W8" i="1" s="1"/>
  <c r="O8" i="1"/>
  <c r="U7" i="1"/>
  <c r="W7" i="1" s="1"/>
  <c r="O7" i="1"/>
  <c r="U6" i="1"/>
  <c r="W6" i="1" s="1"/>
  <c r="O6" i="1"/>
  <c r="Y8" i="1" l="1"/>
  <c r="Y11" i="1"/>
  <c r="Y6" i="1"/>
  <c r="Y17" i="1"/>
</calcChain>
</file>

<file path=xl/sharedStrings.xml><?xml version="1.0" encoding="utf-8"?>
<sst xmlns="http://schemas.openxmlformats.org/spreadsheetml/2006/main" count="283" uniqueCount="47">
  <si>
    <t>total 819</t>
    <phoneticPr fontId="1" type="noConversion"/>
  </si>
  <si>
    <t>percFitTraces</t>
  </si>
  <si>
    <t>averageFitness</t>
  </si>
  <si>
    <t>running time(seconds)</t>
    <phoneticPr fontId="1" type="noConversion"/>
  </si>
  <si>
    <t>precision</t>
    <phoneticPr fontId="1" type="noConversion"/>
  </si>
  <si>
    <t>log-based precision</t>
    <phoneticPr fontId="1" type="noConversion"/>
  </si>
  <si>
    <t>fitness</t>
    <phoneticPr fontId="1" type="noConversion"/>
  </si>
  <si>
    <t>#trace</t>
    <phoneticPr fontId="1" type="noConversion"/>
  </si>
  <si>
    <t>percentage</t>
    <phoneticPr fontId="1" type="noConversion"/>
  </si>
  <si>
    <t>weighted fitness</t>
    <phoneticPr fontId="1" type="noConversion"/>
  </si>
  <si>
    <t>total fitness</t>
    <phoneticPr fontId="1" type="noConversion"/>
  </si>
  <si>
    <t>BPI2013</t>
    <phoneticPr fontId="1" type="noConversion"/>
  </si>
  <si>
    <t>no time dependency</t>
    <phoneticPr fontId="1" type="noConversion"/>
  </si>
  <si>
    <t>cluster 2</t>
    <phoneticPr fontId="1" type="noConversion"/>
  </si>
  <si>
    <t>log1</t>
    <phoneticPr fontId="1" type="noConversion"/>
  </si>
  <si>
    <t>log2</t>
    <phoneticPr fontId="1" type="noConversion"/>
  </si>
  <si>
    <t>cluster 3</t>
    <phoneticPr fontId="1" type="noConversion"/>
  </si>
  <si>
    <t>log3</t>
    <phoneticPr fontId="1" type="noConversion"/>
  </si>
  <si>
    <t>cluster 4</t>
    <phoneticPr fontId="1" type="noConversion"/>
  </si>
  <si>
    <t>log2</t>
  </si>
  <si>
    <t>log3</t>
  </si>
  <si>
    <t>log4</t>
  </si>
  <si>
    <t>with time dependency</t>
    <phoneticPr fontId="1" type="noConversion"/>
  </si>
  <si>
    <t>init log</t>
    <phoneticPr fontId="1" type="noConversion"/>
  </si>
  <si>
    <t>weighted precision</t>
    <phoneticPr fontId="1" type="noConversion"/>
  </si>
  <si>
    <t>total percision</t>
    <phoneticPr fontId="1" type="noConversion"/>
  </si>
  <si>
    <t>log-based</t>
    <phoneticPr fontId="1" type="noConversion"/>
  </si>
  <si>
    <t>trace fitness</t>
    <phoneticPr fontId="1" type="noConversion"/>
  </si>
  <si>
    <t>BPI 2020</t>
    <phoneticPr fontId="1" type="noConversion"/>
  </si>
  <si>
    <t>trace-based</t>
    <phoneticPr fontId="1" type="noConversion"/>
  </si>
  <si>
    <t>dataset</t>
    <phoneticPr fontId="1" type="noConversion"/>
  </si>
  <si>
    <t>init</t>
    <phoneticPr fontId="1" type="noConversion"/>
  </si>
  <si>
    <t>precision</t>
  </si>
  <si>
    <t>trace-based</t>
  </si>
  <si>
    <t>trace fitness</t>
  </si>
  <si>
    <t>cluster 2</t>
  </si>
  <si>
    <t>log1</t>
  </si>
  <si>
    <t>cluster 3</t>
  </si>
  <si>
    <t>cluster 4</t>
  </si>
  <si>
    <t>NULL</t>
    <phoneticPr fontId="1" type="noConversion"/>
  </si>
  <si>
    <t>Recipt</t>
    <phoneticPr fontId="1" type="noConversion"/>
  </si>
  <si>
    <t>cluster 6</t>
    <phoneticPr fontId="1" type="noConversion"/>
  </si>
  <si>
    <t>log5</t>
    <phoneticPr fontId="1" type="noConversion"/>
  </si>
  <si>
    <t>log6</t>
    <phoneticPr fontId="1" type="noConversion"/>
  </si>
  <si>
    <t>review</t>
    <phoneticPr fontId="1" type="noConversion"/>
  </si>
  <si>
    <t>road traffic</t>
    <phoneticPr fontId="1" type="noConversion"/>
  </si>
  <si>
    <t>hospital billing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</si>
</sst>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B2EC-DD97-4072-9002-9DD13F52F6A9}">
  <dimension ref="A5:AD161"/>
  <sheetViews>
    <sheetView tabSelected="1" topLeftCell="L136" workbookViewId="0">
      <selection activeCell="AB164" sqref="AB164"/>
    </sheetView>
  </sheetViews>
  <sheetFormatPr defaultRowHeight="13.8" x14ac:dyDescent="0.25"/>
  <cols>
    <col min="1" max="1" width="15.6640625" customWidth="1"/>
    <col min="23" max="23" width="15.88671875" bestFit="1" customWidth="1"/>
    <col min="27" max="27" width="12.77734375" bestFit="1" customWidth="1"/>
  </cols>
  <sheetData>
    <row r="5" spans="1:30" x14ac:dyDescent="0.25">
      <c r="F5" t="s">
        <v>1</v>
      </c>
      <c r="G5" t="s">
        <v>2</v>
      </c>
      <c r="I5" t="s">
        <v>3</v>
      </c>
      <c r="M5" t="s">
        <v>4</v>
      </c>
      <c r="O5" t="s">
        <v>5</v>
      </c>
      <c r="R5" t="s">
        <v>6</v>
      </c>
      <c r="T5" t="s">
        <v>7</v>
      </c>
      <c r="U5" t="s">
        <v>8</v>
      </c>
      <c r="W5" t="s">
        <v>9</v>
      </c>
      <c r="Y5" t="s">
        <v>10</v>
      </c>
      <c r="AA5" t="s">
        <v>24</v>
      </c>
      <c r="AD5" t="s">
        <v>25</v>
      </c>
    </row>
    <row r="6" spans="1:30" x14ac:dyDescent="0.25">
      <c r="A6" t="s">
        <v>11</v>
      </c>
      <c r="B6" t="s">
        <v>12</v>
      </c>
      <c r="D6" t="s">
        <v>13</v>
      </c>
      <c r="E6" t="s">
        <v>14</v>
      </c>
      <c r="F6">
        <v>87.878787878787804</v>
      </c>
      <c r="G6">
        <v>0.97611395338668006</v>
      </c>
      <c r="I6">
        <v>97</v>
      </c>
      <c r="M6">
        <v>0.43469999999999998</v>
      </c>
      <c r="O6">
        <f>M6*2</f>
        <v>0.86939999999999995</v>
      </c>
      <c r="R6">
        <v>0.94359999999999999</v>
      </c>
      <c r="T6">
        <v>198</v>
      </c>
      <c r="U6">
        <f>T6/819</f>
        <v>0.24175824175824176</v>
      </c>
      <c r="W6">
        <f>U6*R6</f>
        <v>0.22812307692307693</v>
      </c>
      <c r="Y6">
        <f>W6+W7</f>
        <v>0.95163736263736265</v>
      </c>
      <c r="AA6">
        <f>U6*O6</f>
        <v>0.21018461538461539</v>
      </c>
      <c r="AD6">
        <f>SUM(AA6,AA7)</f>
        <v>0.81677802197802207</v>
      </c>
    </row>
    <row r="7" spans="1:30" x14ac:dyDescent="0.25">
      <c r="E7" t="s">
        <v>15</v>
      </c>
      <c r="F7">
        <v>96.296296296296205</v>
      </c>
      <c r="G7">
        <v>0.99049919484702098</v>
      </c>
      <c r="I7">
        <v>17</v>
      </c>
      <c r="M7">
        <v>0.4</v>
      </c>
      <c r="O7">
        <f t="shared" ref="O7:O23" si="0">M7*2</f>
        <v>0.8</v>
      </c>
      <c r="R7">
        <v>0.95420000000000005</v>
      </c>
      <c r="T7">
        <v>621</v>
      </c>
      <c r="U7">
        <f t="shared" ref="U7:U23" si="1">T7/819</f>
        <v>0.75824175824175821</v>
      </c>
      <c r="W7">
        <f t="shared" ref="W7:W23" si="2">U7*R7</f>
        <v>0.72351428571428578</v>
      </c>
      <c r="AA7">
        <f t="shared" ref="AA7:AA23" si="3">U7*O7</f>
        <v>0.60659340659340666</v>
      </c>
    </row>
    <row r="8" spans="1:30" x14ac:dyDescent="0.25">
      <c r="D8" t="s">
        <v>16</v>
      </c>
      <c r="E8" t="s">
        <v>14</v>
      </c>
      <c r="F8">
        <v>87.817258883248698</v>
      </c>
      <c r="G8">
        <v>0.97223174456676997</v>
      </c>
      <c r="I8">
        <v>99</v>
      </c>
      <c r="M8">
        <v>0.43469999999999998</v>
      </c>
      <c r="O8">
        <f t="shared" si="0"/>
        <v>0.86939999999999995</v>
      </c>
      <c r="R8">
        <v>0.94479999999999997</v>
      </c>
      <c r="T8">
        <v>197</v>
      </c>
      <c r="U8">
        <f t="shared" si="1"/>
        <v>0.24053724053724054</v>
      </c>
      <c r="W8">
        <f t="shared" si="2"/>
        <v>0.22725958485958486</v>
      </c>
      <c r="Y8">
        <f>W8+W9+W10</f>
        <v>0.95222332112332109</v>
      </c>
      <c r="AA8">
        <f t="shared" si="3"/>
        <v>0.20912307692307691</v>
      </c>
      <c r="AD8">
        <f>SUM(AA8:AA10)</f>
        <v>0.72182148962148962</v>
      </c>
    </row>
    <row r="9" spans="1:30" x14ac:dyDescent="0.25">
      <c r="E9" t="s">
        <v>15</v>
      </c>
      <c r="F9">
        <v>76.833976833976806</v>
      </c>
      <c r="G9">
        <v>0.93698290126861505</v>
      </c>
      <c r="I9">
        <v>5</v>
      </c>
      <c r="M9">
        <v>0.25</v>
      </c>
      <c r="O9">
        <f t="shared" si="0"/>
        <v>0.5</v>
      </c>
      <c r="R9">
        <v>0.99209999999999998</v>
      </c>
      <c r="T9">
        <v>259</v>
      </c>
      <c r="U9">
        <f t="shared" si="1"/>
        <v>0.31623931623931623</v>
      </c>
      <c r="W9">
        <f t="shared" si="2"/>
        <v>0.31374102564102563</v>
      </c>
      <c r="AA9">
        <f t="shared" si="3"/>
        <v>0.15811965811965811</v>
      </c>
    </row>
    <row r="10" spans="1:30" x14ac:dyDescent="0.25">
      <c r="E10" t="s">
        <v>17</v>
      </c>
      <c r="F10">
        <v>96.143250688705194</v>
      </c>
      <c r="G10">
        <v>0.98755739210284599</v>
      </c>
      <c r="I10">
        <v>11</v>
      </c>
      <c r="M10">
        <v>0.4</v>
      </c>
      <c r="O10">
        <f t="shared" si="0"/>
        <v>0.8</v>
      </c>
      <c r="R10">
        <v>0.92779999999999996</v>
      </c>
      <c r="T10">
        <v>363</v>
      </c>
      <c r="U10">
        <f t="shared" si="1"/>
        <v>0.4432234432234432</v>
      </c>
      <c r="W10">
        <f t="shared" si="2"/>
        <v>0.4112227106227106</v>
      </c>
      <c r="AA10">
        <f t="shared" si="3"/>
        <v>0.3545787545787546</v>
      </c>
    </row>
    <row r="11" spans="1:30" x14ac:dyDescent="0.25">
      <c r="D11" t="s">
        <v>18</v>
      </c>
      <c r="E11" t="s">
        <v>14</v>
      </c>
      <c r="F11">
        <v>97.852760736196302</v>
      </c>
      <c r="G11">
        <v>0.99550102249488703</v>
      </c>
      <c r="I11">
        <v>20</v>
      </c>
      <c r="M11">
        <v>0.3</v>
      </c>
      <c r="O11">
        <f t="shared" si="0"/>
        <v>0.6</v>
      </c>
      <c r="R11">
        <v>0.94630000000000003</v>
      </c>
      <c r="T11">
        <v>326</v>
      </c>
      <c r="U11">
        <f t="shared" si="1"/>
        <v>0.39804639804639802</v>
      </c>
      <c r="W11">
        <f t="shared" si="2"/>
        <v>0.37667130647130648</v>
      </c>
      <c r="Y11">
        <f>W11+W12+W13+W14</f>
        <v>0.97028302808302813</v>
      </c>
      <c r="AA11">
        <f t="shared" si="3"/>
        <v>0.23882783882783881</v>
      </c>
      <c r="AD11">
        <f>SUM(AA11:AA14)</f>
        <v>0.67535286935286942</v>
      </c>
    </row>
    <row r="12" spans="1:30" x14ac:dyDescent="0.25">
      <c r="E12" t="s">
        <v>19</v>
      </c>
      <c r="F12">
        <v>74.519230769230703</v>
      </c>
      <c r="G12">
        <v>0.90608974358974304</v>
      </c>
      <c r="I12">
        <v>3</v>
      </c>
      <c r="M12">
        <v>0.4</v>
      </c>
      <c r="O12">
        <f t="shared" si="0"/>
        <v>0.8</v>
      </c>
      <c r="R12">
        <v>1</v>
      </c>
      <c r="T12">
        <v>208</v>
      </c>
      <c r="U12">
        <f t="shared" si="1"/>
        <v>0.25396825396825395</v>
      </c>
      <c r="W12">
        <f t="shared" si="2"/>
        <v>0.25396825396825395</v>
      </c>
      <c r="AA12">
        <f t="shared" si="3"/>
        <v>0.20317460317460317</v>
      </c>
    </row>
    <row r="13" spans="1:30" x14ac:dyDescent="0.25">
      <c r="E13" t="s">
        <v>20</v>
      </c>
      <c r="F13">
        <v>75.280898876404393</v>
      </c>
      <c r="G13">
        <v>0.94874142711221299</v>
      </c>
      <c r="I13">
        <v>90</v>
      </c>
      <c r="M13">
        <v>0.41299999999999998</v>
      </c>
      <c r="O13">
        <f t="shared" si="0"/>
        <v>0.82599999999999996</v>
      </c>
      <c r="R13">
        <v>0.92720000000000002</v>
      </c>
      <c r="T13">
        <v>89</v>
      </c>
      <c r="U13">
        <f t="shared" si="1"/>
        <v>0.10866910866910867</v>
      </c>
      <c r="W13">
        <f t="shared" si="2"/>
        <v>0.10075799755799757</v>
      </c>
      <c r="AA13">
        <f t="shared" si="3"/>
        <v>8.976068376068376E-2</v>
      </c>
    </row>
    <row r="14" spans="1:30" x14ac:dyDescent="0.25">
      <c r="E14" t="s">
        <v>21</v>
      </c>
      <c r="F14">
        <v>91.326530612244895</v>
      </c>
      <c r="G14">
        <v>0.97219387755102005</v>
      </c>
      <c r="I14">
        <v>1</v>
      </c>
      <c r="M14">
        <v>0.3</v>
      </c>
      <c r="O14">
        <f t="shared" si="0"/>
        <v>0.6</v>
      </c>
      <c r="R14">
        <v>0.99819999999999998</v>
      </c>
      <c r="T14">
        <v>196</v>
      </c>
      <c r="U14">
        <f t="shared" si="1"/>
        <v>0.23931623931623933</v>
      </c>
      <c r="W14">
        <f t="shared" si="2"/>
        <v>0.23888547008547009</v>
      </c>
      <c r="AA14">
        <f t="shared" si="3"/>
        <v>0.14358974358974358</v>
      </c>
    </row>
    <row r="15" spans="1:30" x14ac:dyDescent="0.25">
      <c r="B15" t="s">
        <v>22</v>
      </c>
      <c r="D15" t="s">
        <v>13</v>
      </c>
      <c r="E15" t="s">
        <v>14</v>
      </c>
      <c r="F15">
        <v>95.714285714285694</v>
      </c>
      <c r="G15">
        <v>0.99027407657277799</v>
      </c>
      <c r="I15">
        <v>116</v>
      </c>
      <c r="M15">
        <v>0.47826000000000002</v>
      </c>
      <c r="O15">
        <f>M15*2</f>
        <v>0.95652000000000004</v>
      </c>
      <c r="R15">
        <v>0.95299999999999996</v>
      </c>
      <c r="T15">
        <v>770</v>
      </c>
      <c r="U15">
        <f t="shared" si="1"/>
        <v>0.94017094017094016</v>
      </c>
      <c r="W15">
        <f t="shared" si="2"/>
        <v>0.89598290598290597</v>
      </c>
      <c r="Y15">
        <f>W15+W16</f>
        <v>0.95581196581196581</v>
      </c>
      <c r="AA15">
        <f t="shared" si="3"/>
        <v>0.89929230769230772</v>
      </c>
      <c r="AD15">
        <f>SUM(AA15:AA16)</f>
        <v>0.89929230769230772</v>
      </c>
    </row>
    <row r="16" spans="1:30" x14ac:dyDescent="0.25">
      <c r="E16" t="s">
        <v>15</v>
      </c>
      <c r="F16">
        <v>34.6938775510204</v>
      </c>
      <c r="G16">
        <v>0.65084224165856797</v>
      </c>
      <c r="I16">
        <v>10</v>
      </c>
      <c r="M16">
        <v>0</v>
      </c>
      <c r="O16">
        <f t="shared" si="0"/>
        <v>0</v>
      </c>
      <c r="R16">
        <v>1</v>
      </c>
      <c r="T16">
        <v>49</v>
      </c>
      <c r="U16">
        <f t="shared" si="1"/>
        <v>5.9829059829059832E-2</v>
      </c>
      <c r="W16">
        <f t="shared" si="2"/>
        <v>5.9829059829059832E-2</v>
      </c>
      <c r="AA16">
        <f t="shared" si="3"/>
        <v>0</v>
      </c>
    </row>
    <row r="17" spans="1:30" x14ac:dyDescent="0.25">
      <c r="D17" t="s">
        <v>16</v>
      </c>
      <c r="E17" t="s">
        <v>14</v>
      </c>
      <c r="F17">
        <v>47.2222222222222</v>
      </c>
      <c r="G17">
        <v>0.86828703703703702</v>
      </c>
      <c r="I17">
        <v>5</v>
      </c>
      <c r="M17">
        <v>0</v>
      </c>
      <c r="O17">
        <f t="shared" si="0"/>
        <v>0</v>
      </c>
      <c r="R17">
        <v>1</v>
      </c>
      <c r="T17">
        <v>36</v>
      </c>
      <c r="U17">
        <f t="shared" si="1"/>
        <v>4.3956043956043959E-2</v>
      </c>
      <c r="W17">
        <f t="shared" si="2"/>
        <v>4.3956043956043959E-2</v>
      </c>
      <c r="Y17">
        <f>W17+W18+W19</f>
        <v>0.96101465201465208</v>
      </c>
      <c r="AA17">
        <f t="shared" si="3"/>
        <v>0</v>
      </c>
      <c r="AD17">
        <f>SUM(AA17:AA19)</f>
        <v>0.85724747252747258</v>
      </c>
    </row>
    <row r="18" spans="1:30" x14ac:dyDescent="0.25">
      <c r="E18" t="s">
        <v>15</v>
      </c>
      <c r="F18">
        <v>95.640326975476796</v>
      </c>
      <c r="G18">
        <v>0.98962941009943695</v>
      </c>
      <c r="I18">
        <v>125</v>
      </c>
      <c r="M18">
        <v>0.47826000000000002</v>
      </c>
      <c r="O18">
        <f t="shared" si="0"/>
        <v>0.95652000000000004</v>
      </c>
      <c r="R18">
        <v>0.95650000000000002</v>
      </c>
      <c r="T18">
        <v>734</v>
      </c>
      <c r="U18">
        <f t="shared" si="1"/>
        <v>0.89621489621489625</v>
      </c>
      <c r="W18">
        <f t="shared" si="2"/>
        <v>0.85722954822954833</v>
      </c>
      <c r="AA18">
        <f t="shared" si="3"/>
        <v>0.85724747252747258</v>
      </c>
    </row>
    <row r="19" spans="1:30" x14ac:dyDescent="0.25">
      <c r="E19" t="s">
        <v>17</v>
      </c>
      <c r="F19">
        <v>34.6938775510204</v>
      </c>
      <c r="G19">
        <v>0.64501133786847997</v>
      </c>
      <c r="I19">
        <v>11</v>
      </c>
      <c r="M19">
        <v>0</v>
      </c>
      <c r="O19">
        <f t="shared" si="0"/>
        <v>0</v>
      </c>
      <c r="R19">
        <v>1</v>
      </c>
      <c r="T19">
        <v>49</v>
      </c>
      <c r="U19">
        <f t="shared" si="1"/>
        <v>5.9829059829059832E-2</v>
      </c>
      <c r="W19">
        <f t="shared" si="2"/>
        <v>5.9829059829059832E-2</v>
      </c>
      <c r="AA19">
        <f t="shared" si="3"/>
        <v>0</v>
      </c>
    </row>
    <row r="20" spans="1:30" x14ac:dyDescent="0.25">
      <c r="D20" t="s">
        <v>18</v>
      </c>
      <c r="E20" t="s">
        <v>14</v>
      </c>
      <c r="F20">
        <v>95.500725689404902</v>
      </c>
      <c r="G20">
        <v>0.98832488266450502</v>
      </c>
      <c r="I20">
        <v>126</v>
      </c>
      <c r="M20">
        <v>0.47826000000000002</v>
      </c>
      <c r="O20">
        <f t="shared" si="0"/>
        <v>0.95652000000000004</v>
      </c>
      <c r="R20">
        <v>0.94750000000000001</v>
      </c>
      <c r="T20">
        <v>689</v>
      </c>
      <c r="U20">
        <f t="shared" si="1"/>
        <v>0.84126984126984128</v>
      </c>
      <c r="W20">
        <f t="shared" si="2"/>
        <v>0.79710317460317459</v>
      </c>
      <c r="Y20">
        <f>SUM(W20:W23)</f>
        <v>0.95583333333333331</v>
      </c>
      <c r="AA20">
        <f t="shared" si="3"/>
        <v>0.80469142857142861</v>
      </c>
      <c r="AD20">
        <f>SUM(AA20:AA23)</f>
        <v>0.80469142857142861</v>
      </c>
    </row>
    <row r="21" spans="1:30" x14ac:dyDescent="0.25">
      <c r="E21" t="s">
        <v>19</v>
      </c>
      <c r="F21">
        <v>52.542372881355902</v>
      </c>
      <c r="G21">
        <v>0.88085149313962796</v>
      </c>
      <c r="I21">
        <v>3</v>
      </c>
      <c r="M21">
        <v>0</v>
      </c>
      <c r="O21">
        <f t="shared" si="0"/>
        <v>0</v>
      </c>
      <c r="R21">
        <v>1</v>
      </c>
      <c r="T21">
        <v>59</v>
      </c>
      <c r="U21">
        <f t="shared" si="1"/>
        <v>7.2039072039072033E-2</v>
      </c>
      <c r="W21">
        <f t="shared" si="2"/>
        <v>7.2039072039072033E-2</v>
      </c>
      <c r="AA21">
        <f t="shared" si="3"/>
        <v>0</v>
      </c>
    </row>
    <row r="22" spans="1:30" x14ac:dyDescent="0.25">
      <c r="E22" t="s">
        <v>20</v>
      </c>
      <c r="F22">
        <v>34.6938775510204</v>
      </c>
      <c r="G22">
        <v>0.63213475866536994</v>
      </c>
      <c r="I22">
        <v>10</v>
      </c>
      <c r="M22">
        <v>0</v>
      </c>
      <c r="O22">
        <f t="shared" si="0"/>
        <v>0</v>
      </c>
      <c r="R22">
        <v>1</v>
      </c>
      <c r="T22">
        <v>49</v>
      </c>
      <c r="U22">
        <f t="shared" si="1"/>
        <v>5.9829059829059832E-2</v>
      </c>
      <c r="W22">
        <f t="shared" si="2"/>
        <v>5.9829059829059832E-2</v>
      </c>
      <c r="AA22">
        <f t="shared" si="3"/>
        <v>0</v>
      </c>
    </row>
    <row r="23" spans="1:30" x14ac:dyDescent="0.25">
      <c r="E23" t="s">
        <v>21</v>
      </c>
      <c r="F23">
        <v>50</v>
      </c>
      <c r="G23">
        <v>0.87559523809523798</v>
      </c>
      <c r="I23">
        <v>1</v>
      </c>
      <c r="M23">
        <v>0</v>
      </c>
      <c r="O23">
        <f t="shared" si="0"/>
        <v>0</v>
      </c>
      <c r="R23">
        <v>1</v>
      </c>
      <c r="T23">
        <v>22</v>
      </c>
      <c r="U23">
        <f t="shared" si="1"/>
        <v>2.6862026862026864E-2</v>
      </c>
      <c r="W23">
        <f t="shared" si="2"/>
        <v>2.6862026862026864E-2</v>
      </c>
      <c r="AA23">
        <f t="shared" si="3"/>
        <v>0</v>
      </c>
    </row>
    <row r="24" spans="1:30" x14ac:dyDescent="0.25">
      <c r="B24" t="s">
        <v>23</v>
      </c>
      <c r="M24">
        <v>0.47826000000000002</v>
      </c>
      <c r="O24">
        <v>0.95650000000000002</v>
      </c>
      <c r="T24" t="s">
        <v>0</v>
      </c>
      <c r="Y24">
        <v>0.95165864919999998</v>
      </c>
    </row>
    <row r="27" spans="1:30" x14ac:dyDescent="0.25">
      <c r="F27" t="s">
        <v>1</v>
      </c>
      <c r="G27" t="s">
        <v>2</v>
      </c>
      <c r="I27" t="s">
        <v>3</v>
      </c>
      <c r="M27" t="s">
        <v>4</v>
      </c>
      <c r="O27" t="s">
        <v>26</v>
      </c>
      <c r="R27" t="s">
        <v>27</v>
      </c>
      <c r="T27" t="s">
        <v>7</v>
      </c>
      <c r="U27" t="s">
        <v>8</v>
      </c>
      <c r="W27" t="s">
        <v>9</v>
      </c>
      <c r="Y27" t="s">
        <v>10</v>
      </c>
      <c r="AA27" t="s">
        <v>24</v>
      </c>
      <c r="AD27" t="s">
        <v>25</v>
      </c>
    </row>
    <row r="28" spans="1:30" x14ac:dyDescent="0.25">
      <c r="A28" t="s">
        <v>28</v>
      </c>
      <c r="B28" t="s">
        <v>12</v>
      </c>
      <c r="D28" t="s">
        <v>13</v>
      </c>
      <c r="E28" t="s">
        <v>14</v>
      </c>
      <c r="F28">
        <v>94.572543455125896</v>
      </c>
      <c r="G28">
        <v>0.97687103197897796</v>
      </c>
      <c r="I28">
        <v>24</v>
      </c>
      <c r="M28">
        <v>0.47360000000000002</v>
      </c>
      <c r="O28">
        <f>M28*2</f>
        <v>0.94720000000000004</v>
      </c>
      <c r="R28">
        <v>0.99860000000000004</v>
      </c>
      <c r="T28">
        <v>2819</v>
      </c>
      <c r="U28">
        <f>T28/10500</f>
        <v>0.26847619047619048</v>
      </c>
      <c r="W28">
        <f>U28*R28</f>
        <v>0.26810032380952381</v>
      </c>
      <c r="Y28">
        <f>W28+W29</f>
        <v>0.98528095238095226</v>
      </c>
      <c r="AA28">
        <f>U28*O28</f>
        <v>0.25430064761904764</v>
      </c>
      <c r="AD28">
        <f>SUM(AA28,AA29)</f>
        <v>0.94301830476190474</v>
      </c>
    </row>
    <row r="29" spans="1:30" x14ac:dyDescent="0.25">
      <c r="E29" t="s">
        <v>15</v>
      </c>
      <c r="F29">
        <v>32.754736981581999</v>
      </c>
      <c r="G29">
        <v>0.88446341467794198</v>
      </c>
      <c r="I29">
        <v>126</v>
      </c>
      <c r="M29">
        <v>0.47910000000000003</v>
      </c>
      <c r="O29">
        <f t="shared" ref="O29:O45" si="4">M29*2</f>
        <v>0.95820000000000005</v>
      </c>
      <c r="R29">
        <v>0.99780000000000002</v>
      </c>
      <c r="T29">
        <v>7547</v>
      </c>
      <c r="U29">
        <f t="shared" ref="U29:U45" si="5">T29/10500</f>
        <v>0.71876190476190471</v>
      </c>
      <c r="W29">
        <f t="shared" ref="W29:W45" si="6">U29*R29</f>
        <v>0.7171806285714285</v>
      </c>
      <c r="AA29">
        <f t="shared" ref="AA29:AA45" si="7">U29*O29</f>
        <v>0.68871765714285715</v>
      </c>
    </row>
    <row r="30" spans="1:30" x14ac:dyDescent="0.25">
      <c r="D30" t="s">
        <v>16</v>
      </c>
      <c r="E30" t="s">
        <v>14</v>
      </c>
      <c r="F30">
        <v>94.549340933380805</v>
      </c>
      <c r="G30">
        <v>0.97634320538799102</v>
      </c>
      <c r="I30">
        <v>26</v>
      </c>
      <c r="M30">
        <v>0.47360000000000002</v>
      </c>
      <c r="O30">
        <f t="shared" si="4"/>
        <v>0.94720000000000004</v>
      </c>
      <c r="R30">
        <v>0.99860000000000004</v>
      </c>
      <c r="T30">
        <v>2807</v>
      </c>
      <c r="U30">
        <f t="shared" si="5"/>
        <v>0.26733333333333331</v>
      </c>
      <c r="W30">
        <f t="shared" si="6"/>
        <v>0.26695906666666663</v>
      </c>
      <c r="Y30">
        <f>W30+W31+W32</f>
        <v>0.98625422857142853</v>
      </c>
      <c r="AA30">
        <f t="shared" si="7"/>
        <v>0.25321813333333332</v>
      </c>
      <c r="AD30">
        <f>SUM(AA30:AA32)</f>
        <v>0.93504215238095245</v>
      </c>
    </row>
    <row r="31" spans="1:30" x14ac:dyDescent="0.25">
      <c r="E31" t="s">
        <v>15</v>
      </c>
      <c r="F31">
        <v>85.732270247586996</v>
      </c>
      <c r="G31">
        <v>0.94810732350598304</v>
      </c>
      <c r="I31">
        <v>314</v>
      </c>
      <c r="M31">
        <v>0.46150000000000002</v>
      </c>
      <c r="O31">
        <f t="shared" si="4"/>
        <v>0.92300000000000004</v>
      </c>
      <c r="R31">
        <v>0.99839999999999995</v>
      </c>
      <c r="T31">
        <v>2383</v>
      </c>
      <c r="U31">
        <f t="shared" si="5"/>
        <v>0.22695238095238096</v>
      </c>
      <c r="W31">
        <f t="shared" si="6"/>
        <v>0.22658925714285713</v>
      </c>
      <c r="AA31">
        <f t="shared" si="7"/>
        <v>0.20947704761904765</v>
      </c>
    </row>
    <row r="32" spans="1:30" x14ac:dyDescent="0.25">
      <c r="E32" t="s">
        <v>17</v>
      </c>
      <c r="F32">
        <v>96.831530139103506</v>
      </c>
      <c r="G32">
        <v>0.98303148672655205</v>
      </c>
      <c r="I32">
        <v>42</v>
      </c>
      <c r="M32">
        <v>0.47910000000000003</v>
      </c>
      <c r="O32">
        <f t="shared" si="4"/>
        <v>0.95820000000000005</v>
      </c>
      <c r="R32">
        <v>0.99950000000000006</v>
      </c>
      <c r="T32">
        <v>5176</v>
      </c>
      <c r="U32">
        <f t="shared" si="5"/>
        <v>0.49295238095238098</v>
      </c>
      <c r="W32">
        <f t="shared" si="6"/>
        <v>0.49270590476190479</v>
      </c>
      <c r="AA32">
        <f t="shared" si="7"/>
        <v>0.47234697142857146</v>
      </c>
    </row>
    <row r="33" spans="2:30" x14ac:dyDescent="0.25">
      <c r="D33" t="s">
        <v>18</v>
      </c>
      <c r="E33" t="s">
        <v>14</v>
      </c>
      <c r="F33">
        <v>72.292191435768203</v>
      </c>
      <c r="G33">
        <v>0.90355662595253605</v>
      </c>
      <c r="I33">
        <v>5</v>
      </c>
      <c r="M33">
        <v>0</v>
      </c>
      <c r="O33">
        <f t="shared" si="4"/>
        <v>0</v>
      </c>
      <c r="R33">
        <v>1</v>
      </c>
      <c r="T33">
        <v>397</v>
      </c>
      <c r="U33">
        <f t="shared" si="5"/>
        <v>3.7809523809523807E-2</v>
      </c>
      <c r="W33">
        <f t="shared" si="6"/>
        <v>3.7809523809523807E-2</v>
      </c>
      <c r="Y33">
        <f>W33+W34+W35+W36</f>
        <v>0.98636381904761916</v>
      </c>
      <c r="AA33">
        <f t="shared" si="7"/>
        <v>0</v>
      </c>
      <c r="AD33">
        <f>SUM(AA33:AA36)</f>
        <v>0.89966310476190481</v>
      </c>
    </row>
    <row r="34" spans="2:30" x14ac:dyDescent="0.25">
      <c r="E34" t="s">
        <v>19</v>
      </c>
      <c r="F34">
        <v>87.884436160298193</v>
      </c>
      <c r="G34">
        <v>0.95226126907161501</v>
      </c>
      <c r="I34">
        <v>603</v>
      </c>
      <c r="M34">
        <v>0.46150000000000002</v>
      </c>
      <c r="O34">
        <f t="shared" si="4"/>
        <v>0.92300000000000004</v>
      </c>
      <c r="R34">
        <v>0.99870000000000003</v>
      </c>
      <c r="T34">
        <v>2146</v>
      </c>
      <c r="U34">
        <f t="shared" si="5"/>
        <v>0.20438095238095239</v>
      </c>
      <c r="W34">
        <f t="shared" si="6"/>
        <v>0.20411525714285716</v>
      </c>
      <c r="AA34">
        <f t="shared" si="7"/>
        <v>0.18864361904761906</v>
      </c>
    </row>
    <row r="35" spans="2:30" x14ac:dyDescent="0.25">
      <c r="E35" t="s">
        <v>20</v>
      </c>
      <c r="F35">
        <v>94.625998547567093</v>
      </c>
      <c r="G35">
        <v>0.97667611199881099</v>
      </c>
      <c r="I35">
        <v>26</v>
      </c>
      <c r="M35">
        <v>0.47360000000000002</v>
      </c>
      <c r="O35">
        <f t="shared" si="4"/>
        <v>0.94720000000000004</v>
      </c>
      <c r="R35">
        <v>0.99860000000000004</v>
      </c>
      <c r="T35">
        <v>2754</v>
      </c>
      <c r="U35">
        <f t="shared" si="5"/>
        <v>0.26228571428571429</v>
      </c>
      <c r="W35">
        <f t="shared" si="6"/>
        <v>0.26191851428571428</v>
      </c>
      <c r="AA35">
        <f t="shared" si="7"/>
        <v>0.24843702857142858</v>
      </c>
    </row>
    <row r="36" spans="2:30" x14ac:dyDescent="0.25">
      <c r="E36" t="s">
        <v>21</v>
      </c>
      <c r="F36">
        <v>96.823831130400393</v>
      </c>
      <c r="G36">
        <v>0.98363338764318398</v>
      </c>
      <c r="I36">
        <v>43</v>
      </c>
      <c r="M36">
        <v>0.47910000000000003</v>
      </c>
      <c r="O36">
        <f t="shared" si="4"/>
        <v>0.95820000000000005</v>
      </c>
      <c r="R36">
        <v>0.99950000000000006</v>
      </c>
      <c r="T36">
        <v>5069</v>
      </c>
      <c r="U36">
        <f t="shared" si="5"/>
        <v>0.48276190476190478</v>
      </c>
      <c r="W36">
        <f t="shared" si="6"/>
        <v>0.48252052380952387</v>
      </c>
      <c r="AA36">
        <f t="shared" si="7"/>
        <v>0.46258245714285717</v>
      </c>
    </row>
    <row r="37" spans="2:30" x14ac:dyDescent="0.25">
      <c r="B37" t="s">
        <v>22</v>
      </c>
      <c r="D37" t="s">
        <v>13</v>
      </c>
      <c r="E37" t="s">
        <v>14</v>
      </c>
      <c r="F37">
        <v>33.586097946287502</v>
      </c>
      <c r="G37">
        <v>0.88792837422645898</v>
      </c>
      <c r="I37">
        <v>162</v>
      </c>
      <c r="M37">
        <v>0.47910000000000003</v>
      </c>
      <c r="O37">
        <f t="shared" si="4"/>
        <v>0.95820000000000005</v>
      </c>
      <c r="R37">
        <v>0.99809999999999999</v>
      </c>
      <c r="T37">
        <v>9495</v>
      </c>
      <c r="U37">
        <f t="shared" si="5"/>
        <v>0.90428571428571425</v>
      </c>
      <c r="W37">
        <f t="shared" si="6"/>
        <v>0.90256757142857136</v>
      </c>
      <c r="Y37">
        <f>W37+W38</f>
        <v>0.9981765714285713</v>
      </c>
      <c r="AA37">
        <f t="shared" si="7"/>
        <v>0.86648657142857144</v>
      </c>
      <c r="AD37">
        <f>SUM(AA37:AA38)</f>
        <v>0.93484571428571428</v>
      </c>
    </row>
    <row r="38" spans="2:30" x14ac:dyDescent="0.25">
      <c r="E38" t="s">
        <v>15</v>
      </c>
      <c r="F38">
        <v>28.2587064676616</v>
      </c>
      <c r="G38">
        <v>0.89301166891850703</v>
      </c>
      <c r="I38">
        <v>12</v>
      </c>
      <c r="M38">
        <v>0.35709999999999997</v>
      </c>
      <c r="O38">
        <f t="shared" si="4"/>
        <v>0.71419999999999995</v>
      </c>
      <c r="R38">
        <v>0.99890000000000001</v>
      </c>
      <c r="T38">
        <v>1005</v>
      </c>
      <c r="U38">
        <f t="shared" si="5"/>
        <v>9.571428571428571E-2</v>
      </c>
      <c r="W38">
        <f t="shared" si="6"/>
        <v>9.5609E-2</v>
      </c>
      <c r="AA38">
        <f t="shared" si="7"/>
        <v>6.8359142857142854E-2</v>
      </c>
    </row>
    <row r="39" spans="2:30" x14ac:dyDescent="0.25">
      <c r="D39" t="s">
        <v>16</v>
      </c>
      <c r="E39" t="s">
        <v>14</v>
      </c>
      <c r="F39">
        <v>66.921606118546805</v>
      </c>
      <c r="G39">
        <v>0.94207945179965902</v>
      </c>
      <c r="I39">
        <v>4</v>
      </c>
      <c r="M39">
        <v>0.35709999999999997</v>
      </c>
      <c r="O39">
        <f t="shared" si="4"/>
        <v>0.71419999999999995</v>
      </c>
      <c r="R39">
        <v>0.99939999999999996</v>
      </c>
      <c r="T39">
        <v>523</v>
      </c>
      <c r="U39">
        <f t="shared" si="5"/>
        <v>4.980952380952381E-2</v>
      </c>
      <c r="W39">
        <f t="shared" si="6"/>
        <v>4.9779638095238096E-2</v>
      </c>
      <c r="Y39">
        <f>W39+W40+W41</f>
        <v>0.99818393333333333</v>
      </c>
      <c r="AA39">
        <f t="shared" si="7"/>
        <v>3.5573961904761905E-2</v>
      </c>
      <c r="AD39">
        <f>SUM(AA39:AA41)</f>
        <v>0.93973695238095245</v>
      </c>
    </row>
    <row r="40" spans="2:30" x14ac:dyDescent="0.25">
      <c r="E40" t="s">
        <v>15</v>
      </c>
      <c r="F40">
        <v>33.573092898389199</v>
      </c>
      <c r="G40">
        <v>0.88755188599454105</v>
      </c>
      <c r="I40">
        <v>162</v>
      </c>
      <c r="M40">
        <v>0.47910000000000003</v>
      </c>
      <c r="O40">
        <f t="shared" si="4"/>
        <v>0.95820000000000005</v>
      </c>
      <c r="R40">
        <v>0.99809999999999999</v>
      </c>
      <c r="T40">
        <v>9871</v>
      </c>
      <c r="U40">
        <f t="shared" si="5"/>
        <v>0.94009523809523809</v>
      </c>
      <c r="W40">
        <f t="shared" si="6"/>
        <v>0.93830905714285717</v>
      </c>
      <c r="AA40">
        <f t="shared" si="7"/>
        <v>0.90079925714285725</v>
      </c>
    </row>
    <row r="41" spans="2:30" x14ac:dyDescent="0.25">
      <c r="E41" t="s">
        <v>17</v>
      </c>
      <c r="F41">
        <v>65.094339622641499</v>
      </c>
      <c r="G41">
        <v>0.96388412426148196</v>
      </c>
      <c r="I41">
        <v>2</v>
      </c>
      <c r="M41">
        <v>0.1666</v>
      </c>
      <c r="O41">
        <f t="shared" si="4"/>
        <v>0.3332</v>
      </c>
      <c r="R41">
        <v>1</v>
      </c>
      <c r="T41">
        <v>106</v>
      </c>
      <c r="U41">
        <f t="shared" si="5"/>
        <v>1.0095238095238095E-2</v>
      </c>
      <c r="W41">
        <f t="shared" si="6"/>
        <v>1.0095238095238095E-2</v>
      </c>
      <c r="AA41">
        <f t="shared" si="7"/>
        <v>3.363733333333333E-3</v>
      </c>
    </row>
    <row r="42" spans="2:30" x14ac:dyDescent="0.25">
      <c r="D42" t="s">
        <v>18</v>
      </c>
      <c r="E42" t="s">
        <v>14</v>
      </c>
      <c r="F42">
        <v>31.8417898521773</v>
      </c>
      <c r="G42">
        <v>0.92455044355919502</v>
      </c>
      <c r="I42">
        <v>44</v>
      </c>
      <c r="M42">
        <v>0.38229999999999997</v>
      </c>
      <c r="O42">
        <f t="shared" si="4"/>
        <v>0.76459999999999995</v>
      </c>
      <c r="R42">
        <v>0.99907000000000001</v>
      </c>
      <c r="T42">
        <v>2503</v>
      </c>
      <c r="U42">
        <f t="shared" si="5"/>
        <v>0.23838095238095239</v>
      </c>
      <c r="W42">
        <f t="shared" si="6"/>
        <v>0.23815925809523811</v>
      </c>
      <c r="Y42">
        <f>SUM(W42:W45)</f>
        <v>0.99821970571428575</v>
      </c>
      <c r="AA42">
        <f t="shared" si="7"/>
        <v>0.18226607619047619</v>
      </c>
      <c r="AD42">
        <f>SUM(AA42:AA45)</f>
        <v>0.89669538666666659</v>
      </c>
    </row>
    <row r="43" spans="2:30" x14ac:dyDescent="0.25">
      <c r="E43" t="s">
        <v>19</v>
      </c>
      <c r="M43">
        <v>0</v>
      </c>
      <c r="O43">
        <f t="shared" si="4"/>
        <v>0</v>
      </c>
      <c r="R43">
        <v>1</v>
      </c>
      <c r="T43">
        <v>104</v>
      </c>
      <c r="U43">
        <f t="shared" si="5"/>
        <v>9.9047619047619041E-3</v>
      </c>
      <c r="W43">
        <f t="shared" si="6"/>
        <v>9.9047619047619041E-3</v>
      </c>
      <c r="AA43">
        <f t="shared" si="7"/>
        <v>0</v>
      </c>
    </row>
    <row r="44" spans="2:30" x14ac:dyDescent="0.25">
      <c r="E44" t="s">
        <v>20</v>
      </c>
      <c r="F44">
        <v>34.1075324008725</v>
      </c>
      <c r="G44">
        <v>0.88495131879726396</v>
      </c>
      <c r="I44">
        <v>125</v>
      </c>
      <c r="M44">
        <v>0.47915999999999997</v>
      </c>
      <c r="O44">
        <f t="shared" si="4"/>
        <v>0.95831999999999995</v>
      </c>
      <c r="R44">
        <v>0.99790000000000001</v>
      </c>
      <c r="T44">
        <v>7793</v>
      </c>
      <c r="U44">
        <f t="shared" si="5"/>
        <v>0.74219047619047618</v>
      </c>
      <c r="W44">
        <f t="shared" si="6"/>
        <v>0.74063187619047621</v>
      </c>
      <c r="AA44">
        <f t="shared" si="7"/>
        <v>0.71125597714285704</v>
      </c>
    </row>
    <row r="45" spans="2:30" x14ac:dyDescent="0.25">
      <c r="E45" t="s">
        <v>21</v>
      </c>
      <c r="F45">
        <v>66</v>
      </c>
      <c r="G45">
        <v>0.96444444444444399</v>
      </c>
      <c r="I45">
        <v>1</v>
      </c>
      <c r="M45">
        <v>0.1666</v>
      </c>
      <c r="O45">
        <f t="shared" si="4"/>
        <v>0.3332</v>
      </c>
      <c r="R45">
        <v>1</v>
      </c>
      <c r="T45">
        <v>100</v>
      </c>
      <c r="U45">
        <f t="shared" si="5"/>
        <v>9.5238095238095247E-3</v>
      </c>
      <c r="W45">
        <f t="shared" si="6"/>
        <v>9.5238095238095247E-3</v>
      </c>
      <c r="AA45">
        <f t="shared" si="7"/>
        <v>3.1733333333333336E-3</v>
      </c>
    </row>
    <row r="46" spans="2:30" x14ac:dyDescent="0.25">
      <c r="B46" t="s">
        <v>23</v>
      </c>
      <c r="M46">
        <v>0.47915999999999997</v>
      </c>
      <c r="O46">
        <v>0.95833000000000002</v>
      </c>
      <c r="R46">
        <v>0.99819999999999998</v>
      </c>
      <c r="T46">
        <v>10500</v>
      </c>
    </row>
    <row r="50" spans="1:30" x14ac:dyDescent="0.25">
      <c r="H50" t="s">
        <v>29</v>
      </c>
      <c r="M50" t="s">
        <v>4</v>
      </c>
      <c r="O50" t="s">
        <v>26</v>
      </c>
      <c r="R50" t="s">
        <v>27</v>
      </c>
      <c r="T50" t="s">
        <v>7</v>
      </c>
      <c r="U50" t="s">
        <v>8</v>
      </c>
      <c r="W50" t="s">
        <v>9</v>
      </c>
      <c r="Y50" t="s">
        <v>10</v>
      </c>
      <c r="AA50" t="s">
        <v>24</v>
      </c>
      <c r="AD50" t="s">
        <v>25</v>
      </c>
    </row>
    <row r="51" spans="1:30" x14ac:dyDescent="0.25">
      <c r="A51" t="s">
        <v>30</v>
      </c>
      <c r="B51" t="s">
        <v>12</v>
      </c>
      <c r="D51" t="s">
        <v>13</v>
      </c>
      <c r="E51" t="s">
        <v>14</v>
      </c>
      <c r="M51">
        <v>0.18179999999999999</v>
      </c>
      <c r="O51">
        <f>M51*2</f>
        <v>0.36359999999999998</v>
      </c>
      <c r="R51">
        <v>0.99995999999999996</v>
      </c>
      <c r="T51">
        <v>33038</v>
      </c>
      <c r="U51">
        <f>T51/100000</f>
        <v>0.33038000000000001</v>
      </c>
      <c r="W51">
        <f>U51*R51</f>
        <v>0.33036678479999998</v>
      </c>
      <c r="Y51">
        <f>W51+W52</f>
        <v>0.9974757098</v>
      </c>
      <c r="AA51">
        <f>U51*O51</f>
        <v>0.12012616799999999</v>
      </c>
      <c r="AD51">
        <f>SUM(AA51,AA52)</f>
        <v>0.64082267999999998</v>
      </c>
    </row>
    <row r="52" spans="1:30" x14ac:dyDescent="0.25">
      <c r="E52" t="s">
        <v>15</v>
      </c>
      <c r="M52">
        <v>0.38879999999999998</v>
      </c>
      <c r="O52">
        <f>M52*2</f>
        <v>0.77759999999999996</v>
      </c>
      <c r="R52">
        <v>0.99624999999999997</v>
      </c>
      <c r="T52">
        <v>66962</v>
      </c>
      <c r="U52">
        <f t="shared" ref="U52:U68" si="8">T52/100000</f>
        <v>0.66961999999999999</v>
      </c>
      <c r="W52">
        <f t="shared" ref="W52:W68" si="9">U52*R52</f>
        <v>0.66710892499999996</v>
      </c>
      <c r="AA52">
        <f t="shared" ref="AA52:AA68" si="10">U52*O52</f>
        <v>0.520696512</v>
      </c>
    </row>
    <row r="53" spans="1:30" x14ac:dyDescent="0.25">
      <c r="D53" t="s">
        <v>16</v>
      </c>
      <c r="E53" t="s">
        <v>14</v>
      </c>
      <c r="M53">
        <v>0.18179999999999999</v>
      </c>
      <c r="O53">
        <f>M53*2</f>
        <v>0.36359999999999998</v>
      </c>
      <c r="R53">
        <v>0.99995999999999996</v>
      </c>
      <c r="T53">
        <v>33038</v>
      </c>
      <c r="U53">
        <f t="shared" si="8"/>
        <v>0.33038000000000001</v>
      </c>
      <c r="W53">
        <f t="shared" si="9"/>
        <v>0.33036678479999998</v>
      </c>
      <c r="Y53">
        <f>W53+W54+W55</f>
        <v>0.99867560379999998</v>
      </c>
      <c r="AA53">
        <f t="shared" si="10"/>
        <v>0.12012616799999999</v>
      </c>
      <c r="AD53">
        <f>SUM(AA53:AA55)</f>
        <v>0.44078836799999999</v>
      </c>
    </row>
    <row r="54" spans="1:30" x14ac:dyDescent="0.25">
      <c r="E54" t="s">
        <v>15</v>
      </c>
      <c r="M54">
        <v>0.375</v>
      </c>
      <c r="O54">
        <f>M54*2</f>
        <v>0.75</v>
      </c>
      <c r="R54">
        <v>0.99619999999999997</v>
      </c>
      <c r="T54">
        <v>34072</v>
      </c>
      <c r="U54">
        <f t="shared" si="8"/>
        <v>0.34072000000000002</v>
      </c>
      <c r="W54">
        <f t="shared" si="9"/>
        <v>0.339425264</v>
      </c>
      <c r="AA54">
        <f t="shared" si="10"/>
        <v>0.25553999999999999</v>
      </c>
    </row>
    <row r="55" spans="1:30" x14ac:dyDescent="0.25">
      <c r="E55" t="s">
        <v>17</v>
      </c>
      <c r="M55">
        <v>9.9000000000000005E-2</v>
      </c>
      <c r="O55">
        <f>M55*2</f>
        <v>0.19800000000000001</v>
      </c>
      <c r="R55">
        <v>0.99995000000000001</v>
      </c>
      <c r="T55">
        <v>32890</v>
      </c>
      <c r="U55">
        <f t="shared" si="8"/>
        <v>0.32890000000000003</v>
      </c>
      <c r="W55">
        <f t="shared" si="9"/>
        <v>0.32888355500000005</v>
      </c>
      <c r="AA55">
        <f t="shared" si="10"/>
        <v>6.5122200000000005E-2</v>
      </c>
    </row>
    <row r="56" spans="1:30" x14ac:dyDescent="0.25">
      <c r="D56" t="s">
        <v>18</v>
      </c>
      <c r="E56" t="s">
        <v>14</v>
      </c>
      <c r="M56">
        <v>4.9000000000000002E-2</v>
      </c>
      <c r="O56">
        <f>M56*2</f>
        <v>9.8000000000000004E-2</v>
      </c>
      <c r="R56">
        <v>0.99995000000000001</v>
      </c>
      <c r="T56">
        <v>2849</v>
      </c>
      <c r="U56">
        <f t="shared" si="8"/>
        <v>2.8490000000000001E-2</v>
      </c>
      <c r="W56">
        <f t="shared" si="9"/>
        <v>2.8488575500000002E-2</v>
      </c>
      <c r="Y56">
        <f>W56+W57+W58+W59</f>
        <v>0.9999631014999999</v>
      </c>
      <c r="AA56">
        <f t="shared" si="10"/>
        <v>2.7920200000000001E-3</v>
      </c>
      <c r="AD56">
        <f>SUM(AA56:AA59)</f>
        <v>0.40280608200000001</v>
      </c>
    </row>
    <row r="57" spans="1:30" x14ac:dyDescent="0.25">
      <c r="E57" t="s">
        <v>19</v>
      </c>
      <c r="M57">
        <v>0.375</v>
      </c>
      <c r="O57">
        <f>M57*2</f>
        <v>0.75</v>
      </c>
      <c r="R57">
        <v>0.99997999999999998</v>
      </c>
      <c r="T57">
        <v>32659</v>
      </c>
      <c r="U57">
        <f t="shared" si="8"/>
        <v>0.32658999999999999</v>
      </c>
      <c r="W57">
        <f t="shared" si="9"/>
        <v>0.3265834682</v>
      </c>
      <c r="AA57">
        <f t="shared" si="10"/>
        <v>0.24494250000000001</v>
      </c>
    </row>
    <row r="58" spans="1:30" x14ac:dyDescent="0.25">
      <c r="E58" t="s">
        <v>20</v>
      </c>
      <c r="M58">
        <v>5.5550000000000002E-2</v>
      </c>
      <c r="O58">
        <f>M58*2</f>
        <v>0.1111</v>
      </c>
      <c r="R58">
        <v>0.99995000000000001</v>
      </c>
      <c r="T58">
        <v>31454</v>
      </c>
      <c r="U58">
        <f t="shared" si="8"/>
        <v>0.31453999999999999</v>
      </c>
      <c r="W58">
        <f t="shared" si="9"/>
        <v>0.31452427299999997</v>
      </c>
      <c r="AA58">
        <f t="shared" si="10"/>
        <v>3.4945393999999998E-2</v>
      </c>
    </row>
    <row r="59" spans="1:30" x14ac:dyDescent="0.25">
      <c r="E59" t="s">
        <v>21</v>
      </c>
      <c r="M59">
        <v>0.18179999999999999</v>
      </c>
      <c r="O59">
        <f>M59*2</f>
        <v>0.36359999999999998</v>
      </c>
      <c r="R59">
        <v>0.99995999999999996</v>
      </c>
      <c r="T59">
        <v>33038</v>
      </c>
      <c r="U59">
        <f t="shared" si="8"/>
        <v>0.33038000000000001</v>
      </c>
      <c r="W59">
        <f t="shared" si="9"/>
        <v>0.33036678479999998</v>
      </c>
      <c r="AA59">
        <f t="shared" si="10"/>
        <v>0.12012616799999999</v>
      </c>
    </row>
    <row r="60" spans="1:30" x14ac:dyDescent="0.25">
      <c r="B60" t="s">
        <v>22</v>
      </c>
      <c r="D60" t="s">
        <v>13</v>
      </c>
      <c r="E60" t="s">
        <v>14</v>
      </c>
      <c r="M60">
        <v>0.38879999999999998</v>
      </c>
      <c r="O60">
        <f>M60*2</f>
        <v>0.77759999999999996</v>
      </c>
      <c r="R60">
        <v>0.99622999999999995</v>
      </c>
      <c r="T60">
        <v>34430</v>
      </c>
      <c r="U60">
        <f t="shared" si="8"/>
        <v>0.34429999999999999</v>
      </c>
      <c r="W60">
        <f t="shared" si="9"/>
        <v>0.34300198899999995</v>
      </c>
      <c r="Y60">
        <f>W60+W61</f>
        <v>0.99866920399999981</v>
      </c>
      <c r="AA60">
        <f t="shared" si="10"/>
        <v>0.26772767999999997</v>
      </c>
      <c r="AD60">
        <f>SUM(AA60:AA61)</f>
        <v>0.50614019999999993</v>
      </c>
    </row>
    <row r="61" spans="1:30" x14ac:dyDescent="0.25">
      <c r="E61" t="s">
        <v>15</v>
      </c>
      <c r="M61">
        <v>0.18179999999999999</v>
      </c>
      <c r="O61">
        <f>M61*2</f>
        <v>0.36359999999999998</v>
      </c>
      <c r="R61">
        <v>0.99995000000000001</v>
      </c>
      <c r="T61">
        <v>65570</v>
      </c>
      <c r="U61">
        <f t="shared" si="8"/>
        <v>0.65569999999999995</v>
      </c>
      <c r="W61">
        <f t="shared" si="9"/>
        <v>0.65566721499999991</v>
      </c>
      <c r="AA61">
        <f t="shared" si="10"/>
        <v>0.23841251999999996</v>
      </c>
    </row>
    <row r="62" spans="1:30" x14ac:dyDescent="0.25">
      <c r="D62" t="s">
        <v>16</v>
      </c>
      <c r="E62" t="s">
        <v>14</v>
      </c>
      <c r="M62">
        <v>0.375</v>
      </c>
      <c r="O62">
        <f>M62*2</f>
        <v>0.75</v>
      </c>
      <c r="R62">
        <v>0.99619999999999997</v>
      </c>
      <c r="T62">
        <v>34071</v>
      </c>
      <c r="U62">
        <f t="shared" si="8"/>
        <v>0.34071000000000001</v>
      </c>
      <c r="W62">
        <f t="shared" si="9"/>
        <v>0.33941530200000003</v>
      </c>
      <c r="Y62">
        <f>W62+W63+W64</f>
        <v>0.99866249200000001</v>
      </c>
      <c r="AA62">
        <f t="shared" si="10"/>
        <v>0.2555325</v>
      </c>
      <c r="AD62">
        <f>SUM(AA62:AA64)</f>
        <v>0.49524913279999999</v>
      </c>
    </row>
    <row r="63" spans="1:30" x14ac:dyDescent="0.25">
      <c r="E63" t="s">
        <v>15</v>
      </c>
      <c r="M63">
        <v>0.18179999999999999</v>
      </c>
      <c r="O63">
        <f>M63*2</f>
        <v>0.36359999999999998</v>
      </c>
      <c r="R63">
        <v>0.99995999999999996</v>
      </c>
      <c r="T63">
        <v>65925</v>
      </c>
      <c r="U63">
        <f t="shared" si="8"/>
        <v>0.65925</v>
      </c>
      <c r="W63">
        <f t="shared" si="9"/>
        <v>0.65922362999999995</v>
      </c>
      <c r="AA63">
        <f t="shared" si="10"/>
        <v>0.23970329999999998</v>
      </c>
    </row>
    <row r="64" spans="1:30" x14ac:dyDescent="0.25">
      <c r="E64" t="s">
        <v>17</v>
      </c>
      <c r="M64">
        <v>0.16666</v>
      </c>
      <c r="O64">
        <f>M64*2</f>
        <v>0.33332000000000001</v>
      </c>
      <c r="R64">
        <v>0.58899999999999997</v>
      </c>
      <c r="T64">
        <v>4</v>
      </c>
      <c r="U64">
        <f t="shared" si="8"/>
        <v>4.0000000000000003E-5</v>
      </c>
      <c r="W64">
        <f t="shared" si="9"/>
        <v>2.3560000000000001E-5</v>
      </c>
      <c r="AA64">
        <f t="shared" si="10"/>
        <v>1.33328E-5</v>
      </c>
    </row>
    <row r="65" spans="1:30" x14ac:dyDescent="0.25">
      <c r="D65" t="s">
        <v>18</v>
      </c>
      <c r="E65" t="s">
        <v>14</v>
      </c>
      <c r="M65">
        <v>9.9989999999999996E-2</v>
      </c>
      <c r="O65">
        <f>M65*2</f>
        <v>0.19997999999999999</v>
      </c>
      <c r="R65">
        <v>0.99997000000000003</v>
      </c>
      <c r="T65">
        <v>65529</v>
      </c>
      <c r="U65">
        <f t="shared" si="8"/>
        <v>0.65529000000000004</v>
      </c>
      <c r="W65">
        <f t="shared" si="9"/>
        <v>0.65527034130000006</v>
      </c>
      <c r="Y65">
        <f>SUM(W65:W68)</f>
        <v>0.99995400220000008</v>
      </c>
      <c r="AA65">
        <f t="shared" si="10"/>
        <v>0.13104489420000001</v>
      </c>
      <c r="AD65">
        <f>SUM(AA65:AA68)</f>
        <v>0.25118075419999997</v>
      </c>
    </row>
    <row r="66" spans="1:30" x14ac:dyDescent="0.25">
      <c r="E66" t="s">
        <v>19</v>
      </c>
      <c r="M66">
        <v>0.18179999999999999</v>
      </c>
      <c r="O66">
        <f>M66*2</f>
        <v>0.36359999999999998</v>
      </c>
      <c r="R66">
        <v>0.99997000000000003</v>
      </c>
      <c r="T66">
        <v>33037</v>
      </c>
      <c r="U66">
        <f t="shared" si="8"/>
        <v>0.33037</v>
      </c>
      <c r="W66">
        <f t="shared" si="9"/>
        <v>0.33036008890000002</v>
      </c>
      <c r="AA66">
        <f t="shared" si="10"/>
        <v>0.12012253199999999</v>
      </c>
    </row>
    <row r="67" spans="1:30" x14ac:dyDescent="0.25">
      <c r="E67" t="s">
        <v>20</v>
      </c>
      <c r="M67">
        <v>0</v>
      </c>
      <c r="O67">
        <f>M67*2</f>
        <v>0</v>
      </c>
      <c r="R67">
        <v>1</v>
      </c>
      <c r="T67">
        <v>1430</v>
      </c>
      <c r="U67">
        <f t="shared" si="8"/>
        <v>1.43E-2</v>
      </c>
      <c r="W67">
        <f t="shared" si="9"/>
        <v>1.43E-2</v>
      </c>
      <c r="AA67">
        <f t="shared" si="10"/>
        <v>0</v>
      </c>
    </row>
    <row r="68" spans="1:30" x14ac:dyDescent="0.25">
      <c r="E68" t="s">
        <v>21</v>
      </c>
      <c r="M68">
        <v>0.1666</v>
      </c>
      <c r="O68">
        <f>M68*2</f>
        <v>0.3332</v>
      </c>
      <c r="R68">
        <v>0.58930000000000005</v>
      </c>
      <c r="T68">
        <v>4</v>
      </c>
      <c r="U68">
        <f t="shared" si="8"/>
        <v>4.0000000000000003E-5</v>
      </c>
      <c r="W68">
        <f t="shared" si="9"/>
        <v>2.3572000000000004E-5</v>
      </c>
      <c r="AA68">
        <f>U68*O68</f>
        <v>1.3328E-5</v>
      </c>
    </row>
    <row r="69" spans="1:30" x14ac:dyDescent="0.25">
      <c r="D69" t="s">
        <v>31</v>
      </c>
      <c r="M69">
        <v>0.4</v>
      </c>
      <c r="O69">
        <v>0.8</v>
      </c>
      <c r="T69">
        <v>100000</v>
      </c>
      <c r="AD69">
        <v>0.8</v>
      </c>
    </row>
    <row r="70" spans="1:30" x14ac:dyDescent="0.25">
      <c r="H70" t="s">
        <v>33</v>
      </c>
      <c r="M70" t="s">
        <v>32</v>
      </c>
      <c r="O70" t="s">
        <v>26</v>
      </c>
      <c r="R70" t="s">
        <v>34</v>
      </c>
      <c r="T70" t="s">
        <v>7</v>
      </c>
      <c r="U70" t="s">
        <v>8</v>
      </c>
      <c r="W70" t="s">
        <v>9</v>
      </c>
      <c r="Y70" t="s">
        <v>10</v>
      </c>
      <c r="AA70" t="s">
        <v>24</v>
      </c>
      <c r="AD70" t="s">
        <v>25</v>
      </c>
    </row>
    <row r="71" spans="1:30" x14ac:dyDescent="0.25">
      <c r="A71" t="s">
        <v>46</v>
      </c>
      <c r="B71" t="s">
        <v>12</v>
      </c>
      <c r="D71" t="s">
        <v>35</v>
      </c>
      <c r="E71" t="s">
        <v>36</v>
      </c>
      <c r="M71">
        <v>0.49767</v>
      </c>
      <c r="O71">
        <f>M71*2</f>
        <v>0.99534</v>
      </c>
      <c r="R71">
        <v>0.93059999999999998</v>
      </c>
      <c r="T71">
        <v>34214</v>
      </c>
      <c r="U71">
        <f>T71/100000</f>
        <v>0.34214</v>
      </c>
      <c r="W71">
        <f>U71*R71</f>
        <v>0.31839548400000001</v>
      </c>
      <c r="Y71">
        <f>W71+W72</f>
        <v>0.785673442</v>
      </c>
      <c r="AA71">
        <f>U71*O71</f>
        <v>0.34054562760000001</v>
      </c>
      <c r="AD71">
        <f>SUM(AA71,AA72)</f>
        <v>0.88393798759999997</v>
      </c>
    </row>
    <row r="72" spans="1:30" x14ac:dyDescent="0.25">
      <c r="E72" t="s">
        <v>19</v>
      </c>
      <c r="M72">
        <v>0.41299999999999998</v>
      </c>
      <c r="O72">
        <f>M72*2</f>
        <v>0.82599999999999996</v>
      </c>
      <c r="R72">
        <v>0.71030000000000004</v>
      </c>
      <c r="T72">
        <v>65786</v>
      </c>
      <c r="U72">
        <f t="shared" ref="U72:U88" si="11">T72/100000</f>
        <v>0.65786</v>
      </c>
      <c r="W72">
        <f t="shared" ref="W72:W88" si="12">U72*R72</f>
        <v>0.46727795800000005</v>
      </c>
      <c r="AA72">
        <f t="shared" ref="AA72:AA88" si="13">U72*O72</f>
        <v>0.54339236000000002</v>
      </c>
    </row>
    <row r="73" spans="1:30" x14ac:dyDescent="0.25">
      <c r="D73" t="s">
        <v>37</v>
      </c>
      <c r="E73" t="s">
        <v>36</v>
      </c>
      <c r="M73">
        <v>0.43589</v>
      </c>
      <c r="O73">
        <f>M73*2</f>
        <v>0.87178</v>
      </c>
      <c r="R73">
        <v>0.99080000000000001</v>
      </c>
      <c r="T73">
        <v>40491</v>
      </c>
      <c r="U73">
        <f t="shared" si="11"/>
        <v>0.40490999999999999</v>
      </c>
      <c r="W73">
        <f t="shared" si="12"/>
        <v>0.40118482799999999</v>
      </c>
      <c r="Y73">
        <f>W73+W74+W75</f>
        <v>0.97395771219999994</v>
      </c>
      <c r="AA73">
        <f t="shared" si="13"/>
        <v>0.3529924398</v>
      </c>
      <c r="AD73">
        <f>SUM(AA73:AA75)</f>
        <v>0.68582442180000003</v>
      </c>
    </row>
    <row r="74" spans="1:30" x14ac:dyDescent="0.25">
      <c r="E74" t="s">
        <v>19</v>
      </c>
      <c r="M74">
        <v>0</v>
      </c>
      <c r="O74">
        <f>M74*2</f>
        <v>0</v>
      </c>
      <c r="R74">
        <v>1</v>
      </c>
      <c r="T74">
        <v>26035</v>
      </c>
      <c r="U74">
        <f t="shared" si="11"/>
        <v>0.26035000000000003</v>
      </c>
      <c r="W74">
        <f t="shared" si="12"/>
        <v>0.26035000000000003</v>
      </c>
      <c r="AA74">
        <f t="shared" si="13"/>
        <v>0</v>
      </c>
    </row>
    <row r="75" spans="1:30" x14ac:dyDescent="0.25">
      <c r="E75" t="s">
        <v>20</v>
      </c>
      <c r="M75">
        <v>0.49714999999999998</v>
      </c>
      <c r="O75">
        <f>M75*2</f>
        <v>0.99429999999999996</v>
      </c>
      <c r="R75">
        <v>0.93332999999999999</v>
      </c>
      <c r="T75">
        <v>33474</v>
      </c>
      <c r="U75">
        <f t="shared" si="11"/>
        <v>0.33473999999999998</v>
      </c>
      <c r="W75">
        <f t="shared" si="12"/>
        <v>0.31242288419999997</v>
      </c>
      <c r="AA75">
        <f t="shared" si="13"/>
        <v>0.33283198199999997</v>
      </c>
    </row>
    <row r="76" spans="1:30" x14ac:dyDescent="0.25">
      <c r="D76" t="s">
        <v>38</v>
      </c>
      <c r="E76" t="s">
        <v>36</v>
      </c>
      <c r="M76">
        <v>0.49070000000000003</v>
      </c>
      <c r="O76">
        <f>M76*2</f>
        <v>0.98140000000000005</v>
      </c>
      <c r="R76">
        <v>0.99228000000000005</v>
      </c>
      <c r="T76">
        <v>25272</v>
      </c>
      <c r="U76">
        <f t="shared" si="11"/>
        <v>0.25272</v>
      </c>
      <c r="W76">
        <f t="shared" si="12"/>
        <v>0.25076900159999999</v>
      </c>
      <c r="Y76">
        <f>W76+W77+W78+W79</f>
        <v>0.97053073560000003</v>
      </c>
      <c r="AA76">
        <f t="shared" si="13"/>
        <v>0.24801940800000002</v>
      </c>
      <c r="AD76">
        <f>SUM(AA76:AA79)</f>
        <v>0.87001807999999992</v>
      </c>
    </row>
    <row r="77" spans="1:30" x14ac:dyDescent="0.25">
      <c r="E77" t="s">
        <v>19</v>
      </c>
      <c r="M77">
        <v>0.34375</v>
      </c>
      <c r="O77">
        <f>M77*2</f>
        <v>0.6875</v>
      </c>
      <c r="R77">
        <v>0.99860000000000004</v>
      </c>
      <c r="T77">
        <v>38176</v>
      </c>
      <c r="U77">
        <f t="shared" si="11"/>
        <v>0.38175999999999999</v>
      </c>
      <c r="W77">
        <f t="shared" si="12"/>
        <v>0.38122553600000003</v>
      </c>
      <c r="AA77">
        <f t="shared" si="13"/>
        <v>0.26245999999999997</v>
      </c>
    </row>
    <row r="78" spans="1:30" x14ac:dyDescent="0.25">
      <c r="E78" t="s">
        <v>20</v>
      </c>
      <c r="M78">
        <v>0.43469999999999998</v>
      </c>
      <c r="O78">
        <f>M78*2</f>
        <v>0.86939999999999995</v>
      </c>
      <c r="R78">
        <v>0.90429999999999999</v>
      </c>
      <c r="T78">
        <v>3094</v>
      </c>
      <c r="U78">
        <f t="shared" si="11"/>
        <v>3.0939999999999999E-2</v>
      </c>
      <c r="W78">
        <f t="shared" si="12"/>
        <v>2.7979041999999999E-2</v>
      </c>
      <c r="AA78">
        <f t="shared" si="13"/>
        <v>2.6899235999999997E-2</v>
      </c>
    </row>
    <row r="79" spans="1:30" x14ac:dyDescent="0.25">
      <c r="E79" t="s">
        <v>21</v>
      </c>
      <c r="M79">
        <v>0.49709999999999999</v>
      </c>
      <c r="O79">
        <f>M79*2</f>
        <v>0.99419999999999997</v>
      </c>
      <c r="R79">
        <v>0.92820000000000003</v>
      </c>
      <c r="T79">
        <v>33458</v>
      </c>
      <c r="U79">
        <f t="shared" si="11"/>
        <v>0.33457999999999999</v>
      </c>
      <c r="W79">
        <f t="shared" si="12"/>
        <v>0.310557156</v>
      </c>
      <c r="AA79">
        <f t="shared" si="13"/>
        <v>0.33263943599999996</v>
      </c>
    </row>
    <row r="80" spans="1:30" x14ac:dyDescent="0.25">
      <c r="B80" t="s">
        <v>22</v>
      </c>
      <c r="D80" t="s">
        <v>35</v>
      </c>
      <c r="E80" t="s">
        <v>36</v>
      </c>
      <c r="M80">
        <v>0</v>
      </c>
      <c r="O80">
        <f>M80*2</f>
        <v>0</v>
      </c>
      <c r="R80">
        <v>1</v>
      </c>
      <c r="T80">
        <v>86779</v>
      </c>
      <c r="U80">
        <f t="shared" si="11"/>
        <v>0.86778999999999995</v>
      </c>
      <c r="W80">
        <f t="shared" si="12"/>
        <v>0.86778999999999995</v>
      </c>
      <c r="Y80">
        <f>W80+W81</f>
        <v>0.99855891099999994</v>
      </c>
      <c r="AA80">
        <f t="shared" si="13"/>
        <v>0</v>
      </c>
      <c r="AD80">
        <f>SUM(AA80:AA81)</f>
        <v>0.13096722599999999</v>
      </c>
    </row>
    <row r="81" spans="1:30" x14ac:dyDescent="0.25">
      <c r="E81" t="s">
        <v>19</v>
      </c>
      <c r="M81">
        <v>0.49530000000000002</v>
      </c>
      <c r="O81">
        <f>M81*2</f>
        <v>0.99060000000000004</v>
      </c>
      <c r="R81">
        <v>0.98909999999999998</v>
      </c>
      <c r="T81">
        <v>13221</v>
      </c>
      <c r="U81">
        <f t="shared" si="11"/>
        <v>0.13220999999999999</v>
      </c>
      <c r="W81">
        <f t="shared" si="12"/>
        <v>0.13076891099999999</v>
      </c>
      <c r="AA81">
        <f t="shared" si="13"/>
        <v>0.13096722599999999</v>
      </c>
    </row>
    <row r="82" spans="1:30" x14ac:dyDescent="0.25">
      <c r="D82" t="s">
        <v>37</v>
      </c>
      <c r="E82" t="s">
        <v>36</v>
      </c>
      <c r="M82">
        <v>0.44440000000000002</v>
      </c>
      <c r="O82">
        <f>M82*2</f>
        <v>0.88880000000000003</v>
      </c>
      <c r="R82">
        <v>0.9889</v>
      </c>
      <c r="T82">
        <v>34532</v>
      </c>
      <c r="U82">
        <f t="shared" si="11"/>
        <v>0.34532000000000002</v>
      </c>
      <c r="W82">
        <f t="shared" si="12"/>
        <v>0.34148694800000001</v>
      </c>
      <c r="Y82">
        <f>W82+W83+W84</f>
        <v>0.99474923199999998</v>
      </c>
      <c r="AA82">
        <f t="shared" si="13"/>
        <v>0.30692041600000003</v>
      </c>
      <c r="AD82">
        <f>SUM(AA82:AA84)</f>
        <v>0.43695647800000004</v>
      </c>
    </row>
    <row r="83" spans="1:30" x14ac:dyDescent="0.25">
      <c r="E83" t="s">
        <v>19</v>
      </c>
      <c r="M83">
        <v>0.49530000000000002</v>
      </c>
      <c r="O83">
        <f>M83*2</f>
        <v>0.99060000000000004</v>
      </c>
      <c r="R83">
        <v>0.98919999999999997</v>
      </c>
      <c r="T83">
        <v>13127</v>
      </c>
      <c r="U83">
        <f t="shared" si="11"/>
        <v>0.13127</v>
      </c>
      <c r="W83">
        <f t="shared" si="12"/>
        <v>0.12985228399999998</v>
      </c>
      <c r="AA83">
        <f t="shared" si="13"/>
        <v>0.13003606200000001</v>
      </c>
    </row>
    <row r="84" spans="1:30" x14ac:dyDescent="0.25">
      <c r="E84" t="s">
        <v>20</v>
      </c>
      <c r="M84">
        <v>0</v>
      </c>
      <c r="O84">
        <f>M84*2</f>
        <v>0</v>
      </c>
      <c r="R84">
        <v>1</v>
      </c>
      <c r="T84">
        <v>52341</v>
      </c>
      <c r="U84">
        <f t="shared" si="11"/>
        <v>0.52341000000000004</v>
      </c>
      <c r="W84">
        <f t="shared" si="12"/>
        <v>0.52341000000000004</v>
      </c>
      <c r="AA84">
        <f t="shared" si="13"/>
        <v>0</v>
      </c>
    </row>
    <row r="85" spans="1:30" x14ac:dyDescent="0.25">
      <c r="D85" t="s">
        <v>38</v>
      </c>
      <c r="E85" t="s">
        <v>36</v>
      </c>
      <c r="M85">
        <v>0.48332999999999998</v>
      </c>
      <c r="O85">
        <f>M85*2</f>
        <v>0.96665999999999996</v>
      </c>
      <c r="R85">
        <v>0.40620000000000001</v>
      </c>
      <c r="T85">
        <v>45461</v>
      </c>
      <c r="U85">
        <f t="shared" si="11"/>
        <v>0.45461000000000001</v>
      </c>
      <c r="W85">
        <f t="shared" si="12"/>
        <v>0.18466258200000002</v>
      </c>
      <c r="Y85">
        <f>SUM(W85:W88)</f>
        <v>0.72335705299999997</v>
      </c>
      <c r="AA85">
        <f t="shared" si="13"/>
        <v>0.43945330259999998</v>
      </c>
      <c r="AD85">
        <f>SUM(AA85:AA88)</f>
        <v>0.93945982260000005</v>
      </c>
    </row>
    <row r="86" spans="1:30" x14ac:dyDescent="0.25">
      <c r="E86" t="s">
        <v>19</v>
      </c>
      <c r="M86">
        <v>0.49530000000000002</v>
      </c>
      <c r="O86">
        <f>M86*2</f>
        <v>0.99060000000000004</v>
      </c>
      <c r="R86">
        <v>0.98919999999999997</v>
      </c>
      <c r="T86">
        <v>12026</v>
      </c>
      <c r="U86">
        <f t="shared" si="11"/>
        <v>0.12026000000000001</v>
      </c>
      <c r="W86">
        <f t="shared" si="12"/>
        <v>0.11896119200000001</v>
      </c>
      <c r="AA86">
        <f t="shared" si="13"/>
        <v>0.11912955600000001</v>
      </c>
    </row>
    <row r="87" spans="1:30" x14ac:dyDescent="0.25">
      <c r="E87" t="s">
        <v>20</v>
      </c>
      <c r="M87">
        <v>0.46289999999999998</v>
      </c>
      <c r="O87">
        <f>M87*2</f>
        <v>0.92579999999999996</v>
      </c>
      <c r="R87">
        <v>0.98060000000000003</v>
      </c>
      <c r="T87">
        <v>8166</v>
      </c>
      <c r="U87">
        <f t="shared" si="11"/>
        <v>8.1659999999999996E-2</v>
      </c>
      <c r="W87">
        <f t="shared" si="12"/>
        <v>8.0075796000000005E-2</v>
      </c>
      <c r="AA87">
        <f t="shared" si="13"/>
        <v>7.5600827999999995E-2</v>
      </c>
    </row>
    <row r="88" spans="1:30" x14ac:dyDescent="0.25">
      <c r="E88" t="s">
        <v>21</v>
      </c>
      <c r="M88">
        <v>0.44440000000000002</v>
      </c>
      <c r="O88">
        <f>M88*2</f>
        <v>0.88880000000000003</v>
      </c>
      <c r="R88">
        <v>0.9889</v>
      </c>
      <c r="T88">
        <v>34347</v>
      </c>
      <c r="U88">
        <f t="shared" si="11"/>
        <v>0.34347</v>
      </c>
      <c r="W88">
        <f t="shared" si="12"/>
        <v>0.33965748299999998</v>
      </c>
      <c r="AA88">
        <f>U88*O88</f>
        <v>0.30527613600000003</v>
      </c>
    </row>
    <row r="89" spans="1:30" x14ac:dyDescent="0.25">
      <c r="B89" t="s">
        <v>31</v>
      </c>
      <c r="M89">
        <v>0</v>
      </c>
      <c r="O89">
        <f>M89*2</f>
        <v>0</v>
      </c>
      <c r="T89">
        <v>100000</v>
      </c>
      <c r="Y89">
        <v>1</v>
      </c>
      <c r="AD89">
        <v>0</v>
      </c>
    </row>
    <row r="92" spans="1:30" x14ac:dyDescent="0.25">
      <c r="F92" t="s">
        <v>1</v>
      </c>
      <c r="G92" t="s">
        <v>2</v>
      </c>
      <c r="I92" t="s">
        <v>3</v>
      </c>
      <c r="M92" t="s">
        <v>4</v>
      </c>
      <c r="O92" t="s">
        <v>5</v>
      </c>
      <c r="R92" t="s">
        <v>6</v>
      </c>
      <c r="T92" t="s">
        <v>7</v>
      </c>
      <c r="U92" t="s">
        <v>8</v>
      </c>
      <c r="W92" t="s">
        <v>9</v>
      </c>
      <c r="Y92" t="s">
        <v>10</v>
      </c>
      <c r="AA92" t="s">
        <v>24</v>
      </c>
      <c r="AD92" t="s">
        <v>25</v>
      </c>
    </row>
    <row r="93" spans="1:30" x14ac:dyDescent="0.25">
      <c r="A93" t="s">
        <v>40</v>
      </c>
      <c r="B93" t="s">
        <v>12</v>
      </c>
      <c r="D93" t="s">
        <v>13</v>
      </c>
      <c r="E93" t="s">
        <v>14</v>
      </c>
      <c r="F93">
        <v>91.338582677165306</v>
      </c>
      <c r="G93">
        <v>0.954330708661417</v>
      </c>
      <c r="I93">
        <v>4</v>
      </c>
      <c r="M93">
        <v>0.375</v>
      </c>
      <c r="O93">
        <f>M93*2</f>
        <v>0.75</v>
      </c>
      <c r="R93">
        <v>0.99</v>
      </c>
      <c r="T93">
        <v>127</v>
      </c>
      <c r="U93">
        <f>T93/1434</f>
        <v>8.8563458856345881E-2</v>
      </c>
      <c r="W93">
        <f>U93*R93</f>
        <v>8.7677824267782423E-2</v>
      </c>
      <c r="Y93">
        <f>W93+W94</f>
        <v>0.90505411436541139</v>
      </c>
      <c r="AA93">
        <f>U93*O93</f>
        <v>6.6422594142259414E-2</v>
      </c>
      <c r="AD93">
        <f>SUM(AA93,AA94)</f>
        <v>0.85353919107391907</v>
      </c>
    </row>
    <row r="94" spans="1:30" x14ac:dyDescent="0.25">
      <c r="E94" t="s">
        <v>15</v>
      </c>
      <c r="F94">
        <v>0.53557765876051999</v>
      </c>
      <c r="G94">
        <v>0.73914161016134505</v>
      </c>
      <c r="I94">
        <v>657</v>
      </c>
      <c r="M94">
        <v>0.43180000000000002</v>
      </c>
      <c r="O94">
        <f t="shared" ref="O94:O111" si="14">M94*2</f>
        <v>0.86360000000000003</v>
      </c>
      <c r="R94">
        <v>0.89680000000000004</v>
      </c>
      <c r="T94">
        <v>1307</v>
      </c>
      <c r="U94">
        <f t="shared" ref="U94:U111" si="15">T94/1434</f>
        <v>0.91143654114365413</v>
      </c>
      <c r="W94">
        <f t="shared" ref="W94:W110" si="16">U94*R94</f>
        <v>0.81737629009762902</v>
      </c>
      <c r="AA94">
        <f t="shared" ref="AA94:AA110" si="17">U94*O94</f>
        <v>0.7871165969316597</v>
      </c>
    </row>
    <row r="95" spans="1:30" x14ac:dyDescent="0.25">
      <c r="D95" t="s">
        <v>16</v>
      </c>
      <c r="E95" t="s">
        <v>14</v>
      </c>
      <c r="F95">
        <v>91.338582677165306</v>
      </c>
      <c r="G95">
        <v>0.94803149606299197</v>
      </c>
      <c r="I95">
        <v>5</v>
      </c>
      <c r="M95">
        <v>0.375</v>
      </c>
      <c r="O95">
        <f t="shared" si="14"/>
        <v>0.75</v>
      </c>
      <c r="R95">
        <v>0.99050000000000005</v>
      </c>
      <c r="T95">
        <v>127</v>
      </c>
      <c r="U95">
        <f t="shared" si="15"/>
        <v>8.8563458856345881E-2</v>
      </c>
      <c r="W95">
        <f t="shared" si="16"/>
        <v>8.77221059972106E-2</v>
      </c>
      <c r="Y95">
        <f>W95+W96+W97</f>
        <v>0.90473557182705722</v>
      </c>
      <c r="AA95">
        <f t="shared" si="17"/>
        <v>6.6422594142259414E-2</v>
      </c>
      <c r="AD95">
        <f>SUM(AA95:AA97)</f>
        <v>0.7817168758716877</v>
      </c>
    </row>
    <row r="96" spans="1:30" x14ac:dyDescent="0.25">
      <c r="E96" t="s">
        <v>15</v>
      </c>
      <c r="F96">
        <v>0</v>
      </c>
      <c r="G96">
        <v>0.58736746270168705</v>
      </c>
      <c r="I96">
        <v>215</v>
      </c>
      <c r="M96">
        <v>0.38090000000000002</v>
      </c>
      <c r="O96">
        <f t="shared" si="14"/>
        <v>0.76180000000000003</v>
      </c>
      <c r="R96">
        <v>0.78249999999999997</v>
      </c>
      <c r="T96">
        <v>44</v>
      </c>
      <c r="U96">
        <f t="shared" si="15"/>
        <v>3.0683403068340307E-2</v>
      </c>
      <c r="W96">
        <f t="shared" si="16"/>
        <v>2.4009762900976291E-2</v>
      </c>
      <c r="AA96">
        <f t="shared" si="17"/>
        <v>2.3374616457461646E-2</v>
      </c>
    </row>
    <row r="97" spans="2:30" x14ac:dyDescent="0.25">
      <c r="E97" t="s">
        <v>17</v>
      </c>
      <c r="F97">
        <v>58.669833729216101</v>
      </c>
      <c r="G97">
        <v>0.88613661784683095</v>
      </c>
      <c r="I97">
        <v>136</v>
      </c>
      <c r="M97">
        <v>0.39279999999999998</v>
      </c>
      <c r="O97">
        <f t="shared" si="14"/>
        <v>0.78559999999999997</v>
      </c>
      <c r="R97">
        <v>0.90037</v>
      </c>
      <c r="T97">
        <v>1263</v>
      </c>
      <c r="U97">
        <f t="shared" si="15"/>
        <v>0.88075313807531386</v>
      </c>
      <c r="W97">
        <f t="shared" si="16"/>
        <v>0.79300370292887035</v>
      </c>
      <c r="AA97">
        <f t="shared" si="17"/>
        <v>0.69191966527196658</v>
      </c>
    </row>
    <row r="98" spans="2:30" x14ac:dyDescent="0.25">
      <c r="D98" t="s">
        <v>18</v>
      </c>
      <c r="E98" t="s">
        <v>14</v>
      </c>
      <c r="F98">
        <v>0</v>
      </c>
      <c r="G98">
        <v>0.52726055194805199</v>
      </c>
      <c r="I98">
        <v>129</v>
      </c>
      <c r="M98">
        <v>0.3125</v>
      </c>
      <c r="O98">
        <f t="shared" si="14"/>
        <v>0.625</v>
      </c>
      <c r="R98">
        <v>0.52100000000000002</v>
      </c>
      <c r="T98">
        <v>40</v>
      </c>
      <c r="U98">
        <f t="shared" si="15"/>
        <v>2.7894002789400279E-2</v>
      </c>
      <c r="W98">
        <f t="shared" si="16"/>
        <v>1.4532775453277545E-2</v>
      </c>
      <c r="Y98">
        <f>W98+W99+W100+W101</f>
        <v>0.89667810320781038</v>
      </c>
      <c r="AA98">
        <f t="shared" si="17"/>
        <v>1.7433751743375175E-2</v>
      </c>
      <c r="AD98" t="e">
        <f>SUM(AA98:AA101)</f>
        <v>#VALUE!</v>
      </c>
    </row>
    <row r="99" spans="2:30" x14ac:dyDescent="0.25">
      <c r="E99" t="s">
        <v>19</v>
      </c>
      <c r="F99">
        <v>0.54858934169278994</v>
      </c>
      <c r="G99">
        <v>0.73554842337285198</v>
      </c>
      <c r="I99">
        <v>518</v>
      </c>
      <c r="M99">
        <v>0.43180000000000002</v>
      </c>
      <c r="O99">
        <f t="shared" si="14"/>
        <v>0.86360000000000003</v>
      </c>
      <c r="R99">
        <v>0.89890000000000003</v>
      </c>
      <c r="T99">
        <v>1276</v>
      </c>
      <c r="U99">
        <f t="shared" si="15"/>
        <v>0.88981868898186889</v>
      </c>
      <c r="W99">
        <f t="shared" si="16"/>
        <v>0.79985801952580193</v>
      </c>
      <c r="AA99">
        <f t="shared" si="17"/>
        <v>0.76844741980474196</v>
      </c>
    </row>
    <row r="100" spans="2:30" x14ac:dyDescent="0.25">
      <c r="E100" t="s">
        <v>20</v>
      </c>
      <c r="F100">
        <v>98.305084745762699</v>
      </c>
      <c r="G100">
        <v>0.99576271186440601</v>
      </c>
      <c r="I100">
        <v>1</v>
      </c>
      <c r="M100">
        <v>0.33329999999999999</v>
      </c>
      <c r="O100">
        <f t="shared" si="14"/>
        <v>0.66659999999999997</v>
      </c>
      <c r="R100">
        <v>1</v>
      </c>
      <c r="T100">
        <v>118</v>
      </c>
      <c r="U100">
        <f t="shared" si="15"/>
        <v>8.2287308228730829E-2</v>
      </c>
      <c r="W100">
        <f t="shared" si="16"/>
        <v>8.2287308228730829E-2</v>
      </c>
      <c r="AA100">
        <f t="shared" si="17"/>
        <v>5.4852719665271971E-2</v>
      </c>
    </row>
    <row r="101" spans="2:30" x14ac:dyDescent="0.25">
      <c r="E101" t="s">
        <v>21</v>
      </c>
      <c r="F101" t="s">
        <v>39</v>
      </c>
      <c r="G101" t="s">
        <v>39</v>
      </c>
      <c r="M101" t="s">
        <v>39</v>
      </c>
      <c r="O101" t="s">
        <v>39</v>
      </c>
      <c r="T101">
        <v>0</v>
      </c>
      <c r="U101">
        <f t="shared" si="15"/>
        <v>0</v>
      </c>
      <c r="W101">
        <f t="shared" si="16"/>
        <v>0</v>
      </c>
      <c r="AA101" t="e">
        <f t="shared" si="17"/>
        <v>#VALUE!</v>
      </c>
    </row>
    <row r="102" spans="2:30" x14ac:dyDescent="0.25">
      <c r="B102" t="s">
        <v>22</v>
      </c>
      <c r="D102" t="s">
        <v>13</v>
      </c>
      <c r="E102" t="s">
        <v>14</v>
      </c>
      <c r="F102">
        <v>9.2836257309941494</v>
      </c>
      <c r="G102">
        <v>0.72892366394971797</v>
      </c>
      <c r="I102">
        <v>893</v>
      </c>
      <c r="M102">
        <v>0.47720000000000001</v>
      </c>
      <c r="O102">
        <f t="shared" si="14"/>
        <v>0.95440000000000003</v>
      </c>
      <c r="R102">
        <v>0.87439999999999996</v>
      </c>
      <c r="T102">
        <v>1368</v>
      </c>
      <c r="U102">
        <f t="shared" si="15"/>
        <v>0.95397489539748959</v>
      </c>
      <c r="W102">
        <f t="shared" si="16"/>
        <v>0.8341556485355649</v>
      </c>
      <c r="Y102">
        <f>W102+W103</f>
        <v>0.87962845188284522</v>
      </c>
      <c r="AA102">
        <f t="shared" si="17"/>
        <v>0.9104736401673641</v>
      </c>
      <c r="AD102">
        <f>SUM(AA102:AA103)</f>
        <v>0.94112635983263604</v>
      </c>
    </row>
    <row r="103" spans="2:30" x14ac:dyDescent="0.25">
      <c r="E103" t="s">
        <v>15</v>
      </c>
      <c r="F103">
        <v>9.0909090909090899</v>
      </c>
      <c r="G103">
        <v>0.88158861340679495</v>
      </c>
      <c r="I103">
        <v>15</v>
      </c>
      <c r="M103">
        <v>0.33300000000000002</v>
      </c>
      <c r="O103">
        <f t="shared" si="14"/>
        <v>0.66600000000000004</v>
      </c>
      <c r="R103">
        <v>0.98799999999999999</v>
      </c>
      <c r="T103">
        <v>66</v>
      </c>
      <c r="U103">
        <f t="shared" si="15"/>
        <v>4.6025104602510462E-2</v>
      </c>
      <c r="W103">
        <f t="shared" si="16"/>
        <v>4.5472803347280336E-2</v>
      </c>
      <c r="AA103">
        <f t="shared" si="17"/>
        <v>3.0652719665271971E-2</v>
      </c>
    </row>
    <row r="104" spans="2:30" x14ac:dyDescent="0.25">
      <c r="D104" t="s">
        <v>16</v>
      </c>
      <c r="E104" t="s">
        <v>14</v>
      </c>
      <c r="F104">
        <v>4</v>
      </c>
      <c r="G104">
        <v>0.76</v>
      </c>
      <c r="I104">
        <v>5</v>
      </c>
      <c r="M104">
        <v>0</v>
      </c>
      <c r="O104">
        <f t="shared" si="14"/>
        <v>0</v>
      </c>
      <c r="R104">
        <v>0.93332999999999999</v>
      </c>
      <c r="T104">
        <v>25</v>
      </c>
      <c r="U104">
        <f t="shared" si="15"/>
        <v>1.7433751743375175E-2</v>
      </c>
      <c r="W104">
        <f t="shared" si="16"/>
        <v>1.6271443514644351E-2</v>
      </c>
      <c r="Y104">
        <f>W104+W105+W106</f>
        <v>0.87900240585774059</v>
      </c>
      <c r="AA104">
        <f t="shared" si="17"/>
        <v>0</v>
      </c>
      <c r="AD104">
        <f>SUM(AA104:AA106)</f>
        <v>0.9234566248256626</v>
      </c>
    </row>
    <row r="105" spans="2:30" x14ac:dyDescent="0.25">
      <c r="E105" t="s">
        <v>15</v>
      </c>
      <c r="F105">
        <v>13.5135135135135</v>
      </c>
      <c r="G105">
        <v>0.88224815724815697</v>
      </c>
      <c r="I105">
        <v>8</v>
      </c>
      <c r="M105">
        <v>0.2</v>
      </c>
      <c r="O105">
        <f t="shared" si="14"/>
        <v>0.4</v>
      </c>
      <c r="R105">
        <v>0.98699999999999999</v>
      </c>
      <c r="T105">
        <v>37</v>
      </c>
      <c r="U105">
        <f t="shared" si="15"/>
        <v>2.5801952580195259E-2</v>
      </c>
      <c r="W105">
        <f t="shared" si="16"/>
        <v>2.5466527196652721E-2</v>
      </c>
      <c r="AA105">
        <f t="shared" si="17"/>
        <v>1.0320781032078105E-2</v>
      </c>
    </row>
    <row r="106" spans="2:30" x14ac:dyDescent="0.25">
      <c r="E106" t="s">
        <v>17</v>
      </c>
      <c r="F106">
        <v>9.2565597667638393</v>
      </c>
      <c r="G106">
        <v>0.72779147061014504</v>
      </c>
      <c r="I106">
        <v>921</v>
      </c>
      <c r="M106">
        <v>0.47720000000000001</v>
      </c>
      <c r="O106">
        <f t="shared" si="14"/>
        <v>0.95440000000000003</v>
      </c>
      <c r="R106">
        <v>0.87509999999999999</v>
      </c>
      <c r="T106">
        <v>1372</v>
      </c>
      <c r="U106">
        <f t="shared" si="15"/>
        <v>0.95676429567642962</v>
      </c>
      <c r="W106">
        <f t="shared" si="16"/>
        <v>0.83726443514644355</v>
      </c>
      <c r="AA106">
        <f t="shared" si="17"/>
        <v>0.91313584379358448</v>
      </c>
    </row>
    <row r="107" spans="2:30" x14ac:dyDescent="0.25">
      <c r="D107" t="s">
        <v>18</v>
      </c>
      <c r="E107" t="s">
        <v>14</v>
      </c>
      <c r="F107">
        <v>0</v>
      </c>
      <c r="G107">
        <v>0.67817460317460299</v>
      </c>
      <c r="I107">
        <v>14</v>
      </c>
      <c r="M107">
        <v>0.26919999999999999</v>
      </c>
      <c r="O107">
        <f t="shared" si="14"/>
        <v>0.53839999999999999</v>
      </c>
      <c r="R107">
        <v>0.94710000000000005</v>
      </c>
      <c r="T107">
        <v>12</v>
      </c>
      <c r="U107">
        <f t="shared" si="15"/>
        <v>8.368200836820083E-3</v>
      </c>
      <c r="W107">
        <f t="shared" si="16"/>
        <v>7.9255230125523015E-3</v>
      </c>
      <c r="Y107">
        <f>SUM(W107:W110)</f>
        <v>0.88071813110181318</v>
      </c>
      <c r="AA107">
        <f t="shared" si="17"/>
        <v>4.5054393305439325E-3</v>
      </c>
      <c r="AD107">
        <f>SUM(AA107:AA110)</f>
        <v>0.91883012552301246</v>
      </c>
    </row>
    <row r="108" spans="2:30" x14ac:dyDescent="0.25">
      <c r="E108" t="s">
        <v>19</v>
      </c>
      <c r="F108">
        <v>9.4100074682598898</v>
      </c>
      <c r="G108">
        <v>0.72849430110041802</v>
      </c>
      <c r="I108">
        <v>913</v>
      </c>
      <c r="M108">
        <v>0.47720000000000001</v>
      </c>
      <c r="O108">
        <f t="shared" si="14"/>
        <v>0.95440000000000003</v>
      </c>
      <c r="R108">
        <v>0.87560000000000004</v>
      </c>
      <c r="T108">
        <v>1339</v>
      </c>
      <c r="U108">
        <f t="shared" si="15"/>
        <v>0.9337517433751743</v>
      </c>
      <c r="W108">
        <f t="shared" si="16"/>
        <v>0.81759302649930266</v>
      </c>
      <c r="AA108">
        <f t="shared" si="17"/>
        <v>0.89117266387726635</v>
      </c>
    </row>
    <row r="109" spans="2:30" x14ac:dyDescent="0.25">
      <c r="E109" t="s">
        <v>20</v>
      </c>
      <c r="F109">
        <v>2.0833333333333299</v>
      </c>
      <c r="G109">
        <v>0.72083333333333299</v>
      </c>
      <c r="I109">
        <v>26</v>
      </c>
      <c r="M109">
        <v>0.2</v>
      </c>
      <c r="O109">
        <f t="shared" si="14"/>
        <v>0.4</v>
      </c>
      <c r="R109">
        <v>0.9294</v>
      </c>
      <c r="T109">
        <v>48</v>
      </c>
      <c r="U109">
        <f t="shared" si="15"/>
        <v>3.3472803347280332E-2</v>
      </c>
      <c r="W109">
        <f t="shared" si="16"/>
        <v>3.1109623430962342E-2</v>
      </c>
      <c r="AA109">
        <f t="shared" si="17"/>
        <v>1.3389121338912133E-2</v>
      </c>
    </row>
    <row r="110" spans="2:30" x14ac:dyDescent="0.25">
      <c r="E110" t="s">
        <v>21</v>
      </c>
      <c r="F110">
        <v>14.285714285714199</v>
      </c>
      <c r="G110">
        <v>0.88075757575757496</v>
      </c>
      <c r="I110">
        <v>10</v>
      </c>
      <c r="M110">
        <v>0.2</v>
      </c>
      <c r="O110">
        <f t="shared" si="14"/>
        <v>0.4</v>
      </c>
      <c r="R110">
        <v>0.98699999999999999</v>
      </c>
      <c r="T110">
        <v>35</v>
      </c>
      <c r="U110">
        <f t="shared" si="15"/>
        <v>2.4407252440725245E-2</v>
      </c>
      <c r="W110">
        <f t="shared" si="16"/>
        <v>2.4089958158995818E-2</v>
      </c>
      <c r="AA110">
        <f>U110*O110</f>
        <v>9.7629009762900988E-3</v>
      </c>
    </row>
    <row r="111" spans="2:30" x14ac:dyDescent="0.25">
      <c r="M111">
        <v>0</v>
      </c>
      <c r="O111">
        <v>0</v>
      </c>
      <c r="T111">
        <v>1434</v>
      </c>
      <c r="AD111">
        <v>0</v>
      </c>
    </row>
    <row r="115" spans="1:30" x14ac:dyDescent="0.25">
      <c r="H115" t="s">
        <v>29</v>
      </c>
      <c r="M115" t="s">
        <v>4</v>
      </c>
      <c r="O115" t="s">
        <v>26</v>
      </c>
      <c r="R115" t="s">
        <v>27</v>
      </c>
      <c r="T115" t="s">
        <v>7</v>
      </c>
      <c r="U115" t="s">
        <v>8</v>
      </c>
      <c r="W115" t="s">
        <v>9</v>
      </c>
      <c r="Y115" t="s">
        <v>10</v>
      </c>
      <c r="AA115" t="s">
        <v>24</v>
      </c>
      <c r="AD115" t="s">
        <v>25</v>
      </c>
    </row>
    <row r="116" spans="1:30" x14ac:dyDescent="0.25">
      <c r="A116" t="s">
        <v>44</v>
      </c>
      <c r="B116" t="s">
        <v>12</v>
      </c>
      <c r="D116" t="s">
        <v>13</v>
      </c>
      <c r="E116" t="s">
        <v>14</v>
      </c>
      <c r="M116">
        <v>0.22489999999999999</v>
      </c>
      <c r="O116">
        <f>M116*2</f>
        <v>0.44979999999999998</v>
      </c>
      <c r="R116">
        <v>0.94915000000000005</v>
      </c>
      <c r="T116">
        <v>6068</v>
      </c>
      <c r="U116">
        <f>T116/10000</f>
        <v>0.60680000000000001</v>
      </c>
      <c r="W116">
        <f>U116*R116</f>
        <v>0.57594422000000001</v>
      </c>
      <c r="Y116">
        <f>SUM(W116:W117)</f>
        <v>0.89850190799999996</v>
      </c>
      <c r="AA116">
        <f>U116*O116</f>
        <v>0.27293864000000001</v>
      </c>
      <c r="AD116">
        <f>SUM(AA116:AA117)</f>
        <v>0.53076774400000004</v>
      </c>
    </row>
    <row r="117" spans="1:30" x14ac:dyDescent="0.25">
      <c r="E117" t="s">
        <v>15</v>
      </c>
      <c r="M117">
        <v>0.32785999999999998</v>
      </c>
      <c r="O117">
        <f>M117*2</f>
        <v>0.65571999999999997</v>
      </c>
      <c r="R117">
        <v>0.82033999999999996</v>
      </c>
      <c r="T117">
        <v>3932</v>
      </c>
      <c r="U117">
        <f t="shared" ref="U117:U140" si="18">T117/10000</f>
        <v>0.39319999999999999</v>
      </c>
      <c r="W117">
        <f t="shared" ref="W117:W140" si="19">U117*R117</f>
        <v>0.32255768799999995</v>
      </c>
      <c r="AA117">
        <f t="shared" ref="AA117:AB140" si="20">U117*O117</f>
        <v>0.25782910399999998</v>
      </c>
    </row>
    <row r="118" spans="1:30" x14ac:dyDescent="0.25">
      <c r="D118" t="s">
        <v>18</v>
      </c>
      <c r="E118" t="s">
        <v>14</v>
      </c>
      <c r="M118">
        <v>8.3000000000000004E-2</v>
      </c>
      <c r="O118">
        <f>M118*2</f>
        <v>0.16600000000000001</v>
      </c>
      <c r="R118">
        <v>0.88980000000000004</v>
      </c>
      <c r="T118">
        <v>3326</v>
      </c>
      <c r="U118">
        <f t="shared" si="18"/>
        <v>0.33260000000000001</v>
      </c>
      <c r="W118">
        <f t="shared" si="19"/>
        <v>0.29594748000000004</v>
      </c>
      <c r="Y118">
        <f>SUM(W118:W121)</f>
        <v>0.91535864400000011</v>
      </c>
      <c r="AA118">
        <f t="shared" si="20"/>
        <v>5.5211600000000007E-2</v>
      </c>
      <c r="AD118">
        <f>SUM(AA118:AA121)</f>
        <v>0.26441999999999999</v>
      </c>
    </row>
    <row r="119" spans="1:30" x14ac:dyDescent="0.25">
      <c r="E119" t="s">
        <v>15</v>
      </c>
      <c r="M119">
        <v>0.29499999999999998</v>
      </c>
      <c r="O119">
        <f>M119*2</f>
        <v>0.59</v>
      </c>
      <c r="R119">
        <v>0.80256000000000005</v>
      </c>
      <c r="T119">
        <v>1994</v>
      </c>
      <c r="U119">
        <f t="shared" si="18"/>
        <v>0.19939999999999999</v>
      </c>
      <c r="W119">
        <f t="shared" si="19"/>
        <v>0.16003046400000001</v>
      </c>
      <c r="AA119">
        <f t="shared" si="20"/>
        <v>0.11764599999999999</v>
      </c>
    </row>
    <row r="120" spans="1:30" x14ac:dyDescent="0.25">
      <c r="E120" t="s">
        <v>17</v>
      </c>
      <c r="M120">
        <v>0</v>
      </c>
      <c r="O120">
        <f>M120*2</f>
        <v>0</v>
      </c>
      <c r="R120">
        <v>1</v>
      </c>
      <c r="T120">
        <v>2325</v>
      </c>
      <c r="U120">
        <f t="shared" si="18"/>
        <v>0.23250000000000001</v>
      </c>
      <c r="W120">
        <f t="shared" si="19"/>
        <v>0.23250000000000001</v>
      </c>
      <c r="AA120">
        <f t="shared" si="20"/>
        <v>0</v>
      </c>
    </row>
    <row r="121" spans="1:30" x14ac:dyDescent="0.25">
      <c r="E121" t="s">
        <v>21</v>
      </c>
      <c r="M121">
        <v>0.19439999999999999</v>
      </c>
      <c r="O121">
        <f>M121*2</f>
        <v>0.38879999999999998</v>
      </c>
      <c r="R121">
        <v>0.96340000000000003</v>
      </c>
      <c r="T121">
        <v>2355</v>
      </c>
      <c r="U121">
        <f t="shared" si="18"/>
        <v>0.23549999999999999</v>
      </c>
      <c r="W121">
        <f t="shared" si="19"/>
        <v>0.22688069999999999</v>
      </c>
      <c r="AA121">
        <f t="shared" si="20"/>
        <v>9.1562399999999988E-2</v>
      </c>
    </row>
    <row r="122" spans="1:30" x14ac:dyDescent="0.25">
      <c r="D122" t="s">
        <v>41</v>
      </c>
      <c r="E122" t="s">
        <v>14</v>
      </c>
      <c r="M122">
        <v>0</v>
      </c>
      <c r="O122">
        <f>M122*2</f>
        <v>0</v>
      </c>
      <c r="R122">
        <v>1</v>
      </c>
      <c r="T122">
        <v>1589</v>
      </c>
      <c r="U122">
        <f t="shared" si="18"/>
        <v>0.15890000000000001</v>
      </c>
      <c r="W122">
        <f t="shared" si="19"/>
        <v>0.15890000000000001</v>
      </c>
      <c r="Y122">
        <f>SUM(W122:W127)</f>
        <v>0.92501869599999997</v>
      </c>
      <c r="AA122">
        <f t="shared" si="20"/>
        <v>0</v>
      </c>
      <c r="AD122">
        <f>SUM(AA122:AA127)</f>
        <v>0.197927562</v>
      </c>
    </row>
    <row r="123" spans="1:30" x14ac:dyDescent="0.25">
      <c r="E123" t="s">
        <v>19</v>
      </c>
      <c r="M123">
        <v>0</v>
      </c>
      <c r="O123">
        <f>M123*2</f>
        <v>0</v>
      </c>
      <c r="R123">
        <v>1</v>
      </c>
      <c r="T123">
        <v>2002</v>
      </c>
      <c r="U123">
        <f t="shared" si="18"/>
        <v>0.20019999999999999</v>
      </c>
      <c r="W123">
        <f t="shared" si="19"/>
        <v>0.20019999999999999</v>
      </c>
      <c r="AA123">
        <f t="shared" si="20"/>
        <v>0</v>
      </c>
    </row>
    <row r="124" spans="1:30" x14ac:dyDescent="0.25">
      <c r="E124" t="s">
        <v>20</v>
      </c>
      <c r="M124">
        <v>0.125</v>
      </c>
      <c r="O124">
        <f>M124*2</f>
        <v>0.25</v>
      </c>
      <c r="R124">
        <v>0.81799999999999995</v>
      </c>
      <c r="T124">
        <v>1995</v>
      </c>
      <c r="U124">
        <f t="shared" si="18"/>
        <v>0.19950000000000001</v>
      </c>
      <c r="W124">
        <f t="shared" si="19"/>
        <v>0.163191</v>
      </c>
      <c r="AA124">
        <f t="shared" si="20"/>
        <v>4.9875000000000003E-2</v>
      </c>
    </row>
    <row r="125" spans="1:30" x14ac:dyDescent="0.25">
      <c r="E125" t="s">
        <v>21</v>
      </c>
      <c r="M125">
        <v>0.26229000000000002</v>
      </c>
      <c r="O125">
        <f>M125*2</f>
        <v>0.52458000000000005</v>
      </c>
      <c r="R125">
        <v>0.78744000000000003</v>
      </c>
      <c r="T125">
        <v>844</v>
      </c>
      <c r="U125">
        <f t="shared" si="18"/>
        <v>8.4400000000000003E-2</v>
      </c>
      <c r="W125">
        <f t="shared" si="19"/>
        <v>6.6459936000000011E-2</v>
      </c>
      <c r="AA125">
        <f t="shared" si="20"/>
        <v>4.4274552000000009E-2</v>
      </c>
    </row>
    <row r="126" spans="1:30" x14ac:dyDescent="0.25">
      <c r="E126" t="s">
        <v>42</v>
      </c>
      <c r="M126">
        <v>0.15625</v>
      </c>
      <c r="O126">
        <f>M126*2</f>
        <v>0.3125</v>
      </c>
      <c r="R126">
        <v>0.98040000000000005</v>
      </c>
      <c r="T126">
        <v>1619</v>
      </c>
      <c r="U126">
        <f t="shared" si="18"/>
        <v>0.16189999999999999</v>
      </c>
      <c r="W126">
        <f t="shared" si="19"/>
        <v>0.15872675999999999</v>
      </c>
      <c r="AA126">
        <f t="shared" si="20"/>
        <v>5.0593749999999993E-2</v>
      </c>
    </row>
    <row r="127" spans="1:30" x14ac:dyDescent="0.25">
      <c r="E127" t="s">
        <v>43</v>
      </c>
      <c r="M127">
        <v>0.1363</v>
      </c>
      <c r="O127">
        <f>M127*2</f>
        <v>0.27260000000000001</v>
      </c>
      <c r="R127">
        <v>0.91</v>
      </c>
      <c r="T127">
        <v>1951</v>
      </c>
      <c r="U127">
        <f t="shared" si="18"/>
        <v>0.1951</v>
      </c>
      <c r="W127">
        <f t="shared" si="19"/>
        <v>0.177541</v>
      </c>
      <c r="AA127">
        <f t="shared" si="20"/>
        <v>5.3184259999999997E-2</v>
      </c>
    </row>
    <row r="128" spans="1:30" x14ac:dyDescent="0.25">
      <c r="B128" t="s">
        <v>22</v>
      </c>
      <c r="D128" t="s">
        <v>13</v>
      </c>
      <c r="E128" t="s">
        <v>14</v>
      </c>
      <c r="M128">
        <v>0.41120000000000001</v>
      </c>
      <c r="O128">
        <f>M128*2</f>
        <v>0.82240000000000002</v>
      </c>
      <c r="R128">
        <v>0.9264</v>
      </c>
      <c r="T128">
        <v>5898</v>
      </c>
      <c r="U128">
        <f t="shared" si="18"/>
        <v>0.58979999999999999</v>
      </c>
      <c r="W128">
        <f t="shared" si="19"/>
        <v>0.54639072</v>
      </c>
      <c r="Y128">
        <f>SUM(W128:W129)</f>
        <v>0.95659072000000001</v>
      </c>
      <c r="AA128">
        <f t="shared" si="20"/>
        <v>0.48505152000000001</v>
      </c>
      <c r="AD128">
        <f>SUM(AA128:AA129)</f>
        <v>0.48505152000000001</v>
      </c>
    </row>
    <row r="129" spans="1:30" x14ac:dyDescent="0.25">
      <c r="E129" t="s">
        <v>15</v>
      </c>
      <c r="M129">
        <v>0</v>
      </c>
      <c r="O129">
        <f>M129*2</f>
        <v>0</v>
      </c>
      <c r="R129">
        <v>1</v>
      </c>
      <c r="T129">
        <v>4102</v>
      </c>
      <c r="U129">
        <f t="shared" si="18"/>
        <v>0.41020000000000001</v>
      </c>
      <c r="W129">
        <f t="shared" si="19"/>
        <v>0.41020000000000001</v>
      </c>
      <c r="AA129">
        <f t="shared" si="20"/>
        <v>0</v>
      </c>
    </row>
    <row r="130" spans="1:30" x14ac:dyDescent="0.25">
      <c r="D130" t="s">
        <v>18</v>
      </c>
      <c r="E130" t="s">
        <v>14</v>
      </c>
      <c r="M130">
        <v>0.41128999999999999</v>
      </c>
      <c r="O130">
        <f>M130*2</f>
        <v>0.82257999999999998</v>
      </c>
      <c r="R130">
        <v>0.93398000000000003</v>
      </c>
      <c r="T130">
        <v>3057</v>
      </c>
      <c r="U130">
        <f t="shared" si="18"/>
        <v>0.30570000000000003</v>
      </c>
      <c r="W130">
        <f t="shared" si="19"/>
        <v>0.28551768600000005</v>
      </c>
      <c r="Y130">
        <f>SUM(W130:W133)</f>
        <v>0.95780512600000012</v>
      </c>
      <c r="AA130">
        <f t="shared" si="20"/>
        <v>0.25146270600000004</v>
      </c>
      <c r="AD130">
        <f>SUM(AA130:AA133)</f>
        <v>0.45929085000000003</v>
      </c>
    </row>
    <row r="131" spans="1:30" x14ac:dyDescent="0.25">
      <c r="E131" t="s">
        <v>15</v>
      </c>
      <c r="M131">
        <v>0</v>
      </c>
      <c r="O131">
        <f>M131*2</f>
        <v>0</v>
      </c>
      <c r="R131">
        <v>1</v>
      </c>
      <c r="T131">
        <v>2095</v>
      </c>
      <c r="U131">
        <f t="shared" si="18"/>
        <v>0.20949999999999999</v>
      </c>
      <c r="W131">
        <f t="shared" si="19"/>
        <v>0.20949999999999999</v>
      </c>
      <c r="AA131">
        <f t="shared" si="20"/>
        <v>0</v>
      </c>
    </row>
    <row r="132" spans="1:30" x14ac:dyDescent="0.25">
      <c r="E132" t="s">
        <v>17</v>
      </c>
      <c r="M132">
        <v>0.36537999999999998</v>
      </c>
      <c r="O132">
        <f>M132*2</f>
        <v>0.73075999999999997</v>
      </c>
      <c r="R132">
        <v>0.92259999999999998</v>
      </c>
      <c r="T132">
        <v>2844</v>
      </c>
      <c r="U132">
        <f t="shared" si="18"/>
        <v>0.28439999999999999</v>
      </c>
      <c r="W132">
        <f t="shared" si="19"/>
        <v>0.26238743999999997</v>
      </c>
      <c r="AA132">
        <f t="shared" si="20"/>
        <v>0.20782814399999999</v>
      </c>
    </row>
    <row r="133" spans="1:30" x14ac:dyDescent="0.25">
      <c r="E133" t="s">
        <v>21</v>
      </c>
      <c r="M133">
        <v>0</v>
      </c>
      <c r="O133">
        <f>M133*2</f>
        <v>0</v>
      </c>
      <c r="R133">
        <v>1</v>
      </c>
      <c r="T133">
        <v>2004</v>
      </c>
      <c r="U133">
        <f t="shared" si="18"/>
        <v>0.20039999999999999</v>
      </c>
      <c r="W133">
        <f t="shared" si="19"/>
        <v>0.20039999999999999</v>
      </c>
      <c r="AA133">
        <f t="shared" si="20"/>
        <v>0</v>
      </c>
    </row>
    <row r="134" spans="1:30" x14ac:dyDescent="0.25">
      <c r="D134" t="s">
        <v>41</v>
      </c>
      <c r="E134" t="s">
        <v>14</v>
      </c>
      <c r="M134">
        <v>0</v>
      </c>
      <c r="O134">
        <f>M134*2</f>
        <v>0</v>
      </c>
      <c r="R134">
        <v>1</v>
      </c>
      <c r="T134">
        <v>1370</v>
      </c>
      <c r="U134">
        <f t="shared" si="18"/>
        <v>0.13700000000000001</v>
      </c>
      <c r="W134">
        <f t="shared" si="19"/>
        <v>0.13700000000000001</v>
      </c>
      <c r="Y134">
        <f>SUM(W134:W139)</f>
        <v>0.96368827000000001</v>
      </c>
      <c r="AA134">
        <f t="shared" si="20"/>
        <v>0</v>
      </c>
      <c r="AD134">
        <f>SUM(AA134:AA139)</f>
        <v>0.41228377999999999</v>
      </c>
    </row>
    <row r="135" spans="1:30" x14ac:dyDescent="0.25">
      <c r="E135" t="s">
        <v>19</v>
      </c>
      <c r="M135">
        <v>0.41120000000000001</v>
      </c>
      <c r="O135">
        <f>M135*2</f>
        <v>0.82240000000000002</v>
      </c>
      <c r="R135">
        <v>0.94769999999999999</v>
      </c>
      <c r="T135">
        <v>1982</v>
      </c>
      <c r="U135">
        <f t="shared" si="18"/>
        <v>0.19819999999999999</v>
      </c>
      <c r="W135">
        <f t="shared" si="19"/>
        <v>0.18783413999999998</v>
      </c>
      <c r="AA135">
        <f t="shared" si="20"/>
        <v>0.16299967999999998</v>
      </c>
    </row>
    <row r="136" spans="1:30" x14ac:dyDescent="0.25">
      <c r="E136" t="s">
        <v>20</v>
      </c>
      <c r="M136">
        <v>0</v>
      </c>
      <c r="O136">
        <f>M136*2</f>
        <v>0</v>
      </c>
      <c r="R136">
        <v>1</v>
      </c>
      <c r="T136">
        <v>1831</v>
      </c>
      <c r="U136">
        <f t="shared" si="18"/>
        <v>0.18310000000000001</v>
      </c>
      <c r="W136">
        <f t="shared" si="19"/>
        <v>0.18310000000000001</v>
      </c>
      <c r="AA136">
        <f t="shared" si="20"/>
        <v>0</v>
      </c>
    </row>
    <row r="137" spans="1:30" x14ac:dyDescent="0.25">
      <c r="E137" t="s">
        <v>21</v>
      </c>
      <c r="M137">
        <v>0.36530000000000001</v>
      </c>
      <c r="O137">
        <f>M137*2</f>
        <v>0.73060000000000003</v>
      </c>
      <c r="R137">
        <v>0.92049999999999998</v>
      </c>
      <c r="T137">
        <v>1785</v>
      </c>
      <c r="U137">
        <f t="shared" si="18"/>
        <v>0.17849999999999999</v>
      </c>
      <c r="W137">
        <f t="shared" si="19"/>
        <v>0.16430924999999999</v>
      </c>
      <c r="AA137">
        <f t="shared" si="20"/>
        <v>0.1304121</v>
      </c>
    </row>
    <row r="138" spans="1:30" x14ac:dyDescent="0.25">
      <c r="E138" t="s">
        <v>42</v>
      </c>
      <c r="M138">
        <v>0</v>
      </c>
      <c r="O138">
        <f>M138*2</f>
        <v>0</v>
      </c>
      <c r="R138">
        <v>1</v>
      </c>
      <c r="T138">
        <v>1381</v>
      </c>
      <c r="U138">
        <f t="shared" si="18"/>
        <v>0.1381</v>
      </c>
      <c r="W138">
        <f t="shared" si="19"/>
        <v>0.1381</v>
      </c>
      <c r="AA138">
        <f t="shared" si="20"/>
        <v>0</v>
      </c>
    </row>
    <row r="139" spans="1:30" x14ac:dyDescent="0.25">
      <c r="E139" t="s">
        <v>43</v>
      </c>
      <c r="M139">
        <v>0.36</v>
      </c>
      <c r="O139">
        <f>M139*2</f>
        <v>0.72</v>
      </c>
      <c r="R139">
        <v>0.92879999999999996</v>
      </c>
      <c r="T139">
        <v>1651</v>
      </c>
      <c r="U139">
        <f t="shared" si="18"/>
        <v>0.1651</v>
      </c>
      <c r="W139">
        <f t="shared" si="19"/>
        <v>0.15334487999999999</v>
      </c>
      <c r="AA139">
        <f t="shared" si="20"/>
        <v>0.11887199999999999</v>
      </c>
    </row>
    <row r="140" spans="1:30" x14ac:dyDescent="0.25">
      <c r="D140" t="s">
        <v>31</v>
      </c>
      <c r="M140">
        <v>0.41120000000000001</v>
      </c>
      <c r="O140">
        <f>M140*2</f>
        <v>0.82240000000000002</v>
      </c>
      <c r="R140">
        <v>0.90959999999999996</v>
      </c>
      <c r="T140">
        <v>10000</v>
      </c>
      <c r="U140">
        <f t="shared" si="18"/>
        <v>1</v>
      </c>
      <c r="W140">
        <f t="shared" si="19"/>
        <v>0.90959999999999996</v>
      </c>
      <c r="AA140">
        <f t="shared" si="20"/>
        <v>0.82240000000000002</v>
      </c>
      <c r="AD140">
        <v>0.90959999999999996</v>
      </c>
    </row>
    <row r="142" spans="1:30" x14ac:dyDescent="0.25">
      <c r="F142" t="s">
        <v>1</v>
      </c>
      <c r="G142" t="s">
        <v>2</v>
      </c>
      <c r="I142" t="s">
        <v>3</v>
      </c>
      <c r="M142" t="s">
        <v>4</v>
      </c>
      <c r="O142" t="s">
        <v>26</v>
      </c>
      <c r="R142" t="s">
        <v>27</v>
      </c>
      <c r="T142" t="s">
        <v>7</v>
      </c>
      <c r="U142" t="s">
        <v>8</v>
      </c>
      <c r="W142" t="s">
        <v>9</v>
      </c>
      <c r="Y142" t="s">
        <v>10</v>
      </c>
      <c r="AA142" t="s">
        <v>24</v>
      </c>
      <c r="AD142" t="s">
        <v>25</v>
      </c>
    </row>
    <row r="143" spans="1:30" x14ac:dyDescent="0.25">
      <c r="A143" t="s">
        <v>45</v>
      </c>
      <c r="B143" t="s">
        <v>12</v>
      </c>
      <c r="D143" t="s">
        <v>13</v>
      </c>
      <c r="E143" t="s">
        <v>14</v>
      </c>
      <c r="F143">
        <v>95.303452978736601</v>
      </c>
      <c r="G143">
        <v>0.98264664543538105</v>
      </c>
      <c r="I143">
        <v>71</v>
      </c>
      <c r="M143">
        <v>0.4</v>
      </c>
      <c r="O143">
        <v>0.8</v>
      </c>
      <c r="R143">
        <v>0.89422999999999997</v>
      </c>
      <c r="T143">
        <v>80655</v>
      </c>
      <c r="U143">
        <f>T143/150370</f>
        <v>0.53637693688900712</v>
      </c>
      <c r="W143">
        <f>U143*R143</f>
        <v>0.47964434827425684</v>
      </c>
      <c r="Y143">
        <f>W143+W144</f>
        <v>0.76806425583560545</v>
      </c>
      <c r="AA143">
        <f>U143*O143</f>
        <v>0.42910154951120572</v>
      </c>
      <c r="AD143">
        <f>SUM(AA143,AA144)</f>
        <v>0.75363769368890066</v>
      </c>
    </row>
    <row r="144" spans="1:30" x14ac:dyDescent="0.25">
      <c r="E144" t="s">
        <v>15</v>
      </c>
      <c r="F144">
        <v>0</v>
      </c>
      <c r="G144">
        <v>0.52826453003357099</v>
      </c>
      <c r="I144">
        <v>482</v>
      </c>
      <c r="M144">
        <v>0.35</v>
      </c>
      <c r="O144">
        <v>0.7</v>
      </c>
      <c r="R144">
        <v>0.62209999999999999</v>
      </c>
      <c r="T144">
        <v>69715</v>
      </c>
      <c r="U144">
        <f t="shared" ref="U144:U160" si="21">T144/150370</f>
        <v>0.46362306311099288</v>
      </c>
      <c r="W144">
        <f t="shared" ref="W144:W160" si="22">U144*R144</f>
        <v>0.28841990756134867</v>
      </c>
      <c r="AA144">
        <f t="shared" ref="AA144:AA160" si="23">U144*O144</f>
        <v>0.324536144177695</v>
      </c>
    </row>
    <row r="145" spans="2:30" x14ac:dyDescent="0.25">
      <c r="D145" t="s">
        <v>16</v>
      </c>
      <c r="E145" t="s">
        <v>14</v>
      </c>
      <c r="F145">
        <v>99.887990649654199</v>
      </c>
      <c r="G145">
        <v>0.99975650141229</v>
      </c>
      <c r="I145">
        <v>1</v>
      </c>
      <c r="M145">
        <v>0.3</v>
      </c>
      <c r="O145">
        <v>0.6</v>
      </c>
      <c r="R145">
        <v>0.99988999999999995</v>
      </c>
      <c r="T145">
        <v>20534</v>
      </c>
      <c r="U145">
        <f t="shared" si="21"/>
        <v>0.13655649398151226</v>
      </c>
      <c r="W145">
        <f t="shared" si="22"/>
        <v>0.13654147276717429</v>
      </c>
      <c r="Y145">
        <f>W145+W146+W147</f>
        <v>0.82274273897718952</v>
      </c>
      <c r="AA145">
        <f t="shared" si="23"/>
        <v>8.1933896388907357E-2</v>
      </c>
      <c r="AD145">
        <f>SUM(AA145:AA147)</f>
        <v>0.60638026202034978</v>
      </c>
    </row>
    <row r="146" spans="2:30" x14ac:dyDescent="0.25">
      <c r="E146" t="s">
        <v>15</v>
      </c>
      <c r="F146">
        <v>0</v>
      </c>
      <c r="G146">
        <v>0.52826426923147396</v>
      </c>
      <c r="I146">
        <v>864</v>
      </c>
      <c r="M146">
        <v>0.35</v>
      </c>
      <c r="O146">
        <v>0.7</v>
      </c>
      <c r="R146">
        <v>0.62209999999999999</v>
      </c>
      <c r="T146">
        <v>69715</v>
      </c>
      <c r="U146">
        <f t="shared" si="21"/>
        <v>0.46362306311099288</v>
      </c>
      <c r="W146">
        <f t="shared" si="22"/>
        <v>0.28841990756134867</v>
      </c>
      <c r="AA146">
        <f t="shared" si="23"/>
        <v>0.324536144177695</v>
      </c>
    </row>
    <row r="147" spans="2:30" x14ac:dyDescent="0.25">
      <c r="E147" t="s">
        <v>17</v>
      </c>
      <c r="F147">
        <v>93.947206466958306</v>
      </c>
      <c r="G147">
        <v>0.99370843788191099</v>
      </c>
      <c r="I147">
        <v>38</v>
      </c>
      <c r="M147">
        <v>0.25</v>
      </c>
      <c r="O147">
        <v>0.5</v>
      </c>
      <c r="R147">
        <v>0.99490000000000001</v>
      </c>
      <c r="T147">
        <v>60121</v>
      </c>
      <c r="U147">
        <f t="shared" si="21"/>
        <v>0.39982044290749486</v>
      </c>
      <c r="W147">
        <f t="shared" si="22"/>
        <v>0.39778135864866665</v>
      </c>
      <c r="AA147">
        <f t="shared" si="23"/>
        <v>0.19991022145374743</v>
      </c>
    </row>
    <row r="148" spans="2:30" x14ac:dyDescent="0.25">
      <c r="D148" t="s">
        <v>18</v>
      </c>
      <c r="E148" t="s">
        <v>14</v>
      </c>
      <c r="F148">
        <v>10.3620411456232</v>
      </c>
      <c r="G148">
        <v>0.87520223342978498</v>
      </c>
      <c r="I148">
        <v>333</v>
      </c>
      <c r="M148">
        <v>0.30430000000000001</v>
      </c>
      <c r="O148">
        <v>0.60860000000000003</v>
      </c>
      <c r="R148">
        <v>0.73314999999999997</v>
      </c>
      <c r="T148">
        <v>19832</v>
      </c>
      <c r="U148">
        <f t="shared" si="21"/>
        <v>0.13188800957637828</v>
      </c>
      <c r="W148">
        <f t="shared" si="22"/>
        <v>9.6693694220921736E-2</v>
      </c>
      <c r="Y148">
        <f>W148+W149+W150+W151</f>
        <v>0.96271977123096364</v>
      </c>
      <c r="AA148">
        <f t="shared" si="23"/>
        <v>8.0267042628183821E-2</v>
      </c>
      <c r="AD148">
        <f>SUM(AA148:AA151)</f>
        <v>0.56115219259160742</v>
      </c>
    </row>
    <row r="149" spans="2:30" x14ac:dyDescent="0.25">
      <c r="E149" t="s">
        <v>19</v>
      </c>
      <c r="F149">
        <v>92.959525289176597</v>
      </c>
      <c r="G149">
        <v>0.98588888475231995</v>
      </c>
      <c r="I149">
        <v>1</v>
      </c>
      <c r="M149">
        <v>0.3</v>
      </c>
      <c r="O149">
        <v>0.6</v>
      </c>
      <c r="R149">
        <v>0.99990000000000001</v>
      </c>
      <c r="T149">
        <v>49883</v>
      </c>
      <c r="U149">
        <f t="shared" si="21"/>
        <v>0.33173505353461463</v>
      </c>
      <c r="W149">
        <f t="shared" si="22"/>
        <v>0.33170188002926115</v>
      </c>
      <c r="AA149">
        <f t="shared" si="23"/>
        <v>0.19904103212076876</v>
      </c>
    </row>
    <row r="150" spans="2:30" x14ac:dyDescent="0.25">
      <c r="E150" t="s">
        <v>20</v>
      </c>
      <c r="F150">
        <v>99.887990649654199</v>
      </c>
      <c r="G150">
        <v>0.99975650141229</v>
      </c>
      <c r="I150">
        <v>1</v>
      </c>
      <c r="M150">
        <v>0.3</v>
      </c>
      <c r="O150">
        <v>0.6</v>
      </c>
      <c r="R150">
        <v>0.99990000000000001</v>
      </c>
      <c r="T150">
        <v>20534</v>
      </c>
      <c r="U150">
        <f t="shared" si="21"/>
        <v>0.13655649398151226</v>
      </c>
      <c r="W150">
        <f t="shared" si="22"/>
        <v>0.13654283833211411</v>
      </c>
      <c r="AA150">
        <f t="shared" si="23"/>
        <v>8.1933896388907357E-2</v>
      </c>
    </row>
    <row r="151" spans="2:30" x14ac:dyDescent="0.25">
      <c r="E151" t="s">
        <v>21</v>
      </c>
      <c r="F151">
        <v>93.947206466958306</v>
      </c>
      <c r="G151">
        <v>0.99374231616964503</v>
      </c>
      <c r="I151">
        <v>39</v>
      </c>
      <c r="M151">
        <v>0.25</v>
      </c>
      <c r="O151">
        <v>0.5</v>
      </c>
      <c r="R151">
        <v>0.99490000000000001</v>
      </c>
      <c r="T151">
        <v>60121</v>
      </c>
      <c r="U151">
        <f t="shared" si="21"/>
        <v>0.39982044290749486</v>
      </c>
      <c r="W151">
        <f t="shared" si="22"/>
        <v>0.39778135864866665</v>
      </c>
      <c r="AA151">
        <f t="shared" si="23"/>
        <v>0.19991022145374743</v>
      </c>
    </row>
    <row r="152" spans="2:30" x14ac:dyDescent="0.25">
      <c r="B152" t="s">
        <v>22</v>
      </c>
      <c r="D152" t="s">
        <v>13</v>
      </c>
      <c r="E152" t="s">
        <v>14</v>
      </c>
      <c r="F152">
        <v>99.877410202973607</v>
      </c>
      <c r="G152">
        <v>0.99986582975059402</v>
      </c>
      <c r="I152">
        <v>1</v>
      </c>
      <c r="M152">
        <v>0.22220000000000001</v>
      </c>
      <c r="O152">
        <v>0.44440000000000002</v>
      </c>
      <c r="R152">
        <v>0.99990000000000001</v>
      </c>
      <c r="T152">
        <v>57101</v>
      </c>
      <c r="U152">
        <f t="shared" si="21"/>
        <v>0.37973664959765913</v>
      </c>
      <c r="W152">
        <f t="shared" si="22"/>
        <v>0.37969867593269935</v>
      </c>
      <c r="Y152">
        <f>W152+W153</f>
        <v>0.97626796634967083</v>
      </c>
      <c r="AA152">
        <f t="shared" si="23"/>
        <v>0.16875496708119972</v>
      </c>
      <c r="AD152">
        <f>SUM(AA152:AA153)</f>
        <v>0.7299072201901976</v>
      </c>
    </row>
    <row r="153" spans="2:30" x14ac:dyDescent="0.25">
      <c r="E153" t="s">
        <v>15</v>
      </c>
      <c r="F153">
        <v>21.8561365512656</v>
      </c>
      <c r="G153">
        <v>0.64445701546621004</v>
      </c>
      <c r="I153">
        <v>883</v>
      </c>
      <c r="M153">
        <v>0.45229999999999998</v>
      </c>
      <c r="O153">
        <v>0.90469999999999995</v>
      </c>
      <c r="R153">
        <v>0.96179999999999999</v>
      </c>
      <c r="T153">
        <v>93269</v>
      </c>
      <c r="U153">
        <f t="shared" si="21"/>
        <v>0.62026335040234093</v>
      </c>
      <c r="W153">
        <f t="shared" si="22"/>
        <v>0.59656929041697149</v>
      </c>
      <c r="AA153">
        <f t="shared" si="23"/>
        <v>0.56115225310899786</v>
      </c>
    </row>
    <row r="154" spans="2:30" x14ac:dyDescent="0.25">
      <c r="D154" t="s">
        <v>16</v>
      </c>
      <c r="E154" t="s">
        <v>14</v>
      </c>
      <c r="F154">
        <v>99.417911494494703</v>
      </c>
      <c r="G154">
        <v>0.99943819184298699</v>
      </c>
      <c r="I154">
        <v>1</v>
      </c>
      <c r="M154">
        <v>0.22220000000000001</v>
      </c>
      <c r="O154">
        <v>0.44440000000000002</v>
      </c>
      <c r="R154">
        <v>0.99990000000000001</v>
      </c>
      <c r="T154">
        <v>14259</v>
      </c>
      <c r="U154">
        <f t="shared" si="21"/>
        <v>9.4826095630777416E-2</v>
      </c>
      <c r="W154">
        <f t="shared" si="22"/>
        <v>9.4816613021214344E-2</v>
      </c>
      <c r="Y154">
        <f>W154+W155+W156</f>
        <v>0.97628722285030267</v>
      </c>
      <c r="AA154">
        <f t="shared" si="23"/>
        <v>4.2140716898317485E-2</v>
      </c>
      <c r="AD154">
        <f>SUM(AA154:AA156)</f>
        <v>0.72967457538072744</v>
      </c>
    </row>
    <row r="155" spans="2:30" x14ac:dyDescent="0.25">
      <c r="E155" t="s">
        <v>15</v>
      </c>
      <c r="F155">
        <v>21.873960490594701</v>
      </c>
      <c r="G155">
        <v>0.64434639091057799</v>
      </c>
      <c r="I155">
        <v>872</v>
      </c>
      <c r="M155">
        <v>0.45229999999999998</v>
      </c>
      <c r="O155">
        <v>0.90469999999999995</v>
      </c>
      <c r="R155">
        <v>0.96179999999999999</v>
      </c>
      <c r="T155">
        <v>93193</v>
      </c>
      <c r="U155">
        <f t="shared" si="21"/>
        <v>0.61975793043825234</v>
      </c>
      <c r="W155">
        <f t="shared" si="22"/>
        <v>0.5960831774955111</v>
      </c>
      <c r="AA155">
        <f t="shared" si="23"/>
        <v>0.56069499966748682</v>
      </c>
    </row>
    <row r="156" spans="2:30" x14ac:dyDescent="0.25">
      <c r="E156" t="s">
        <v>17</v>
      </c>
      <c r="F156">
        <v>99.867188592199</v>
      </c>
      <c r="G156">
        <v>0.99987124344037404</v>
      </c>
      <c r="I156">
        <v>1</v>
      </c>
      <c r="M156">
        <v>0.22220000000000001</v>
      </c>
      <c r="O156">
        <v>0.44440000000000002</v>
      </c>
      <c r="R156">
        <v>0.99990000000000001</v>
      </c>
      <c r="T156">
        <v>42918</v>
      </c>
      <c r="U156">
        <f t="shared" si="21"/>
        <v>0.28541597393097029</v>
      </c>
      <c r="W156">
        <f t="shared" si="22"/>
        <v>0.28538743233357722</v>
      </c>
      <c r="AA156">
        <f t="shared" si="23"/>
        <v>0.12683885881492321</v>
      </c>
    </row>
    <row r="157" spans="2:30" x14ac:dyDescent="0.25">
      <c r="D157" t="s">
        <v>18</v>
      </c>
      <c r="E157" t="s">
        <v>14</v>
      </c>
      <c r="F157">
        <v>23.693019363537001</v>
      </c>
      <c r="G157">
        <v>0.65071669477886696</v>
      </c>
      <c r="I157">
        <v>585</v>
      </c>
      <c r="M157">
        <v>0.45229999999999998</v>
      </c>
      <c r="O157">
        <v>0.90469999999999995</v>
      </c>
      <c r="R157">
        <v>0.96579999999999999</v>
      </c>
      <c r="T157">
        <v>86038</v>
      </c>
      <c r="U157">
        <f t="shared" si="21"/>
        <v>0.57217530092438651</v>
      </c>
      <c r="W157">
        <f t="shared" si="22"/>
        <v>0.55260690563277248</v>
      </c>
      <c r="Y157">
        <f>SUM(W157:W160)</f>
        <v>0.97982726873711512</v>
      </c>
      <c r="AA157">
        <f t="shared" si="23"/>
        <v>0.5176469947462925</v>
      </c>
      <c r="AD157">
        <f>SUM(AA157:AA160)</f>
        <v>0.71934124492917473</v>
      </c>
    </row>
    <row r="158" spans="2:30" x14ac:dyDescent="0.25">
      <c r="E158" t="s">
        <v>19</v>
      </c>
      <c r="F158">
        <v>99.422250405129205</v>
      </c>
      <c r="G158">
        <v>0.99941011101442201</v>
      </c>
      <c r="I158">
        <v>1</v>
      </c>
      <c r="M158">
        <v>0.22220000000000001</v>
      </c>
      <c r="O158">
        <v>0.44440000000000002</v>
      </c>
      <c r="R158">
        <v>0.99990000000000001</v>
      </c>
      <c r="T158">
        <v>14193</v>
      </c>
      <c r="U158">
        <f t="shared" si="21"/>
        <v>9.4387178293542595E-2</v>
      </c>
      <c r="W158">
        <f t="shared" si="22"/>
        <v>9.4377739575713243E-2</v>
      </c>
      <c r="AA158">
        <f t="shared" si="23"/>
        <v>4.1945662033650334E-2</v>
      </c>
    </row>
    <row r="159" spans="2:30" x14ac:dyDescent="0.25">
      <c r="E159" t="s">
        <v>20</v>
      </c>
      <c r="F159">
        <v>99.867389433031605</v>
      </c>
      <c r="G159">
        <v>0.99986479100314696</v>
      </c>
      <c r="I159">
        <v>1</v>
      </c>
      <c r="M159">
        <v>0.22220000000000001</v>
      </c>
      <c r="O159">
        <v>0.44440000000000002</v>
      </c>
      <c r="R159">
        <v>0.99990000000000001</v>
      </c>
      <c r="T159">
        <v>42983</v>
      </c>
      <c r="U159">
        <f t="shared" si="21"/>
        <v>0.2858482410055197</v>
      </c>
      <c r="W159">
        <f t="shared" si="22"/>
        <v>0.28581965618141913</v>
      </c>
      <c r="AA159">
        <f t="shared" si="23"/>
        <v>0.12703095830285296</v>
      </c>
    </row>
    <row r="160" spans="2:30" x14ac:dyDescent="0.25">
      <c r="E160" t="s">
        <v>21</v>
      </c>
      <c r="F160">
        <v>2.0262716601453299</v>
      </c>
      <c r="G160">
        <v>0.90511330684553004</v>
      </c>
      <c r="I160">
        <v>83</v>
      </c>
      <c r="M160">
        <v>0.34375</v>
      </c>
      <c r="O160">
        <v>0.6875</v>
      </c>
      <c r="R160">
        <v>0.98809999999999998</v>
      </c>
      <c r="T160">
        <v>7156</v>
      </c>
      <c r="U160">
        <f t="shared" si="21"/>
        <v>4.7589279776551176E-2</v>
      </c>
      <c r="W160">
        <f t="shared" si="22"/>
        <v>4.7022967347210218E-2</v>
      </c>
      <c r="AA160">
        <f t="shared" si="23"/>
        <v>3.271762984637893E-2</v>
      </c>
    </row>
    <row r="161" spans="13:30" x14ac:dyDescent="0.25">
      <c r="M161">
        <v>0.45229999999999998</v>
      </c>
      <c r="O161">
        <f>M161*2</f>
        <v>0.90459999999999996</v>
      </c>
      <c r="R161">
        <v>0.92259999999999998</v>
      </c>
      <c r="T161">
        <v>150370</v>
      </c>
      <c r="Y161">
        <v>0.92259999999999998</v>
      </c>
      <c r="AD161">
        <v>0.90459999999999996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2020-06-30T23:02:07Z</dcterms:created>
  <dcterms:modified xsi:type="dcterms:W3CDTF">2020-07-01T01:33:09Z</dcterms:modified>
</cp:coreProperties>
</file>